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9CF31F33-E141-43AC-A321-7EE790C07E82}" xr6:coauthVersionLast="47" xr6:coauthVersionMax="47" xr10:uidLastSave="{00000000-0000-0000-0000-000000000000}"/>
  <bookViews>
    <workbookView xWindow="-110" yWindow="-110" windowWidth="19420" windowHeight="10300" tabRatio="774" firstSheet="19" activeTab="25"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936" r:id="rId34"/>
    <sheet name="3036" sheetId="1937" r:id="rId35"/>
    <sheet name="2357" sheetId="1938" r:id="rId36"/>
    <sheet name="4938" sheetId="1939" r:id="rId37"/>
    <sheet name="2317" sheetId="1940" r:id="rId38"/>
    <sheet name="3702" sheetId="1941" r:id="rId39"/>
    <sheet name="1905" sheetId="1942" r:id="rId40"/>
    <sheet name="6414" sheetId="1943" r:id="rId41"/>
    <sheet name="3356" sheetId="1944" r:id="rId42"/>
    <sheet name="2338" sheetId="194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H35" i="15" l="1"/>
  <c r="I35" i="15"/>
  <c r="J35" i="15"/>
  <c r="K35" i="15"/>
  <c r="L35" i="15"/>
  <c r="M35" i="15"/>
  <c r="N35" i="15"/>
  <c r="O35" i="15"/>
  <c r="P35" i="15"/>
  <c r="Q35" i="15"/>
  <c r="BB4" i="40"/>
  <c r="BB5" i="40"/>
  <c r="BB6" i="40"/>
  <c r="BB7" i="40"/>
  <c r="BB8" i="40"/>
  <c r="BB9" i="40"/>
  <c r="BB10" i="40"/>
  <c r="BB11" i="40"/>
  <c r="BB12" i="40"/>
  <c r="BB13" i="40"/>
  <c r="BB14"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46" i="40"/>
  <c r="BB47" i="40"/>
  <c r="BB48" i="40"/>
  <c r="BB49" i="40"/>
  <c r="BB50" i="40"/>
  <c r="BB51" i="40"/>
  <c r="BB52" i="40"/>
  <c r="BB53" i="40"/>
  <c r="BB54" i="40"/>
  <c r="BB55" i="40"/>
  <c r="BB56" i="40"/>
  <c r="BB57" i="40"/>
  <c r="BB58" i="40"/>
  <c r="BB59" i="40"/>
  <c r="BB60" i="40"/>
  <c r="BB61" i="40"/>
  <c r="BB62" i="40"/>
  <c r="BB63" i="40"/>
  <c r="BB64" i="40"/>
  <c r="BB65" i="40"/>
  <c r="BB66" i="40"/>
  <c r="BB67" i="40"/>
  <c r="BB68" i="40"/>
  <c r="BB69" i="40"/>
  <c r="BB70" i="40"/>
  <c r="BB71" i="40"/>
  <c r="BB72" i="40"/>
  <c r="BB73" i="40"/>
  <c r="BB74" i="40"/>
  <c r="BB75" i="40"/>
  <c r="BB76" i="40"/>
  <c r="BB77" i="40"/>
  <c r="BB78" i="40"/>
  <c r="BB79" i="40"/>
  <c r="BB80" i="40"/>
  <c r="BB81" i="40"/>
  <c r="BB82" i="40"/>
  <c r="BB83" i="40"/>
  <c r="BB84" i="40"/>
  <c r="BB85" i="40"/>
  <c r="BB86" i="40"/>
  <c r="BB87" i="40"/>
  <c r="BB88" i="40"/>
  <c r="BB89" i="40"/>
  <c r="BB90" i="40"/>
  <c r="BB91" i="40"/>
  <c r="BB92" i="40"/>
  <c r="BB93" i="40"/>
  <c r="BB94" i="40"/>
  <c r="BB95" i="40"/>
  <c r="BB96" i="40"/>
  <c r="BB97" i="40"/>
  <c r="BB98" i="40"/>
  <c r="BB99" i="40"/>
  <c r="BB100" i="40"/>
  <c r="BB101" i="40"/>
  <c r="BB102" i="40"/>
  <c r="BB103" i="40"/>
  <c r="BB104" i="40"/>
  <c r="BB105" i="40"/>
  <c r="BB106" i="40"/>
  <c r="BB107" i="40"/>
  <c r="BB108" i="40"/>
  <c r="BB109" i="40"/>
  <c r="BB110" i="40"/>
  <c r="BB111" i="40"/>
  <c r="BB112" i="40"/>
  <c r="BB113" i="40"/>
  <c r="BB114" i="40"/>
  <c r="BB115" i="40"/>
  <c r="BB116" i="40"/>
  <c r="BB117" i="40"/>
  <c r="BB118" i="40"/>
  <c r="BB119" i="40"/>
  <c r="BB120" i="40"/>
  <c r="BB121" i="40"/>
  <c r="BB122" i="40"/>
  <c r="BB123" i="40"/>
  <c r="BB124" i="40"/>
  <c r="BB125" i="40"/>
  <c r="BB126" i="40"/>
  <c r="BB127" i="40"/>
  <c r="BB128" i="40"/>
  <c r="BB129" i="40"/>
  <c r="BB130" i="40"/>
  <c r="BB131" i="40"/>
  <c r="BB132" i="40"/>
  <c r="BB133" i="40"/>
  <c r="BB134" i="40"/>
  <c r="BB135" i="40"/>
  <c r="BB136" i="40"/>
  <c r="BB137" i="40"/>
  <c r="BB138" i="40"/>
  <c r="BB139" i="40"/>
  <c r="BB140" i="40"/>
  <c r="BB141" i="40"/>
  <c r="BB142" i="40"/>
  <c r="BB143" i="40"/>
  <c r="BB144" i="40"/>
  <c r="BB145" i="40"/>
  <c r="BB146" i="40"/>
  <c r="BB147" i="40"/>
  <c r="BB148" i="40"/>
  <c r="BB149" i="40"/>
  <c r="BB150" i="40"/>
  <c r="BB151" i="40"/>
  <c r="BB152" i="40"/>
  <c r="BB153" i="40"/>
  <c r="BB154" i="40"/>
  <c r="BB155" i="40"/>
  <c r="BB156" i="40"/>
  <c r="BB157" i="40"/>
  <c r="BB158" i="40"/>
  <c r="BB159" i="40"/>
  <c r="BB160" i="40"/>
  <c r="BB161" i="40"/>
  <c r="BB162" i="40"/>
  <c r="BB163" i="40"/>
  <c r="BB164" i="40"/>
  <c r="BB165" i="40"/>
  <c r="BB166" i="40"/>
  <c r="BB167" i="40"/>
  <c r="BB168" i="40"/>
  <c r="BB169" i="40"/>
  <c r="BB170" i="40"/>
  <c r="BB171" i="40"/>
  <c r="BB172" i="40"/>
  <c r="BB173" i="40"/>
  <c r="BB174" i="40"/>
  <c r="BB175" i="40"/>
  <c r="BB176" i="40"/>
  <c r="BB177" i="40"/>
  <c r="BB178" i="40"/>
  <c r="BB179" i="40"/>
  <c r="BB180" i="40"/>
  <c r="BB181" i="40"/>
  <c r="BB182" i="40"/>
  <c r="BB183" i="40"/>
  <c r="BB184" i="40"/>
  <c r="BB185" i="40"/>
  <c r="BB186" i="40"/>
  <c r="BB187" i="40"/>
  <c r="BB188" i="40"/>
  <c r="BB189" i="40"/>
  <c r="BB190" i="40"/>
  <c r="BB191" i="40"/>
  <c r="BB192" i="40"/>
  <c r="BB193" i="40"/>
  <c r="BB194" i="40"/>
  <c r="BB195" i="40"/>
  <c r="BB196" i="40"/>
  <c r="BB197" i="40"/>
  <c r="BB198" i="40"/>
  <c r="BB199" i="40"/>
  <c r="BB200" i="40"/>
  <c r="BB201" i="40"/>
  <c r="BB202" i="40"/>
  <c r="BB203" i="40"/>
  <c r="BB204" i="40"/>
  <c r="BB205" i="40"/>
  <c r="BB206" i="40"/>
  <c r="BB207" i="40"/>
  <c r="BB208" i="40"/>
  <c r="BB209" i="40"/>
  <c r="BB210" i="40"/>
  <c r="BB211" i="40"/>
  <c r="BB212" i="40"/>
  <c r="BB213" i="40"/>
  <c r="BB214" i="40"/>
  <c r="BB215" i="40"/>
  <c r="BB216" i="40"/>
  <c r="BB217" i="40"/>
  <c r="BB218" i="40"/>
  <c r="BB219" i="40"/>
  <c r="BB220" i="40"/>
  <c r="BB221" i="40"/>
  <c r="BB222" i="40"/>
  <c r="BB223" i="40"/>
  <c r="BB224" i="40"/>
  <c r="BB225" i="40"/>
  <c r="BB226" i="40"/>
  <c r="BB227" i="40"/>
  <c r="BB228" i="40"/>
  <c r="BB229" i="40"/>
  <c r="BB230" i="40"/>
  <c r="BB231" i="40"/>
  <c r="BB232" i="40"/>
  <c r="BB233" i="40"/>
  <c r="BB234" i="40"/>
  <c r="BB235" i="40"/>
  <c r="BB236" i="40"/>
  <c r="BB237" i="40"/>
  <c r="BB238" i="40"/>
  <c r="BB239" i="40"/>
  <c r="BB240" i="40"/>
  <c r="BB241" i="40"/>
  <c r="BB242" i="40"/>
  <c r="BB243" i="40"/>
  <c r="BB244" i="40"/>
  <c r="BB245" i="40"/>
  <c r="BB246" i="40"/>
  <c r="BB247" i="40"/>
  <c r="BB248" i="40"/>
  <c r="BB249" i="40"/>
  <c r="BB250" i="40"/>
  <c r="BB251" i="40"/>
  <c r="BB252" i="40"/>
  <c r="BB253" i="40"/>
  <c r="BB254" i="40"/>
  <c r="BB255" i="40"/>
  <c r="BB256" i="40"/>
  <c r="BB257" i="40"/>
  <c r="BB258" i="40"/>
  <c r="BB259" i="40"/>
  <c r="BB260" i="40"/>
  <c r="BB261" i="40"/>
  <c r="BB262" i="40"/>
  <c r="BB263" i="40"/>
  <c r="BB264" i="40"/>
  <c r="BB265" i="40"/>
  <c r="BB266" i="40"/>
  <c r="BB267" i="40"/>
  <c r="BB268" i="40"/>
  <c r="BB269" i="40"/>
  <c r="BB270" i="40"/>
  <c r="BB271" i="40"/>
  <c r="BB272" i="40"/>
  <c r="BB273" i="40"/>
  <c r="BB274" i="40"/>
  <c r="BB275" i="40"/>
  <c r="BB276" i="40"/>
  <c r="BB277" i="40"/>
  <c r="BB278" i="40"/>
  <c r="BB279" i="40"/>
  <c r="BB280" i="40"/>
  <c r="BB281" i="40"/>
  <c r="BB282" i="40"/>
  <c r="BB283" i="40"/>
  <c r="BB284" i="40"/>
  <c r="BB285" i="40"/>
  <c r="BB286" i="40"/>
  <c r="BB287" i="40"/>
  <c r="BB288" i="40"/>
  <c r="BB289" i="40"/>
  <c r="BB290" i="40"/>
  <c r="BB291" i="40"/>
  <c r="BB292" i="40"/>
  <c r="BB293" i="40"/>
  <c r="BB294" i="40"/>
  <c r="BB295" i="40"/>
  <c r="BB296" i="40"/>
  <c r="BB297" i="40"/>
  <c r="BB298" i="40"/>
  <c r="BB299" i="40"/>
  <c r="BB300" i="40"/>
  <c r="BB301" i="40"/>
  <c r="BB302" i="40"/>
  <c r="BB303" i="40"/>
  <c r="BB304" i="40"/>
  <c r="BB305" i="40"/>
  <c r="BB306" i="40"/>
  <c r="BB307" i="40"/>
  <c r="BB308" i="40"/>
  <c r="BB309" i="40"/>
  <c r="BB310" i="40"/>
  <c r="BB311" i="40"/>
  <c r="BB312" i="40"/>
  <c r="BB313" i="40"/>
  <c r="BB314" i="40"/>
  <c r="BB315" i="40"/>
  <c r="BB316" i="40"/>
  <c r="BB317" i="40"/>
  <c r="BB318" i="40"/>
  <c r="BB319" i="40"/>
  <c r="BB320" i="40"/>
  <c r="BB321" i="40"/>
  <c r="BB322" i="40"/>
  <c r="BB323" i="40"/>
  <c r="BB324" i="40"/>
  <c r="BB325" i="40"/>
  <c r="BB326" i="40"/>
  <c r="BB327" i="40"/>
  <c r="BB328" i="40"/>
  <c r="BB329" i="40"/>
  <c r="BB330" i="40"/>
  <c r="BB331" i="40"/>
  <c r="BB332" i="40"/>
  <c r="BB333" i="40"/>
  <c r="BB334" i="40"/>
  <c r="BB335" i="40"/>
  <c r="BB336" i="40"/>
  <c r="BB337" i="40"/>
  <c r="BB338" i="40"/>
  <c r="BB339" i="40"/>
  <c r="BB340" i="40"/>
  <c r="BB341" i="40"/>
  <c r="BB342" i="40"/>
  <c r="BB343" i="40"/>
  <c r="BB344" i="40"/>
  <c r="BB345" i="40"/>
  <c r="BB346" i="40"/>
  <c r="BB347" i="40"/>
  <c r="BB348" i="40"/>
  <c r="BB349" i="40"/>
  <c r="BB350" i="40"/>
  <c r="BB351" i="40"/>
  <c r="BB352" i="40"/>
  <c r="BB353" i="40"/>
  <c r="BB354" i="40"/>
  <c r="BB355" i="40"/>
  <c r="BB356" i="40"/>
  <c r="BB357" i="40"/>
  <c r="BB358" i="40"/>
  <c r="BB359" i="40"/>
  <c r="BB360" i="40"/>
  <c r="BB361" i="40"/>
  <c r="BB362" i="40"/>
  <c r="BB363" i="40"/>
  <c r="BB364" i="40"/>
  <c r="BB365" i="40"/>
  <c r="BB366" i="40"/>
  <c r="BB367" i="40"/>
  <c r="BB368" i="40"/>
  <c r="BB369" i="40"/>
  <c r="BB370" i="40"/>
  <c r="BB371" i="40"/>
  <c r="BB372" i="40"/>
  <c r="BB373" i="40"/>
  <c r="BB374" i="40"/>
  <c r="BB375" i="40"/>
  <c r="BB376" i="40"/>
  <c r="BB377" i="40"/>
  <c r="BB378" i="40"/>
  <c r="BB379" i="40"/>
  <c r="BB380" i="40"/>
  <c r="BB381" i="40"/>
  <c r="BB382" i="40"/>
  <c r="BB383" i="40"/>
  <c r="BB384" i="40"/>
  <c r="BB385" i="40"/>
  <c r="BB386" i="40"/>
  <c r="BB387" i="40"/>
  <c r="BB388" i="40"/>
  <c r="BB389" i="40"/>
  <c r="BB390" i="40"/>
  <c r="BB391" i="40"/>
  <c r="BB392" i="40"/>
  <c r="BB393" i="40"/>
  <c r="BB394" i="40"/>
  <c r="BB395" i="40"/>
  <c r="BB396" i="40"/>
  <c r="BB397" i="40"/>
  <c r="BB398" i="40"/>
  <c r="BB399" i="40"/>
  <c r="BB400" i="40"/>
  <c r="BB401" i="40"/>
  <c r="BB402" i="40"/>
  <c r="BB403" i="40"/>
  <c r="BB404" i="40"/>
  <c r="BB405" i="40"/>
  <c r="BB406" i="40"/>
  <c r="BB407" i="40"/>
  <c r="BB408" i="40"/>
  <c r="BB409" i="40"/>
  <c r="BB410" i="40"/>
  <c r="BB411" i="40"/>
  <c r="BB412" i="40"/>
  <c r="BB413" i="40"/>
  <c r="BB414" i="40"/>
  <c r="BB415" i="40"/>
  <c r="BB416" i="40"/>
  <c r="BB417" i="40"/>
  <c r="BB418" i="40"/>
  <c r="BB419" i="40"/>
  <c r="BB420" i="40"/>
  <c r="BB421" i="40"/>
  <c r="BB422" i="40"/>
  <c r="BB423" i="40"/>
  <c r="BB424" i="40"/>
  <c r="BB425" i="40"/>
  <c r="BB426" i="40"/>
  <c r="BB427" i="40"/>
  <c r="BB428" i="40"/>
  <c r="BB429" i="40"/>
  <c r="BB430" i="40"/>
  <c r="BB431" i="40"/>
  <c r="BB432" i="40"/>
  <c r="BB433" i="40"/>
  <c r="BB434" i="40"/>
  <c r="BB435" i="40"/>
  <c r="BB436" i="40"/>
  <c r="BB437" i="40"/>
  <c r="BB438" i="40"/>
  <c r="BB439" i="40"/>
  <c r="BB440" i="40"/>
  <c r="BB441" i="40"/>
  <c r="BB442" i="40"/>
  <c r="BB443" i="40"/>
  <c r="BB444" i="40"/>
  <c r="BB445" i="40"/>
  <c r="BB446" i="40"/>
  <c r="BB447" i="40"/>
  <c r="BB448" i="40"/>
  <c r="BB449" i="40"/>
  <c r="BB450" i="40"/>
  <c r="BB451" i="40"/>
  <c r="BB452" i="40"/>
  <c r="BB453" i="40"/>
  <c r="BB454" i="40"/>
  <c r="BB455" i="40"/>
  <c r="BB456" i="40"/>
  <c r="BB457" i="40"/>
  <c r="BB458" i="40"/>
  <c r="BB459" i="40"/>
  <c r="BB460" i="40"/>
  <c r="BB461" i="40"/>
  <c r="BB462" i="40"/>
  <c r="BB463" i="40"/>
  <c r="BB464" i="40"/>
  <c r="BB465" i="40"/>
  <c r="BB466" i="40"/>
  <c r="BB467" i="40"/>
  <c r="BB468" i="40"/>
  <c r="BB469" i="40"/>
  <c r="BB470" i="40"/>
  <c r="BB471" i="40"/>
  <c r="BB472" i="40"/>
  <c r="BB473" i="40"/>
  <c r="BB474" i="40"/>
  <c r="BB475" i="40"/>
  <c r="BB476" i="40"/>
  <c r="BB477" i="40"/>
  <c r="BB478" i="40"/>
  <c r="BB479" i="40"/>
  <c r="BB480" i="40"/>
  <c r="BB481" i="40"/>
  <c r="BB482" i="40"/>
  <c r="BB483" i="40"/>
  <c r="BB484" i="40"/>
  <c r="BB485" i="40"/>
  <c r="BB486" i="40"/>
  <c r="BB487" i="40"/>
  <c r="BB488" i="40"/>
  <c r="BB489" i="40"/>
  <c r="BB490" i="40"/>
  <c r="BB491" i="40"/>
  <c r="BB492" i="40"/>
  <c r="BB493" i="40"/>
  <c r="BB494" i="40"/>
  <c r="BB495" i="40"/>
  <c r="BB496" i="40"/>
  <c r="BB497" i="40"/>
  <c r="BB498" i="40"/>
  <c r="BB499" i="40"/>
  <c r="BB500" i="40"/>
  <c r="BB501" i="40"/>
  <c r="BB502" i="40"/>
  <c r="BB503" i="40"/>
  <c r="BB504" i="40"/>
  <c r="BB505" i="40"/>
  <c r="BB506" i="40"/>
  <c r="BB507" i="40"/>
  <c r="BB508" i="40"/>
  <c r="BB509" i="40"/>
  <c r="BB510" i="40"/>
  <c r="BB511" i="40"/>
  <c r="BB512" i="40"/>
  <c r="BB513" i="40"/>
  <c r="BB514" i="40"/>
  <c r="BB515" i="40"/>
  <c r="BB516" i="40"/>
  <c r="BB517" i="40"/>
  <c r="BB518" i="40"/>
  <c r="BB519" i="40"/>
  <c r="BB520" i="40"/>
  <c r="BB521" i="40"/>
  <c r="BB522" i="40"/>
  <c r="BB523" i="40"/>
  <c r="BB524" i="40"/>
  <c r="BB525" i="40"/>
  <c r="BB526" i="40"/>
  <c r="BB527" i="40"/>
  <c r="BB528" i="40"/>
  <c r="BB529" i="40"/>
  <c r="BB530" i="40"/>
  <c r="BB531" i="40"/>
  <c r="BB532" i="40"/>
  <c r="BB533" i="40"/>
  <c r="BB534" i="40"/>
  <c r="BB535" i="40"/>
  <c r="BB536" i="40"/>
  <c r="BB537" i="40"/>
  <c r="BB538" i="40"/>
  <c r="BB539" i="40"/>
  <c r="BB540" i="40"/>
  <c r="BB541" i="40"/>
  <c r="BB542" i="40"/>
  <c r="BB543" i="40"/>
  <c r="BB544" i="40"/>
  <c r="BB545" i="40"/>
  <c r="BB546" i="40"/>
  <c r="BB547" i="40"/>
  <c r="BB548" i="40"/>
  <c r="BB549" i="40"/>
  <c r="BB550" i="40"/>
  <c r="BB551" i="40"/>
  <c r="BB552" i="40"/>
  <c r="BB553" i="40"/>
  <c r="BB554" i="40"/>
  <c r="BB555" i="40"/>
  <c r="BB556" i="40"/>
  <c r="BB557" i="40"/>
  <c r="BB558" i="40"/>
  <c r="BB559" i="40"/>
  <c r="BB560" i="40"/>
  <c r="BB561" i="40"/>
  <c r="BB562" i="40"/>
  <c r="BB563" i="40"/>
  <c r="BB564" i="40"/>
  <c r="BB565" i="40"/>
  <c r="BB566" i="40"/>
  <c r="BB567" i="40"/>
  <c r="BB568" i="40"/>
  <c r="BB569" i="40"/>
  <c r="BB570" i="40"/>
  <c r="BB571" i="40"/>
  <c r="BB572" i="40"/>
  <c r="BB573" i="40"/>
  <c r="BB574" i="40"/>
  <c r="BB575" i="40"/>
  <c r="BB576" i="40"/>
  <c r="BB577" i="40"/>
  <c r="BB578" i="40"/>
  <c r="BB579" i="40"/>
  <c r="BB580" i="40"/>
  <c r="BB581" i="40"/>
  <c r="BB582" i="40"/>
  <c r="BB583" i="40"/>
  <c r="BB584" i="40"/>
  <c r="BB585" i="40"/>
  <c r="BB586" i="40"/>
  <c r="BB587" i="40"/>
  <c r="BB588" i="40"/>
  <c r="BB589" i="40"/>
  <c r="BB590" i="40"/>
  <c r="BB591" i="40"/>
  <c r="BB592" i="40"/>
  <c r="BB593" i="40"/>
  <c r="BB594" i="40"/>
  <c r="BB595" i="40"/>
  <c r="BB596" i="40"/>
  <c r="BB597" i="40"/>
  <c r="BB598" i="40"/>
  <c r="BB599" i="40"/>
  <c r="BB600" i="40"/>
  <c r="BB601" i="40"/>
  <c r="BB602" i="40"/>
  <c r="BB603" i="40"/>
  <c r="BB604" i="40"/>
  <c r="BB605" i="40"/>
  <c r="BB606" i="40"/>
  <c r="BB607" i="40"/>
  <c r="BB608" i="40"/>
  <c r="BB609" i="40"/>
  <c r="BB610" i="40"/>
  <c r="BB611" i="40"/>
  <c r="BB612" i="40"/>
  <c r="BB613" i="40"/>
  <c r="BB614" i="40"/>
  <c r="BB615" i="40"/>
  <c r="BB616" i="40"/>
  <c r="BB617" i="40"/>
  <c r="BB618" i="40"/>
  <c r="BB619" i="40"/>
  <c r="BB620" i="40"/>
  <c r="BB621" i="40"/>
  <c r="BB622" i="40"/>
  <c r="BB623" i="40"/>
  <c r="BB624" i="40"/>
  <c r="BB625" i="40"/>
  <c r="BB626" i="40"/>
  <c r="BB627" i="40"/>
  <c r="BB628" i="40"/>
  <c r="BB629" i="40"/>
  <c r="BB630" i="40"/>
  <c r="BB631" i="40"/>
  <c r="BB632" i="40"/>
  <c r="BB633" i="40"/>
  <c r="BB634" i="40"/>
  <c r="BB635" i="40"/>
  <c r="BB636" i="40"/>
  <c r="BB637" i="40"/>
  <c r="BB638" i="40"/>
  <c r="BB639" i="40"/>
  <c r="BB640" i="40"/>
  <c r="BB641" i="40"/>
  <c r="BB642" i="40"/>
  <c r="BB643" i="40"/>
  <c r="BB644" i="40"/>
  <c r="BB645" i="40"/>
  <c r="BB646" i="40"/>
  <c r="BB647" i="40"/>
  <c r="BB648" i="40"/>
  <c r="BB649" i="40"/>
  <c r="BB650" i="40"/>
  <c r="BB651" i="40"/>
  <c r="BB652" i="40"/>
  <c r="BB653" i="40"/>
  <c r="BB654" i="40"/>
  <c r="BB655" i="40"/>
  <c r="BB656" i="40"/>
  <c r="BB657" i="40"/>
  <c r="BB658" i="40"/>
  <c r="BB659" i="40"/>
  <c r="BB660" i="40"/>
  <c r="BB661" i="40"/>
  <c r="BB662" i="40"/>
  <c r="BB663" i="40"/>
  <c r="BB664" i="40"/>
  <c r="BB665" i="40"/>
  <c r="BB666" i="40"/>
  <c r="BB667" i="40"/>
  <c r="BB668" i="40"/>
  <c r="BB669" i="40"/>
  <c r="BB670" i="40"/>
  <c r="BB671" i="40"/>
  <c r="BB672" i="40"/>
  <c r="BB673" i="40"/>
  <c r="BB674" i="40"/>
  <c r="BB675" i="40"/>
  <c r="BB676" i="40"/>
  <c r="BB677" i="40"/>
  <c r="BB678" i="40"/>
  <c r="BB679" i="40"/>
  <c r="BB680" i="40"/>
  <c r="BB681" i="40"/>
  <c r="BB682" i="40"/>
  <c r="BB683" i="40"/>
  <c r="BB684" i="40"/>
  <c r="BB685" i="40"/>
  <c r="BB686" i="40"/>
  <c r="BB687" i="40"/>
  <c r="BB688" i="40"/>
  <c r="BB689" i="40"/>
  <c r="BB690" i="40"/>
  <c r="BB691" i="40"/>
  <c r="BB692" i="40"/>
  <c r="BB693" i="40"/>
  <c r="BB694" i="40"/>
  <c r="BB695" i="40"/>
  <c r="BB696" i="40"/>
  <c r="BB697" i="40"/>
  <c r="BB698" i="40"/>
  <c r="BB699" i="40"/>
  <c r="BB700" i="40"/>
  <c r="BB701" i="40"/>
  <c r="BB702" i="40"/>
  <c r="BB703" i="40"/>
  <c r="BB704" i="40"/>
  <c r="BB705" i="40"/>
  <c r="BB706" i="40"/>
  <c r="BB707" i="40"/>
  <c r="BB708" i="40"/>
  <c r="BB709" i="40"/>
  <c r="BB710" i="40"/>
  <c r="BB711" i="40"/>
  <c r="BB712" i="40"/>
  <c r="BB713" i="40"/>
  <c r="BB714" i="40"/>
  <c r="BB715" i="40"/>
  <c r="BB716" i="40"/>
  <c r="BB717" i="40"/>
  <c r="BB718" i="40"/>
  <c r="BB719" i="40"/>
  <c r="BB720" i="40"/>
  <c r="BB721" i="40"/>
  <c r="BB722" i="40"/>
  <c r="BB723" i="40"/>
  <c r="BB724" i="40"/>
  <c r="BB725" i="40"/>
  <c r="BB726" i="40"/>
  <c r="BB727" i="40"/>
  <c r="BB728" i="40"/>
  <c r="BB729" i="40"/>
  <c r="BB730" i="40"/>
  <c r="BB731" i="40"/>
  <c r="BB732" i="40"/>
  <c r="BB733" i="40"/>
  <c r="BB734" i="40"/>
  <c r="BB735" i="40"/>
  <c r="BB736" i="40"/>
  <c r="BB737" i="40"/>
  <c r="BB738" i="40"/>
  <c r="BB739" i="40"/>
  <c r="BB740" i="40"/>
  <c r="BB741" i="40"/>
  <c r="BB742" i="40"/>
  <c r="BB743" i="40"/>
  <c r="BB744" i="40"/>
  <c r="BB745" i="40"/>
  <c r="BB746" i="40"/>
  <c r="BB747" i="40"/>
  <c r="BB748" i="40"/>
  <c r="BB749" i="40"/>
  <c r="BB750" i="40"/>
  <c r="BB751" i="40"/>
  <c r="BB752" i="40"/>
  <c r="BB753" i="40"/>
  <c r="BB754" i="40"/>
  <c r="BB755" i="40"/>
  <c r="BB756" i="40"/>
  <c r="BB757" i="40"/>
  <c r="BB758" i="40"/>
  <c r="BB759" i="40"/>
  <c r="BB760" i="40"/>
  <c r="BB761" i="40"/>
  <c r="BB762" i="40"/>
  <c r="BB763" i="40"/>
  <c r="BB764" i="40"/>
  <c r="BB765" i="40"/>
  <c r="BB766" i="40"/>
  <c r="BB767" i="40"/>
  <c r="BB768" i="40"/>
  <c r="BB769" i="40"/>
  <c r="BB770" i="40"/>
  <c r="BB771" i="40"/>
  <c r="BB772" i="40"/>
  <c r="BB773" i="40"/>
  <c r="BB774" i="40"/>
  <c r="BB775" i="40"/>
  <c r="BB776" i="40"/>
  <c r="BB777" i="40"/>
  <c r="BB778" i="40"/>
  <c r="BB779" i="40"/>
  <c r="BB780" i="40"/>
  <c r="BB781" i="40"/>
  <c r="BB782" i="40"/>
  <c r="BB783" i="40"/>
  <c r="BB784" i="40"/>
  <c r="BB785" i="40"/>
  <c r="BB786" i="40"/>
  <c r="BB787" i="40"/>
  <c r="BB788" i="40"/>
  <c r="BB789" i="40"/>
  <c r="BB790" i="40"/>
  <c r="BB791" i="40"/>
  <c r="BB792" i="40"/>
  <c r="BB793" i="40"/>
  <c r="BB794" i="40"/>
  <c r="BB795" i="40"/>
  <c r="BB796" i="40"/>
  <c r="BB797" i="40"/>
  <c r="BB798" i="40"/>
  <c r="BB799" i="40"/>
  <c r="BB800" i="40"/>
  <c r="BB801" i="40"/>
  <c r="BB802" i="40"/>
  <c r="BB803" i="40"/>
  <c r="BB804" i="40"/>
  <c r="BB805" i="40"/>
  <c r="BB806" i="40"/>
  <c r="BB807" i="40"/>
  <c r="BB808" i="40"/>
  <c r="BB809" i="40"/>
  <c r="BB810" i="40"/>
  <c r="BB811" i="40"/>
  <c r="BB812" i="40"/>
  <c r="BB813" i="40"/>
  <c r="BB814" i="40"/>
  <c r="BB815" i="40"/>
  <c r="BB816" i="40"/>
  <c r="BB817" i="40"/>
  <c r="BB818" i="40"/>
  <c r="BB819" i="40"/>
  <c r="BB820" i="40"/>
  <c r="BB821" i="40"/>
  <c r="BB822" i="40"/>
  <c r="BB823" i="40"/>
  <c r="BB824" i="40"/>
  <c r="BB825" i="40"/>
  <c r="BB826" i="40"/>
  <c r="BB827" i="40"/>
  <c r="BB828" i="40"/>
  <c r="BB829" i="40"/>
  <c r="BB830" i="40"/>
  <c r="BB831" i="40"/>
  <c r="BB832" i="40"/>
  <c r="BB833" i="40"/>
  <c r="BB834" i="40"/>
  <c r="BB835" i="40"/>
  <c r="BB836" i="40"/>
  <c r="BB837" i="40"/>
  <c r="BB838" i="40"/>
  <c r="BB839" i="40"/>
  <c r="BB840" i="40"/>
  <c r="BB841" i="40"/>
  <c r="BB842" i="40"/>
  <c r="BB843" i="40"/>
  <c r="BB844" i="40"/>
  <c r="BB845" i="40"/>
  <c r="BB846" i="40"/>
  <c r="BB847" i="40"/>
  <c r="BB848" i="40"/>
  <c r="BB849" i="40"/>
  <c r="BB850" i="40"/>
  <c r="BB851" i="40"/>
  <c r="BB852" i="40"/>
  <c r="BB853" i="40"/>
  <c r="BB854" i="40"/>
  <c r="BB855" i="40"/>
  <c r="BB856" i="40"/>
  <c r="BB857" i="40"/>
  <c r="BB858" i="40"/>
  <c r="BB859" i="40"/>
  <c r="BB860" i="40"/>
  <c r="BB861" i="40"/>
  <c r="BB862" i="40"/>
  <c r="BB863" i="40"/>
  <c r="BB864" i="40"/>
  <c r="BB865" i="40"/>
  <c r="BB866" i="40"/>
  <c r="BB867" i="40"/>
  <c r="BB868" i="40"/>
  <c r="BB869" i="40"/>
  <c r="BB870" i="40"/>
  <c r="BB871" i="40"/>
  <c r="BB872" i="40"/>
  <c r="BB873" i="40"/>
  <c r="BB874" i="40"/>
  <c r="BB875" i="40"/>
  <c r="BB876" i="40"/>
  <c r="BB877" i="40"/>
  <c r="BB878" i="40"/>
  <c r="BB879" i="40"/>
  <c r="BB880" i="40"/>
  <c r="BB881" i="40"/>
  <c r="BB882" i="40"/>
  <c r="BB883" i="40"/>
  <c r="BB884" i="40"/>
  <c r="BB885" i="40"/>
  <c r="BB886" i="40"/>
  <c r="BB887" i="40"/>
  <c r="BB888" i="40"/>
  <c r="BB889" i="40"/>
  <c r="BB890" i="40"/>
  <c r="BB891" i="40"/>
  <c r="BB892" i="40"/>
  <c r="BB893" i="40"/>
  <c r="BB894" i="40"/>
  <c r="BB895" i="40"/>
  <c r="BB896" i="40"/>
  <c r="BB897" i="40"/>
  <c r="BB898" i="40"/>
  <c r="BB899" i="40"/>
  <c r="BB900" i="40"/>
  <c r="BB901" i="40"/>
  <c r="BB902" i="40"/>
  <c r="BB903" i="40"/>
  <c r="BB904" i="40"/>
  <c r="BB905" i="40"/>
  <c r="BB906" i="40"/>
  <c r="BB907" i="40"/>
  <c r="BB908" i="40"/>
  <c r="BB909" i="40"/>
  <c r="BB910" i="40"/>
  <c r="BB911" i="40"/>
  <c r="BB912" i="40"/>
  <c r="BB913" i="40"/>
  <c r="BB914" i="40"/>
  <c r="BB915" i="40"/>
  <c r="BB916" i="40"/>
  <c r="BB917" i="40"/>
  <c r="BB918" i="40"/>
  <c r="BB919" i="40"/>
  <c r="BB920" i="40"/>
  <c r="BB921" i="40"/>
  <c r="BB922" i="40"/>
  <c r="BB923" i="40"/>
  <c r="BB924" i="40"/>
  <c r="BB925" i="40"/>
  <c r="BB926" i="40"/>
  <c r="BB927" i="40"/>
  <c r="BB928" i="40"/>
  <c r="BB929" i="40"/>
  <c r="BB930" i="40"/>
  <c r="BB931" i="40"/>
  <c r="BB932" i="40"/>
  <c r="BB933" i="40"/>
  <c r="BB934" i="40"/>
  <c r="BB935" i="40"/>
  <c r="BB936" i="40"/>
  <c r="BB937" i="40"/>
  <c r="BB938" i="40"/>
  <c r="BB939" i="40"/>
  <c r="BB940" i="40"/>
  <c r="BB941" i="40"/>
  <c r="BB942" i="40"/>
  <c r="BB943" i="40"/>
  <c r="BB944" i="40"/>
  <c r="BB945" i="40"/>
  <c r="BB946" i="40"/>
  <c r="BB947" i="40"/>
  <c r="BB948" i="40"/>
  <c r="BB949" i="40"/>
  <c r="BB950" i="40"/>
  <c r="BB951" i="40"/>
  <c r="BB952" i="40"/>
  <c r="BB953" i="40"/>
  <c r="BB954" i="40"/>
  <c r="BB955" i="40"/>
  <c r="BB956" i="40"/>
  <c r="BB957" i="40"/>
  <c r="BB958" i="40"/>
  <c r="BB959" i="40"/>
  <c r="BB960" i="40"/>
  <c r="BB961" i="40"/>
  <c r="BB962" i="40"/>
  <c r="BB963" i="40"/>
  <c r="BB964" i="40"/>
  <c r="BB965" i="40"/>
  <c r="BB966" i="40"/>
  <c r="BB967" i="40"/>
  <c r="BB968" i="40"/>
  <c r="BB969" i="40"/>
  <c r="BB970" i="40"/>
  <c r="BB971" i="40"/>
  <c r="BB972" i="40"/>
  <c r="BB973" i="40"/>
  <c r="BB974" i="40"/>
  <c r="BB975" i="40"/>
  <c r="BB976" i="40"/>
  <c r="BB977" i="40"/>
  <c r="BB978" i="40"/>
  <c r="BB979" i="40"/>
  <c r="BB980" i="40"/>
  <c r="BB981" i="40"/>
  <c r="BB982" i="40"/>
  <c r="BB983" i="40"/>
  <c r="BB984" i="40"/>
  <c r="BB985" i="40"/>
  <c r="BB986" i="40"/>
  <c r="BB987" i="40"/>
  <c r="BB988" i="40"/>
  <c r="BB989" i="40"/>
  <c r="BB990" i="40"/>
  <c r="BB991" i="40"/>
  <c r="BB992" i="40"/>
  <c r="BB993" i="40"/>
  <c r="BB994" i="40"/>
  <c r="BB995" i="40"/>
  <c r="BB996" i="40"/>
  <c r="BB997" i="40"/>
  <c r="BB998" i="40"/>
  <c r="BB999" i="40"/>
  <c r="BB1000" i="40"/>
  <c r="BB1001" i="40"/>
  <c r="BB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BA251" i="40"/>
  <c r="BA252" i="40"/>
  <c r="BA253" i="40"/>
  <c r="BA254" i="40"/>
  <c r="BA255" i="40"/>
  <c r="BA256" i="40"/>
  <c r="BA257" i="40"/>
  <c r="BA258" i="40"/>
  <c r="BA259" i="40"/>
  <c r="BA260" i="40"/>
  <c r="BA261" i="40"/>
  <c r="BA262" i="40"/>
  <c r="BA263" i="40"/>
  <c r="BA264" i="40"/>
  <c r="BA265" i="40"/>
  <c r="BA266" i="40"/>
  <c r="BA267" i="40"/>
  <c r="BA268" i="40"/>
  <c r="BA269" i="40"/>
  <c r="BA270" i="40"/>
  <c r="BA271" i="40"/>
  <c r="BA272" i="40"/>
  <c r="BA273" i="40"/>
  <c r="BA274" i="40"/>
  <c r="BA275" i="40"/>
  <c r="BA276" i="40"/>
  <c r="BA277" i="40"/>
  <c r="BA278" i="40"/>
  <c r="BA279" i="40"/>
  <c r="BA280" i="40"/>
  <c r="BA281" i="40"/>
  <c r="BA282" i="40"/>
  <c r="BA283" i="40"/>
  <c r="BA284" i="40"/>
  <c r="BA285" i="40"/>
  <c r="BA286" i="40"/>
  <c r="BA287" i="40"/>
  <c r="BA288" i="40"/>
  <c r="BA289" i="40"/>
  <c r="BA290" i="40"/>
  <c r="BA291" i="40"/>
  <c r="BA292" i="40"/>
  <c r="BA293" i="40"/>
  <c r="BA294" i="40"/>
  <c r="BA295" i="40"/>
  <c r="BA296" i="40"/>
  <c r="BA297" i="40"/>
  <c r="BA298" i="40"/>
  <c r="BA299" i="40"/>
  <c r="BA300" i="40"/>
  <c r="BA301" i="40"/>
  <c r="BA302" i="40"/>
  <c r="BA303" i="40"/>
  <c r="BA304" i="40"/>
  <c r="BA305" i="40"/>
  <c r="BA306" i="40"/>
  <c r="BA307" i="40"/>
  <c r="BA308" i="40"/>
  <c r="BA309" i="40"/>
  <c r="BA310" i="40"/>
  <c r="BA311" i="40"/>
  <c r="BA312" i="40"/>
  <c r="BA313" i="40"/>
  <c r="BA314" i="40"/>
  <c r="BA315" i="40"/>
  <c r="BA316" i="40"/>
  <c r="BA317" i="40"/>
  <c r="BA318" i="40"/>
  <c r="BA319" i="40"/>
  <c r="BA320" i="40"/>
  <c r="BA321" i="40"/>
  <c r="BA322" i="40"/>
  <c r="BA323" i="40"/>
  <c r="BA324" i="40"/>
  <c r="BA325" i="40"/>
  <c r="BA326" i="40"/>
  <c r="BA327" i="40"/>
  <c r="BA328" i="40"/>
  <c r="BA329" i="40"/>
  <c r="BA330" i="40"/>
  <c r="BA331" i="40"/>
  <c r="BA332" i="40"/>
  <c r="BA333" i="40"/>
  <c r="BA334" i="40"/>
  <c r="BA335" i="40"/>
  <c r="BA336" i="40"/>
  <c r="BA337" i="40"/>
  <c r="BA338" i="40"/>
  <c r="BA339" i="40"/>
  <c r="BA340" i="40"/>
  <c r="BA341" i="40"/>
  <c r="BA342" i="40"/>
  <c r="BA343" i="40"/>
  <c r="BA344" i="40"/>
  <c r="BA345" i="40"/>
  <c r="BA346" i="40"/>
  <c r="BA347" i="40"/>
  <c r="BA348" i="40"/>
  <c r="BA349" i="40"/>
  <c r="BA350" i="40"/>
  <c r="BA351" i="40"/>
  <c r="BA352" i="40"/>
  <c r="BA353" i="40"/>
  <c r="BA354" i="40"/>
  <c r="BA355" i="40"/>
  <c r="BA356" i="40"/>
  <c r="BA357" i="40"/>
  <c r="BA358" i="40"/>
  <c r="BA359" i="40"/>
  <c r="BA360" i="40"/>
  <c r="BA361" i="40"/>
  <c r="BA362" i="40"/>
  <c r="BA363" i="40"/>
  <c r="BA364" i="40"/>
  <c r="BA365" i="40"/>
  <c r="BA366" i="40"/>
  <c r="BA367" i="40"/>
  <c r="BA368" i="40"/>
  <c r="BA369" i="40"/>
  <c r="BA370" i="40"/>
  <c r="BA371" i="40"/>
  <c r="BA372" i="40"/>
  <c r="BA373" i="40"/>
  <c r="BA374" i="40"/>
  <c r="BA375" i="40"/>
  <c r="BA376" i="40"/>
  <c r="BA377" i="40"/>
  <c r="BA378" i="40"/>
  <c r="BA379" i="40"/>
  <c r="BA380" i="40"/>
  <c r="BA381" i="40"/>
  <c r="BA382" i="40"/>
  <c r="BA383" i="40"/>
  <c r="BA384" i="40"/>
  <c r="BA385" i="40"/>
  <c r="BA386" i="40"/>
  <c r="BA387" i="40"/>
  <c r="BA388" i="40"/>
  <c r="BA389" i="40"/>
  <c r="BA390" i="40"/>
  <c r="BA391" i="40"/>
  <c r="BA392" i="40"/>
  <c r="BA393" i="40"/>
  <c r="BA394" i="40"/>
  <c r="BA395" i="40"/>
  <c r="BA396" i="40"/>
  <c r="BA397" i="40"/>
  <c r="BA398" i="40"/>
  <c r="BA399" i="40"/>
  <c r="BA400" i="40"/>
  <c r="BA401" i="40"/>
  <c r="BA402" i="40"/>
  <c r="BA403" i="40"/>
  <c r="BA404" i="40"/>
  <c r="BA405" i="40"/>
  <c r="BA406" i="40"/>
  <c r="BA407" i="40"/>
  <c r="BA408" i="40"/>
  <c r="BA409" i="40"/>
  <c r="BA410" i="40"/>
  <c r="BA411" i="40"/>
  <c r="BA412" i="40"/>
  <c r="BA413" i="40"/>
  <c r="BA414" i="40"/>
  <c r="BA415" i="40"/>
  <c r="BA416" i="40"/>
  <c r="BA417" i="40"/>
  <c r="BA418" i="40"/>
  <c r="BA419" i="40"/>
  <c r="BA420" i="40"/>
  <c r="BA421" i="40"/>
  <c r="BA422" i="40"/>
  <c r="BA423" i="40"/>
  <c r="BA424" i="40"/>
  <c r="BA425" i="40"/>
  <c r="BA426" i="40"/>
  <c r="BA427" i="40"/>
  <c r="BA428" i="40"/>
  <c r="BA429" i="40"/>
  <c r="BA430" i="40"/>
  <c r="BA431" i="40"/>
  <c r="BA432" i="40"/>
  <c r="BA433" i="40"/>
  <c r="BA434" i="40"/>
  <c r="BA435" i="40"/>
  <c r="BA436" i="40"/>
  <c r="BA437" i="40"/>
  <c r="BA438" i="40"/>
  <c r="BA439" i="40"/>
  <c r="BA440" i="40"/>
  <c r="BA441" i="40"/>
  <c r="BA442" i="40"/>
  <c r="BA443" i="40"/>
  <c r="BA444" i="40"/>
  <c r="BA445" i="40"/>
  <c r="BA446" i="40"/>
  <c r="BA447" i="40"/>
  <c r="BA448" i="40"/>
  <c r="BA449" i="40"/>
  <c r="BA450" i="40"/>
  <c r="BA451" i="40"/>
  <c r="BA452" i="40"/>
  <c r="BA453" i="40"/>
  <c r="BA454" i="40"/>
  <c r="BA455" i="40"/>
  <c r="BA456" i="40"/>
  <c r="BA457" i="40"/>
  <c r="BA458" i="40"/>
  <c r="BA459" i="40"/>
  <c r="BA460" i="40"/>
  <c r="BA461" i="40"/>
  <c r="BA462" i="40"/>
  <c r="BA463" i="40"/>
  <c r="BA464" i="40"/>
  <c r="BA465" i="40"/>
  <c r="BA466" i="40"/>
  <c r="BA467" i="40"/>
  <c r="BA468" i="40"/>
  <c r="BA469" i="40"/>
  <c r="BA470" i="40"/>
  <c r="BA471" i="40"/>
  <c r="BA472" i="40"/>
  <c r="BA473" i="40"/>
  <c r="BA474" i="40"/>
  <c r="BA475" i="40"/>
  <c r="BA476" i="40"/>
  <c r="BA477" i="40"/>
  <c r="BA478" i="40"/>
  <c r="BA479" i="40"/>
  <c r="BA480" i="40"/>
  <c r="BA481" i="40"/>
  <c r="BA482" i="40"/>
  <c r="BA483" i="40"/>
  <c r="BA484" i="40"/>
  <c r="BA485" i="40"/>
  <c r="BA486" i="40"/>
  <c r="BA487" i="40"/>
  <c r="BA488" i="40"/>
  <c r="BA489" i="40"/>
  <c r="BA490" i="40"/>
  <c r="BA491" i="40"/>
  <c r="BA492" i="40"/>
  <c r="BA493" i="40"/>
  <c r="BA494" i="40"/>
  <c r="BA495" i="40"/>
  <c r="BA496" i="40"/>
  <c r="BA497" i="40"/>
  <c r="BA498" i="40"/>
  <c r="BA499" i="40"/>
  <c r="BA500" i="40"/>
  <c r="BA501" i="40"/>
  <c r="BA502" i="40"/>
  <c r="BA503" i="40"/>
  <c r="BA504" i="40"/>
  <c r="BA505" i="40"/>
  <c r="BA506" i="40"/>
  <c r="BA507" i="40"/>
  <c r="BA508" i="40"/>
  <c r="BA509" i="40"/>
  <c r="BA510" i="40"/>
  <c r="BA511" i="40"/>
  <c r="BA512" i="40"/>
  <c r="BA513" i="40"/>
  <c r="BA514" i="40"/>
  <c r="BA515" i="40"/>
  <c r="BA516" i="40"/>
  <c r="BA517" i="40"/>
  <c r="BA518" i="40"/>
  <c r="BA519" i="40"/>
  <c r="BA520" i="40"/>
  <c r="BA521" i="40"/>
  <c r="BA522" i="40"/>
  <c r="BA523" i="40"/>
  <c r="BA524" i="40"/>
  <c r="BA525" i="40"/>
  <c r="BA526" i="40"/>
  <c r="BA527" i="40"/>
  <c r="BA528" i="40"/>
  <c r="BA529" i="40"/>
  <c r="BA530" i="40"/>
  <c r="BA531" i="40"/>
  <c r="BA532" i="40"/>
  <c r="BA533" i="40"/>
  <c r="BA534" i="40"/>
  <c r="BA535" i="40"/>
  <c r="BA536" i="40"/>
  <c r="BA537" i="40"/>
  <c r="BA538" i="40"/>
  <c r="BA539" i="40"/>
  <c r="BA540" i="40"/>
  <c r="BA541" i="40"/>
  <c r="BA542" i="40"/>
  <c r="BA543" i="40"/>
  <c r="BA544" i="40"/>
  <c r="BA545" i="40"/>
  <c r="BA546" i="40"/>
  <c r="BA547" i="40"/>
  <c r="BA548" i="40"/>
  <c r="BA549" i="40"/>
  <c r="BA550" i="40"/>
  <c r="BA551" i="40"/>
  <c r="BA552" i="40"/>
  <c r="BA553" i="40"/>
  <c r="BA554" i="40"/>
  <c r="BA555" i="40"/>
  <c r="BA556" i="40"/>
  <c r="BA557" i="40"/>
  <c r="BA558" i="40"/>
  <c r="BA559" i="40"/>
  <c r="BA560" i="40"/>
  <c r="BA561" i="40"/>
  <c r="BA562" i="40"/>
  <c r="BA563" i="40"/>
  <c r="BA564" i="40"/>
  <c r="BA565" i="40"/>
  <c r="BA566" i="40"/>
  <c r="BA567" i="40"/>
  <c r="BA568" i="40"/>
  <c r="BA569" i="40"/>
  <c r="BA570" i="40"/>
  <c r="BA571" i="40"/>
  <c r="BA572" i="40"/>
  <c r="BA573" i="40"/>
  <c r="BA574" i="40"/>
  <c r="BA575" i="40"/>
  <c r="BA576" i="40"/>
  <c r="BA577" i="40"/>
  <c r="BA578" i="40"/>
  <c r="BA579" i="40"/>
  <c r="BA580" i="40"/>
  <c r="BA581" i="40"/>
  <c r="BA582" i="40"/>
  <c r="BA583" i="40"/>
  <c r="BA584" i="40"/>
  <c r="BA585" i="40"/>
  <c r="BA586" i="40"/>
  <c r="BA587" i="40"/>
  <c r="BA588" i="40"/>
  <c r="BA589" i="40"/>
  <c r="BA590" i="40"/>
  <c r="BA591" i="40"/>
  <c r="BA592" i="40"/>
  <c r="BA593" i="40"/>
  <c r="BA594" i="40"/>
  <c r="BA595" i="40"/>
  <c r="BA596" i="40"/>
  <c r="BA597" i="40"/>
  <c r="BA598" i="40"/>
  <c r="BA599" i="40"/>
  <c r="BA600" i="40"/>
  <c r="BA601" i="40"/>
  <c r="BA602" i="40"/>
  <c r="BA603" i="40"/>
  <c r="BA604" i="40"/>
  <c r="BA605" i="40"/>
  <c r="BA606" i="40"/>
  <c r="BA607" i="40"/>
  <c r="BA608" i="40"/>
  <c r="BA609" i="40"/>
  <c r="BA610" i="40"/>
  <c r="BA611" i="40"/>
  <c r="BA612" i="40"/>
  <c r="BA613" i="40"/>
  <c r="BA614" i="40"/>
  <c r="BA615" i="40"/>
  <c r="BA616" i="40"/>
  <c r="BA617" i="40"/>
  <c r="BA618" i="40"/>
  <c r="BA619" i="40"/>
  <c r="BA620" i="40"/>
  <c r="BA621" i="40"/>
  <c r="BA622" i="40"/>
  <c r="BA623" i="40"/>
  <c r="BA624" i="40"/>
  <c r="BA625" i="40"/>
  <c r="BA626" i="40"/>
  <c r="BA627" i="40"/>
  <c r="BA628" i="40"/>
  <c r="BA629" i="40"/>
  <c r="BA630" i="40"/>
  <c r="BA631" i="40"/>
  <c r="BA632" i="40"/>
  <c r="BA633" i="40"/>
  <c r="BA634" i="40"/>
  <c r="BA635" i="40"/>
  <c r="BA636" i="40"/>
  <c r="BA637" i="40"/>
  <c r="BA638" i="40"/>
  <c r="BA639" i="40"/>
  <c r="BA640" i="40"/>
  <c r="BA641" i="40"/>
  <c r="BA642" i="40"/>
  <c r="BA643" i="40"/>
  <c r="BA644" i="40"/>
  <c r="BA645" i="40"/>
  <c r="BA646" i="40"/>
  <c r="BA647" i="40"/>
  <c r="BA648" i="40"/>
  <c r="BA649" i="40"/>
  <c r="BA650" i="40"/>
  <c r="BA651" i="40"/>
  <c r="BA652" i="40"/>
  <c r="BA653" i="40"/>
  <c r="BA654" i="40"/>
  <c r="BA655" i="40"/>
  <c r="BA656" i="40"/>
  <c r="BA657" i="40"/>
  <c r="BA658" i="40"/>
  <c r="BA659" i="40"/>
  <c r="BA660" i="40"/>
  <c r="BA661" i="40"/>
  <c r="BA662" i="40"/>
  <c r="BA663" i="40"/>
  <c r="BA664" i="40"/>
  <c r="BA665" i="40"/>
  <c r="BA666" i="40"/>
  <c r="BA667" i="40"/>
  <c r="BA668" i="40"/>
  <c r="BA669" i="40"/>
  <c r="BA670" i="40"/>
  <c r="BA671" i="40"/>
  <c r="BA672" i="40"/>
  <c r="BA673" i="40"/>
  <c r="BA674" i="40"/>
  <c r="BA675" i="40"/>
  <c r="BA676" i="40"/>
  <c r="BA677" i="40"/>
  <c r="BA678" i="40"/>
  <c r="BA679" i="40"/>
  <c r="BA680" i="40"/>
  <c r="BA681" i="40"/>
  <c r="BA682" i="40"/>
  <c r="BA683" i="40"/>
  <c r="BA684" i="40"/>
  <c r="BA685" i="40"/>
  <c r="BA686" i="40"/>
  <c r="BA687" i="40"/>
  <c r="BA688" i="40"/>
  <c r="BA689" i="40"/>
  <c r="BA690" i="40"/>
  <c r="BA691" i="40"/>
  <c r="BA692" i="40"/>
  <c r="BA693" i="40"/>
  <c r="BA694" i="40"/>
  <c r="BA695" i="40"/>
  <c r="BA696" i="40"/>
  <c r="BA697" i="40"/>
  <c r="BA698" i="40"/>
  <c r="BA699" i="40"/>
  <c r="BA700" i="40"/>
  <c r="BA701" i="40"/>
  <c r="BA702" i="40"/>
  <c r="BA703" i="40"/>
  <c r="BA704" i="40"/>
  <c r="BA705" i="40"/>
  <c r="BA706" i="40"/>
  <c r="BA707" i="40"/>
  <c r="BA708" i="40"/>
  <c r="BA709" i="40"/>
  <c r="BA710" i="40"/>
  <c r="BA711" i="40"/>
  <c r="BA712" i="40"/>
  <c r="BA713" i="40"/>
  <c r="BA714" i="40"/>
  <c r="BA715" i="40"/>
  <c r="BA716" i="40"/>
  <c r="BA717" i="40"/>
  <c r="BA718" i="40"/>
  <c r="BA719" i="40"/>
  <c r="BA720" i="40"/>
  <c r="BA721" i="40"/>
  <c r="BA722" i="40"/>
  <c r="BA723" i="40"/>
  <c r="BA724" i="40"/>
  <c r="BA725" i="40"/>
  <c r="BA726" i="40"/>
  <c r="BA727" i="40"/>
  <c r="BA728" i="40"/>
  <c r="BA729" i="40"/>
  <c r="BA730" i="40"/>
  <c r="BA731" i="40"/>
  <c r="BA732" i="40"/>
  <c r="BA733" i="40"/>
  <c r="BA734" i="40"/>
  <c r="BA735" i="40"/>
  <c r="BA736" i="40"/>
  <c r="BA737" i="40"/>
  <c r="BA738" i="40"/>
  <c r="BA739" i="40"/>
  <c r="BA740" i="40"/>
  <c r="BA741" i="40"/>
  <c r="BA742" i="40"/>
  <c r="BA743" i="40"/>
  <c r="BA744" i="40"/>
  <c r="BA745" i="40"/>
  <c r="BA746" i="40"/>
  <c r="BA747" i="40"/>
  <c r="BA748" i="40"/>
  <c r="BA749" i="40"/>
  <c r="BA750" i="40"/>
  <c r="BA751" i="40"/>
  <c r="BA752" i="40"/>
  <c r="BA753" i="40"/>
  <c r="BA754" i="40"/>
  <c r="BA755" i="40"/>
  <c r="BA756" i="40"/>
  <c r="BA757" i="40"/>
  <c r="BA758" i="40"/>
  <c r="BA759" i="40"/>
  <c r="BA760" i="40"/>
  <c r="BA761" i="40"/>
  <c r="BA762" i="40"/>
  <c r="BA763" i="40"/>
  <c r="BA764" i="40"/>
  <c r="BA765" i="40"/>
  <c r="BA766" i="40"/>
  <c r="BA767" i="40"/>
  <c r="BA768" i="40"/>
  <c r="BA769" i="40"/>
  <c r="BA770" i="40"/>
  <c r="BA771" i="40"/>
  <c r="BA772" i="40"/>
  <c r="BA773" i="40"/>
  <c r="BA774" i="40"/>
  <c r="BA775" i="40"/>
  <c r="BA776" i="40"/>
  <c r="BA777" i="40"/>
  <c r="BA778" i="40"/>
  <c r="BA779" i="40"/>
  <c r="BA780" i="40"/>
  <c r="BA781" i="40"/>
  <c r="BA782" i="40"/>
  <c r="BA783" i="40"/>
  <c r="BA784" i="40"/>
  <c r="BA785" i="40"/>
  <c r="BA786" i="40"/>
  <c r="BA787" i="40"/>
  <c r="BA788" i="40"/>
  <c r="BA789" i="40"/>
  <c r="BA790" i="40"/>
  <c r="BA791" i="40"/>
  <c r="BA792" i="40"/>
  <c r="BA793" i="40"/>
  <c r="BA794" i="40"/>
  <c r="BA795" i="40"/>
  <c r="BA796" i="40"/>
  <c r="BA797" i="40"/>
  <c r="BA798" i="40"/>
  <c r="BA799" i="40"/>
  <c r="BA800" i="40"/>
  <c r="BA801" i="40"/>
  <c r="BA802" i="40"/>
  <c r="BA803" i="40"/>
  <c r="BA804" i="40"/>
  <c r="BA805" i="40"/>
  <c r="BA806" i="40"/>
  <c r="BA807" i="40"/>
  <c r="BA808" i="40"/>
  <c r="BA809" i="40"/>
  <c r="BA810" i="40"/>
  <c r="BA811" i="40"/>
  <c r="BA812" i="40"/>
  <c r="BA813" i="40"/>
  <c r="BA814" i="40"/>
  <c r="BA815" i="40"/>
  <c r="BA816" i="40"/>
  <c r="BA817" i="40"/>
  <c r="BA818" i="40"/>
  <c r="BA819" i="40"/>
  <c r="BA820" i="40"/>
  <c r="BA821" i="40"/>
  <c r="BA822" i="40"/>
  <c r="BA823" i="40"/>
  <c r="BA824" i="40"/>
  <c r="BA825" i="40"/>
  <c r="BA826" i="40"/>
  <c r="BA827" i="40"/>
  <c r="BA828" i="40"/>
  <c r="BA829" i="40"/>
  <c r="BA830" i="40"/>
  <c r="BA831" i="40"/>
  <c r="BA832" i="40"/>
  <c r="BA833" i="40"/>
  <c r="BA834" i="40"/>
  <c r="BA835" i="40"/>
  <c r="BA836" i="40"/>
  <c r="BA837" i="40"/>
  <c r="BA838" i="40"/>
  <c r="BA839" i="40"/>
  <c r="BA840" i="40"/>
  <c r="BA841" i="40"/>
  <c r="BA842" i="40"/>
  <c r="BA843" i="40"/>
  <c r="BA844" i="40"/>
  <c r="BA845" i="40"/>
  <c r="BA846" i="40"/>
  <c r="BA847" i="40"/>
  <c r="BA848" i="40"/>
  <c r="BA849" i="40"/>
  <c r="BA850" i="40"/>
  <c r="BA851" i="40"/>
  <c r="BA852" i="40"/>
  <c r="BA853" i="40"/>
  <c r="BA854" i="40"/>
  <c r="BA855" i="40"/>
  <c r="BA856" i="40"/>
  <c r="BA857" i="40"/>
  <c r="BA858" i="40"/>
  <c r="BA859" i="40"/>
  <c r="BA860" i="40"/>
  <c r="BA861" i="40"/>
  <c r="BA862" i="40"/>
  <c r="BA863" i="40"/>
  <c r="BA864" i="40"/>
  <c r="BA865" i="40"/>
  <c r="BA866" i="40"/>
  <c r="BA867" i="40"/>
  <c r="BA868" i="40"/>
  <c r="BA869" i="40"/>
  <c r="BA870" i="40"/>
  <c r="BA871" i="40"/>
  <c r="BA872" i="40"/>
  <c r="BA873" i="40"/>
  <c r="BA874" i="40"/>
  <c r="BA875" i="40"/>
  <c r="BA876" i="40"/>
  <c r="BA877" i="40"/>
  <c r="BA878" i="40"/>
  <c r="BA879" i="40"/>
  <c r="BA880" i="40"/>
  <c r="BA881" i="40"/>
  <c r="BA882" i="40"/>
  <c r="BA883" i="40"/>
  <c r="BA884" i="40"/>
  <c r="BA885" i="40"/>
  <c r="BA886" i="40"/>
  <c r="BA887" i="40"/>
  <c r="BA888" i="40"/>
  <c r="BA889" i="40"/>
  <c r="BA890" i="40"/>
  <c r="BA891" i="40"/>
  <c r="BA892" i="40"/>
  <c r="BA893" i="40"/>
  <c r="BA894" i="40"/>
  <c r="BA895" i="40"/>
  <c r="BA896" i="40"/>
  <c r="BA897" i="40"/>
  <c r="BA898" i="40"/>
  <c r="BA899" i="40"/>
  <c r="BA900" i="40"/>
  <c r="BA901" i="40"/>
  <c r="BA902" i="40"/>
  <c r="BA903" i="40"/>
  <c r="BA904" i="40"/>
  <c r="BA905" i="40"/>
  <c r="BA906" i="40"/>
  <c r="BA907" i="40"/>
  <c r="BA908" i="40"/>
  <c r="BA909" i="40"/>
  <c r="BA910" i="40"/>
  <c r="BA911" i="40"/>
  <c r="BA912" i="40"/>
  <c r="BA913" i="40"/>
  <c r="BA914" i="40"/>
  <c r="BA915" i="40"/>
  <c r="BA916" i="40"/>
  <c r="BA917" i="40"/>
  <c r="BA918" i="40"/>
  <c r="BA919" i="40"/>
  <c r="BA920" i="40"/>
  <c r="BA921" i="40"/>
  <c r="BA922" i="40"/>
  <c r="BA923" i="40"/>
  <c r="BA924" i="40"/>
  <c r="BA925" i="40"/>
  <c r="BA926" i="40"/>
  <c r="BA927" i="40"/>
  <c r="BA928" i="40"/>
  <c r="BA929" i="40"/>
  <c r="BA930" i="40"/>
  <c r="BA931" i="40"/>
  <c r="BA932" i="40"/>
  <c r="BA933" i="40"/>
  <c r="BA934" i="40"/>
  <c r="BA935" i="40"/>
  <c r="BA936" i="40"/>
  <c r="BA937" i="40"/>
  <c r="BA938" i="40"/>
  <c r="BA939" i="40"/>
  <c r="BA940" i="40"/>
  <c r="BA941" i="40"/>
  <c r="BA942" i="40"/>
  <c r="BA943" i="40"/>
  <c r="BA944" i="40"/>
  <c r="BA945" i="40"/>
  <c r="BA946" i="40"/>
  <c r="BA947" i="40"/>
  <c r="BA948" i="40"/>
  <c r="BA949" i="40"/>
  <c r="BA950" i="40"/>
  <c r="BA951" i="40"/>
  <c r="BA952" i="40"/>
  <c r="BA953" i="40"/>
  <c r="BA954" i="40"/>
  <c r="BA955" i="40"/>
  <c r="BA956" i="40"/>
  <c r="BA957" i="40"/>
  <c r="BA958" i="40"/>
  <c r="BA959" i="40"/>
  <c r="BA960" i="40"/>
  <c r="BA961" i="40"/>
  <c r="BA962" i="40"/>
  <c r="BA963" i="40"/>
  <c r="BA964" i="40"/>
  <c r="BA965" i="40"/>
  <c r="BA966" i="40"/>
  <c r="BA967" i="40"/>
  <c r="BA968" i="40"/>
  <c r="BA969" i="40"/>
  <c r="BA970" i="40"/>
  <c r="BA971" i="40"/>
  <c r="BA972" i="40"/>
  <c r="BA973" i="40"/>
  <c r="BA974" i="40"/>
  <c r="BA975" i="40"/>
  <c r="BA976" i="40"/>
  <c r="BA977" i="40"/>
  <c r="BA978" i="40"/>
  <c r="BA979" i="40"/>
  <c r="BA980" i="40"/>
  <c r="BA981" i="40"/>
  <c r="BA982" i="40"/>
  <c r="BA983" i="40"/>
  <c r="BA984" i="40"/>
  <c r="BA985" i="40"/>
  <c r="BA986" i="40"/>
  <c r="BA987" i="40"/>
  <c r="BA988" i="40"/>
  <c r="BA989" i="40"/>
  <c r="BA990" i="40"/>
  <c r="BA991" i="40"/>
  <c r="BA992" i="40"/>
  <c r="BA993" i="40"/>
  <c r="BA994" i="40"/>
  <c r="BA995" i="40"/>
  <c r="BA996" i="40"/>
  <c r="BA997" i="40"/>
  <c r="BA998" i="40"/>
  <c r="BA999" i="40"/>
  <c r="BA1000" i="40"/>
  <c r="BA1001" i="40"/>
  <c r="BA3" i="40"/>
  <c r="AZ4" i="40"/>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s="1"/>
  <c r="N1005" i="40" a="1"/>
  <c r="N1005" i="40" s="1"/>
  <c r="N1006" i="40" a="1"/>
  <c r="N1006" i="40"/>
  <c r="N1007" i="40" a="1"/>
  <c r="N1007" i="40"/>
  <c r="N1008" i="40" a="1"/>
  <c r="N1008" i="40" s="1"/>
  <c r="N1009" i="40" a="1"/>
  <c r="N1009" i="40" s="1"/>
  <c r="N1010" i="40" a="1"/>
  <c r="N1010" i="40"/>
  <c r="N1011" i="40" a="1"/>
  <c r="N1011" i="40"/>
  <c r="N1012" i="40" a="1"/>
  <c r="N1012" i="40" s="1"/>
  <c r="N1013" i="40" a="1"/>
  <c r="N1013" i="40" s="1"/>
  <c r="N1014" i="40" a="1"/>
  <c r="N1014" i="40"/>
  <c r="N1015" i="40" a="1"/>
  <c r="N1015" i="40"/>
  <c r="N1016" i="40" a="1"/>
  <c r="N1016" i="40" s="1"/>
  <c r="N1017" i="40" a="1"/>
  <c r="N1017" i="40" s="1"/>
  <c r="N1018" i="40" a="1"/>
  <c r="N1018" i="40" s="1"/>
  <c r="N1019" i="40" a="1"/>
  <c r="N1019" i="40"/>
  <c r="N1020" i="40" a="1"/>
  <c r="N1020" i="40" s="1"/>
  <c r="N1021" i="40" a="1"/>
  <c r="N1021" i="40" s="1"/>
  <c r="N1022" i="40" a="1"/>
  <c r="N1022" i="40"/>
  <c r="N1023" i="40" a="1"/>
  <c r="N1023" i="40" s="1"/>
  <c r="N1024" i="40" a="1"/>
  <c r="N1024" i="40" s="1"/>
  <c r="N1025" i="40" a="1"/>
  <c r="N1025" i="40" s="1"/>
  <c r="N1026" i="40" a="1"/>
  <c r="N1026" i="40"/>
  <c r="N1027" i="40" a="1"/>
  <c r="N1027" i="40"/>
  <c r="N1028" i="40" a="1"/>
  <c r="N1028" i="40" s="1"/>
  <c r="N1029" i="40" a="1"/>
  <c r="N1029" i="40" s="1"/>
  <c r="N1030" i="40" a="1"/>
  <c r="N1030" i="40" s="1"/>
  <c r="N1031" i="40" a="1"/>
  <c r="N1031" i="40"/>
  <c r="N1032" i="40" a="1"/>
  <c r="N1032" i="40" s="1"/>
  <c r="N1033" i="40" a="1"/>
  <c r="N1033" i="40" s="1"/>
  <c r="N1034" i="40" a="1"/>
  <c r="N1034" i="40" s="1"/>
  <c r="N1035" i="40" a="1"/>
  <c r="N1035" i="40"/>
  <c r="N1036" i="40" a="1"/>
  <c r="N1036" i="40" s="1"/>
  <c r="N1037" i="40" a="1"/>
  <c r="N1037" i="40" s="1"/>
  <c r="N1038" i="40" a="1"/>
  <c r="N1038" i="40"/>
  <c r="N1039" i="40" a="1"/>
  <c r="N1039" i="40" s="1"/>
  <c r="N1040" i="40" a="1"/>
  <c r="N1040" i="40" s="1"/>
  <c r="N1041" i="40" a="1"/>
  <c r="N1041" i="40" s="1"/>
  <c r="N1042" i="40" a="1"/>
  <c r="N1042" i="40"/>
  <c r="N1043" i="40" a="1"/>
  <c r="N1043" i="40"/>
  <c r="N1044" i="40" a="1"/>
  <c r="N1044" i="40" s="1"/>
  <c r="N1045" i="40" a="1"/>
  <c r="N1045" i="40" s="1"/>
  <c r="N1046" i="40" a="1"/>
  <c r="N1046" i="40" s="1"/>
  <c r="N1047" i="40" a="1"/>
  <c r="N1047" i="40"/>
  <c r="N1048" i="40" a="1"/>
  <c r="N1048" i="40" s="1"/>
  <c r="N1049" i="40" a="1"/>
  <c r="N1049" i="40" s="1"/>
  <c r="N1050" i="40" a="1"/>
  <c r="N1050" i="40" s="1"/>
  <c r="N1051" i="40" a="1"/>
  <c r="N1051" i="40"/>
  <c r="N1052" i="40" a="1"/>
  <c r="N1052" i="40" s="1"/>
  <c r="N1053" i="40" a="1"/>
  <c r="N1053" i="40" s="1"/>
  <c r="N1054" i="40" a="1"/>
  <c r="N1054" i="40"/>
  <c r="N1055" i="40" a="1"/>
  <c r="N1055" i="40" s="1"/>
  <c r="N1056" i="40" a="1"/>
  <c r="N1056" i="40" s="1"/>
  <c r="N1057" i="40" a="1"/>
  <c r="N1057" i="40" s="1"/>
  <c r="N1058" i="40" a="1"/>
  <c r="N1058" i="40"/>
  <c r="N1059" i="40" a="1"/>
  <c r="N1059" i="40"/>
  <c r="N1060" i="40" a="1"/>
  <c r="N1060" i="40" s="1"/>
  <c r="N1061" i="40" a="1"/>
  <c r="N1061" i="40" s="1"/>
  <c r="N1062" i="40" a="1"/>
  <c r="N1062" i="40" s="1"/>
  <c r="N1063" i="40" a="1"/>
  <c r="N1063" i="40"/>
  <c r="N1064" i="40" a="1"/>
  <c r="N1064" i="40" s="1"/>
  <c r="N1065" i="40" a="1"/>
  <c r="N1065" i="40" s="1"/>
  <c r="N1066" i="40" a="1"/>
  <c r="N1066" i="40" s="1"/>
  <c r="N1067" i="40" a="1"/>
  <c r="N1067" i="40" s="1"/>
  <c r="N1068" i="40" a="1"/>
  <c r="N1068" i="40" s="1"/>
  <c r="N1069" i="40" a="1"/>
  <c r="N1069" i="40" s="1"/>
  <c r="N1070" i="40" a="1"/>
  <c r="N1070" i="40"/>
  <c r="N1071" i="40" a="1"/>
  <c r="N1071" i="40" s="1"/>
  <c r="N1072" i="40" a="1"/>
  <c r="N1072" i="40" s="1"/>
  <c r="N1073" i="40" a="1"/>
  <c r="N1073" i="40" s="1"/>
  <c r="N1074" i="40" a="1"/>
  <c r="N1074" i="40"/>
  <c r="N1075" i="40" a="1"/>
  <c r="N1075" i="40"/>
  <c r="N1076" i="40" a="1"/>
  <c r="N1076" i="40" s="1"/>
  <c r="N1077" i="40" a="1"/>
  <c r="N1077" i="40" s="1"/>
  <c r="N1078" i="40" a="1"/>
  <c r="N1078" i="40" s="1"/>
  <c r="N1079" i="40" a="1"/>
  <c r="N1079" i="40"/>
  <c r="N1080" i="40" a="1"/>
  <c r="N1080" i="40" s="1"/>
  <c r="N1081" i="40" a="1"/>
  <c r="N1081" i="40" s="1"/>
  <c r="N1082" i="40" a="1"/>
  <c r="N1082" i="40" s="1"/>
  <c r="N1083" i="40" a="1"/>
  <c r="N1083" i="40"/>
  <c r="N1084" i="40" a="1"/>
  <c r="N1084" i="40" s="1"/>
  <c r="N1085" i="40" a="1"/>
  <c r="N1085" i="40" s="1"/>
  <c r="N1086" i="40" a="1"/>
  <c r="N1086" i="40"/>
  <c r="N1087" i="40" a="1"/>
  <c r="N1087" i="40" s="1"/>
  <c r="N1088" i="40" a="1"/>
  <c r="N1088" i="40" s="1"/>
  <c r="N1089" i="40" a="1"/>
  <c r="N1089" i="40" s="1"/>
  <c r="N1090" i="40" a="1"/>
  <c r="N1090" i="40"/>
  <c r="N1091" i="40" a="1"/>
  <c r="N1091" i="40"/>
  <c r="N1092" i="40" a="1"/>
  <c r="N1092" i="40" s="1"/>
  <c r="N1093" i="40" a="1"/>
  <c r="N1093" i="40" s="1"/>
  <c r="N1094" i="40" a="1"/>
  <c r="N1094" i="40" s="1"/>
  <c r="N1095" i="40" a="1"/>
  <c r="N1095" i="40"/>
  <c r="N1096" i="40" a="1"/>
  <c r="N1096" i="40" s="1"/>
  <c r="N1097" i="40" a="1"/>
  <c r="N1097" i="40" s="1"/>
  <c r="N1098" i="40" a="1"/>
  <c r="N1098" i="40" s="1"/>
  <c r="N1099" i="40" a="1"/>
  <c r="N1099" i="40"/>
  <c r="N1100" i="40" a="1"/>
  <c r="N1100" i="40" s="1"/>
  <c r="N1101" i="40" a="1"/>
  <c r="N1101" i="40" s="1"/>
  <c r="N1102" i="40" a="1"/>
  <c r="N1102" i="40"/>
  <c r="N1103" i="40" a="1"/>
  <c r="N1103" i="40" s="1"/>
  <c r="N1104" i="40" a="1"/>
  <c r="N1104" i="40" s="1"/>
  <c r="N1105" i="40" a="1"/>
  <c r="N1105" i="40" s="1"/>
  <c r="N1106" i="40" a="1"/>
  <c r="N1106" i="40" s="1"/>
  <c r="N1107" i="40" a="1"/>
  <c r="N1107" i="40" s="1"/>
  <c r="N1108" i="40" a="1"/>
  <c r="N1108" i="40" s="1"/>
  <c r="N1109" i="40" a="1"/>
  <c r="N1109" i="40" s="1"/>
  <c r="N1110" i="40" a="1"/>
  <c r="N1110" i="40" s="1"/>
  <c r="N1111" i="40" a="1"/>
  <c r="N1111" i="40" s="1"/>
  <c r="N1112" i="40" a="1"/>
  <c r="N1112" i="40" s="1"/>
  <c r="N1113" i="40" a="1"/>
  <c r="N1113" i="40" s="1"/>
  <c r="N1114" i="40" a="1"/>
  <c r="N1114" i="40" s="1"/>
  <c r="N1115" i="40" a="1"/>
  <c r="N1115" i="40" s="1"/>
  <c r="N1116" i="40" a="1"/>
  <c r="N1116" i="40" s="1"/>
  <c r="N1117" i="40" a="1"/>
  <c r="N1117" i="40" s="1"/>
  <c r="N1118" i="40" a="1"/>
  <c r="N1118" i="40" s="1"/>
  <c r="N1119" i="40" a="1"/>
  <c r="N1119" i="40" s="1"/>
  <c r="N1120" i="40" a="1"/>
  <c r="N1120" i="40" s="1"/>
  <c r="N1121" i="40" a="1"/>
  <c r="N1121" i="40" s="1"/>
  <c r="N1122" i="40" a="1"/>
  <c r="N1122" i="40" s="1"/>
  <c r="N1123" i="40" a="1"/>
  <c r="N1123" i="40" s="1"/>
  <c r="N1124" i="40" a="1"/>
  <c r="N1124" i="40" s="1"/>
  <c r="N1125" i="40" a="1"/>
  <c r="N1125" i="40" s="1"/>
  <c r="N1126" i="40" a="1"/>
  <c r="N1126" i="40" s="1"/>
  <c r="N1127" i="40" a="1"/>
  <c r="N1127" i="40" s="1"/>
  <c r="N1128" i="40" a="1"/>
  <c r="N1128" i="40" s="1"/>
  <c r="N1129" i="40" a="1"/>
  <c r="N1129" i="40" s="1"/>
  <c r="N1130" i="40" a="1"/>
  <c r="N1130" i="40" s="1"/>
  <c r="N1131" i="40" a="1"/>
  <c r="N1131" i="40" s="1"/>
  <c r="N1132" i="40" a="1"/>
  <c r="N1132" i="40" s="1"/>
  <c r="N1133" i="40" a="1"/>
  <c r="N1133" i="40" s="1"/>
  <c r="N1134" i="40" a="1"/>
  <c r="N1134" i="40" s="1"/>
  <c r="N1135" i="40" a="1"/>
  <c r="N1135" i="40" s="1"/>
  <c r="N1136" i="40" a="1"/>
  <c r="N1136" i="40" s="1"/>
  <c r="N1137" i="40" a="1"/>
  <c r="N1137" i="40" s="1"/>
  <c r="N1138" i="40" a="1"/>
  <c r="N1138" i="40" s="1"/>
  <c r="N1139" i="40" a="1"/>
  <c r="N1139" i="40" s="1"/>
  <c r="N1140" i="40" a="1"/>
  <c r="N1140" i="40" s="1"/>
  <c r="N1141" i="40" a="1"/>
  <c r="N1141" i="40" s="1"/>
  <c r="N1142" i="40" a="1"/>
  <c r="N1142" i="40" s="1"/>
  <c r="N1143" i="40" a="1"/>
  <c r="N1143" i="40" s="1"/>
  <c r="N1144" i="40" a="1"/>
  <c r="N1144" i="40" s="1"/>
  <c r="N1145" i="40" a="1"/>
  <c r="N1145" i="40" s="1"/>
  <c r="N1146" i="40" a="1"/>
  <c r="N1146" i="40" s="1"/>
  <c r="N1147" i="40" a="1"/>
  <c r="N1147" i="40" s="1"/>
  <c r="N1148" i="40" a="1"/>
  <c r="N1148" i="40" s="1"/>
  <c r="N1149" i="40" a="1"/>
  <c r="N1149" i="40" s="1"/>
  <c r="N1150" i="40" a="1"/>
  <c r="N1150" i="40" s="1"/>
  <c r="N1151" i="40" a="1"/>
  <c r="N1151" i="40" s="1"/>
  <c r="N1152" i="40" a="1"/>
  <c r="N1152" i="40" s="1"/>
  <c r="N1153" i="40" a="1"/>
  <c r="N1153" i="40" s="1"/>
  <c r="N1154" i="40" a="1"/>
  <c r="N1154" i="40" s="1"/>
  <c r="N1155" i="40" a="1"/>
  <c r="N1155" i="40" s="1"/>
  <c r="N1156" i="40" a="1"/>
  <c r="N1156" i="40" s="1"/>
  <c r="N1157" i="40" a="1"/>
  <c r="N1157" i="40" s="1"/>
  <c r="N1158" i="40" a="1"/>
  <c r="N1158" i="40" s="1"/>
  <c r="N1159" i="40" a="1"/>
  <c r="N1159" i="40" s="1"/>
  <c r="N1160" i="40" a="1"/>
  <c r="N1160" i="40" s="1"/>
  <c r="N1161" i="40" a="1"/>
  <c r="N1161" i="40" s="1"/>
  <c r="N1162" i="40" a="1"/>
  <c r="N1162" i="40" s="1"/>
  <c r="N1163" i="40" a="1"/>
  <c r="N1163" i="40" s="1"/>
  <c r="N1164" i="40" a="1"/>
  <c r="N1164" i="40" s="1"/>
  <c r="N1165" i="40" a="1"/>
  <c r="N1165" i="40" s="1"/>
  <c r="N1166" i="40" a="1"/>
  <c r="N1166" i="40" s="1"/>
  <c r="N1167" i="40" a="1"/>
  <c r="N1167" i="40" s="1"/>
  <c r="N1168" i="40" a="1"/>
  <c r="N1168" i="40" s="1"/>
  <c r="N1169" i="40" a="1"/>
  <c r="N1169" i="40" s="1"/>
  <c r="N1170" i="40" a="1"/>
  <c r="N1170" i="40" s="1"/>
  <c r="N1171" i="40" a="1"/>
  <c r="N1171" i="40" s="1"/>
  <c r="N1172" i="40" a="1"/>
  <c r="N1172" i="40" s="1"/>
  <c r="N1173" i="40" a="1"/>
  <c r="N1173" i="40" s="1"/>
  <c r="N1174" i="40" a="1"/>
  <c r="N1174" i="40" s="1"/>
  <c r="N1175" i="40" a="1"/>
  <c r="N1175" i="40" s="1"/>
  <c r="N1176" i="40" a="1"/>
  <c r="N1176" i="40" s="1"/>
  <c r="N1177" i="40" a="1"/>
  <c r="N1177" i="40" s="1"/>
  <c r="N1178" i="40" a="1"/>
  <c r="N1178" i="40" s="1"/>
  <c r="N1179" i="40" a="1"/>
  <c r="N1179" i="40" s="1"/>
  <c r="N1180" i="40" a="1"/>
  <c r="N1180" i="40" s="1"/>
  <c r="N1181" i="40" a="1"/>
  <c r="N1181" i="40" s="1"/>
  <c r="N1182" i="40" a="1"/>
  <c r="N1182" i="40" s="1"/>
  <c r="N1183" i="40" a="1"/>
  <c r="N1183" i="40" s="1"/>
  <c r="N1184" i="40" a="1"/>
  <c r="N1184" i="40" s="1"/>
  <c r="N1185" i="40" a="1"/>
  <c r="N1185" i="40" s="1"/>
  <c r="N1186" i="40" a="1"/>
  <c r="N1186" i="40" s="1"/>
  <c r="N1187" i="40" a="1"/>
  <c r="N1187" i="40" s="1"/>
  <c r="N1188" i="40" a="1"/>
  <c r="N1188" i="40" s="1"/>
  <c r="N1189" i="40" a="1"/>
  <c r="N1189" i="40" s="1"/>
  <c r="N1190" i="40" a="1"/>
  <c r="N1190" i="40" s="1"/>
  <c r="N1191" i="40" a="1"/>
  <c r="N1191" i="40" s="1"/>
  <c r="N1192" i="40" a="1"/>
  <c r="N1192" i="40" s="1"/>
  <c r="N1193" i="40" a="1"/>
  <c r="N1193" i="40" s="1"/>
  <c r="N1194" i="40" a="1"/>
  <c r="N1194" i="40" s="1"/>
  <c r="N1195" i="40" a="1"/>
  <c r="N1195" i="40" s="1"/>
  <c r="N1196" i="40" a="1"/>
  <c r="N1196" i="40" s="1"/>
  <c r="N1197" i="40" a="1"/>
  <c r="N1197" i="40" s="1"/>
  <c r="N1198" i="40" a="1"/>
  <c r="N1198" i="40" s="1"/>
  <c r="N1199" i="40" a="1"/>
  <c r="N1199" i="40" s="1"/>
  <c r="N1200" i="40" a="1"/>
  <c r="N1200" i="40" s="1"/>
  <c r="N1201" i="40" a="1"/>
  <c r="N1201" i="40" s="1"/>
  <c r="N1202" i="40" a="1"/>
  <c r="N1202" i="40" s="1"/>
  <c r="N1203" i="40" a="1"/>
  <c r="N1203" i="40" s="1"/>
  <c r="N1204" i="40" a="1"/>
  <c r="N1204" i="40" s="1"/>
  <c r="N1205" i="40" a="1"/>
  <c r="N1205" i="40"/>
  <c r="N1206" i="40" a="1"/>
  <c r="N1206" i="40" s="1"/>
  <c r="N1207" i="40" a="1"/>
  <c r="N1207" i="40"/>
  <c r="N1208" i="40" a="1"/>
  <c r="N1208" i="40" s="1"/>
  <c r="N1209" i="40" a="1"/>
  <c r="N1209" i="40" s="1"/>
  <c r="N1210" i="40" a="1"/>
  <c r="N1210" i="40" s="1"/>
  <c r="N1211" i="40" a="1"/>
  <c r="N1211" i="40" s="1"/>
  <c r="N1212" i="40" a="1"/>
  <c r="N1212" i="40" s="1"/>
  <c r="N1213" i="40" a="1"/>
  <c r="N1213" i="40"/>
  <c r="N1214" i="40" a="1"/>
  <c r="N1214" i="40"/>
  <c r="N1215" i="40" a="1"/>
  <c r="N1215" i="40" s="1"/>
  <c r="N1216" i="40" a="1"/>
  <c r="N1216" i="40" s="1"/>
  <c r="N1217" i="40" a="1"/>
  <c r="N1217" i="40" s="1"/>
  <c r="N1218" i="40" a="1"/>
  <c r="N1218" i="40" s="1"/>
  <c r="N1219" i="40" a="1"/>
  <c r="N1219" i="40" s="1"/>
  <c r="N1220" i="40" a="1"/>
  <c r="N1220" i="40" s="1"/>
  <c r="N1221" i="40" a="1"/>
  <c r="N1221" i="40"/>
  <c r="N1222" i="40" a="1"/>
  <c r="N1222" i="40"/>
  <c r="N1223" i="40" a="1"/>
  <c r="N1223" i="40"/>
  <c r="N1224" i="40" a="1"/>
  <c r="N1224" i="40" s="1"/>
  <c r="N1225" i="40" a="1"/>
  <c r="N1225" i="40" s="1"/>
  <c r="N1226" i="40" a="1"/>
  <c r="N1226" i="40" s="1"/>
  <c r="N1227" i="40" a="1"/>
  <c r="N1227" i="40" s="1"/>
  <c r="N1228" i="40" a="1"/>
  <c r="N1228" i="40" s="1"/>
  <c r="N1229" i="40" a="1"/>
  <c r="N1229" i="40" s="1"/>
  <c r="N1230" i="40" a="1"/>
  <c r="N1230" i="40"/>
  <c r="N1231" i="40" a="1"/>
  <c r="N1231" i="40"/>
  <c r="N1232" i="40" a="1"/>
  <c r="N1232" i="40" s="1"/>
  <c r="N1233" i="40" a="1"/>
  <c r="N1233" i="40" s="1"/>
  <c r="N1234" i="40" a="1"/>
  <c r="N1234" i="40" s="1"/>
  <c r="N1235" i="40" a="1"/>
  <c r="N1235" i="40" s="1"/>
  <c r="N1236" i="40" a="1"/>
  <c r="N1236" i="40" s="1"/>
  <c r="N1237" i="40" a="1"/>
  <c r="N1237" i="40"/>
  <c r="N1238" i="40" a="1"/>
  <c r="N1238" i="40" s="1"/>
  <c r="N1239" i="40" a="1"/>
  <c r="N1239" i="40"/>
  <c r="N1240" i="40" a="1"/>
  <c r="N1240" i="40" s="1"/>
  <c r="N1241" i="40" a="1"/>
  <c r="N1241" i="40" s="1"/>
  <c r="N1242" i="40" a="1"/>
  <c r="N1242" i="40"/>
  <c r="N1243" i="40" a="1"/>
  <c r="N1243" i="40" s="1"/>
  <c r="N1244" i="40" a="1"/>
  <c r="N1244" i="40" s="1"/>
  <c r="N1245" i="40" a="1"/>
  <c r="N1245" i="40"/>
  <c r="N1246" i="40" a="1"/>
  <c r="N1246" i="40"/>
  <c r="N1247" i="40" a="1"/>
  <c r="N1247" i="40" s="1"/>
  <c r="N1248" i="40" a="1"/>
  <c r="N1248" i="40" s="1"/>
  <c r="N1249" i="40" a="1"/>
  <c r="N1249" i="40" s="1"/>
  <c r="N1250" i="40" a="1"/>
  <c r="N1250" i="40" s="1"/>
  <c r="N1251" i="40" a="1"/>
  <c r="N1251" i="40" s="1"/>
  <c r="N1252" i="40" a="1"/>
  <c r="N1252" i="40" s="1"/>
  <c r="N1253" i="40" a="1"/>
  <c r="N1253" i="40"/>
  <c r="N1254" i="40" a="1"/>
  <c r="N1254" i="40"/>
  <c r="N1255" i="40" a="1"/>
  <c r="N1255" i="40"/>
  <c r="N1256" i="40" a="1"/>
  <c r="N1256" i="40" s="1"/>
  <c r="N1257" i="40" a="1"/>
  <c r="N1257" i="40" s="1"/>
  <c r="N1258" i="40" a="1"/>
  <c r="N1258" i="40" s="1"/>
  <c r="N1259" i="40" a="1"/>
  <c r="N1259" i="40" s="1"/>
  <c r="N1260" i="40" a="1"/>
  <c r="N1260" i="40" s="1"/>
  <c r="N1261" i="40" a="1"/>
  <c r="N1261" i="40" s="1"/>
  <c r="N1262" i="40" a="1"/>
  <c r="N1262" i="40"/>
  <c r="N1263" i="40" a="1"/>
  <c r="N1263" i="40"/>
  <c r="N1264" i="40" a="1"/>
  <c r="N1264" i="40" s="1"/>
  <c r="N1265" i="40" a="1"/>
  <c r="N1265" i="40"/>
  <c r="N1266" i="40" a="1"/>
  <c r="N1266" i="40" s="1"/>
  <c r="N1267" i="40" a="1"/>
  <c r="N1267" i="40" s="1"/>
  <c r="N1268" i="40" a="1"/>
  <c r="N1268" i="40" s="1"/>
  <c r="N1269" i="40" a="1"/>
  <c r="N1269" i="40"/>
  <c r="N1270" i="40" a="1"/>
  <c r="N1270" i="40" s="1"/>
  <c r="N1271" i="40" a="1"/>
  <c r="N1271" i="40"/>
  <c r="N1272" i="40" a="1"/>
  <c r="N1272" i="40" s="1"/>
  <c r="N1273" i="40" a="1"/>
  <c r="N1273" i="40" s="1"/>
  <c r="N1274" i="40" a="1"/>
  <c r="N1274" i="40" s="1"/>
  <c r="N1275" i="40" a="1"/>
  <c r="N1275" i="40" s="1"/>
  <c r="N1276" i="40" a="1"/>
  <c r="N1276" i="40" s="1"/>
  <c r="N1277" i="40" a="1"/>
  <c r="N1277" i="40"/>
  <c r="N1278" i="40" a="1"/>
  <c r="N1278" i="40"/>
  <c r="N1279" i="40" a="1"/>
  <c r="N1279" i="40" s="1"/>
  <c r="N1280" i="40" a="1"/>
  <c r="N1280" i="40" s="1"/>
  <c r="N1281" i="40" a="1"/>
  <c r="N1281" i="40" s="1"/>
  <c r="N1282" i="40" a="1"/>
  <c r="N1282" i="40" s="1"/>
  <c r="N1283" i="40" a="1"/>
  <c r="N1283" i="40" s="1"/>
  <c r="N1284" i="40" a="1"/>
  <c r="N1284" i="40" s="1"/>
  <c r="N1285" i="40" a="1"/>
  <c r="N1285" i="40"/>
  <c r="N1286" i="40" a="1"/>
  <c r="N1286" i="40"/>
  <c r="N1287" i="40" a="1"/>
  <c r="N1287" i="40"/>
  <c r="N1288" i="40" a="1"/>
  <c r="N1288" i="40" s="1"/>
  <c r="N1289" i="40" a="1"/>
  <c r="N1289" i="40" s="1"/>
  <c r="N1290" i="40" a="1"/>
  <c r="N1290" i="40" s="1"/>
  <c r="N1291" i="40" a="1"/>
  <c r="N1291" i="40" s="1"/>
  <c r="N1292" i="40" a="1"/>
  <c r="N1292" i="40" s="1"/>
  <c r="N1293" i="40" a="1"/>
  <c r="N1293" i="40" s="1"/>
  <c r="N1294" i="40" a="1"/>
  <c r="N1294" i="40"/>
  <c r="N1295" i="40" a="1"/>
  <c r="N1295" i="40"/>
  <c r="N1296" i="40" a="1"/>
  <c r="N1296" i="40" s="1"/>
  <c r="N1297" i="40" a="1"/>
  <c r="N1297" i="40" s="1"/>
  <c r="N1298" i="40" a="1"/>
  <c r="N1298" i="40" s="1"/>
  <c r="N1299" i="40" a="1"/>
  <c r="N1299" i="40" s="1"/>
  <c r="N1300" i="40" a="1"/>
  <c r="N1300" i="40" s="1"/>
  <c r="N1301" i="40" a="1"/>
  <c r="N1301" i="40"/>
  <c r="N1302" i="40" a="1"/>
  <c r="N1302" i="40" s="1"/>
  <c r="N1303" i="40" a="1"/>
  <c r="N1303" i="40"/>
  <c r="N1304" i="40" a="1"/>
  <c r="N1304" i="40" s="1"/>
  <c r="N1305" i="40" a="1"/>
  <c r="N1305" i="40" s="1"/>
  <c r="N1306" i="40" a="1"/>
  <c r="N1306" i="40"/>
  <c r="N1307" i="40" a="1"/>
  <c r="N1307" i="40" s="1"/>
  <c r="N1308" i="40" a="1"/>
  <c r="N1308" i="40" s="1"/>
  <c r="N1309" i="40" a="1"/>
  <c r="N1309" i="40"/>
  <c r="N1310" i="40" a="1"/>
  <c r="N1310" i="40"/>
  <c r="N1311" i="40" a="1"/>
  <c r="N1311" i="40" s="1"/>
  <c r="N1312" i="40" a="1"/>
  <c r="N1312" i="40" s="1"/>
  <c r="N1313" i="40" a="1"/>
  <c r="N1313" i="40" s="1"/>
  <c r="N1314" i="40" a="1"/>
  <c r="N1314" i="40" s="1"/>
  <c r="N1315" i="40" a="1"/>
  <c r="N1315" i="40" s="1"/>
  <c r="N1316" i="40" a="1"/>
  <c r="N1316" i="40" s="1"/>
  <c r="N1317" i="40" a="1"/>
  <c r="N1317" i="40"/>
  <c r="N1318" i="40" a="1"/>
  <c r="N1318" i="40"/>
  <c r="N1319" i="40" a="1"/>
  <c r="N1319" i="40"/>
  <c r="N1320" i="40" a="1"/>
  <c r="N1320" i="40" s="1"/>
  <c r="N1321" i="40" a="1"/>
  <c r="N1321" i="40" s="1"/>
  <c r="N1322" i="40" a="1"/>
  <c r="N1322" i="40" s="1"/>
  <c r="N1323" i="40" a="1"/>
  <c r="N1323" i="40" s="1"/>
  <c r="N1324" i="40" a="1"/>
  <c r="N1324" i="40" s="1"/>
  <c r="N1325" i="40" a="1"/>
  <c r="N1325" i="40" s="1"/>
  <c r="N1326" i="40" a="1"/>
  <c r="N1326" i="40"/>
  <c r="N1327" i="40" a="1"/>
  <c r="N1327" i="40"/>
  <c r="N1328" i="40" a="1"/>
  <c r="N1328" i="40" s="1"/>
  <c r="N1329" i="40" a="1"/>
  <c r="N1329" i="40" s="1"/>
  <c r="N1330" i="40" a="1"/>
  <c r="N1330" i="40" s="1"/>
  <c r="N1331" i="40" a="1"/>
  <c r="N1331" i="40" s="1"/>
  <c r="N1332" i="40" a="1"/>
  <c r="N1332" i="40" s="1"/>
  <c r="N1333" i="40" a="1"/>
  <c r="N1333" i="40"/>
  <c r="N1334" i="40" a="1"/>
  <c r="N1334" i="40" s="1"/>
  <c r="N1335" i="40" a="1"/>
  <c r="N1335" i="40"/>
  <c r="N1336" i="40" a="1"/>
  <c r="N1336" i="40" s="1"/>
  <c r="N1337" i="40" a="1"/>
  <c r="N1337" i="40" s="1"/>
  <c r="N1338" i="40" a="1"/>
  <c r="N1338" i="40" s="1"/>
  <c r="N1339" i="40" a="1"/>
  <c r="N1339" i="40" s="1"/>
  <c r="N1340" i="40" a="1"/>
  <c r="N1340" i="40" s="1"/>
  <c r="N1341" i="40" a="1"/>
  <c r="N1341" i="40"/>
  <c r="N1342" i="40" a="1"/>
  <c r="N1342" i="40"/>
  <c r="N1343" i="40" a="1"/>
  <c r="N1343" i="40" s="1"/>
  <c r="N1344" i="40" a="1"/>
  <c r="N1344" i="40"/>
  <c r="N1345" i="40" a="1"/>
  <c r="N1345" i="40"/>
  <c r="N1346" i="40" a="1"/>
  <c r="N1346" i="40"/>
  <c r="N1347" i="40" a="1"/>
  <c r="N1347" i="40" s="1"/>
  <c r="N1348" i="40" a="1"/>
  <c r="N1348" i="40"/>
  <c r="N1349" i="40" a="1"/>
  <c r="N1349" i="40"/>
  <c r="N1350" i="40" a="1"/>
  <c r="N1350" i="40"/>
  <c r="N1351" i="40" a="1"/>
  <c r="N1351" i="40" s="1"/>
  <c r="N1352" i="40" a="1"/>
  <c r="N1352" i="40"/>
  <c r="N1353" i="40" a="1"/>
  <c r="N1353" i="40"/>
  <c r="N1354" i="40" a="1"/>
  <c r="N1354" i="40"/>
  <c r="N1355" i="40" a="1"/>
  <c r="N1355" i="40" s="1"/>
  <c r="N1356" i="40" a="1"/>
  <c r="N1356" i="40"/>
  <c r="N1357" i="40" a="1"/>
  <c r="N1357" i="40"/>
  <c r="N1358" i="40" a="1"/>
  <c r="N1358" i="40"/>
  <c r="N1359" i="40" a="1"/>
  <c r="N1359" i="40" s="1"/>
  <c r="N1360" i="40" a="1"/>
  <c r="N1360" i="40"/>
  <c r="N1361" i="40" a="1"/>
  <c r="N1361" i="40"/>
  <c r="N1362" i="40" a="1"/>
  <c r="N1362" i="40"/>
  <c r="N1363" i="40" a="1"/>
  <c r="N1363" i="40" s="1"/>
  <c r="N1364" i="40" a="1"/>
  <c r="N1364" i="40"/>
  <c r="N1365" i="40" a="1"/>
  <c r="N1365" i="40"/>
  <c r="N1366" i="40" a="1"/>
  <c r="N1366" i="40"/>
  <c r="N1367" i="40" a="1"/>
  <c r="N1367" i="40" s="1"/>
  <c r="N1368" i="40" a="1"/>
  <c r="N1368" i="40"/>
  <c r="N1369" i="40" a="1"/>
  <c r="N1369" i="40"/>
  <c r="N1370" i="40" a="1"/>
  <c r="N1370" i="40"/>
  <c r="N1371" i="40" a="1"/>
  <c r="N1371" i="40" s="1"/>
  <c r="N1372" i="40" a="1"/>
  <c r="N1372" i="40"/>
  <c r="N1373" i="40" a="1"/>
  <c r="N1373" i="40"/>
  <c r="N1374" i="40" a="1"/>
  <c r="N1374" i="40"/>
  <c r="N1375" i="40" a="1"/>
  <c r="N1375" i="40" s="1"/>
  <c r="N1376" i="40" a="1"/>
  <c r="N1376" i="40"/>
  <c r="N1377" i="40" a="1"/>
  <c r="N1377" i="40"/>
  <c r="N1378" i="40" a="1"/>
  <c r="N1378" i="40"/>
  <c r="N1379" i="40" a="1"/>
  <c r="N1379" i="40" s="1"/>
  <c r="N1380" i="40" a="1"/>
  <c r="N1380" i="40"/>
  <c r="N1381" i="40" a="1"/>
  <c r="N1381" i="40"/>
  <c r="N1382" i="40" a="1"/>
  <c r="N1382" i="40"/>
  <c r="N1383" i="40" a="1"/>
  <c r="N1383" i="40" s="1"/>
  <c r="N1384" i="40" a="1"/>
  <c r="N1384" i="40"/>
  <c r="N1385" i="40" a="1"/>
  <c r="N1385" i="40"/>
  <c r="N1386" i="40" a="1"/>
  <c r="N1386" i="40"/>
  <c r="N1387" i="40" a="1"/>
  <c r="N1387" i="40" s="1"/>
  <c r="N1388" i="40" a="1"/>
  <c r="N1388" i="40"/>
  <c r="N1389" i="40" a="1"/>
  <c r="N1389" i="40"/>
  <c r="N1390" i="40" a="1"/>
  <c r="N1390" i="40"/>
  <c r="N1391" i="40" a="1"/>
  <c r="N1391" i="40" s="1"/>
  <c r="N1392" i="40" a="1"/>
  <c r="N1392" i="40"/>
  <c r="N1393" i="40" a="1"/>
  <c r="N1393" i="40"/>
  <c r="N1394" i="40" a="1"/>
  <c r="N1394" i="40"/>
  <c r="N1395" i="40" a="1"/>
  <c r="N1395" i="40" s="1"/>
  <c r="N1396" i="40" a="1"/>
  <c r="N1396" i="40"/>
  <c r="N1397" i="40" a="1"/>
  <c r="N1397" i="40"/>
  <c r="N1398" i="40" a="1"/>
  <c r="N1398" i="40"/>
  <c r="N1399" i="40" a="1"/>
  <c r="N1399" i="40" s="1"/>
  <c r="N1400" i="40" a="1"/>
  <c r="N1400" i="40"/>
  <c r="N1401" i="40" a="1"/>
  <c r="N1401" i="40"/>
  <c r="N1402" i="40" a="1"/>
  <c r="N1402" i="40"/>
  <c r="N1403" i="40" a="1"/>
  <c r="N1403" i="40" s="1"/>
  <c r="N1404" i="40" a="1"/>
  <c r="N1404" i="40"/>
  <c r="N1405" i="40" a="1"/>
  <c r="N1405" i="40"/>
  <c r="N1406" i="40" a="1"/>
  <c r="N1406" i="40"/>
  <c r="N1407" i="40" a="1"/>
  <c r="N1407" i="40" s="1"/>
  <c r="N1408" i="40" a="1"/>
  <c r="N1408" i="40"/>
  <c r="N1409" i="40" a="1"/>
  <c r="N1409" i="40"/>
  <c r="N1410" i="40" a="1"/>
  <c r="N1410" i="40"/>
  <c r="N1411" i="40" a="1"/>
  <c r="N1411" i="40" s="1"/>
  <c r="N1412" i="40" a="1"/>
  <c r="N1412" i="40" s="1"/>
  <c r="N1413" i="40" a="1"/>
  <c r="N1413" i="40" s="1"/>
  <c r="N1414" i="40" a="1"/>
  <c r="N1414" i="40"/>
  <c r="N1415" i="40" a="1"/>
  <c r="N1415" i="40" s="1"/>
  <c r="N1416" i="40" a="1"/>
  <c r="N1416" i="40" s="1"/>
  <c r="N1417" i="40" a="1"/>
  <c r="N1417" i="40"/>
  <c r="N1418" i="40" a="1"/>
  <c r="N1418" i="40"/>
  <c r="N1419" i="40" a="1"/>
  <c r="N1419" i="40" s="1"/>
  <c r="N1420" i="40" a="1"/>
  <c r="N1420" i="40" s="1"/>
  <c r="N1421" i="40" a="1"/>
  <c r="N1421" i="40" s="1"/>
  <c r="N1422" i="40" a="1"/>
  <c r="N1422" i="40"/>
  <c r="N1423" i="40" a="1"/>
  <c r="N1423" i="40" s="1"/>
  <c r="N1424" i="40" a="1"/>
  <c r="N1424" i="40" s="1"/>
  <c r="N1425" i="40" a="1"/>
  <c r="N1425" i="40"/>
  <c r="N1426" i="40" a="1"/>
  <c r="N1426" i="40"/>
  <c r="N1427" i="40" a="1"/>
  <c r="N1427" i="40" s="1"/>
  <c r="N1428" i="40" a="1"/>
  <c r="N1428" i="40" s="1"/>
  <c r="N1429" i="40" a="1"/>
  <c r="N1429" i="40" s="1"/>
  <c r="N1430" i="40" a="1"/>
  <c r="N1430" i="40"/>
  <c r="N1431" i="40" a="1"/>
  <c r="N1431" i="40" s="1"/>
  <c r="N1432" i="40" a="1"/>
  <c r="N1432" i="40" s="1"/>
  <c r="N1433" i="40" a="1"/>
  <c r="N1433" i="40"/>
  <c r="N1434" i="40" a="1"/>
  <c r="N1434" i="40"/>
  <c r="N1435" i="40" a="1"/>
  <c r="N1435" i="40" s="1"/>
  <c r="N1436" i="40" a="1"/>
  <c r="N1436" i="40" s="1"/>
  <c r="N1437" i="40" a="1"/>
  <c r="N1437" i="40" s="1"/>
  <c r="N1438" i="40" a="1"/>
  <c r="N1438" i="40"/>
  <c r="N1439" i="40" a="1"/>
  <c r="N1439" i="40" s="1"/>
  <c r="N1440" i="40" a="1"/>
  <c r="N1440" i="40" s="1"/>
  <c r="N1441" i="40" a="1"/>
  <c r="N1441" i="40"/>
  <c r="N1442" i="40" a="1"/>
  <c r="N1442" i="40" s="1"/>
  <c r="N1443" i="40" a="1"/>
  <c r="N1443" i="40" s="1"/>
  <c r="N1444" i="40" a="1"/>
  <c r="N1444" i="40" s="1"/>
  <c r="N1445" i="40" a="1"/>
  <c r="N1445" i="40" s="1"/>
  <c r="N1446" i="40" a="1"/>
  <c r="N1446" i="40"/>
  <c r="N1447" i="40" a="1"/>
  <c r="N1447" i="40" s="1"/>
  <c r="N1448" i="40" a="1"/>
  <c r="N1448" i="40" s="1"/>
  <c r="N1449" i="40" a="1"/>
  <c r="N1449" i="40"/>
  <c r="N1450" i="40" a="1"/>
  <c r="N1450" i="40" s="1"/>
  <c r="N1451" i="40" a="1"/>
  <c r="N1451" i="40" s="1"/>
  <c r="N1452" i="40" a="1"/>
  <c r="N1452" i="40" s="1"/>
  <c r="N1453" i="40" a="1"/>
  <c r="N1453" i="40" s="1"/>
  <c r="N1454" i="40" a="1"/>
  <c r="N1454" i="40"/>
  <c r="N1455" i="40" a="1"/>
  <c r="N1455" i="40" s="1"/>
  <c r="N1456" i="40" a="1"/>
  <c r="N1456" i="40" s="1"/>
  <c r="N1457" i="40" a="1"/>
  <c r="N1457" i="40"/>
  <c r="N1458" i="40" a="1"/>
  <c r="N1458" i="40" s="1"/>
  <c r="N1459" i="40" a="1"/>
  <c r="N1459" i="40" s="1"/>
  <c r="N1460" i="40" a="1"/>
  <c r="N1460" i="40" s="1"/>
  <c r="N1461" i="40" a="1"/>
  <c r="N1461" i="40" s="1"/>
  <c r="N1462" i="40" a="1"/>
  <c r="N1462" i="40"/>
  <c r="N1463" i="40" a="1"/>
  <c r="N1463" i="40" s="1"/>
  <c r="N1464" i="40" a="1"/>
  <c r="N1464" i="40" s="1"/>
  <c r="N1465" i="40" a="1"/>
  <c r="N1465" i="40"/>
  <c r="N1466" i="40" a="1"/>
  <c r="N1466" i="40" s="1"/>
  <c r="N1467" i="40" a="1"/>
  <c r="N1467" i="40" s="1"/>
  <c r="N1468" i="40" a="1"/>
  <c r="N1468" i="40" s="1"/>
  <c r="N1469" i="40" a="1"/>
  <c r="N1469" i="40" s="1"/>
  <c r="N1470" i="40" a="1"/>
  <c r="N1470" i="40"/>
  <c r="N1471" i="40" a="1"/>
  <c r="N1471" i="40" s="1"/>
  <c r="N1472" i="40" a="1"/>
  <c r="N1472" i="40" s="1"/>
  <c r="N1473" i="40" a="1"/>
  <c r="N1473" i="40"/>
  <c r="N1474" i="40" a="1"/>
  <c r="N1474" i="40" s="1"/>
  <c r="N1475" i="40" a="1"/>
  <c r="N1475" i="40" s="1"/>
  <c r="N1476" i="40" a="1"/>
  <c r="N1476" i="40" s="1"/>
  <c r="N1477" i="40" a="1"/>
  <c r="N1477" i="40" s="1"/>
  <c r="N1478" i="40" a="1"/>
  <c r="N1478" i="40"/>
  <c r="N1479" i="40" a="1"/>
  <c r="N1479" i="40" s="1"/>
  <c r="N1480" i="40" a="1"/>
  <c r="N1480" i="40" s="1"/>
  <c r="N1481" i="40" a="1"/>
  <c r="N1481" i="40"/>
  <c r="N1482" i="40" a="1"/>
  <c r="N1482" i="40" s="1"/>
  <c r="N1483" i="40" a="1"/>
  <c r="N1483" i="40" s="1"/>
  <c r="N1484" i="40" a="1"/>
  <c r="N1484" i="40" s="1"/>
  <c r="N1485" i="40" a="1"/>
  <c r="N1485" i="40" s="1"/>
  <c r="N1486" i="40" a="1"/>
  <c r="N1486" i="40"/>
  <c r="N1487" i="40" a="1"/>
  <c r="N1487" i="40" s="1"/>
  <c r="N1488" i="40" a="1"/>
  <c r="N1488" i="40" s="1"/>
  <c r="N1489" i="40" a="1"/>
  <c r="N1489" i="40"/>
  <c r="N1490" i="40" a="1"/>
  <c r="N1490" i="40" s="1"/>
  <c r="N1491" i="40" a="1"/>
  <c r="N1491" i="40" s="1"/>
  <c r="N1492" i="40" a="1"/>
  <c r="N1492" i="40" s="1"/>
  <c r="N1493" i="40" a="1"/>
  <c r="N1493" i="40" s="1"/>
  <c r="N1494" i="40" a="1"/>
  <c r="N1494" i="40"/>
  <c r="N1495" i="40" a="1"/>
  <c r="N1495" i="40" s="1"/>
  <c r="N1496" i="40" a="1"/>
  <c r="N1496" i="40" s="1"/>
  <c r="N1497" i="40" a="1"/>
  <c r="N1497" i="40"/>
  <c r="N1498" i="40" a="1"/>
  <c r="N1498" i="40" s="1"/>
  <c r="N1499" i="40" a="1"/>
  <c r="N1499" i="40" s="1"/>
  <c r="N1500" i="40" a="1"/>
  <c r="N1500" i="40" s="1"/>
  <c r="N1501" i="40" a="1"/>
  <c r="N1501" i="40" s="1"/>
  <c r="N1502" i="40" a="1"/>
  <c r="N1502" i="40"/>
  <c r="N1503" i="40" a="1"/>
  <c r="N1503" i="40" s="1"/>
  <c r="N1504" i="40" a="1"/>
  <c r="N1504" i="40" s="1"/>
  <c r="N1505" i="40" a="1"/>
  <c r="N1505" i="40"/>
  <c r="N1506" i="40" a="1"/>
  <c r="N1506" i="40" s="1"/>
  <c r="N1507" i="40" a="1"/>
  <c r="N1507" i="40" s="1"/>
  <c r="N1508" i="40" a="1"/>
  <c r="N1508" i="40" s="1"/>
  <c r="N1509" i="40" a="1"/>
  <c r="N1509" i="40" s="1"/>
  <c r="N1510" i="40" a="1"/>
  <c r="N1510" i="40"/>
  <c r="N1511" i="40" a="1"/>
  <c r="N1511" i="40" s="1"/>
  <c r="N1512" i="40" a="1"/>
  <c r="N1512" i="40" s="1"/>
  <c r="N1513" i="40" a="1"/>
  <c r="N1513" i="40"/>
  <c r="N1514" i="40" a="1"/>
  <c r="N1514" i="40" s="1"/>
  <c r="N1515" i="40" a="1"/>
  <c r="N1515" i="40" s="1"/>
  <c r="N1516" i="40" a="1"/>
  <c r="N1516" i="40" s="1"/>
  <c r="N1517" i="40" a="1"/>
  <c r="N1517" i="40" s="1"/>
  <c r="N1518" i="40" a="1"/>
  <c r="N1518" i="40"/>
  <c r="N1519" i="40" a="1"/>
  <c r="N1519" i="40" s="1"/>
  <c r="N1520" i="40" a="1"/>
  <c r="N1520" i="40" s="1"/>
  <c r="N1521" i="40" a="1"/>
  <c r="N1521" i="40"/>
  <c r="N1522" i="40" a="1"/>
  <c r="N1522" i="40" s="1"/>
  <c r="N1523" i="40" a="1"/>
  <c r="N1523" i="40" s="1"/>
  <c r="N1524" i="40" a="1"/>
  <c r="N1524" i="40" s="1"/>
  <c r="N1525" i="40" a="1"/>
  <c r="N1525" i="40" s="1"/>
  <c r="N1526" i="40" a="1"/>
  <c r="N1526" i="40"/>
  <c r="N1527" i="40" a="1"/>
  <c r="N1527" i="40" s="1"/>
  <c r="N1528" i="40" a="1"/>
  <c r="N1528" i="40" s="1"/>
  <c r="N1529" i="40" a="1"/>
  <c r="N1529" i="40"/>
  <c r="N1530" i="40" a="1"/>
  <c r="N1530" i="40" s="1"/>
  <c r="N1531" i="40" a="1"/>
  <c r="N1531" i="40" s="1"/>
  <c r="N1532" i="40" a="1"/>
  <c r="N1532" i="40" s="1"/>
  <c r="N1533" i="40" a="1"/>
  <c r="N1533" i="40" s="1"/>
  <c r="N1534" i="40" a="1"/>
  <c r="N1534" i="40"/>
  <c r="N1535" i="40" a="1"/>
  <c r="N1535" i="40" s="1"/>
  <c r="N1536" i="40" a="1"/>
  <c r="N1536" i="40" s="1"/>
  <c r="N1537" i="40" a="1"/>
  <c r="N1537" i="40"/>
  <c r="N1538" i="40" a="1"/>
  <c r="N1538" i="40" s="1"/>
  <c r="N1539" i="40" a="1"/>
  <c r="N1539" i="40" s="1"/>
  <c r="N1540" i="40" a="1"/>
  <c r="N1540" i="40" s="1"/>
  <c r="N1541" i="40" a="1"/>
  <c r="N1541" i="40" s="1"/>
  <c r="N1542" i="40" a="1"/>
  <c r="N1542" i="40"/>
  <c r="N1543" i="40" a="1"/>
  <c r="N1543" i="40" s="1"/>
  <c r="N1544" i="40" a="1"/>
  <c r="N1544" i="40" s="1"/>
  <c r="N1545" i="40" a="1"/>
  <c r="N1545" i="40"/>
  <c r="N1546" i="40" a="1"/>
  <c r="N1546" i="40" s="1"/>
  <c r="N1547" i="40" a="1"/>
  <c r="N1547" i="40" s="1"/>
  <c r="N1548" i="40" a="1"/>
  <c r="N1548" i="40" s="1"/>
  <c r="N1549" i="40" a="1"/>
  <c r="N1549" i="40" s="1"/>
  <c r="N1550" i="40" a="1"/>
  <c r="N1550" i="40"/>
  <c r="N1551" i="40" a="1"/>
  <c r="N1551" i="40" s="1"/>
  <c r="N1552" i="40" a="1"/>
  <c r="N1552" i="40" s="1"/>
  <c r="N1553" i="40" a="1"/>
  <c r="N1553" i="40" s="1"/>
  <c r="N1554" i="40" a="1"/>
  <c r="N1554" i="40" s="1"/>
  <c r="N1555" i="40" a="1"/>
  <c r="N1555" i="40" s="1"/>
  <c r="N1556" i="40" a="1"/>
  <c r="N1556" i="40" s="1"/>
  <c r="N1557" i="40" a="1"/>
  <c r="N1557" i="40" s="1"/>
  <c r="N1558" i="40" a="1"/>
  <c r="N1558" i="40"/>
  <c r="N1559" i="40" a="1"/>
  <c r="N1559" i="40" s="1"/>
  <c r="N1560" i="40" a="1"/>
  <c r="N1560" i="40" s="1"/>
  <c r="N1561" i="40" a="1"/>
  <c r="N1561" i="40" s="1"/>
  <c r="N1562" i="40" a="1"/>
  <c r="N1562" i="40" s="1"/>
  <c r="N1563" i="40" a="1"/>
  <c r="N1563" i="40" s="1"/>
  <c r="N1564" i="40" a="1"/>
  <c r="N1564" i="40" s="1"/>
  <c r="N1565" i="40" a="1"/>
  <c r="N1565" i="40" s="1"/>
  <c r="N1566" i="40" a="1"/>
  <c r="N1566" i="40"/>
  <c r="N1567" i="40" a="1"/>
  <c r="N1567" i="40" s="1"/>
  <c r="N1568" i="40" a="1"/>
  <c r="N1568" i="40" s="1"/>
  <c r="N1569" i="40" a="1"/>
  <c r="N1569" i="40"/>
  <c r="N1570" i="40" a="1"/>
  <c r="N1570" i="40" s="1"/>
  <c r="N1571" i="40" a="1"/>
  <c r="N1571" i="40" s="1"/>
  <c r="N1572" i="40" a="1"/>
  <c r="N1572" i="40" s="1"/>
  <c r="N1573" i="40" a="1"/>
  <c r="N1573" i="40" s="1"/>
  <c r="N1574" i="40" a="1"/>
  <c r="N1574" i="40" s="1"/>
  <c r="N1575" i="40" a="1"/>
  <c r="N1575" i="40" s="1"/>
  <c r="N1576" i="40" a="1"/>
  <c r="N1576" i="40" s="1"/>
  <c r="N1577" i="40" a="1"/>
  <c r="N1577" i="40" s="1"/>
  <c r="N1578" i="40" a="1"/>
  <c r="N1578" i="40" s="1"/>
  <c r="N1579" i="40" a="1"/>
  <c r="N1579" i="40" s="1"/>
  <c r="N1580" i="40" a="1"/>
  <c r="N1580" i="40" s="1"/>
  <c r="N1581" i="40" a="1"/>
  <c r="N1581" i="40"/>
  <c r="N1582" i="40" a="1"/>
  <c r="N1582" i="40" s="1"/>
  <c r="N1583" i="40" a="1"/>
  <c r="N1583" i="40" s="1"/>
  <c r="N1584" i="40" a="1"/>
  <c r="N1584" i="40" s="1"/>
  <c r="N1585" i="40" a="1"/>
  <c r="N1585" i="40"/>
  <c r="N1586" i="40" a="1"/>
  <c r="N1586" i="40"/>
  <c r="N1587" i="40" a="1"/>
  <c r="N1587" i="40" s="1"/>
  <c r="N1588" i="40" a="1"/>
  <c r="N1588" i="40" s="1"/>
  <c r="N1589" i="40" a="1"/>
  <c r="N1589" i="40" s="1"/>
  <c r="N1590" i="40" a="1"/>
  <c r="N1590" i="40" s="1"/>
  <c r="N1591" i="40" a="1"/>
  <c r="N1591" i="40" s="1"/>
  <c r="N1592" i="40" a="1"/>
  <c r="N1592" i="40" s="1"/>
  <c r="N1593" i="40" a="1"/>
  <c r="N1593" i="40"/>
  <c r="N1594" i="40" a="1"/>
  <c r="N1594" i="40" s="1"/>
  <c r="N1595" i="40" a="1"/>
  <c r="N1595" i="40" s="1"/>
  <c r="N1596" i="40" a="1"/>
  <c r="N1596" i="40" s="1"/>
  <c r="N1597" i="40" a="1"/>
  <c r="N1597" i="40"/>
  <c r="N1598" i="40" a="1"/>
  <c r="N1598" i="40"/>
  <c r="N1599" i="40" a="1"/>
  <c r="N1599" i="40" s="1"/>
  <c r="N1600" i="40" a="1"/>
  <c r="N1600" i="40" s="1"/>
  <c r="N1601" i="40" a="1"/>
  <c r="N1601" i="40"/>
  <c r="N1602" i="40" a="1"/>
  <c r="N1602" i="40"/>
  <c r="N1603" i="40" a="1"/>
  <c r="N1603" i="40" s="1"/>
  <c r="N1604" i="40" a="1"/>
  <c r="N1604" i="40" s="1"/>
  <c r="N1605" i="40" a="1"/>
  <c r="N1605" i="40" s="1"/>
  <c r="N1606" i="40" a="1"/>
  <c r="N1606" i="40" s="1"/>
  <c r="N1607" i="40" a="1"/>
  <c r="N1607" i="40" s="1"/>
  <c r="N1608" i="40" a="1"/>
  <c r="N1608" i="40" s="1"/>
  <c r="N1609" i="40" a="1"/>
  <c r="N1609" i="40" s="1"/>
  <c r="N1610" i="40" a="1"/>
  <c r="N1610" i="40" s="1"/>
  <c r="N1611" i="40" a="1"/>
  <c r="N1611" i="40" s="1"/>
  <c r="N1612" i="40" a="1"/>
  <c r="N1612" i="40" s="1"/>
  <c r="N1613" i="40" a="1"/>
  <c r="N1613" i="40"/>
  <c r="N1614" i="40" a="1"/>
  <c r="N1614" i="40" s="1"/>
  <c r="N1615" i="40" a="1"/>
  <c r="N1615" i="40" s="1"/>
  <c r="N1616" i="40" a="1"/>
  <c r="N1616" i="40" s="1"/>
  <c r="N1617" i="40" a="1"/>
  <c r="N1617" i="40" s="1"/>
  <c r="N1618" i="40" a="1"/>
  <c r="N1618" i="40"/>
  <c r="N1619" i="40" a="1"/>
  <c r="N1619" i="40" s="1"/>
  <c r="N1620" i="40" a="1"/>
  <c r="N1620" i="40" s="1"/>
  <c r="N1621" i="40" a="1"/>
  <c r="N1621" i="40" s="1"/>
  <c r="N1622" i="40" a="1"/>
  <c r="N1622" i="40"/>
  <c r="N1623" i="40" a="1"/>
  <c r="N1623" i="40" s="1"/>
  <c r="N1624" i="40" a="1"/>
  <c r="N1624" i="40" s="1"/>
  <c r="N1625" i="40" a="1"/>
  <c r="N1625" i="40" s="1"/>
  <c r="N1626" i="40" a="1"/>
  <c r="N1626" i="40" s="1"/>
  <c r="N1627" i="40" a="1"/>
  <c r="N1627" i="40" s="1"/>
  <c r="N1628" i="40" a="1"/>
  <c r="N1628" i="40" s="1"/>
  <c r="N1629" i="40" a="1"/>
  <c r="N1629" i="40" s="1"/>
  <c r="N1630" i="40" a="1"/>
  <c r="N1630" i="40"/>
  <c r="N1631" i="40" a="1"/>
  <c r="N1631" i="40" s="1"/>
  <c r="N1632" i="40" a="1"/>
  <c r="N1632" i="40" s="1"/>
  <c r="N1633" i="40" a="1"/>
  <c r="N1633" i="40"/>
  <c r="N1634" i="40" a="1"/>
  <c r="N1634" i="40" s="1"/>
  <c r="N1635" i="40" a="1"/>
  <c r="N1635" i="40" s="1"/>
  <c r="N1636" i="40" a="1"/>
  <c r="N1636" i="40" s="1"/>
  <c r="N1637" i="40" a="1"/>
  <c r="N1637" i="40"/>
  <c r="N1638" i="40" a="1"/>
  <c r="N1638" i="40" s="1"/>
  <c r="N1639" i="40" a="1"/>
  <c r="N1639" i="40" s="1"/>
  <c r="N1640" i="40" a="1"/>
  <c r="N1640" i="40" s="1"/>
  <c r="N1641" i="40" a="1"/>
  <c r="N1641" i="40" s="1"/>
  <c r="N1642" i="40" a="1"/>
  <c r="N1642" i="40"/>
  <c r="N1643" i="40" a="1"/>
  <c r="N1643" i="40" s="1"/>
  <c r="N1644" i="40" a="1"/>
  <c r="N1644" i="40"/>
  <c r="N1645" i="40" a="1"/>
  <c r="N1645" i="40" s="1"/>
  <c r="N1646" i="40" a="1"/>
  <c r="N1646" i="40"/>
  <c r="N1647" i="40" a="1"/>
  <c r="N1647" i="40" s="1"/>
  <c r="N1648" i="40" a="1"/>
  <c r="N1648" i="40" s="1"/>
  <c r="N1649" i="40" a="1"/>
  <c r="N1649" i="40" s="1"/>
  <c r="N1650" i="40" a="1"/>
  <c r="N1650" i="40" s="1"/>
  <c r="N1651" i="40" a="1"/>
  <c r="N1651" i="40" s="1"/>
  <c r="N1652" i="40" a="1"/>
  <c r="N1652" i="40" s="1"/>
  <c r="N1653" i="40" a="1"/>
  <c r="N1653" i="40"/>
  <c r="N1654" i="40" a="1"/>
  <c r="N1654" i="40" s="1"/>
  <c r="N1655" i="40" a="1"/>
  <c r="N1655" i="40" s="1"/>
  <c r="N1656" i="40" a="1"/>
  <c r="N1656" i="40"/>
  <c r="N1657" i="40" a="1"/>
  <c r="N1657" i="40" s="1"/>
  <c r="N1658" i="40" a="1"/>
  <c r="N1658" i="40" s="1"/>
  <c r="N1659" i="40" a="1"/>
  <c r="N1659" i="40" s="1"/>
  <c r="N1660" i="40" a="1"/>
  <c r="N1660" i="40"/>
  <c r="N1661" i="40" a="1"/>
  <c r="N1661" i="40" s="1"/>
  <c r="N1662" i="40" a="1"/>
  <c r="N1662" i="40"/>
  <c r="N1663" i="40" a="1"/>
  <c r="N1663" i="40" s="1"/>
  <c r="N1664" i="40" a="1"/>
  <c r="N1664" i="40" s="1"/>
  <c r="N1665" i="40" a="1"/>
  <c r="N1665" i="40"/>
  <c r="N1666" i="40" a="1"/>
  <c r="N1666" i="40" s="1"/>
  <c r="N1667" i="40" a="1"/>
  <c r="N1667" i="40" s="1"/>
  <c r="N1668" i="40" a="1"/>
  <c r="N1668" i="40" s="1"/>
  <c r="N1669" i="40" a="1"/>
  <c r="N1669" i="40"/>
  <c r="N1670" i="40" a="1"/>
  <c r="N1670" i="40" s="1"/>
  <c r="N1671" i="40" a="1"/>
  <c r="N1671" i="40" s="1"/>
  <c r="N1672" i="40" a="1"/>
  <c r="N1672" i="40" s="1"/>
  <c r="N1673" i="40" a="1"/>
  <c r="N1673" i="40" s="1"/>
  <c r="N1674" i="40" a="1"/>
  <c r="N1674" i="40"/>
  <c r="N1675" i="40" a="1"/>
  <c r="N1675" i="40" s="1"/>
  <c r="N1676" i="40" a="1"/>
  <c r="N1676" i="40"/>
  <c r="N1677" i="40" a="1"/>
  <c r="N1677" i="40" s="1"/>
  <c r="N1678" i="40" a="1"/>
  <c r="N1678" i="40"/>
  <c r="N1679" i="40" a="1"/>
  <c r="N1679" i="40" s="1"/>
  <c r="N1680" i="40" a="1"/>
  <c r="N1680" i="40" s="1"/>
  <c r="N1681" i="40" a="1"/>
  <c r="N1681" i="40" s="1"/>
  <c r="N1682" i="40" a="1"/>
  <c r="N1682" i="40" s="1"/>
  <c r="N1683" i="40" a="1"/>
  <c r="N1683" i="40" s="1"/>
  <c r="N1684" i="40" a="1"/>
  <c r="N1684" i="40" s="1"/>
  <c r="N1685" i="40" a="1"/>
  <c r="N1685" i="40"/>
  <c r="N1686" i="40" a="1"/>
  <c r="N1686" i="40" s="1"/>
  <c r="N1687" i="40" a="1"/>
  <c r="N1687" i="40" s="1"/>
  <c r="N1688" i="40" a="1"/>
  <c r="N1688" i="40"/>
  <c r="N1689" i="40" a="1"/>
  <c r="N1689" i="40" s="1"/>
  <c r="N1690" i="40" a="1"/>
  <c r="N1690" i="40" s="1"/>
  <c r="N1691" i="40" a="1"/>
  <c r="N1691" i="40" s="1"/>
  <c r="N1692" i="40" a="1"/>
  <c r="N1692" i="40"/>
  <c r="N1693" i="40" a="1"/>
  <c r="N1693" i="40" s="1"/>
  <c r="N1694" i="40" a="1"/>
  <c r="N1694" i="40"/>
  <c r="N1695" i="40" a="1"/>
  <c r="N1695" i="40" s="1"/>
  <c r="N1696" i="40" a="1"/>
  <c r="N1696" i="40" s="1"/>
  <c r="N1697" i="40" a="1"/>
  <c r="N1697" i="40"/>
  <c r="N1698" i="40" a="1"/>
  <c r="N1698" i="40" s="1"/>
  <c r="N1699" i="40" a="1"/>
  <c r="N1699" i="40" s="1"/>
  <c r="N1700" i="40" a="1"/>
  <c r="N1700" i="40" s="1"/>
  <c r="N1701" i="40" a="1"/>
  <c r="N1701" i="40"/>
  <c r="N1702" i="40" a="1"/>
  <c r="N1702" i="40" s="1"/>
  <c r="N1703" i="40" a="1"/>
  <c r="N1703" i="40" s="1"/>
  <c r="N1704" i="40" a="1"/>
  <c r="N1704" i="40" s="1"/>
  <c r="N1705" i="40" a="1"/>
  <c r="N1705" i="40" s="1"/>
  <c r="N1706" i="40" a="1"/>
  <c r="N1706" i="40"/>
  <c r="N1707" i="40" a="1"/>
  <c r="N1707" i="40" s="1"/>
  <c r="N1708" i="40" a="1"/>
  <c r="N1708" i="40"/>
  <c r="N1709" i="40" a="1"/>
  <c r="N1709" i="40" s="1"/>
  <c r="N1710" i="40" a="1"/>
  <c r="N1710" i="40"/>
  <c r="N1711" i="40" a="1"/>
  <c r="N1711" i="40" s="1"/>
  <c r="N1712" i="40" a="1"/>
  <c r="N1712" i="40" s="1"/>
  <c r="N1713" i="40" a="1"/>
  <c r="N1713" i="40" s="1"/>
  <c r="N1714" i="40" a="1"/>
  <c r="N1714" i="40" s="1"/>
  <c r="N1715" i="40" a="1"/>
  <c r="N1715" i="40" s="1"/>
  <c r="N1716" i="40" a="1"/>
  <c r="N1716" i="40" s="1"/>
  <c r="N1717" i="40" a="1"/>
  <c r="N1717" i="40"/>
  <c r="N1718" i="40" a="1"/>
  <c r="N1718" i="40" s="1"/>
  <c r="N1719" i="40" a="1"/>
  <c r="N1719" i="40" s="1"/>
  <c r="N1720" i="40" a="1"/>
  <c r="N1720" i="40"/>
  <c r="N1721" i="40" a="1"/>
  <c r="N1721" i="40" s="1"/>
  <c r="N1722" i="40" a="1"/>
  <c r="N1722" i="40" s="1"/>
  <c r="N1723" i="40" a="1"/>
  <c r="N1723" i="40" s="1"/>
  <c r="N1724" i="40" a="1"/>
  <c r="N1724" i="40"/>
  <c r="N1725" i="40" a="1"/>
  <c r="N1725" i="40" s="1"/>
  <c r="N1726" i="40" a="1"/>
  <c r="N1726" i="40"/>
  <c r="N1727" i="40" a="1"/>
  <c r="N1727" i="40" s="1"/>
  <c r="N1728" i="40" a="1"/>
  <c r="N1728" i="40" s="1"/>
  <c r="N1729" i="40" a="1"/>
  <c r="N1729" i="40"/>
  <c r="N1730" i="40" a="1"/>
  <c r="N1730" i="40" s="1"/>
  <c r="N1731" i="40" a="1"/>
  <c r="N1731" i="40" s="1"/>
  <c r="N1732" i="40" a="1"/>
  <c r="N1732" i="40" s="1"/>
  <c r="N1733" i="40" a="1"/>
  <c r="N1733" i="40"/>
  <c r="N1734" i="40" a="1"/>
  <c r="N1734" i="40" s="1"/>
  <c r="N1735" i="40" a="1"/>
  <c r="N1735" i="40" s="1"/>
  <c r="N1736" i="40" a="1"/>
  <c r="N1736" i="40" s="1"/>
  <c r="N1737" i="40" a="1"/>
  <c r="N1737" i="40" s="1"/>
  <c r="N1738" i="40" a="1"/>
  <c r="N1738" i="40"/>
  <c r="N1739" i="40" a="1"/>
  <c r="N1739" i="40" s="1"/>
  <c r="N1740" i="40" a="1"/>
  <c r="N1740" i="40"/>
  <c r="N1741" i="40" a="1"/>
  <c r="N1741" i="40" s="1"/>
  <c r="N1742" i="40" a="1"/>
  <c r="N1742" i="40"/>
  <c r="N1743" i="40" a="1"/>
  <c r="N1743" i="40" s="1"/>
  <c r="N1744" i="40" a="1"/>
  <c r="N1744" i="40" s="1"/>
  <c r="N1745" i="40" a="1"/>
  <c r="N1745" i="40" s="1"/>
  <c r="N1746" i="40" a="1"/>
  <c r="N1746" i="40" s="1"/>
  <c r="N1747" i="40" a="1"/>
  <c r="N1747" i="40" s="1"/>
  <c r="N1748" i="40" a="1"/>
  <c r="N1748" i="40" s="1"/>
  <c r="N1749" i="40" a="1"/>
  <c r="N1749" i="40"/>
  <c r="N1750" i="40" a="1"/>
  <c r="N1750" i="40" s="1"/>
  <c r="N1751" i="40" a="1"/>
  <c r="N1751" i="40" s="1"/>
  <c r="N1752" i="40" a="1"/>
  <c r="N1752" i="40"/>
  <c r="N1753" i="40" a="1"/>
  <c r="N1753" i="40" s="1"/>
  <c r="N1754" i="40" a="1"/>
  <c r="N1754" i="40" s="1"/>
  <c r="N1755" i="40" a="1"/>
  <c r="N1755" i="40" s="1"/>
  <c r="N1756" i="40" a="1"/>
  <c r="N1756" i="40"/>
  <c r="N1757" i="40" a="1"/>
  <c r="N1757" i="40" s="1"/>
  <c r="N1758" i="40" a="1"/>
  <c r="N1758" i="40"/>
  <c r="N1759" i="40" a="1"/>
  <c r="N1759" i="40" s="1"/>
  <c r="N1760" i="40" a="1"/>
  <c r="N1760" i="40" s="1"/>
  <c r="N1761" i="40" a="1"/>
  <c r="N1761" i="40"/>
  <c r="N1762" i="40" a="1"/>
  <c r="N1762" i="40" s="1"/>
  <c r="N1763" i="40" a="1"/>
  <c r="N1763" i="40" s="1"/>
  <c r="N1764" i="40" a="1"/>
  <c r="N1764" i="40" s="1"/>
  <c r="N1765" i="40" a="1"/>
  <c r="N1765" i="40"/>
  <c r="N1766" i="40" a="1"/>
  <c r="N1766" i="40" s="1"/>
  <c r="N1767" i="40" a="1"/>
  <c r="N1767" i="40" s="1"/>
  <c r="N1768" i="40" a="1"/>
  <c r="N1768" i="40" s="1"/>
  <c r="N1769" i="40" a="1"/>
  <c r="N1769" i="40" s="1"/>
  <c r="N1770" i="40" a="1"/>
  <c r="N1770" i="40"/>
  <c r="N1771" i="40" a="1"/>
  <c r="N1771" i="40" s="1"/>
  <c r="N1772" i="40" a="1"/>
  <c r="N1772" i="40"/>
  <c r="N1773" i="40" a="1"/>
  <c r="N1773" i="40" s="1"/>
  <c r="N1774" i="40" a="1"/>
  <c r="N1774" i="40"/>
  <c r="N1775" i="40" a="1"/>
  <c r="N1775" i="40" s="1"/>
  <c r="N1776" i="40" a="1"/>
  <c r="N1776" i="40" s="1"/>
  <c r="N1777" i="40" a="1"/>
  <c r="N1777" i="40" s="1"/>
  <c r="N1778" i="40" a="1"/>
  <c r="N1778" i="40" s="1"/>
  <c r="N1779" i="40" a="1"/>
  <c r="N1779" i="40" s="1"/>
  <c r="N1780" i="40" a="1"/>
  <c r="N1780" i="40" s="1"/>
  <c r="N1781" i="40" a="1"/>
  <c r="N1781" i="40"/>
  <c r="N1782" i="40" a="1"/>
  <c r="N1782" i="40" s="1"/>
  <c r="N1783" i="40" a="1"/>
  <c r="N1783" i="40" s="1"/>
  <c r="N1784" i="40" a="1"/>
  <c r="N1784" i="40"/>
  <c r="N1785" i="40" a="1"/>
  <c r="N1785" i="40" s="1"/>
  <c r="N1786" i="40" a="1"/>
  <c r="N1786" i="40" s="1"/>
  <c r="N1787" i="40" a="1"/>
  <c r="N1787" i="40" s="1"/>
  <c r="N1788" i="40" a="1"/>
  <c r="N1788" i="40"/>
  <c r="N1789" i="40" a="1"/>
  <c r="N1789" i="40" s="1"/>
  <c r="N1790" i="40" a="1"/>
  <c r="N1790" i="40"/>
  <c r="N1791" i="40" a="1"/>
  <c r="N1791" i="40" s="1"/>
  <c r="N1792" i="40" a="1"/>
  <c r="N1792" i="40" s="1"/>
  <c r="N1793" i="40" a="1"/>
  <c r="N1793" i="40"/>
  <c r="N1794" i="40" a="1"/>
  <c r="N1794" i="40" s="1"/>
  <c r="N1795" i="40" a="1"/>
  <c r="N1795" i="40" s="1"/>
  <c r="N1796" i="40" a="1"/>
  <c r="N1796" i="40" s="1"/>
  <c r="N1797" i="40" a="1"/>
  <c r="N1797" i="40"/>
  <c r="N1798" i="40" a="1"/>
  <c r="N1798" i="40" s="1"/>
  <c r="N1799" i="40" a="1"/>
  <c r="N1799" i="40" s="1"/>
  <c r="N1800" i="40" a="1"/>
  <c r="N1800" i="40" s="1"/>
  <c r="N1801" i="40" a="1"/>
  <c r="N1801" i="40" s="1"/>
  <c r="N1802" i="40" a="1"/>
  <c r="N1802" i="40"/>
  <c r="N1803" i="40" a="1"/>
  <c r="N1803" i="40" s="1"/>
  <c r="N1804" i="40" a="1"/>
  <c r="N1804" i="40"/>
  <c r="N1805" i="40" a="1"/>
  <c r="N1805" i="40" s="1"/>
  <c r="N1806" i="40" a="1"/>
  <c r="N1806" i="40"/>
  <c r="N1807" i="40" a="1"/>
  <c r="N1807" i="40" s="1"/>
  <c r="N1808" i="40" a="1"/>
  <c r="N1808" i="40" s="1"/>
  <c r="N1809" i="40" a="1"/>
  <c r="N1809" i="40" s="1"/>
  <c r="N1810" i="40" a="1"/>
  <c r="N1810" i="40" s="1"/>
  <c r="N1811" i="40" a="1"/>
  <c r="N1811" i="40" s="1"/>
  <c r="N1812" i="40" a="1"/>
  <c r="N1812" i="40" s="1"/>
  <c r="N1813" i="40" a="1"/>
  <c r="N1813" i="40"/>
  <c r="N1814" i="40" a="1"/>
  <c r="N1814" i="40" s="1"/>
  <c r="N1815" i="40" a="1"/>
  <c r="N1815" i="40" s="1"/>
  <c r="N1816" i="40" a="1"/>
  <c r="N1816" i="40" s="1"/>
  <c r="N1817" i="40" a="1"/>
  <c r="N1817" i="40" s="1"/>
  <c r="N1818" i="40" a="1"/>
  <c r="N1818" i="40" s="1"/>
  <c r="N1819" i="40" a="1"/>
  <c r="N1819" i="40" s="1"/>
  <c r="N1820" i="40" a="1"/>
  <c r="N1820" i="40"/>
  <c r="N1821" i="40" a="1"/>
  <c r="N1821" i="40" s="1"/>
  <c r="N1822" i="40" a="1"/>
  <c r="N1822" i="40"/>
  <c r="N1823" i="40" a="1"/>
  <c r="N1823" i="40" s="1"/>
  <c r="N1824" i="40" a="1"/>
  <c r="N1824" i="40" s="1"/>
  <c r="N1825" i="40" a="1"/>
  <c r="N1825" i="40"/>
  <c r="N1826" i="40" a="1"/>
  <c r="N1826" i="40" s="1"/>
  <c r="N1827" i="40" a="1"/>
  <c r="N1827" i="40" s="1"/>
  <c r="N1828" i="40" a="1"/>
  <c r="N1828" i="40" s="1"/>
  <c r="N1829" i="40" a="1"/>
  <c r="N1829" i="40"/>
  <c r="N1830" i="40" a="1"/>
  <c r="N1830" i="40" s="1"/>
  <c r="N1831" i="40" a="1"/>
  <c r="N1831" i="40" s="1"/>
  <c r="N1832" i="40" a="1"/>
  <c r="N1832" i="40" s="1"/>
  <c r="N1833" i="40" a="1"/>
  <c r="N1833" i="40" s="1"/>
  <c r="N1834" i="40" a="1"/>
  <c r="N1834" i="40"/>
  <c r="N1835" i="40" a="1"/>
  <c r="N1835" i="40" s="1"/>
  <c r="N1836" i="40" a="1"/>
  <c r="N1836" i="40"/>
  <c r="N1837" i="40" a="1"/>
  <c r="N1837" i="40" s="1"/>
  <c r="N1838" i="40" a="1"/>
  <c r="N1838" i="40"/>
  <c r="N1839" i="40" a="1"/>
  <c r="N1839" i="40" s="1"/>
  <c r="N1840" i="40" a="1"/>
  <c r="N1840" i="40" s="1"/>
  <c r="N1841" i="40" a="1"/>
  <c r="N1841" i="40" s="1"/>
  <c r="N1842" i="40" a="1"/>
  <c r="N1842" i="40" s="1"/>
  <c r="N1843" i="40" a="1"/>
  <c r="N1843" i="40" s="1"/>
  <c r="N1844" i="40" a="1"/>
  <c r="N1844" i="40" s="1"/>
  <c r="N1845" i="40" a="1"/>
  <c r="N1845" i="40"/>
  <c r="N1846" i="40" a="1"/>
  <c r="N1846" i="40" s="1"/>
  <c r="N1847" i="40" a="1"/>
  <c r="N1847" i="40" s="1"/>
  <c r="N1848" i="40" a="1"/>
  <c r="N1848" i="40"/>
  <c r="N1849" i="40" a="1"/>
  <c r="N1849" i="40" s="1"/>
  <c r="N1850" i="40" a="1"/>
  <c r="N1850" i="40" s="1"/>
  <c r="N1851" i="40" a="1"/>
  <c r="N1851" i="40" s="1"/>
  <c r="N1852" i="40" a="1"/>
  <c r="N1852" i="40"/>
  <c r="N1853" i="40" a="1"/>
  <c r="N1853" i="40" s="1"/>
  <c r="N1854" i="40" a="1"/>
  <c r="N1854" i="40"/>
  <c r="N1855" i="40" a="1"/>
  <c r="N1855" i="40" s="1"/>
  <c r="N1856" i="40" a="1"/>
  <c r="N1856" i="40" s="1"/>
  <c r="N1857" i="40" a="1"/>
  <c r="N1857" i="40"/>
  <c r="N1858" i="40" a="1"/>
  <c r="N1858" i="40" s="1"/>
  <c r="N1859" i="40" a="1"/>
  <c r="N1859" i="40" s="1"/>
  <c r="N1860" i="40" a="1"/>
  <c r="N1860" i="40" s="1"/>
  <c r="N1861" i="40" a="1"/>
  <c r="N1861" i="40"/>
  <c r="N1862" i="40" a="1"/>
  <c r="N1862" i="40" s="1"/>
  <c r="N1863" i="40" a="1"/>
  <c r="N1863" i="40" s="1"/>
  <c r="N1864" i="40" a="1"/>
  <c r="N1864" i="40" s="1"/>
  <c r="N1865" i="40" a="1"/>
  <c r="N1865" i="40" s="1"/>
  <c r="N1866" i="40" a="1"/>
  <c r="N1866" i="40"/>
  <c r="N1867" i="40" a="1"/>
  <c r="N1867" i="40" s="1"/>
  <c r="N1868" i="40" a="1"/>
  <c r="N1868" i="40" s="1"/>
  <c r="N1869" i="40" a="1"/>
  <c r="N1869" i="40" s="1"/>
  <c r="N1870" i="40" a="1"/>
  <c r="N1870" i="40"/>
  <c r="N1871" i="40" a="1"/>
  <c r="N1871" i="40" s="1"/>
  <c r="N1872" i="40" a="1"/>
  <c r="N1872" i="40" s="1"/>
  <c r="N1873" i="40" a="1"/>
  <c r="N1873" i="40" s="1"/>
  <c r="N1874" i="40" a="1"/>
  <c r="N1874" i="40"/>
  <c r="N1875" i="40" a="1"/>
  <c r="N1875" i="40" s="1"/>
  <c r="N1876" i="40" a="1"/>
  <c r="N1876" i="40" s="1"/>
  <c r="N1877" i="40" a="1"/>
  <c r="N1877" i="40" s="1"/>
  <c r="N1878" i="40" a="1"/>
  <c r="N1878" i="40"/>
  <c r="N1879" i="40" a="1"/>
  <c r="N1879" i="40" s="1"/>
  <c r="N1880" i="40" a="1"/>
  <c r="N1880" i="40" s="1"/>
  <c r="N1881" i="40" a="1"/>
  <c r="N1881" i="40" s="1"/>
  <c r="N1882" i="40" a="1"/>
  <c r="N1882" i="40"/>
  <c r="N1883" i="40" a="1"/>
  <c r="N1883" i="40" s="1"/>
  <c r="N1884" i="40" a="1"/>
  <c r="N1884" i="40" s="1"/>
  <c r="N1885" i="40" a="1"/>
  <c r="N1885" i="40" s="1"/>
  <c r="N1886" i="40" a="1"/>
  <c r="N1886" i="40"/>
  <c r="N1887" i="40" a="1"/>
  <c r="N1887" i="40" s="1"/>
  <c r="N1888" i="40" a="1"/>
  <c r="N1888" i="40" s="1"/>
  <c r="N1889" i="40" a="1"/>
  <c r="N1889" i="40" s="1"/>
  <c r="N1890" i="40" a="1"/>
  <c r="N1890" i="40"/>
  <c r="N1891" i="40" a="1"/>
  <c r="N1891" i="40" s="1"/>
  <c r="N1892" i="40" a="1"/>
  <c r="N1892" i="40" s="1"/>
  <c r="N1893" i="40" a="1"/>
  <c r="N1893" i="40" s="1"/>
  <c r="N1894" i="40" a="1"/>
  <c r="N1894" i="40"/>
  <c r="N1895" i="40" a="1"/>
  <c r="N1895" i="40" s="1"/>
  <c r="N1896" i="40" a="1"/>
  <c r="N1896" i="40" s="1"/>
  <c r="N1897" i="40" a="1"/>
  <c r="N1897" i="40" s="1"/>
  <c r="N1898" i="40" a="1"/>
  <c r="N1898" i="40"/>
  <c r="N1899" i="40" a="1"/>
  <c r="N1899" i="40" s="1"/>
  <c r="N1900" i="40" a="1"/>
  <c r="N1900" i="40" s="1"/>
  <c r="N1901" i="40" a="1"/>
  <c r="N1901" i="40" s="1"/>
  <c r="N1902" i="40" a="1"/>
  <c r="N1902" i="40"/>
  <c r="N1903" i="40" a="1"/>
  <c r="N1903" i="40" s="1"/>
  <c r="N1904" i="40" a="1"/>
  <c r="N1904" i="40" s="1"/>
  <c r="N1905" i="40" a="1"/>
  <c r="N1905" i="40" s="1"/>
  <c r="N1906" i="40" a="1"/>
  <c r="N1906" i="40"/>
  <c r="N1907" i="40" a="1"/>
  <c r="N1907" i="40" s="1"/>
  <c r="N1908" i="40" a="1"/>
  <c r="N1908" i="40" s="1"/>
  <c r="N1909" i="40" a="1"/>
  <c r="N1909" i="40" s="1"/>
  <c r="N1910" i="40" a="1"/>
  <c r="N1910" i="40"/>
  <c r="N1911" i="40" a="1"/>
  <c r="N1911" i="40" s="1"/>
  <c r="N1912" i="40" a="1"/>
  <c r="N1912" i="40" s="1"/>
  <c r="N1913" i="40" a="1"/>
  <c r="N1913" i="40" s="1"/>
  <c r="N1914" i="40" a="1"/>
  <c r="N1914" i="40"/>
  <c r="N1915" i="40" a="1"/>
  <c r="N1915" i="40" s="1"/>
  <c r="N1916" i="40" a="1"/>
  <c r="N1916" i="40" s="1"/>
  <c r="N1917" i="40" a="1"/>
  <c r="N1917" i="40" s="1"/>
  <c r="N1918" i="40" a="1"/>
  <c r="N1918" i="40"/>
  <c r="N1919" i="40" a="1"/>
  <c r="N1919" i="40" s="1"/>
  <c r="N1920" i="40" a="1"/>
  <c r="N1920" i="40" s="1"/>
  <c r="N1921" i="40" a="1"/>
  <c r="N1921" i="40" s="1"/>
  <c r="N1922" i="40" a="1"/>
  <c r="N1922" i="40"/>
  <c r="N1923" i="40" a="1"/>
  <c r="N1923" i="40" s="1"/>
  <c r="N1924" i="40" a="1"/>
  <c r="N1924" i="40" s="1"/>
  <c r="N1925" i="40" a="1"/>
  <c r="N1925" i="40" s="1"/>
  <c r="N1926" i="40" a="1"/>
  <c r="N1926" i="40"/>
  <c r="N1927" i="40" a="1"/>
  <c r="N1927" i="40" s="1"/>
  <c r="N1928" i="40" a="1"/>
  <c r="N1928" i="40" s="1"/>
  <c r="N1929" i="40" a="1"/>
  <c r="N1929" i="40" s="1"/>
  <c r="N1930" i="40" a="1"/>
  <c r="N1930" i="40"/>
  <c r="N1931" i="40" a="1"/>
  <c r="N1931" i="40" s="1"/>
  <c r="N1932" i="40" a="1"/>
  <c r="N1932" i="40" s="1"/>
  <c r="N1933" i="40" a="1"/>
  <c r="N1933" i="40" s="1"/>
  <c r="N1934" i="40" a="1"/>
  <c r="N1934" i="40"/>
  <c r="N1935" i="40" a="1"/>
  <c r="N1935" i="40" s="1"/>
  <c r="N1936" i="40" a="1"/>
  <c r="N1936" i="40" s="1"/>
  <c r="N1937" i="40" a="1"/>
  <c r="N1937" i="40" s="1"/>
  <c r="N1938" i="40" a="1"/>
  <c r="N1938" i="40"/>
  <c r="N1939" i="40" a="1"/>
  <c r="N1939" i="40" s="1"/>
  <c r="N1940" i="40" a="1"/>
  <c r="N1940" i="40" s="1"/>
  <c r="N1941" i="40" a="1"/>
  <c r="N1941" i="40" s="1"/>
  <c r="N1942" i="40" a="1"/>
  <c r="N1942" i="40"/>
  <c r="N1943" i="40" a="1"/>
  <c r="N1943" i="40" s="1"/>
  <c r="N1944" i="40" a="1"/>
  <c r="N1944" i="40" s="1"/>
  <c r="N1945" i="40" a="1"/>
  <c r="N1945" i="40" s="1"/>
  <c r="N1946" i="40" a="1"/>
  <c r="N1946" i="40"/>
  <c r="N1947" i="40" a="1"/>
  <c r="N1947" i="40" s="1"/>
  <c r="N1948" i="40" a="1"/>
  <c r="N1948" i="40" s="1"/>
  <c r="N1949" i="40" a="1"/>
  <c r="N1949" i="40" s="1"/>
  <c r="N1950" i="40" a="1"/>
  <c r="N1950" i="40"/>
  <c r="N1951" i="40" a="1"/>
  <c r="N1951" i="40" s="1"/>
  <c r="N1952" i="40" a="1"/>
  <c r="N1952" i="40" s="1"/>
  <c r="N1953" i="40" a="1"/>
  <c r="N1953" i="40" s="1"/>
  <c r="N1954" i="40" a="1"/>
  <c r="N1954" i="40"/>
  <c r="N1955" i="40" a="1"/>
  <c r="N1955" i="40" s="1"/>
  <c r="N1956" i="40" a="1"/>
  <c r="N1956" i="40" s="1"/>
  <c r="N1957" i="40" a="1"/>
  <c r="N1957" i="40" s="1"/>
  <c r="N1958" i="40" a="1"/>
  <c r="N1958" i="40"/>
  <c r="N1959" i="40" a="1"/>
  <c r="N1959" i="40" s="1"/>
  <c r="N1960" i="40" a="1"/>
  <c r="N1960" i="40" s="1"/>
  <c r="N1961" i="40" a="1"/>
  <c r="N1961" i="40" s="1"/>
  <c r="N1962" i="40" a="1"/>
  <c r="N1962" i="40"/>
  <c r="N1963" i="40" a="1"/>
  <c r="N1963" i="40" s="1"/>
  <c r="N1964" i="40" a="1"/>
  <c r="N1964" i="40" s="1"/>
  <c r="N1965" i="40" a="1"/>
  <c r="N1965" i="40" s="1"/>
  <c r="N1966" i="40" a="1"/>
  <c r="N1966" i="40"/>
  <c r="N1967" i="40" a="1"/>
  <c r="N1967" i="40" s="1"/>
  <c r="N1968" i="40" a="1"/>
  <c r="N1968" i="40" s="1"/>
  <c r="N1969" i="40" a="1"/>
  <c r="N1969" i="40" s="1"/>
  <c r="N1970" i="40" a="1"/>
  <c r="N1970" i="40"/>
  <c r="N1971" i="40" a="1"/>
  <c r="N1971" i="40" s="1"/>
  <c r="N1972" i="40" a="1"/>
  <c r="N1972" i="40" s="1"/>
  <c r="N1973" i="40" a="1"/>
  <c r="N1973" i="40" s="1"/>
  <c r="N1974" i="40" a="1"/>
  <c r="N1974" i="40"/>
  <c r="N1975" i="40" a="1"/>
  <c r="N1975" i="40" s="1"/>
  <c r="N1976" i="40" a="1"/>
  <c r="N1976" i="40" s="1"/>
  <c r="N1977" i="40" a="1"/>
  <c r="N1977" i="40" s="1"/>
  <c r="N1978" i="40" a="1"/>
  <c r="N1978" i="40"/>
  <c r="N1979" i="40" a="1"/>
  <c r="N1979" i="40" s="1"/>
  <c r="N1980" i="40" a="1"/>
  <c r="N1980" i="40" s="1"/>
  <c r="N1981" i="40" a="1"/>
  <c r="N1981" i="40" s="1"/>
  <c r="N1982" i="40" a="1"/>
  <c r="N1982" i="40"/>
  <c r="N1983" i="40" a="1"/>
  <c r="N1983" i="40" s="1"/>
  <c r="N1984" i="40" a="1"/>
  <c r="N1984" i="40" s="1"/>
  <c r="N1985" i="40" a="1"/>
  <c r="N1985" i="40" s="1"/>
  <c r="N1986" i="40" a="1"/>
  <c r="N1986" i="40"/>
  <c r="N1987" i="40" a="1"/>
  <c r="N1987" i="40" s="1"/>
  <c r="N1988" i="40" a="1"/>
  <c r="N1988" i="40" s="1"/>
  <c r="N1989" i="40" a="1"/>
  <c r="N1989" i="40" s="1"/>
  <c r="N1990" i="40" a="1"/>
  <c r="N1990" i="40"/>
  <c r="N1991" i="40" a="1"/>
  <c r="N1991" i="40" s="1"/>
  <c r="N1992" i="40" a="1"/>
  <c r="N1992" i="40" s="1"/>
  <c r="N1993" i="40" a="1"/>
  <c r="N1993" i="40" s="1"/>
  <c r="N1994" i="40" a="1"/>
  <c r="N1994" i="40"/>
  <c r="N1995" i="40" a="1"/>
  <c r="N1995" i="40" s="1"/>
  <c r="N1996" i="40" a="1"/>
  <c r="N1996" i="40" s="1"/>
  <c r="N1997" i="40" a="1"/>
  <c r="N1997" i="40" s="1"/>
  <c r="N1998" i="40" a="1"/>
  <c r="N1998" i="40"/>
  <c r="N1999" i="40" a="1"/>
  <c r="N1999" i="40" s="1"/>
  <c r="N2000" i="40" a="1"/>
  <c r="N2000" i="40" s="1"/>
  <c r="N2001" i="40" a="1"/>
  <c r="N2001" i="40" s="1"/>
  <c r="N2002" i="40" a="1"/>
  <c r="N2002" i="40"/>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37" i="39" a="1"/>
  <c r="AB23" i="39" a="1"/>
  <c r="AB9" i="39" a="1"/>
  <c r="AB37" i="39" l="1"/>
  <c r="AB23" i="39"/>
  <c r="AB9" i="39"/>
  <c r="AI4" i="39" l="1"/>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1" i="341" l="1" a="1"/>
  <c r="A1" i="341" s="1"/>
  <c r="H27" i="8" l="1"/>
  <c r="H22" i="8"/>
  <c r="H17" i="8"/>
  <c r="H12" i="8"/>
  <c r="H7" i="8"/>
  <c r="H2" i="8"/>
  <c r="K35" i="785" l="1"/>
  <c r="L35" i="785"/>
  <c r="M35" i="785"/>
  <c r="I35" i="785"/>
  <c r="Q35" i="785"/>
  <c r="J35" i="785"/>
  <c r="P35" i="785"/>
  <c r="N35" i="785"/>
  <c r="O35" i="785"/>
  <c r="I35" i="17" l="1"/>
  <c r="K35" i="17"/>
  <c r="P35" i="17"/>
  <c r="L35" i="17"/>
  <c r="J35" i="17"/>
  <c r="O35" i="17"/>
  <c r="Q35" i="17"/>
  <c r="H35" i="785"/>
  <c r="M35" i="17"/>
  <c r="N35" i="17"/>
  <c r="H35" i="17"/>
  <c r="M35" i="19"/>
  <c r="M35" i="344"/>
  <c r="P35" i="344"/>
  <c r="P35" i="19"/>
  <c r="H35" i="344"/>
  <c r="H35" i="19"/>
  <c r="L35" i="19"/>
  <c r="L35" i="344"/>
  <c r="N35" i="344"/>
  <c r="N35" i="19"/>
  <c r="O35" i="19"/>
  <c r="O35" i="344"/>
  <c r="I35" i="344"/>
  <c r="I35" i="19"/>
  <c r="J35" i="344"/>
  <c r="J35" i="19"/>
  <c r="Q35" i="344"/>
  <c r="Q35" i="19"/>
  <c r="K35" i="19"/>
  <c r="K35" i="3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5E9132FE-D015-4340-91C7-BCFED3803261}" keepAlive="1" name="連線1050" type="5" refreshedVersion="0" background="1">
    <dbPr connection="Provider=Microsoft.Mashup.OleDb.1;Data Source=$Workbook$;Location=&quot;Table_6669_113_05&quot;;Extended Properties=&quot;&quot;" commandType="0"/>
  </connection>
  <connection id="61" xr16:uid="{77F09990-ECA2-4E20-A476-B0C6B95DB56B}" keepAlive="1" name="連線1051" type="5" refreshedVersion="0" background="1">
    <dbPr connection="Provider=Microsoft.Mashup.OleDb.1;Data Source=$Workbook$;Location=&quot;Table_6669_113_04&quot;;Extended Properties=&quot;&quot;" commandType="0"/>
  </connection>
  <connection id="62" xr16:uid="{4880D115-BF3E-4555-845B-7855A48FCDAF}" keepAlive="1" name="連線1052" type="5" refreshedVersion="0" background="1">
    <dbPr connection="Provider=Microsoft.Mashup.OleDb.1;Data Source=$Workbook$;Location=&quot;Table_6669_113_03&quot;;Extended Properties=&quot;&quot;" commandType="0"/>
  </connection>
  <connection id="63" xr16:uid="{F70C2721-353C-456F-BA75-14AC6797E95D}" keepAlive="1" name="連線1053" type="5" refreshedVersion="0" background="1">
    <dbPr connection="Provider=Microsoft.Mashup.OleDb.1;Data Source=$Workbook$;Location=&quot;Table_3533_113_05&quot;;Extended Properties=&quot;&quot;" commandType="0"/>
  </connection>
  <connection id="64" xr16:uid="{2E3441FB-A602-40E1-B957-C51F91E10B67}" keepAlive="1" name="連線1054" type="5" refreshedVersion="0" background="1">
    <dbPr connection="Provider=Microsoft.Mashup.OleDb.1;Data Source=$Workbook$;Location=&quot;Table_3533_113_04&quot;;Extended Properties=&quot;&quot;" commandType="0"/>
  </connection>
  <connection id="65" xr16:uid="{A9A71EF0-64C7-498E-A577-B1915B6AF661}" keepAlive="1" name="連線1055" type="5" refreshedVersion="0" background="1">
    <dbPr connection="Provider=Microsoft.Mashup.OleDb.1;Data Source=$Workbook$;Location=&quot;Table_3533_113_03&quot;;Extended Properties=&quot;&quot;" commandType="0"/>
  </connection>
  <connection id="66" xr16:uid="{F0F7625A-8E6A-4248-A7CF-5B8DAEFE90CB}" keepAlive="1" name="連線1056" type="5" refreshedVersion="0" background="1">
    <dbPr connection="Provider=Microsoft.Mashup.OleDb.1;Data Source=$Workbook$;Location=&quot;Table_2059_113_05&quot;;Extended Properties=&quot;&quot;" commandType="0"/>
  </connection>
  <connection id="67" xr16:uid="{A8E3F136-48E3-48A8-866C-BEA5AC957F80}" keepAlive="1" name="連線1057" type="5" refreshedVersion="0" background="1">
    <dbPr connection="Provider=Microsoft.Mashup.OleDb.1;Data Source=$Workbook$;Location=&quot;Table_2059_113_04&quot;;Extended Properties=&quot;&quot;" commandType="0"/>
  </connection>
  <connection id="68" xr16:uid="{67298850-337A-48D2-8F53-0DFE1436DDD6}" keepAlive="1" name="連線1058" type="5" refreshedVersion="0" background="1">
    <dbPr connection="Provider=Microsoft.Mashup.OleDb.1;Data Source=$Workbook$;Location=&quot;Table_2059_113_03&quot;;Extended Properties=&quot;&quot;" commandType="0"/>
  </connection>
  <connection id="69" xr16:uid="{7FEB7C4B-63D2-4ECE-A439-D16CF1F6B4E6}" keepAlive="1" name="連線1059" type="5" refreshedVersion="0" background="1">
    <dbPr connection="Provider=Microsoft.Mashup.OleDb.1;Data Source=$Workbook$;Location=&quot;Table_2357_113_05&quot;;Extended Properties=&quot;&quot;" commandType="0"/>
  </connection>
  <connection id="70" xr16:uid="{CBF1DF9D-B1AB-4D04-9F7C-9157E38DEA2D}" keepAlive="1" name="連線106" type="5" refreshedVersion="0" background="1">
    <dbPr connection="Provider=Microsoft.Mashup.OleDb.1;Data Source=$Workbook$;Location=&quot;Table_1905_113_04&quot;;Extended Properties=&quot;&quot;" commandType="0"/>
  </connection>
  <connection id="71" xr16:uid="{B3A77F8D-F6B3-4939-BD87-1B8AD95242A7}" keepAlive="1" name="連線1060" type="5" refreshedVersion="0" background="1">
    <dbPr connection="Provider=Microsoft.Mashup.OleDb.1;Data Source=$Workbook$;Location=&quot;Table_2357_113_04&quot;;Extended Properties=&quot;&quot;" commandType="0"/>
  </connection>
  <connection id="72" xr16:uid="{19EFF8C2-C95F-4A4C-A7AA-14A0267A633A}" keepAlive="1" name="連線1061" type="5" refreshedVersion="0" background="1">
    <dbPr connection="Provider=Microsoft.Mashup.OleDb.1;Data Source=$Workbook$;Location=&quot;Table_2357_113_03&quot;;Extended Properties=&quot;&quot;" commandType="0"/>
  </connection>
  <connection id="73" xr16:uid="{7632EB49-2280-4176-A067-B47F3B2BC20E}" keepAlive="1" name="連線1062" type="5" refreshedVersion="0" background="1">
    <dbPr connection="Provider=Microsoft.Mashup.OleDb.1;Data Source=$Workbook$;Location=&quot;Table_3008_113_05&quot;;Extended Properties=&quot;&quot;" commandType="0"/>
  </connection>
  <connection id="74" xr16:uid="{2FB9AD32-7CE5-4FBA-B5BD-863D0FFE230D}" keepAlive="1" name="連線1063" type="5" refreshedVersion="0" background="1">
    <dbPr connection="Provider=Microsoft.Mashup.OleDb.1;Data Source=$Workbook$;Location=&quot;Table_3008_113_04&quot;;Extended Properties=&quot;&quot;" commandType="0"/>
  </connection>
  <connection id="75" xr16:uid="{4830939E-4A92-4C81-8DE7-AFFA08808F47}" keepAlive="1" name="連線1064" type="5" refreshedVersion="0" background="1">
    <dbPr connection="Provider=Microsoft.Mashup.OleDb.1;Data Source=$Workbook$;Location=&quot;Table_3008_113_03&quot;;Extended Properties=&quot;&quot;" commandType="0"/>
  </connection>
  <connection id="76" xr16:uid="{90ED090A-3EBF-4601-A3A9-6478291664AF}" keepAlive="1" name="連線1065" type="5" refreshedVersion="0" background="1">
    <dbPr connection="Provider=Microsoft.Mashup.OleDb.1;Data Source=$Workbook$;Location=&quot;Table_4763_113_05&quot;;Extended Properties=&quot;&quot;" commandType="0"/>
  </connection>
  <connection id="77" xr16:uid="{A789D5BC-23AD-4DFA-B45D-783726054F95}" keepAlive="1" name="連線1066" type="5" refreshedVersion="0" background="1">
    <dbPr connection="Provider=Microsoft.Mashup.OleDb.1;Data Source=$Workbook$;Location=&quot;Table_4763_113_04&quot;;Extended Properties=&quot;&quot;" commandType="0"/>
  </connection>
  <connection id="78" xr16:uid="{D0CB72A0-40A3-42AA-A503-BFFBAF5AC497}" keepAlive="1" name="連線1067" type="5" refreshedVersion="0" background="1">
    <dbPr connection="Provider=Microsoft.Mashup.OleDb.1;Data Source=$Workbook$;Location=&quot;Table_4763_113_03&quot;;Extended Properties=&quot;&quot;" commandType="0"/>
  </connection>
  <connection id="79" xr16:uid="{CC3E92A8-7A0E-4BAE-8DD7-13F4B5936D60}" keepAlive="1" name="連線1068" type="5" refreshedVersion="0" background="1">
    <dbPr connection="Provider=Microsoft.Mashup.OleDb.1;Data Source=$Workbook$;Location=&quot;Table_2454_113_05&quot;;Extended Properties=&quot;&quot;" commandType="0"/>
  </connection>
  <connection id="80" xr16:uid="{E7E2BBFE-EE6F-4E8C-A6AA-1B00FB74578C}" keepAlive="1" name="連線1069" type="5" refreshedVersion="0" background="1">
    <dbPr connection="Provider=Microsoft.Mashup.OleDb.1;Data Source=$Workbook$;Location=&quot;Table_2454_113_04&quot;;Extended Properties=&quot;&quot;" commandType="0"/>
  </connection>
  <connection id="81" xr16:uid="{05255B98-F57C-467A-B38F-BFA73DCCB05D}" keepAlive="1" name="連線107" type="5" refreshedVersion="0" background="1">
    <dbPr connection="Provider=Microsoft.Mashup.OleDb.1;Data Source=$Workbook$;Location=&quot;Table_1905_113_03&quot;;Extended Properties=&quot;&quot;" commandType="0"/>
  </connection>
  <connection id="82" xr16:uid="{95C53840-D2FD-4AF9-9C11-4217022CC841}" keepAlive="1" name="連線1070" type="5" refreshedVersion="0" background="1">
    <dbPr connection="Provider=Microsoft.Mashup.OleDb.1;Data Source=$Workbook$;Location=&quot;Table_2454_113_03&quot;;Extended Properties=&quot;&quot;" commandType="0"/>
  </connection>
  <connection id="83" xr16:uid="{AA16B946-D530-471B-905B-53ECE6D53FBC}" keepAlive="1" name="連線1071" type="5" refreshedVersion="0" background="1">
    <dbPr connection="Provider=Microsoft.Mashup.OleDb.1;Data Source=$Workbook$;Location=&quot;Table_2207_113_05&quot;;Extended Properties=&quot;&quot;" commandType="0"/>
  </connection>
  <connection id="84" xr16:uid="{F9F5F23D-BE4E-4DD5-ABA1-ECB0BAAF153D}" keepAlive="1" name="連線1072" type="5" refreshedVersion="0" background="1">
    <dbPr connection="Provider=Microsoft.Mashup.OleDb.1;Data Source=$Workbook$;Location=&quot;Table_2207_113_04&quot;;Extended Properties=&quot;&quot;" commandType="0"/>
  </connection>
  <connection id="85" xr16:uid="{4D4F332C-1EA3-4B37-AEC5-F9EF9DCCB35F}" keepAlive="1" name="連線1073" type="5" refreshedVersion="0" background="1">
    <dbPr connection="Provider=Microsoft.Mashup.OleDb.1;Data Source=$Workbook$;Location=&quot;Table_2207_113_03&quot;;Extended Properties=&quot;&quot;" commandType="0"/>
  </connection>
  <connection id="86" xr16:uid="{AD212D6E-C524-4769-B2F6-7D651C4AD669}" keepAlive="1" name="連線1074" type="5" refreshedVersion="0" background="1">
    <dbPr connection="Provider=Microsoft.Mashup.OleDb.1;Data Source=$Workbook$;Location=&quot;Table_3661_113_05&quot;;Extended Properties=&quot;&quot;" commandType="0"/>
  </connection>
  <connection id="87" xr16:uid="{3E19347D-59C6-419B-B48A-9752CA3353FE}" keepAlive="1" name="連線1075" type="5" refreshedVersion="0" background="1">
    <dbPr connection="Provider=Microsoft.Mashup.OleDb.1;Data Source=$Workbook$;Location=&quot;Table_3661_113_04&quot;;Extended Properties=&quot;&quot;" commandType="0"/>
  </connection>
  <connection id="88" xr16:uid="{E4E25EC9-B76C-4B08-A32C-1BF6DA860F9E}" keepAlive="1" name="連線1076" type="5" refreshedVersion="0" background="1">
    <dbPr connection="Provider=Microsoft.Mashup.OleDb.1;Data Source=$Workbook$;Location=&quot;Table_3661_113_03&quot;;Extended Properties=&quot;&quot;" commandType="0"/>
  </connection>
  <connection id="89" xr16:uid="{734A8D93-380A-4A62-8C2D-E3A37D6609E4}" keepAlive="1" name="連線1077" type="5" refreshedVersion="0" background="1">
    <dbPr connection="Provider=Microsoft.Mashup.OleDb.1;Data Source=$Workbook$;Location=&quot;Table_2327_113_05&quot;;Extended Properties=&quot;&quot;" commandType="0"/>
  </connection>
  <connection id="90" xr16:uid="{40295A2A-6020-496B-8400-76FD94FDBF5E}" keepAlive="1" name="連線1078" type="5" refreshedVersion="0" background="1">
    <dbPr connection="Provider=Microsoft.Mashup.OleDb.1;Data Source=$Workbook$;Location=&quot;Table_2327_113_04&quot;;Extended Properties=&quot;&quot;" commandType="0"/>
  </connection>
  <connection id="91" xr16:uid="{2F1D5847-303E-440C-BA76-A1319F40F02E}" keepAlive="1" name="連線1079" type="5" refreshedVersion="0" background="1">
    <dbPr connection="Provider=Microsoft.Mashup.OleDb.1;Data Source=$Workbook$;Location=&quot;Table_2327_113_03&quot;;Extended Properties=&quot;&quot;" commandType="0"/>
  </connection>
  <connection id="92" xr16:uid="{7B99FEC0-BA50-4CB0-958A-7856E3EEAFED}" keepAlive="1" name="連線108" type="5" refreshedVersion="0" background="1">
    <dbPr connection="Provider=Microsoft.Mashup.OleDb.1;Data Source=$Workbook$;Location=&quot;Table_6409_113_05&quot;;Extended Properties=&quot;&quot;" commandType="0"/>
  </connection>
  <connection id="93" xr16:uid="{F0E92EE7-658C-4C0E-A5CE-94C67214B5BE}" keepAlive="1" name="連線1080" type="5" refreshedVersion="0" background="1">
    <dbPr connection="Provider=Microsoft.Mashup.OleDb.1;Data Source=$Workbook$;Location=&quot;Table_6669_113_05&quot;;Extended Properties=&quot;&quot;" commandType="0"/>
  </connection>
  <connection id="94" xr16:uid="{AE87465E-2E9D-4001-B463-BA8BDED153FD}" keepAlive="1" name="連線1081" type="5" refreshedVersion="0" background="1">
    <dbPr connection="Provider=Microsoft.Mashup.OleDb.1;Data Source=$Workbook$;Location=&quot;Table_6669_113_04&quot;;Extended Properties=&quot;&quot;" commandType="0"/>
  </connection>
  <connection id="95" xr16:uid="{5305699D-65D2-46C6-B416-A0A043201C0B}" keepAlive="1" name="連線1082" type="5" refreshedVersion="0" background="1">
    <dbPr connection="Provider=Microsoft.Mashup.OleDb.1;Data Source=$Workbook$;Location=&quot;Table_6669_113_03&quot;;Extended Properties=&quot;&quot;" commandType="0"/>
  </connection>
  <connection id="96" xr16:uid="{550C19C4-AFE7-44CE-909B-020A239A2A9C}" keepAlive="1" name="連線1083" type="5" refreshedVersion="0" background="1">
    <dbPr connection="Provider=Microsoft.Mashup.OleDb.1;Data Source=$Workbook$;Location=&quot;Table_3533_113_05&quot;;Extended Properties=&quot;&quot;" commandType="0"/>
  </connection>
  <connection id="97" xr16:uid="{D5AFB535-BB48-4276-AE2C-A3BF83B4CE4B}" keepAlive="1" name="連線1084" type="5" refreshedVersion="0" background="1">
    <dbPr connection="Provider=Microsoft.Mashup.OleDb.1;Data Source=$Workbook$;Location=&quot;Table_3533_113_04&quot;;Extended Properties=&quot;&quot;" commandType="0"/>
  </connection>
  <connection id="98" xr16:uid="{3E9E0342-80C9-4E6C-B175-572205C50BFF}" keepAlive="1" name="連線1085" type="5" refreshedVersion="0" background="1">
    <dbPr connection="Provider=Microsoft.Mashup.OleDb.1;Data Source=$Workbook$;Location=&quot;Table_3533_113_03&quot;;Extended Properties=&quot;&quot;" commandType="0"/>
  </connection>
  <connection id="99" xr16:uid="{DED8506B-D59B-4050-8B6C-8A6029ABA595}" keepAlive="1" name="連線1086" type="5" refreshedVersion="0" background="1">
    <dbPr connection="Provider=Microsoft.Mashup.OleDb.1;Data Source=$Workbook$;Location=&quot;Table_3008_113_05&quot;;Extended Properties=&quot;&quot;" commandType="0"/>
  </connection>
  <connection id="100" xr16:uid="{882DC591-E7A1-476F-9813-4CF2AA90F1EC}" keepAlive="1" name="連線1087" type="5" refreshedVersion="0" background="1">
    <dbPr connection="Provider=Microsoft.Mashup.OleDb.1;Data Source=$Workbook$;Location=&quot;Table_3008_113_04&quot;;Extended Properties=&quot;&quot;" commandType="0"/>
  </connection>
  <connection id="101" xr16:uid="{E303EE39-5496-4110-B0B3-4161043AC2C9}" keepAlive="1" name="連線1088" type="5" refreshedVersion="0" background="1">
    <dbPr connection="Provider=Microsoft.Mashup.OleDb.1;Data Source=$Workbook$;Location=&quot;Table_3008_113_03&quot;;Extended Properties=&quot;&quot;" commandType="0"/>
  </connection>
  <connection id="102" xr16:uid="{648981EC-AEB7-4D33-BD12-DB9ACCAF369D}" keepAlive="1" name="連線1089" type="5" refreshedVersion="0" background="1">
    <dbPr connection="Provider=Microsoft.Mashup.OleDb.1;Data Source=$Workbook$;Location=&quot;Table_4763_113_05&quot;;Extended Properties=&quot;&quot;" commandType="0"/>
  </connection>
  <connection id="103" xr16:uid="{5FF7572C-DF2C-41FF-93F0-105736292E81}" keepAlive="1" name="連線109" type="5" refreshedVersion="0" background="1">
    <dbPr connection="Provider=Microsoft.Mashup.OleDb.1;Data Source=$Workbook$;Location=&quot;Table_6409_113_04&quot;;Extended Properties=&quot;&quot;" commandType="0"/>
  </connection>
  <connection id="104" xr16:uid="{2943BE8D-A8D5-4099-B0B0-3022B943C324}" keepAlive="1" name="連線1090" type="5" refreshedVersion="0" background="1">
    <dbPr connection="Provider=Microsoft.Mashup.OleDb.1;Data Source=$Workbook$;Location=&quot;Table_4763_113_04&quot;;Extended Properties=&quot;&quot;" commandType="0"/>
  </connection>
  <connection id="105" xr16:uid="{81030CB2-8DCC-4F8A-ACF2-8E184CAACF7B}" keepAlive="1" name="連線1091" type="5" refreshedVersion="0" background="1">
    <dbPr connection="Provider=Microsoft.Mashup.OleDb.1;Data Source=$Workbook$;Location=&quot;Table_4763_113_03&quot;;Extended Properties=&quot;&quot;" commandType="0"/>
  </connection>
  <connection id="106" xr16:uid="{B6281714-80A0-4FD2-84E4-8F21D523B470}" keepAlive="1" name="連線1092" type="5" refreshedVersion="0" background="1">
    <dbPr connection="Provider=Microsoft.Mashup.OleDb.1;Data Source=$Workbook$;Location=&quot;Table_2454_113_05&quot;;Extended Properties=&quot;&quot;" commandType="0"/>
  </connection>
  <connection id="107" xr16:uid="{0B89618F-D8B3-4D68-904F-FE438D16B673}" keepAlive="1" name="連線1093" type="5" refreshedVersion="0" background="1">
    <dbPr connection="Provider=Microsoft.Mashup.OleDb.1;Data Source=$Workbook$;Location=&quot;Table_2454_113_04&quot;;Extended Properties=&quot;&quot;" commandType="0"/>
  </connection>
  <connection id="108" xr16:uid="{BB98F49A-434A-4103-9D52-3373518AD25F}" keepAlive="1" name="連線1094" type="5" refreshedVersion="0" background="1">
    <dbPr connection="Provider=Microsoft.Mashup.OleDb.1;Data Source=$Workbook$;Location=&quot;Table_2454_113_03&quot;;Extended Properties=&quot;&quot;" commandType="0"/>
  </connection>
  <connection id="109" xr16:uid="{75762315-74DA-4624-A6A7-36F0A84C6D9D}" keepAlive="1" name="連線1095" type="5" refreshedVersion="0" background="1">
    <dbPr connection="Provider=Microsoft.Mashup.OleDb.1;Data Source=$Workbook$;Location=&quot;Table_3661_113_05&quot;;Extended Properties=&quot;&quot;" commandType="0"/>
  </connection>
  <connection id="110" xr16:uid="{BD5BB284-4DAD-485E-99DC-20A5BC432FCD}" keepAlive="1" name="連線1096" type="5" refreshedVersion="0" background="1">
    <dbPr connection="Provider=Microsoft.Mashup.OleDb.1;Data Source=$Workbook$;Location=&quot;Table_3661_113_04&quot;;Extended Properties=&quot;&quot;" commandType="0"/>
  </connection>
  <connection id="111" xr16:uid="{C15FA4E3-B6C1-46A6-81B3-FFA76E79F19B}" keepAlive="1" name="連線1097" type="5" refreshedVersion="0" background="1">
    <dbPr connection="Provider=Microsoft.Mashup.OleDb.1;Data Source=$Workbook$;Location=&quot;Table_3661_113_03&quot;;Extended Properties=&quot;&quot;" commandType="0"/>
  </connection>
  <connection id="112" xr16:uid="{35E35EEB-B02A-4826-809D-9807EA058E03}" keepAlive="1" name="連線1098" type="5" refreshedVersion="0" background="1">
    <dbPr connection="Provider=Microsoft.Mashup.OleDb.1;Data Source=$Workbook$;Location=&quot;Table_2327_113_05&quot;;Extended Properties=&quot;&quot;" commandType="0"/>
  </connection>
  <connection id="113" xr16:uid="{254313CE-EDB8-410C-AEB7-960B367AE423}" keepAlive="1" name="連線1099" type="5" refreshedVersion="0" background="1">
    <dbPr connection="Provider=Microsoft.Mashup.OleDb.1;Data Source=$Workbook$;Location=&quot;Table_2327_113_04&quot;;Extended Properties=&quot;&quot;" commandType="0"/>
  </connection>
  <connection id="114" xr16:uid="{6287F88D-01AF-4849-9DBC-65D081529228}" keepAlive="1" name="連線11" type="5" refreshedVersion="0" background="1">
    <dbPr connection="Provider=Microsoft.Mashup.OleDb.1;Data Source=$Workbook$;Location=&quot;Table_3653_113_03&quot;;Extended Properties=&quot;&quot;" commandType="0"/>
  </connection>
  <connection id="115" xr16:uid="{FE30CB49-DA99-4F6F-950B-172EC6784B5D}" keepAlive="1" name="連線110" type="5" refreshedVersion="0" background="1">
    <dbPr connection="Provider=Microsoft.Mashup.OleDb.1;Data Source=$Workbook$;Location=&quot;Table_6409_113_03&quot;;Extended Properties=&quot;&quot;" commandType="0"/>
  </connection>
  <connection id="116" xr16:uid="{3CCCCCAE-A4F2-4065-8C5D-DF8199393333}" keepAlive="1" name="連線1100" type="5" refreshedVersion="0" background="1">
    <dbPr connection="Provider=Microsoft.Mashup.OleDb.1;Data Source=$Workbook$;Location=&quot;Table_2327_113_03&quot;;Extended Properties=&quot;&quot;" commandType="0"/>
  </connection>
  <connection id="117" xr16:uid="{2290D01E-E83B-49D5-9710-22CF87E2DDE3}" keepAlive="1" name="連線1101" type="5" refreshedVersion="0" background="1">
    <dbPr connection="Provider=Microsoft.Mashup.OleDb.1;Data Source=$Workbook$;Location=&quot;Table_2330_113_05&quot;;Extended Properties=&quot;&quot;" commandType="0"/>
  </connection>
  <connection id="118" xr16:uid="{5C1CF4F4-2233-4CFD-95FA-D25D0CB1566A}" keepAlive="1" name="連線1102" type="5" refreshedVersion="0" background="1">
    <dbPr connection="Provider=Microsoft.Mashup.OleDb.1;Data Source=$Workbook$;Location=&quot;Table_2330_113_04&quot;;Extended Properties=&quot;&quot;" commandType="0"/>
  </connection>
  <connection id="119" xr16:uid="{ED673888-4A14-4500-B599-D0E9A2FAF7DB}" keepAlive="1" name="連線1103" type="5" refreshedVersion="0" background="1">
    <dbPr connection="Provider=Microsoft.Mashup.OleDb.1;Data Source=$Workbook$;Location=&quot;Table_2330_113_03&quot;;Extended Properties=&quot;&quot;" commandType="0"/>
  </connection>
  <connection id="120" xr16:uid="{A2369649-2FD0-4C3F-AC2F-BDB3A905E19F}" keepAlive="1" name="連線1104" type="5" refreshedVersion="0" background="1">
    <dbPr connection="Provider=Microsoft.Mashup.OleDb.1;Data Source=$Workbook$;Location=&quot;Table_6491_113_05&quot;;Extended Properties=&quot;&quot;" commandType="0"/>
  </connection>
  <connection id="121" xr16:uid="{622B29A6-7262-4F7F-B8F9-5DB7CFB5E1B6}" keepAlive="1" name="連線1105" type="5" refreshedVersion="0" background="1">
    <dbPr connection="Provider=Microsoft.Mashup.OleDb.1;Data Source=$Workbook$;Location=&quot;Table_6491_113_04&quot;;Extended Properties=&quot;&quot;" commandType="0"/>
  </connection>
  <connection id="122" xr16:uid="{DA23C4BA-BFD5-40B8-8F2D-7DDBD0B08A9F}" keepAlive="1" name="連線1106" type="5" refreshedVersion="0" background="1">
    <dbPr connection="Provider=Microsoft.Mashup.OleDb.1;Data Source=$Workbook$;Location=&quot;Table_6491_113_03&quot;;Extended Properties=&quot;&quot;" commandType="0"/>
  </connection>
  <connection id="123" xr16:uid="{1188625E-AC56-4815-99EB-FB545FBC22F1}" keepAlive="1" name="連線1107" type="5" refreshedVersion="0" background="1">
    <dbPr connection="Provider=Microsoft.Mashup.OleDb.1;Data Source=$Workbook$;Location=&quot;Table_3406_113_05&quot;;Extended Properties=&quot;&quot;" commandType="0"/>
  </connection>
  <connection id="124" xr16:uid="{B4533B2F-2B2E-427E-860D-E498A5DB376D}" keepAlive="1" name="連線1108" type="5" refreshedVersion="0" background="1">
    <dbPr connection="Provider=Microsoft.Mashup.OleDb.1;Data Source=$Workbook$;Location=&quot;Table_3406_113_04&quot;;Extended Properties=&quot;&quot;" commandType="0"/>
  </connection>
  <connection id="125" xr16:uid="{6DBB39ED-3FFC-45CA-BD0E-F626009AECCD}" keepAlive="1" name="連線1109" type="5" refreshedVersion="0" background="1">
    <dbPr connection="Provider=Microsoft.Mashup.OleDb.1;Data Source=$Workbook$;Location=&quot;Table_3406_113_03&quot;;Extended Properties=&quot;&quot;" commandType="0"/>
  </connection>
  <connection id="126" xr16:uid="{048575F6-8A5E-4460-B0CA-429D2A5F1F60}" keepAlive="1" name="連線111" type="5" refreshedVersion="0" background="1">
    <dbPr connection="Provider=Microsoft.Mashup.OleDb.1;Data Source=$Workbook$;Location=&quot;Table_3443_113_05&quot;;Extended Properties=&quot;&quot;" commandType="0"/>
  </connection>
  <connection id="127" xr16:uid="{6D5F3767-D77D-46FB-BE08-B4B4AEBE4992}" keepAlive="1" name="連線1110" type="5" refreshedVersion="0" background="1">
    <dbPr connection="Provider=Microsoft.Mashup.OleDb.1;Data Source=$Workbook$;Location=&quot;Table_3376_113_05&quot;;Extended Properties=&quot;&quot;" commandType="0"/>
  </connection>
  <connection id="128" xr16:uid="{E8E91F61-BCC7-4130-B8EB-8355F9DDCD41}" keepAlive="1" name="連線1111" type="5" refreshedVersion="0" background="1">
    <dbPr connection="Provider=Microsoft.Mashup.OleDb.1;Data Source=$Workbook$;Location=&quot;Table_3376_113_04&quot;;Extended Properties=&quot;&quot;" commandType="0"/>
  </connection>
  <connection id="129" xr16:uid="{B6C0E1A3-50F0-441B-A7CA-9F72DAF3BB1D}" keepAlive="1" name="連線1112" type="5" refreshedVersion="0" background="1">
    <dbPr connection="Provider=Microsoft.Mashup.OleDb.1;Data Source=$Workbook$;Location=&quot;Table_3376_113_03&quot;;Extended Properties=&quot;&quot;" commandType="0"/>
  </connection>
  <connection id="130" xr16:uid="{3B11E439-BA3F-4FE1-82EB-1AB22CA37987}" keepAlive="1" name="連線1113" type="5" refreshedVersion="0" background="1">
    <dbPr connection="Provider=Microsoft.Mashup.OleDb.1;Data Source=$Workbook$;Location=&quot;Table_1702_113_05&quot;;Extended Properties=&quot;&quot;" commandType="0"/>
  </connection>
  <connection id="131" xr16:uid="{25636087-BE8F-42BD-A924-CB68156A9E0A}" keepAlive="1" name="連線1114" type="5" refreshedVersion="0" background="1">
    <dbPr connection="Provider=Microsoft.Mashup.OleDb.1;Data Source=$Workbook$;Location=&quot;Table_1702_113_04&quot;;Extended Properties=&quot;&quot;" commandType="0"/>
  </connection>
  <connection id="132" xr16:uid="{BAF5C40D-27E8-4F92-9C5D-C9B643F31F27}" keepAlive="1" name="連線1115" type="5" refreshedVersion="0" background="1">
    <dbPr connection="Provider=Microsoft.Mashup.OleDb.1;Data Source=$Workbook$;Location=&quot;Table_1702_113_03&quot;;Extended Properties=&quot;&quot;" commandType="0"/>
  </connection>
  <connection id="133" xr16:uid="{EBD803B4-239A-43CF-80B9-776267F07926}" keepAlive="1" name="連線1116" type="5" refreshedVersion="0" background="1">
    <dbPr connection="Provider=Microsoft.Mashup.OleDb.1;Data Source=$Workbook$;Location=&quot;Table_2324_113_05&quot;;Extended Properties=&quot;&quot;" commandType="0"/>
  </connection>
  <connection id="134" xr16:uid="{9D8DAC87-57E2-4DDB-B5F7-28995482EACD}" keepAlive="1" name="連線1117" type="5" refreshedVersion="0" background="1">
    <dbPr connection="Provider=Microsoft.Mashup.OleDb.1;Data Source=$Workbook$;Location=&quot;Table_2324_113_04&quot;;Extended Properties=&quot;&quot;" commandType="0"/>
  </connection>
  <connection id="135" xr16:uid="{8806ED6F-7EA9-43BC-809E-45CC792AA476}" keepAlive="1" name="連線1118" type="5" refreshedVersion="0" background="1">
    <dbPr connection="Provider=Microsoft.Mashup.OleDb.1;Data Source=$Workbook$;Location=&quot;Table_2324_113_03&quot;;Extended Properties=&quot;&quot;" commandType="0"/>
  </connection>
  <connection id="136" xr16:uid="{D5D1A5A4-A0BE-42CE-B459-277D64484070}" keepAlive="1" name="連線1119" type="5" refreshedVersion="0" background="1">
    <dbPr connection="Provider=Microsoft.Mashup.OleDb.1;Data Source=$Workbook$;Location=&quot;Table_8454_113_05&quot;;Extended Properties=&quot;&quot;" commandType="0"/>
  </connection>
  <connection id="137" xr16:uid="{D07F797C-E209-4E83-B393-1AC1786F748C}" keepAlive="1" name="連線112" type="5" refreshedVersion="0" background="1">
    <dbPr connection="Provider=Microsoft.Mashup.OleDb.1;Data Source=$Workbook$;Location=&quot;Table_3443_113_04&quot;;Extended Properties=&quot;&quot;" commandType="0"/>
  </connection>
  <connection id="138" xr16:uid="{A3C7EA9A-671F-4823-81DF-170AAE0F8893}" keepAlive="1" name="連線1120" type="5" refreshedVersion="0" background="1">
    <dbPr connection="Provider=Microsoft.Mashup.OleDb.1;Data Source=$Workbook$;Location=&quot;Table_8454_113_04&quot;;Extended Properties=&quot;&quot;" commandType="0"/>
  </connection>
  <connection id="139" xr16:uid="{0DFF9DE0-CA13-49B5-AFFE-9CF0D70675DB}" keepAlive="1" name="連線1121" type="5" refreshedVersion="0" background="1">
    <dbPr connection="Provider=Microsoft.Mashup.OleDb.1;Data Source=$Workbook$;Location=&quot;Table_8454_113_03&quot;;Extended Properties=&quot;&quot;" commandType="0"/>
  </connection>
  <connection id="140" xr16:uid="{E5209410-30FB-4207-B076-65F507954014}" keepAlive="1" name="連線1122" type="5" refreshedVersion="0" background="1">
    <dbPr connection="Provider=Microsoft.Mashup.OleDb.1;Data Source=$Workbook$;Location=&quot;Table_2395_113_05&quot;;Extended Properties=&quot;&quot;" commandType="0"/>
  </connection>
  <connection id="141" xr16:uid="{7E0C885B-D7F0-4FF0-BCCA-869DADEA4E32}" keepAlive="1" name="連線1123" type="5" refreshedVersion="0" background="1">
    <dbPr connection="Provider=Microsoft.Mashup.OleDb.1;Data Source=$Workbook$;Location=&quot;Table_2395_113_04&quot;;Extended Properties=&quot;&quot;" commandType="0"/>
  </connection>
  <connection id="142" xr16:uid="{FF07C1DA-E01E-4081-AA60-0FA229486004}" keepAlive="1" name="連線1124" type="5" refreshedVersion="0" background="1">
    <dbPr connection="Provider=Microsoft.Mashup.OleDb.1;Data Source=$Workbook$;Location=&quot;Table_2395_113_03&quot;;Extended Properties=&quot;&quot;" commandType="0"/>
  </connection>
  <connection id="143" xr16:uid="{FC91EA9E-6E6B-4125-9739-8B46B69C0E30}" keepAlive="1" name="連線1125" type="5" refreshedVersion="0" background="1">
    <dbPr connection="Provider=Microsoft.Mashup.OleDb.1;Data Source=$Workbook$;Location=&quot;Table_6790_113_05&quot;;Extended Properties=&quot;&quot;" commandType="0"/>
  </connection>
  <connection id="144" xr16:uid="{1E48CE20-3F05-4A48-8D12-C66635C7D964}" keepAlive="1" name="連線1126" type="5" refreshedVersion="0" background="1">
    <dbPr connection="Provider=Microsoft.Mashup.OleDb.1;Data Source=$Workbook$;Location=&quot;Table_6790_113_04&quot;;Extended Properties=&quot;&quot;" commandType="0"/>
  </connection>
  <connection id="145" xr16:uid="{453BDA1B-88AF-491F-8AAA-0629DC1FFEB9}" keepAlive="1" name="連線1127" type="5" refreshedVersion="0" background="1">
    <dbPr connection="Provider=Microsoft.Mashup.OleDb.1;Data Source=$Workbook$;Location=&quot;Table_6790_113_03&quot;;Extended Properties=&quot;&quot;" commandType="0"/>
  </connection>
  <connection id="146" xr16:uid="{EC6DC68A-735C-4EF8-A29E-D30D86E511C3}" keepAlive="1" name="連線1128" type="5" refreshedVersion="0" background="1">
    <dbPr connection="Provider=Microsoft.Mashup.OleDb.1;Data Source=$Workbook$;Location=&quot;Table_2208_113_05&quot;;Extended Properties=&quot;&quot;" commandType="0"/>
  </connection>
  <connection id="147" xr16:uid="{037CCEF6-964D-4C04-9588-CA4C68F8BD34}" keepAlive="1" name="連線1129" type="5" refreshedVersion="0" background="1">
    <dbPr connection="Provider=Microsoft.Mashup.OleDb.1;Data Source=$Workbook$;Location=&quot;Table_2208_113_04&quot;;Extended Properties=&quot;&quot;" commandType="0"/>
  </connection>
  <connection id="148" xr16:uid="{845B064A-77AC-4D03-A61A-B498224DE305}" keepAlive="1" name="連線113" type="5" refreshedVersion="0" background="1">
    <dbPr connection="Provider=Microsoft.Mashup.OleDb.1;Data Source=$Workbook$;Location=&quot;Table_3443_113_03&quot;;Extended Properties=&quot;&quot;" commandType="0"/>
  </connection>
  <connection id="149" xr16:uid="{697C806B-41A1-4449-81BB-0C8B223213BA}" keepAlive="1" name="連線1130" type="5" refreshedVersion="0" background="1">
    <dbPr connection="Provider=Microsoft.Mashup.OleDb.1;Data Source=$Workbook$;Location=&quot;Table_2208_113_03&quot;;Extended Properties=&quot;&quot;" commandType="0"/>
  </connection>
  <connection id="150" xr16:uid="{07A97815-9B33-43E2-99DC-2F7147BD952C}" keepAlive="1" name="連線1131" type="5" refreshedVersion="0" background="1">
    <dbPr connection="Provider=Microsoft.Mashup.OleDb.1;Data Source=$Workbook$;Location=&quot;Table_2029_113_05&quot;;Extended Properties=&quot;&quot;" commandType="0"/>
  </connection>
  <connection id="151" xr16:uid="{AA1C81A3-AF10-4D82-8CF7-3BF9FE36EDFA}" keepAlive="1" name="連線1132" type="5" refreshedVersion="0" background="1">
    <dbPr connection="Provider=Microsoft.Mashup.OleDb.1;Data Source=$Workbook$;Location=&quot;Table_2029_113_04&quot;;Extended Properties=&quot;&quot;" commandType="0"/>
  </connection>
  <connection id="152" xr16:uid="{8AB8F346-8561-4036-A876-C0295A59F412}" keepAlive="1" name="連線1133" type="5" refreshedVersion="0" background="1">
    <dbPr connection="Provider=Microsoft.Mashup.OleDb.1;Data Source=$Workbook$;Location=&quot;Table_2029_113_03&quot;;Extended Properties=&quot;&quot;" commandType="0"/>
  </connection>
  <connection id="153" xr16:uid="{83DA5786-3806-4E63-968F-27945B697E2C}" keepAlive="1" name="連線1134" type="5" refreshedVersion="0" background="1">
    <dbPr connection="Provider=Microsoft.Mashup.OleDb.1;Data Source=$Workbook$;Location=&quot;Table_6168_113_05&quot;;Extended Properties=&quot;&quot;" commandType="0"/>
  </connection>
  <connection id="154" xr16:uid="{29809884-9B6C-43C7-B5E6-616099292EDE}" keepAlive="1" name="連線1135" type="5" refreshedVersion="0" background="1">
    <dbPr connection="Provider=Microsoft.Mashup.OleDb.1;Data Source=$Workbook$;Location=&quot;Table_6168_113_04&quot;;Extended Properties=&quot;&quot;" commandType="0"/>
  </connection>
  <connection id="155" xr16:uid="{A3287E24-4770-4C8C-A48E-0FB4A9E27E68}" keepAlive="1" name="連線1136" type="5" refreshedVersion="0" background="1">
    <dbPr connection="Provider=Microsoft.Mashup.OleDb.1;Data Source=$Workbook$;Location=&quot;Table_6168_113_03&quot;;Extended Properties=&quot;&quot;" commandType="0"/>
  </connection>
  <connection id="156" xr16:uid="{614F52E6-5B99-41B9-B6E9-08E78E13D455}" keepAlive="1" name="連線1137" type="5" refreshedVersion="0" background="1">
    <dbPr connection="Provider=Microsoft.Mashup.OleDb.1;Data Source=$Workbook$;Location=&quot;Table_2375_113_05&quot;;Extended Properties=&quot;&quot;" commandType="0"/>
  </connection>
  <connection id="157" xr16:uid="{FBA6C0D0-DCB7-4695-9163-A4409BD15CBB}" keepAlive="1" name="連線1138" type="5" refreshedVersion="0" background="1">
    <dbPr connection="Provider=Microsoft.Mashup.OleDb.1;Data Source=$Workbook$;Location=&quot;Table_2375_113_04&quot;;Extended Properties=&quot;&quot;" commandType="0"/>
  </connection>
  <connection id="158" xr16:uid="{F65A13B1-708E-4FC0-A118-D1392120A9C4}" keepAlive="1" name="連線1139" type="5" refreshedVersion="0" background="1">
    <dbPr connection="Provider=Microsoft.Mashup.OleDb.1;Data Source=$Workbook$;Location=&quot;Table_2375_113_03&quot;;Extended Properties=&quot;&quot;" commandType="0"/>
  </connection>
  <connection id="159" xr16:uid="{B3D38A2E-748B-4CEB-B042-703A489B753D}" keepAlive="1" name="連線114" type="5" refreshedVersion="0" background="1">
    <dbPr connection="Provider=Microsoft.Mashup.OleDb.1;Data Source=$Workbook$;Location=&quot;Table_2637_113_05&quot;;Extended Properties=&quot;&quot;" commandType="0"/>
  </connection>
  <connection id="160" xr16:uid="{960D9412-3188-43F4-93A0-25AA9C56A868}" keepAlive="1" name="連線1140" type="5" refreshedVersion="0" background="1">
    <dbPr connection="Provider=Microsoft.Mashup.OleDb.1;Data Source=$Workbook$;Location=&quot;Table_6669_113_05&quot;;Extended Properties=&quot;&quot;" commandType="0"/>
  </connection>
  <connection id="161" xr16:uid="{44A3964E-39CE-42D5-95A1-997A63FDFAF5}" keepAlive="1" name="連線1141" type="5" refreshedVersion="0" background="1">
    <dbPr connection="Provider=Microsoft.Mashup.OleDb.1;Data Source=$Workbook$;Location=&quot;Table_6669_113_04&quot;;Extended Properties=&quot;&quot;" commandType="0"/>
  </connection>
  <connection id="162" xr16:uid="{40969D4B-4C00-4EBC-B99D-814A34B10C22}" keepAlive="1" name="連線1142" type="5" refreshedVersion="0" background="1">
    <dbPr connection="Provider=Microsoft.Mashup.OleDb.1;Data Source=$Workbook$;Location=&quot;Table_6669_113_03&quot;;Extended Properties=&quot;&quot;" commandType="0"/>
  </connection>
  <connection id="163" xr16:uid="{91F7E185-4BFF-49D8-9266-2BD6F68BABBF}" keepAlive="1" name="連線1143" type="5" refreshedVersion="0" background="1">
    <dbPr connection="Provider=Microsoft.Mashup.OleDb.1;Data Source=$Workbook$;Location=&quot;Table_3533_113_05&quot;;Extended Properties=&quot;&quot;" commandType="0"/>
  </connection>
  <connection id="164" xr16:uid="{51972390-A234-47EA-8B5E-01EDF200ED81}" keepAlive="1" name="連線1144" type="5" refreshedVersion="0" background="1">
    <dbPr connection="Provider=Microsoft.Mashup.OleDb.1;Data Source=$Workbook$;Location=&quot;Table_3533_113_04&quot;;Extended Properties=&quot;&quot;" commandType="0"/>
  </connection>
  <connection id="165" xr16:uid="{D88350F8-2942-4580-8B62-1CBD5291E22B}" keepAlive="1" name="連線1145" type="5" refreshedVersion="0" background="1">
    <dbPr connection="Provider=Microsoft.Mashup.OleDb.1;Data Source=$Workbook$;Location=&quot;Table_3533_113_03&quot;;Extended Properties=&quot;&quot;" commandType="0"/>
  </connection>
  <connection id="166" xr16:uid="{5BECF37B-43ED-4BE9-87BF-29ED545CEB3C}" keepAlive="1" name="連線1146" type="5" refreshedVersion="0" background="1">
    <dbPr connection="Provider=Microsoft.Mashup.OleDb.1;Data Source=$Workbook$;Location=&quot;Table_2059_113_05&quot;;Extended Properties=&quot;&quot;" commandType="0"/>
  </connection>
  <connection id="167" xr16:uid="{67352B6E-97BD-4A19-A172-6A459BE2090F}" keepAlive="1" name="連線1147" type="5" refreshedVersion="0" background="1">
    <dbPr connection="Provider=Microsoft.Mashup.OleDb.1;Data Source=$Workbook$;Location=&quot;Table_2059_113_04&quot;;Extended Properties=&quot;&quot;" commandType="0"/>
  </connection>
  <connection id="168" xr16:uid="{DD393154-A75D-4FA8-868A-EB3A45114746}" keepAlive="1" name="連線1148" type="5" refreshedVersion="0" background="1">
    <dbPr connection="Provider=Microsoft.Mashup.OleDb.1;Data Source=$Workbook$;Location=&quot;Table_2059_113_03&quot;;Extended Properties=&quot;&quot;" commandType="0"/>
  </connection>
  <connection id="169" xr16:uid="{CFD74651-E7F0-45EC-9DE0-6986DA42D813}" keepAlive="1" name="連線1149" type="5" refreshedVersion="0" background="1">
    <dbPr connection="Provider=Microsoft.Mashup.OleDb.1;Data Source=$Workbook$;Location=&quot;Table_3008_113_05&quot;;Extended Properties=&quot;&quot;" commandType="0"/>
  </connection>
  <connection id="170" xr16:uid="{FF83C032-DAB6-4082-8B05-21966F36303F}" keepAlive="1" name="連線115" type="5" refreshedVersion="0" background="1">
    <dbPr connection="Provider=Microsoft.Mashup.OleDb.1;Data Source=$Workbook$;Location=&quot;Table_2637_113_04&quot;;Extended Properties=&quot;&quot;" commandType="0"/>
  </connection>
  <connection id="171" xr16:uid="{58EDCF47-C179-4F2B-BEC8-025B8D93A8A0}" keepAlive="1" name="連線1150" type="5" refreshedVersion="0" background="1">
    <dbPr connection="Provider=Microsoft.Mashup.OleDb.1;Data Source=$Workbook$;Location=&quot;Table_3008_113_04&quot;;Extended Properties=&quot;&quot;" commandType="0"/>
  </connection>
  <connection id="172" xr16:uid="{73D35B8A-65B7-49C0-8B8C-B534A61F1693}" keepAlive="1" name="連線1151" type="5" refreshedVersion="0" background="1">
    <dbPr connection="Provider=Microsoft.Mashup.OleDb.1;Data Source=$Workbook$;Location=&quot;Table_3008_113_03&quot;;Extended Properties=&quot;&quot;" commandType="0"/>
  </connection>
  <connection id="173" xr16:uid="{7576B6D1-746E-4E8D-866D-FDAAFCE85656}" keepAlive="1" name="連線1152" type="5" refreshedVersion="0" background="1">
    <dbPr connection="Provider=Microsoft.Mashup.OleDb.1;Data Source=$Workbook$;Location=&quot;Table_4763_113_05&quot;;Extended Properties=&quot;&quot;" commandType="0"/>
  </connection>
  <connection id="174" xr16:uid="{AF69586E-8210-44D2-AA27-8779B8156378}" keepAlive="1" name="連線1153" type="5" refreshedVersion="0" background="1">
    <dbPr connection="Provider=Microsoft.Mashup.OleDb.1;Data Source=$Workbook$;Location=&quot;Table_4763_113_04&quot;;Extended Properties=&quot;&quot;" commandType="0"/>
  </connection>
  <connection id="175" xr16:uid="{29573415-CC43-4211-93FC-A1C42838A67F}" keepAlive="1" name="連線1154" type="5" refreshedVersion="0" background="1">
    <dbPr connection="Provider=Microsoft.Mashup.OleDb.1;Data Source=$Workbook$;Location=&quot;Table_4763_113_03&quot;;Extended Properties=&quot;&quot;" commandType="0"/>
  </connection>
  <connection id="176" xr16:uid="{027B71A9-1200-4826-A060-B774BBF66ED6}" keepAlive="1" name="連線1155" type="5" refreshedVersion="0" background="1">
    <dbPr connection="Provider=Microsoft.Mashup.OleDb.1;Data Source=$Workbook$;Location=&quot;Table_2454_113_05&quot;;Extended Properties=&quot;&quot;" commandType="0"/>
  </connection>
  <connection id="177" xr16:uid="{9900916B-B6A7-42DD-AA33-AA3BDF008334}" keepAlive="1" name="連線1156" type="5" refreshedVersion="0" background="1">
    <dbPr connection="Provider=Microsoft.Mashup.OleDb.1;Data Source=$Workbook$;Location=&quot;Table_2454_113_04&quot;;Extended Properties=&quot;&quot;" commandType="0"/>
  </connection>
  <connection id="178" xr16:uid="{5EE7EF85-47EB-4AF7-8F75-2E0BCC9640E2}" keepAlive="1" name="連線1157" type="5" refreshedVersion="0" background="1">
    <dbPr connection="Provider=Microsoft.Mashup.OleDb.1;Data Source=$Workbook$;Location=&quot;Table_2454_113_03&quot;;Extended Properties=&quot;&quot;" commandType="0"/>
  </connection>
  <connection id="179" xr16:uid="{4A3C6D0D-8B39-44C2-996F-4518411BDAF4}" keepAlive="1" name="連線1158" type="5" refreshedVersion="0" background="1">
    <dbPr connection="Provider=Microsoft.Mashup.OleDb.1;Data Source=$Workbook$;Location=&quot;Table_2207_113_05&quot;;Extended Properties=&quot;&quot;" commandType="0"/>
  </connection>
  <connection id="180" xr16:uid="{D09FFD4D-43D2-447E-93F5-E5FC30B5D92E}" keepAlive="1" name="連線1159" type="5" refreshedVersion="0" background="1">
    <dbPr connection="Provider=Microsoft.Mashup.OleDb.1;Data Source=$Workbook$;Location=&quot;Table_2207_113_04&quot;;Extended Properties=&quot;&quot;" commandType="0"/>
  </connection>
  <connection id="181" xr16:uid="{3AF11026-4B0A-4589-A737-3F5DA59C2794}" keepAlive="1" name="連線116" type="5" refreshedVersion="0" background="1">
    <dbPr connection="Provider=Microsoft.Mashup.OleDb.1;Data Source=$Workbook$;Location=&quot;Table_2637_113_03&quot;;Extended Properties=&quot;&quot;" commandType="0"/>
  </connection>
  <connection id="182" xr16:uid="{3525B9EE-EA87-4517-8F4A-038D4D2D2D82}" keepAlive="1" name="連線1160" type="5" refreshedVersion="0" background="1">
    <dbPr connection="Provider=Microsoft.Mashup.OleDb.1;Data Source=$Workbook$;Location=&quot;Table_2207_113_03&quot;;Extended Properties=&quot;&quot;" commandType="0"/>
  </connection>
  <connection id="183" xr16:uid="{6878BDBB-C6E8-4130-B032-B7EDFD8134DE}" keepAlive="1" name="連線1161" type="5" refreshedVersion="0" background="1">
    <dbPr connection="Provider=Microsoft.Mashup.OleDb.1;Data Source=$Workbook$;Location=&quot;Table_3661_113_05&quot;;Extended Properties=&quot;&quot;" commandType="0"/>
  </connection>
  <connection id="184" xr16:uid="{522A3AD8-0D50-435C-BFFA-2BF814169D2D}" keepAlive="1" name="連線1162" type="5" refreshedVersion="0" background="1">
    <dbPr connection="Provider=Microsoft.Mashup.OleDb.1;Data Source=$Workbook$;Location=&quot;Table_3661_113_04&quot;;Extended Properties=&quot;&quot;" commandType="0"/>
  </connection>
  <connection id="185" xr16:uid="{5CD0F2DE-E0E8-4105-ADFA-6C7D57196CE7}" keepAlive="1" name="連線1163" type="5" refreshedVersion="0" background="1">
    <dbPr connection="Provider=Microsoft.Mashup.OleDb.1;Data Source=$Workbook$;Location=&quot;Table_3661_113_03&quot;;Extended Properties=&quot;&quot;" commandType="0"/>
  </connection>
  <connection id="186" xr16:uid="{FB44CFE7-6F44-4A09-BE05-8C7294C2CB5F}" keepAlive="1" name="連線1164" type="5" refreshedVersion="0" background="1">
    <dbPr connection="Provider=Microsoft.Mashup.OleDb.1;Data Source=$Workbook$;Location=&quot;Table_2327_113_05&quot;;Extended Properties=&quot;&quot;" commandType="0"/>
  </connection>
  <connection id="187" xr16:uid="{96580AC2-D89B-43F7-8F75-408A93812D24}" keepAlive="1" name="連線1165" type="5" refreshedVersion="0" background="1">
    <dbPr connection="Provider=Microsoft.Mashup.OleDb.1;Data Source=$Workbook$;Location=&quot;Table_2327_113_04&quot;;Extended Properties=&quot;&quot;" commandType="0"/>
  </connection>
  <connection id="188" xr16:uid="{398660C0-58E6-4ACE-BBC3-583B964FEF86}" keepAlive="1" name="連線1166" type="5" refreshedVersion="0" background="1">
    <dbPr connection="Provider=Microsoft.Mashup.OleDb.1;Data Source=$Workbook$;Location=&quot;Table_2327_113_03&quot;;Extended Properties=&quot;&quot;" commandType="0"/>
  </connection>
  <connection id="189" xr16:uid="{4287A622-071B-49F0-8303-658F83A18676}" keepAlive="1" name="連線1167" type="5" refreshedVersion="0" background="1">
    <dbPr connection="Provider=Microsoft.Mashup.OleDb.1;Data Source=$Workbook$;Location=&quot;Table_3406_113_05&quot;;Extended Properties=&quot;&quot;" commandType="0"/>
  </connection>
  <connection id="190" xr16:uid="{05B7188F-246C-4F08-8372-1CF29ABEED77}" keepAlive="1" name="連線1168" type="5" refreshedVersion="0" background="1">
    <dbPr connection="Provider=Microsoft.Mashup.OleDb.1;Data Source=$Workbook$;Location=&quot;Table_3406_113_04&quot;;Extended Properties=&quot;&quot;" commandType="0"/>
  </connection>
  <connection id="191" xr16:uid="{FE381F1E-A40E-41C1-81B4-DFC86493F2B7}" keepAlive="1" name="連線1169" type="5" refreshedVersion="0" background="1">
    <dbPr connection="Provider=Microsoft.Mashup.OleDb.1;Data Source=$Workbook$;Location=&quot;Table_3406_113_03&quot;;Extended Properties=&quot;&quot;" commandType="0"/>
  </connection>
  <connection id="192" xr16:uid="{1848157B-58FA-4C6C-940D-D950FB335EA5}" keepAlive="1" name="連線117" type="5" refreshedVersion="0" background="1">
    <dbPr connection="Provider=Microsoft.Mashup.OleDb.1;Data Source=$Workbook$;Location=&quot;Table_3661_113_05&quot;;Extended Properties=&quot;&quot;" commandType="0"/>
  </connection>
  <connection id="193" xr16:uid="{F53BFB7C-29B6-4B25-8183-955FBFBB52C7}" keepAlive="1" name="連線1170" type="5" refreshedVersion="0" background="1">
    <dbPr connection="Provider=Microsoft.Mashup.OleDb.1;Data Source=$Workbook$;Location=&quot;Table_6669_113_05&quot;;Extended Properties=&quot;&quot;" commandType="0"/>
  </connection>
  <connection id="194" xr16:uid="{58F9E376-4091-479A-B075-87F6A3F7DD93}" keepAlive="1" name="連線1171" type="5" refreshedVersion="0" background="1">
    <dbPr connection="Provider=Microsoft.Mashup.OleDb.1;Data Source=$Workbook$;Location=&quot;Table_6669_113_04&quot;;Extended Properties=&quot;&quot;" commandType="0"/>
  </connection>
  <connection id="195" xr16:uid="{5BF38419-B379-4438-A897-F67F3BD30A82}" keepAlive="1" name="連線1172" type="5" refreshedVersion="0" background="1">
    <dbPr connection="Provider=Microsoft.Mashup.OleDb.1;Data Source=$Workbook$;Location=&quot;Table_6669_113_03&quot;;Extended Properties=&quot;&quot;" commandType="0"/>
  </connection>
  <connection id="196" xr16:uid="{697F8B01-06D2-4EE5-8F12-FFE366956416}" keepAlive="1" name="連線1173" type="5" refreshedVersion="0" background="1">
    <dbPr connection="Provider=Microsoft.Mashup.OleDb.1;Data Source=$Workbook$;Location=&quot;Table_3036_113_05&quot;;Extended Properties=&quot;&quot;" commandType="0"/>
  </connection>
  <connection id="197" xr16:uid="{B2F02E35-A20E-4708-ACD9-C9681AB4366B}" keepAlive="1" name="連線1174" type="5" refreshedVersion="0" background="1">
    <dbPr connection="Provider=Microsoft.Mashup.OleDb.1;Data Source=$Workbook$;Location=&quot;Table_3036_113_04&quot;;Extended Properties=&quot;&quot;" commandType="0"/>
  </connection>
  <connection id="198" xr16:uid="{544E6099-46C7-4C8E-89F4-F913C0B41C10}" keepAlive="1" name="連線1175" type="5" refreshedVersion="0" background="1">
    <dbPr connection="Provider=Microsoft.Mashup.OleDb.1;Data Source=$Workbook$;Location=&quot;Table_3036_113_03&quot;;Extended Properties=&quot;&quot;" commandType="0"/>
  </connection>
  <connection id="199" xr16:uid="{4BC61490-C0F1-463B-97E9-77444A12ADFD}" keepAlive="1" name="連線1176" type="5" refreshedVersion="0" background="1">
    <dbPr connection="Provider=Microsoft.Mashup.OleDb.1;Data Source=$Workbook$;Location=&quot;Table_2357_113_05&quot;;Extended Properties=&quot;&quot;" commandType="0"/>
  </connection>
  <connection id="200" xr16:uid="{B15D8209-4110-464A-A457-4193B8CFBD3F}" keepAlive="1" name="連線1177" type="5" refreshedVersion="0" background="1">
    <dbPr connection="Provider=Microsoft.Mashup.OleDb.1;Data Source=$Workbook$;Location=&quot;Table_2357_113_04&quot;;Extended Properties=&quot;&quot;" commandType="0"/>
  </connection>
  <connection id="201" xr16:uid="{E91E5900-3865-4F35-97E8-1D058425DEFE}" keepAlive="1" name="連線1178" type="5" refreshedVersion="0" background="1">
    <dbPr connection="Provider=Microsoft.Mashup.OleDb.1;Data Source=$Workbook$;Location=&quot;Table_2357_113_03&quot;;Extended Properties=&quot;&quot;" commandType="0"/>
  </connection>
  <connection id="202" xr16:uid="{1840214B-D8C8-4AB5-A398-84355938C998}" keepAlive="1" name="連線1179" type="5" refreshedVersion="0" background="1">
    <dbPr connection="Provider=Microsoft.Mashup.OleDb.1;Data Source=$Workbook$;Location=&quot;Table_4938_113_05&quot;;Extended Properties=&quot;&quot;" commandType="0"/>
  </connection>
  <connection id="203" xr16:uid="{6CE83F67-A016-4A78-9C1C-EEBBD2DE8A2A}" keepAlive="1" name="連線118" type="5" refreshedVersion="0" background="1">
    <dbPr connection="Provider=Microsoft.Mashup.OleDb.1;Data Source=$Workbook$;Location=&quot;Table_3661_113_04&quot;;Extended Properties=&quot;&quot;" commandType="0"/>
  </connection>
  <connection id="204" xr16:uid="{61B9AAA6-E808-431F-ACE5-656146A34D8E}" keepAlive="1" name="連線1180" type="5" refreshedVersion="0" background="1">
    <dbPr connection="Provider=Microsoft.Mashup.OleDb.1;Data Source=$Workbook$;Location=&quot;Table_4938_113_04&quot;;Extended Properties=&quot;&quot;" commandType="0"/>
  </connection>
  <connection id="205" xr16:uid="{6014E958-2531-4D8C-A5C0-368C8A526734}" keepAlive="1" name="連線1181" type="5" refreshedVersion="0" background="1">
    <dbPr connection="Provider=Microsoft.Mashup.OleDb.1;Data Source=$Workbook$;Location=&quot;Table_4938_113_03&quot;;Extended Properties=&quot;&quot;" commandType="0"/>
  </connection>
  <connection id="206" xr16:uid="{5CF5226C-E7A5-48CE-A5B9-624A3F8A561B}" keepAlive="1" name="連線1182" type="5" refreshedVersion="0" background="1">
    <dbPr connection="Provider=Microsoft.Mashup.OleDb.1;Data Source=$Workbook$;Location=&quot;Table_1905_113_05&quot;;Extended Properties=&quot;&quot;" commandType="0"/>
  </connection>
  <connection id="207" xr16:uid="{D71F22BB-3B91-460A-984B-EECC08A50260}" keepAlive="1" name="連線1183" type="5" refreshedVersion="0" background="1">
    <dbPr connection="Provider=Microsoft.Mashup.OleDb.1;Data Source=$Workbook$;Location=&quot;Table_1905_113_04&quot;;Extended Properties=&quot;&quot;" commandType="0"/>
  </connection>
  <connection id="208" xr16:uid="{7F1B27B8-BB99-43DB-A59E-61EFE8144661}" keepAlive="1" name="連線1184" type="5" refreshedVersion="0" background="1">
    <dbPr connection="Provider=Microsoft.Mashup.OleDb.1;Data Source=$Workbook$;Location=&quot;Table_1905_113_03&quot;;Extended Properties=&quot;&quot;" commandType="0"/>
  </connection>
  <connection id="209" xr16:uid="{68EEAC9C-A39B-49BB-9DCC-E630C354928F}" keepAlive="1" name="連線1185" type="5" refreshedVersion="0" background="1">
    <dbPr connection="Provider=Microsoft.Mashup.OleDb.1;Data Source=$Workbook$;Location=&quot;Table_6414_113_05&quot;;Extended Properties=&quot;&quot;" commandType="0"/>
  </connection>
  <connection id="210" xr16:uid="{42F10245-5A27-4C90-BC4D-CF9BDE610B0B}" keepAlive="1" name="連線1186" type="5" refreshedVersion="0" background="1">
    <dbPr connection="Provider=Microsoft.Mashup.OleDb.1;Data Source=$Workbook$;Location=&quot;Table_6414_113_04&quot;;Extended Properties=&quot;&quot;" commandType="0"/>
  </connection>
  <connection id="211" xr16:uid="{DC08FADF-2BBB-430D-87DC-E9F1BD3E68AE}" keepAlive="1" name="連線1187" type="5" refreshedVersion="0" background="1">
    <dbPr connection="Provider=Microsoft.Mashup.OleDb.1;Data Source=$Workbook$;Location=&quot;Table_6414_113_03&quot;;Extended Properties=&quot;&quot;" commandType="0"/>
  </connection>
  <connection id="212" xr16:uid="{27D7F4A8-70C5-4550-851F-C91F15A58BA3}" keepAlive="1" name="連線1188" type="5" refreshedVersion="0" background="1">
    <dbPr connection="Provider=Microsoft.Mashup.OleDb.1;Data Source=$Workbook$;Location=&quot;Table_3356_113_05&quot;;Extended Properties=&quot;&quot;" commandType="0"/>
  </connection>
  <connection id="213" xr16:uid="{2EC3ACC4-F4D6-47B7-9730-82A8B076447E}" keepAlive="1" name="連線1189" type="5" refreshedVersion="0" background="1">
    <dbPr connection="Provider=Microsoft.Mashup.OleDb.1;Data Source=$Workbook$;Location=&quot;Table_3356_113_04&quot;;Extended Properties=&quot;&quot;" commandType="0"/>
  </connection>
  <connection id="214" xr16:uid="{CD68999E-5268-4992-B981-83F432CDDDCE}" keepAlive="1" name="連線119" type="5" refreshedVersion="0" background="1">
    <dbPr connection="Provider=Microsoft.Mashup.OleDb.1;Data Source=$Workbook$;Location=&quot;Table_3661_113_03&quot;;Extended Properties=&quot;&quot;" commandType="0"/>
  </connection>
  <connection id="215" xr16:uid="{0159720A-5BCC-4B61-8FEC-85A70BDBEE09}" keepAlive="1" name="連線1190" type="5" refreshedVersion="0" background="1">
    <dbPr connection="Provider=Microsoft.Mashup.OleDb.1;Data Source=$Workbook$;Location=&quot;Table_3356_113_03&quot;;Extended Properties=&quot;&quot;" commandType="0"/>
  </connection>
  <connection id="216" xr16:uid="{E7FE37A8-F3DB-435F-AE9D-745E0E554A9A}" keepAlive="1" name="連線1191" type="5" refreshedVersion="0" background="1">
    <dbPr connection="Provider=Microsoft.Mashup.OleDb.1;Data Source=$Workbook$;Location=&quot;Table_1809_113_05&quot;;Extended Properties=&quot;&quot;" commandType="0"/>
  </connection>
  <connection id="217" xr16:uid="{83027D00-75AD-4E0D-BA2D-991F168F08D0}" keepAlive="1" name="連線1192" type="5" refreshedVersion="0" background="1">
    <dbPr connection="Provider=Microsoft.Mashup.OleDb.1;Data Source=$Workbook$;Location=&quot;Table_1809_113_04&quot;;Extended Properties=&quot;&quot;" commandType="0"/>
  </connection>
  <connection id="218" xr16:uid="{A97DB5EF-6759-4A25-87D2-2E071E45E815}" keepAlive="1" name="連線1193" type="5" refreshedVersion="0" background="1">
    <dbPr connection="Provider=Microsoft.Mashup.OleDb.1;Data Source=$Workbook$;Location=&quot;Table_1809_113_03&quot;;Extended Properties=&quot;&quot;" commandType="0"/>
  </connection>
  <connection id="219" xr16:uid="{E4686BB2-54BD-4887-9178-4CB593647BA5}" keepAlive="1" name="連線1194" type="5" refreshedVersion="0" background="1">
    <dbPr connection="Provider=Microsoft.Mashup.OleDb.1;Data Source=$Workbook$;Location=&quot;Table_2338_113_05&quot;;Extended Properties=&quot;&quot;" commandType="0"/>
  </connection>
  <connection id="220" xr16:uid="{6A818AA0-B6A4-483D-8F81-14098EC7DC51}" keepAlive="1" name="連線1195" type="5" refreshedVersion="0" background="1">
    <dbPr connection="Provider=Microsoft.Mashup.OleDb.1;Data Source=$Workbook$;Location=&quot;Table_2338_113_04&quot;;Extended Properties=&quot;&quot;" commandType="0"/>
  </connection>
  <connection id="221" xr16:uid="{E583E5A1-86FD-449C-B949-B1A5B5D83A9E}" keepAlive="1" name="連線1196" type="5" refreshedVersion="0" background="1">
    <dbPr connection="Provider=Microsoft.Mashup.OleDb.1;Data Source=$Workbook$;Location=&quot;Table_2338_113_03&quot;;Extended Properties=&quot;&quot;" commandType="0"/>
  </connection>
  <connection id="222" xr16:uid="{ED0DCD40-47D8-47D0-A587-E211FA68E873}" keepAlive="1" name="連線1197" type="5" refreshedVersion="0" background="1">
    <dbPr connection="Provider=Microsoft.Mashup.OleDb.1;Data Source=$Workbook$;Location=&quot;Table_3504_113_05&quot;;Extended Properties=&quot;&quot;" commandType="0"/>
  </connection>
  <connection id="223" xr16:uid="{FAFC2006-E448-4115-B908-21422719D654}" keepAlive="1" name="連線1198" type="5" refreshedVersion="0" background="1">
    <dbPr connection="Provider=Microsoft.Mashup.OleDb.1;Data Source=$Workbook$;Location=&quot;Table_3504_113_04&quot;;Extended Properties=&quot;&quot;" commandType="0"/>
  </connection>
  <connection id="224" xr16:uid="{98FF8668-1C49-4838-8BC2-56A19A7A267F}" keepAlive="1" name="連線1199" type="5" refreshedVersion="0" background="1">
    <dbPr connection="Provider=Microsoft.Mashup.OleDb.1;Data Source=$Workbook$;Location=&quot;Table_3504_113_03&quot;;Extended Properties=&quot;&quot;" commandType="0"/>
  </connection>
  <connection id="225" xr16:uid="{EB68C2CB-62DF-4F4D-AD44-9C8328D22549}" keepAlive="1" name="連線12" type="5" refreshedVersion="0" background="1">
    <dbPr connection="Provider=Microsoft.Mashup.OleDb.1;Data Source=$Workbook$;Location=&quot;Table_1519_113_05&quot;;Extended Properties=&quot;&quot;" commandType="0"/>
  </connection>
  <connection id="226" xr16:uid="{5C401B9B-6AE3-48FA-931E-11CEE7E44741}" keepAlive="1" name="連線120" type="5" refreshedVersion="0" background="1">
    <dbPr connection="Provider=Microsoft.Mashup.OleDb.1;Data Source=$Workbook$;Location=&quot;Table_6541_113_05&quot;;Extended Properties=&quot;&quot;" commandType="0"/>
  </connection>
  <connection id="227" xr16:uid="{DDB098A7-2589-4258-9800-B2E251187E7D}" keepAlive="1" name="連線1200" type="5" refreshedVersion="0" background="1">
    <dbPr connection="Provider=Microsoft.Mashup.OleDb.1;Data Source=$Workbook$;Location=&quot;Table_2033_113_05&quot;;Extended Properties=&quot;&quot;" commandType="0"/>
  </connection>
  <connection id="228" xr16:uid="{289BD9C9-BC52-4C9E-A9A6-0CFA54C72CE4}" keepAlive="1" name="連線1201" type="5" refreshedVersion="0" background="1">
    <dbPr connection="Provider=Microsoft.Mashup.OleDb.1;Data Source=$Workbook$;Location=&quot;Table_2033_113_04&quot;;Extended Properties=&quot;&quot;" commandType="0"/>
  </connection>
  <connection id="229" xr16:uid="{23E2B13F-6B1F-4C09-BC67-B1A3BD31674B}" keepAlive="1" name="連線1202" type="5" refreshedVersion="0" background="1">
    <dbPr connection="Provider=Microsoft.Mashup.OleDb.1;Data Source=$Workbook$;Location=&quot;Table_2033_113_03&quot;;Extended Properties=&quot;&quot;" commandType="0"/>
  </connection>
  <connection id="230" xr16:uid="{6255C409-8344-450C-AFC5-3045E51CB4FF}" keepAlive="1" name="連線1203" type="5" refreshedVersion="0" background="1">
    <dbPr connection="Provider=Microsoft.Mashup.OleDb.1;Data Source=$Workbook$;Location=&quot;Table_3090_113_05&quot;;Extended Properties=&quot;&quot;" commandType="0"/>
  </connection>
  <connection id="231" xr16:uid="{F6FA3634-484F-42E7-A675-E5AADEC791D9}" keepAlive="1" name="連線1204" type="5" refreshedVersion="0" background="1">
    <dbPr connection="Provider=Microsoft.Mashup.OleDb.1;Data Source=$Workbook$;Location=&quot;Table_3090_113_04&quot;;Extended Properties=&quot;&quot;" commandType="0"/>
  </connection>
  <connection id="232" xr16:uid="{028FB51E-62C8-4377-A0E2-1F2C94FD0CEA}" keepAlive="1" name="連線1205" type="5" refreshedVersion="0" background="1">
    <dbPr connection="Provider=Microsoft.Mashup.OleDb.1;Data Source=$Workbook$;Location=&quot;Table_3090_113_03&quot;;Extended Properties=&quot;&quot;" commandType="0"/>
  </connection>
  <connection id="233" xr16:uid="{0F6D80C9-4CA9-48AC-955D-0F6089410432}" keepAlive="1" name="連線1206" type="5" refreshedVersion="0" background="1">
    <dbPr connection="Provider=Microsoft.Mashup.OleDb.1;Data Source=$Workbook$;Location=&quot;Table_2228_113_05&quot;;Extended Properties=&quot;&quot;" commandType="0"/>
  </connection>
  <connection id="234" xr16:uid="{405ADE71-80D7-4E72-B066-74D220339AE1}" keepAlive="1" name="連線1207" type="5" refreshedVersion="0" background="1">
    <dbPr connection="Provider=Microsoft.Mashup.OleDb.1;Data Source=$Workbook$;Location=&quot;Table_2228_113_04&quot;;Extended Properties=&quot;&quot;" commandType="0"/>
  </connection>
  <connection id="235" xr16:uid="{5EC65C7B-BDCF-4DC6-AC3C-FA8CEB56BB9E}" keepAlive="1" name="連線1208" type="5" refreshedVersion="0" background="1">
    <dbPr connection="Provider=Microsoft.Mashup.OleDb.1;Data Source=$Workbook$;Location=&quot;Table_2228_113_03&quot;;Extended Properties=&quot;&quot;" commandType="0"/>
  </connection>
  <connection id="236" xr16:uid="{2B98C36F-786E-41A0-A751-3868AB57000C}" keepAlive="1" name="連線1209" type="5" refreshedVersion="0" background="1">
    <dbPr connection="Provider=Microsoft.Mashup.OleDb.1;Data Source=$Workbook$;Location=&quot;Table_3617_113_05&quot;;Extended Properties=&quot;&quot;" commandType="0"/>
  </connection>
  <connection id="237" xr16:uid="{F6016931-3284-49FB-8046-7895DADB745F}" keepAlive="1" name="連線121" type="5" refreshedVersion="0" background="1">
    <dbPr connection="Provider=Microsoft.Mashup.OleDb.1;Data Source=$Workbook$;Location=&quot;Table_6541_113_04&quot;;Extended Properties=&quot;&quot;" commandType="0"/>
  </connection>
  <connection id="238" xr16:uid="{6556E369-7AEE-4BF8-87AC-4BCCEFC7936B}" keepAlive="1" name="連線1210" type="5" refreshedVersion="0" background="1">
    <dbPr connection="Provider=Microsoft.Mashup.OleDb.1;Data Source=$Workbook$;Location=&quot;Table_3617_113_04&quot;;Extended Properties=&quot;&quot;" commandType="0"/>
  </connection>
  <connection id="239" xr16:uid="{8ADAE7C6-17CE-431F-B535-87BED0371E79}" keepAlive="1" name="連線1211" type="5" refreshedVersion="0" background="1">
    <dbPr connection="Provider=Microsoft.Mashup.OleDb.1;Data Source=$Workbook$;Location=&quot;Table_3617_113_03&quot;;Extended Properties=&quot;&quot;" commandType="0"/>
  </connection>
  <connection id="240" xr16:uid="{4E3A1917-AF3C-4BF7-84FE-607B7C18CBE7}" keepAlive="1" name="連線1212" type="5" refreshedVersion="0" background="1">
    <dbPr connection="Provider=Microsoft.Mashup.OleDb.1;Data Source=$Workbook$;Location=&quot;Table_8103_113_05&quot;;Extended Properties=&quot;&quot;" commandType="0"/>
  </connection>
  <connection id="241" xr16:uid="{34EFD840-242E-47FE-8534-B68BD842FDDC}" keepAlive="1" name="連線1213" type="5" refreshedVersion="0" background="1">
    <dbPr connection="Provider=Microsoft.Mashup.OleDb.1;Data Source=$Workbook$;Location=&quot;Table_8103_113_04&quot;;Extended Properties=&quot;&quot;" commandType="0"/>
  </connection>
  <connection id="242" xr16:uid="{BE1CDE9D-53D5-418F-AD0B-858FEA044F99}" keepAlive="1" name="連線1214" type="5" refreshedVersion="0" background="1">
    <dbPr connection="Provider=Microsoft.Mashup.OleDb.1;Data Source=$Workbook$;Location=&quot;Table_8103_113_03&quot;;Extended Properties=&quot;&quot;" commandType="0"/>
  </connection>
  <connection id="243" xr16:uid="{491C0CDA-1572-47D3-AFD3-E008DC5BE140}" keepAlive="1" name="連線1215" type="5" refreshedVersion="0" background="1">
    <dbPr connection="Provider=Microsoft.Mashup.OleDb.1;Data Source=$Workbook$;Location=&quot;Table_1560_113_05&quot;;Extended Properties=&quot;&quot;" commandType="0"/>
  </connection>
  <connection id="244" xr16:uid="{6E3BCA56-C8A9-44A0-8B64-EEC7B8973A46}" keepAlive="1" name="連線1216" type="5" refreshedVersion="0" background="1">
    <dbPr connection="Provider=Microsoft.Mashup.OleDb.1;Data Source=$Workbook$;Location=&quot;Table_1560_113_04&quot;;Extended Properties=&quot;&quot;" commandType="0"/>
  </connection>
  <connection id="245" xr16:uid="{D5FB9566-CC01-4911-B71B-AA57B2A47A25}" keepAlive="1" name="連線1217" type="5" refreshedVersion="0" background="1">
    <dbPr connection="Provider=Microsoft.Mashup.OleDb.1;Data Source=$Workbook$;Location=&quot;Table_1560_113_03&quot;;Extended Properties=&quot;&quot;" commandType="0"/>
  </connection>
  <connection id="246" xr16:uid="{5762843F-8B27-4A16-B4EE-7F8204103299}" keepAlive="1" name="連線1218" type="5" refreshedVersion="0" background="1">
    <dbPr connection="Provider=Microsoft.Mashup.OleDb.1;Data Source=$Workbook$;Location=&quot;Table_2636_113_05&quot;;Extended Properties=&quot;&quot;" commandType="0"/>
  </connection>
  <connection id="247" xr16:uid="{292A5A16-B010-4AB8-84A0-03B98F39F946}" keepAlive="1" name="連線1219" type="5" refreshedVersion="0" background="1">
    <dbPr connection="Provider=Microsoft.Mashup.OleDb.1;Data Source=$Workbook$;Location=&quot;Table_2636_113_04&quot;;Extended Properties=&quot;&quot;" commandType="0"/>
  </connection>
  <connection id="248" xr16:uid="{FE27469A-0C25-4EBC-BAE4-2D9AF09AF9D8}" keepAlive="1" name="連線122" type="5" refreshedVersion="0" background="1">
    <dbPr connection="Provider=Microsoft.Mashup.OleDb.1;Data Source=$Workbook$;Location=&quot;Table_6541_113_03&quot;;Extended Properties=&quot;&quot;" commandType="0"/>
  </connection>
  <connection id="249" xr16:uid="{C471E5F9-EBEC-46F4-B8E9-C3691885F2A7}" keepAlive="1" name="連線1220" type="5" refreshedVersion="0" background="1">
    <dbPr connection="Provider=Microsoft.Mashup.OleDb.1;Data Source=$Workbook$;Location=&quot;Table_2636_113_03&quot;;Extended Properties=&quot;&quot;" commandType="0"/>
  </connection>
  <connection id="250" xr16:uid="{1FBC5E98-550F-4158-8755-E87D3D86F7A9}" keepAlive="1" name="連線1221" type="5" refreshedVersion="0" background="1">
    <dbPr connection="Provider=Microsoft.Mashup.OleDb.1;Data Source=$Workbook$;Location=&quot;Table_3041_113_05&quot;;Extended Properties=&quot;&quot;" commandType="0"/>
  </connection>
  <connection id="251" xr16:uid="{ACEF3A89-A3F5-40D9-A928-61EF444AC201}" keepAlive="1" name="連線1222" type="5" refreshedVersion="0" background="1">
    <dbPr connection="Provider=Microsoft.Mashup.OleDb.1;Data Source=$Workbook$;Location=&quot;Table_3041_113_04&quot;;Extended Properties=&quot;&quot;" commandType="0"/>
  </connection>
  <connection id="252" xr16:uid="{F97C296C-001F-48AA-ACC7-415A6ECAC04D}" keepAlive="1" name="連線1223" type="5" refreshedVersion="0" background="1">
    <dbPr connection="Provider=Microsoft.Mashup.OleDb.1;Data Source=$Workbook$;Location=&quot;Table_3041_113_03&quot;;Extended Properties=&quot;&quot;" commandType="0"/>
  </connection>
  <connection id="253" xr16:uid="{85C464FC-30FB-4BDD-8224-96E6418FE260}" keepAlive="1" name="連線1224" type="5" refreshedVersion="0" background="1">
    <dbPr connection="Provider=Microsoft.Mashup.OleDb.1;Data Source=$Workbook$;Location=&quot;Table_6781_113_05&quot;;Extended Properties=&quot;&quot;" commandType="0"/>
  </connection>
  <connection id="254" xr16:uid="{7594C467-B9A5-4F59-85E9-B29FCD223485}" keepAlive="1" name="連線1225" type="5" refreshedVersion="0" background="1">
    <dbPr connection="Provider=Microsoft.Mashup.OleDb.1;Data Source=$Workbook$;Location=&quot;Table_6781_113_04&quot;;Extended Properties=&quot;&quot;" commandType="0"/>
  </connection>
  <connection id="255" xr16:uid="{EBCB714E-D44F-4042-9982-4C609511913D}" keepAlive="1" name="連線1226" type="5" refreshedVersion="0" background="1">
    <dbPr connection="Provider=Microsoft.Mashup.OleDb.1;Data Source=$Workbook$;Location=&quot;Table_6781_113_03&quot;;Extended Properties=&quot;&quot;" commandType="0"/>
  </connection>
  <connection id="256" xr16:uid="{F7134580-C55F-45BB-82D9-FEFA8ECAC9CC}" keepAlive="1" name="連線1227" type="5" refreshedVersion="0" background="1">
    <dbPr connection="Provider=Microsoft.Mashup.OleDb.1;Data Source=$Workbook$;Location=&quot;Table_2351_113_05&quot;;Extended Properties=&quot;&quot;" commandType="0"/>
  </connection>
  <connection id="257" xr16:uid="{0A280263-FEEE-415D-9023-710E84089132}" keepAlive="1" name="連線1228" type="5" refreshedVersion="0" background="1">
    <dbPr connection="Provider=Microsoft.Mashup.OleDb.1;Data Source=$Workbook$;Location=&quot;Table_2351_113_04&quot;;Extended Properties=&quot;&quot;" commandType="0"/>
  </connection>
  <connection id="258" xr16:uid="{4C0D690C-5905-4D0D-AE1C-616E7FBDEFC8}" keepAlive="1" name="連線1229" type="5" refreshedVersion="0" background="1">
    <dbPr connection="Provider=Microsoft.Mashup.OleDb.1;Data Source=$Workbook$;Location=&quot;Table_2351_113_03&quot;;Extended Properties=&quot;&quot;" commandType="0"/>
  </connection>
  <connection id="259" xr16:uid="{A823530A-0778-4B4D-BE42-E87C58960509}" keepAlive="1" name="連線123" type="5" refreshedVersion="0" background="1">
    <dbPr connection="Provider=Microsoft.Mashup.OleDb.1;Data Source=$Workbook$;Location=&quot;Table_2345_113_05&quot;;Extended Properties=&quot;&quot;" commandType="0"/>
  </connection>
  <connection id="260" xr16:uid="{F69AB67C-25F9-49CC-B21B-6C2425F566C0}" keepAlive="1" name="連線1230" type="5" refreshedVersion="0" background="1">
    <dbPr connection="Provider=Microsoft.Mashup.OleDb.1;Data Source=$Workbook$;Location=&quot;Table_6669_113_05&quot;;Extended Properties=&quot;&quot;" commandType="0"/>
  </connection>
  <connection id="261" xr16:uid="{75C28657-3BFE-47AB-81C8-B1B82175D8AD}" keepAlive="1" name="連線1231" type="5" refreshedVersion="0" background="1">
    <dbPr connection="Provider=Microsoft.Mashup.OleDb.1;Data Source=$Workbook$;Location=&quot;Table_6669_113_04&quot;;Extended Properties=&quot;&quot;" commandType="0"/>
  </connection>
  <connection id="262" xr16:uid="{00B38EB7-B8EB-4090-A951-A5B37485ABFD}" keepAlive="1" name="連線1232" type="5" refreshedVersion="0" background="1">
    <dbPr connection="Provider=Microsoft.Mashup.OleDb.1;Data Source=$Workbook$;Location=&quot;Table_6669_113_03&quot;;Extended Properties=&quot;&quot;" commandType="0"/>
  </connection>
  <connection id="263" xr16:uid="{7D62BB82-5A7A-486B-A66B-B9D51FC152AD}" keepAlive="1" name="連線1233" type="5" refreshedVersion="0" background="1">
    <dbPr connection="Provider=Microsoft.Mashup.OleDb.1;Data Source=$Workbook$;Location=&quot;Table_3036_113_05&quot;;Extended Properties=&quot;&quot;" commandType="0"/>
  </connection>
  <connection id="264" xr16:uid="{31CDB36F-E127-46DE-991F-3D1A850E46DB}" keepAlive="1" name="連線1234" type="5" refreshedVersion="0" background="1">
    <dbPr connection="Provider=Microsoft.Mashup.OleDb.1;Data Source=$Workbook$;Location=&quot;Table_3036_113_04&quot;;Extended Properties=&quot;&quot;" commandType="0"/>
  </connection>
  <connection id="265" xr16:uid="{D8B7C442-00D9-4226-A5E1-7C23BC8D7EBC}" keepAlive="1" name="連線1235" type="5" refreshedVersion="0" background="1">
    <dbPr connection="Provider=Microsoft.Mashup.OleDb.1;Data Source=$Workbook$;Location=&quot;Table_3036_113_03&quot;;Extended Properties=&quot;&quot;" commandType="0"/>
  </connection>
  <connection id="266" xr16:uid="{6EBB0832-2099-4569-B015-B1DBF8467487}" keepAlive="1" name="連線1236" type="5" refreshedVersion="0" background="1">
    <dbPr connection="Provider=Microsoft.Mashup.OleDb.1;Data Source=$Workbook$;Location=&quot;Table_2357_113_05&quot;;Extended Properties=&quot;&quot;" commandType="0"/>
  </connection>
  <connection id="267" xr16:uid="{2C947A50-A427-48ED-A559-96A36CDDCE0A}" keepAlive="1" name="連線1237" type="5" refreshedVersion="0" background="1">
    <dbPr connection="Provider=Microsoft.Mashup.OleDb.1;Data Source=$Workbook$;Location=&quot;Table_2357_113_04&quot;;Extended Properties=&quot;&quot;" commandType="0"/>
  </connection>
  <connection id="268" xr16:uid="{7D124B65-30B5-4955-8109-853E074AE546}" keepAlive="1" name="連線1238" type="5" refreshedVersion="0" background="1">
    <dbPr connection="Provider=Microsoft.Mashup.OleDb.1;Data Source=$Workbook$;Location=&quot;Table_2357_113_03&quot;;Extended Properties=&quot;&quot;" commandType="0"/>
  </connection>
  <connection id="269" xr16:uid="{201DB5F0-C3FC-4838-8939-44714712FA84}" keepAlive="1" name="連線1239" type="5" refreshedVersion="0" background="1">
    <dbPr connection="Provider=Microsoft.Mashup.OleDb.1;Data Source=$Workbook$;Location=&quot;Table_4938_113_05&quot;;Extended Properties=&quot;&quot;" commandType="0"/>
  </connection>
  <connection id="270" xr16:uid="{B7FE3487-B836-4787-8CB0-22600ADF59E0}" keepAlive="1" name="連線124" type="5" refreshedVersion="0" background="1">
    <dbPr connection="Provider=Microsoft.Mashup.OleDb.1;Data Source=$Workbook$;Location=&quot;Table_2345_113_04&quot;;Extended Properties=&quot;&quot;" commandType="0"/>
  </connection>
  <connection id="271" xr16:uid="{A359A081-207D-4D42-BCA4-C6781BB80239}" keepAlive="1" name="連線1240" type="5" refreshedVersion="0" background="1">
    <dbPr connection="Provider=Microsoft.Mashup.OleDb.1;Data Source=$Workbook$;Location=&quot;Table_4938_113_04&quot;;Extended Properties=&quot;&quot;" commandType="0"/>
  </connection>
  <connection id="272" xr16:uid="{A088171E-6F88-4420-A3F5-D5FC452B74C6}" keepAlive="1" name="連線1241" type="5" refreshedVersion="0" background="1">
    <dbPr connection="Provider=Microsoft.Mashup.OleDb.1;Data Source=$Workbook$;Location=&quot;Table_4938_113_03&quot;;Extended Properties=&quot;&quot;" commandType="0"/>
  </connection>
  <connection id="273" xr16:uid="{12EEC923-23CB-47A0-8BE2-E7FDCFF22670}" keepAlive="1" name="連線1242" type="5" refreshedVersion="0" background="1">
    <dbPr connection="Provider=Microsoft.Mashup.OleDb.1;Data Source=$Workbook$;Location=&quot;Table_1905_113_05&quot;;Extended Properties=&quot;&quot;" commandType="0"/>
  </connection>
  <connection id="274" xr16:uid="{4E2C3F32-D40D-4C48-95BE-14047017CEF3}" keepAlive="1" name="連線1243" type="5" refreshedVersion="0" background="1">
    <dbPr connection="Provider=Microsoft.Mashup.OleDb.1;Data Source=$Workbook$;Location=&quot;Table_1905_113_04&quot;;Extended Properties=&quot;&quot;" commandType="0"/>
  </connection>
  <connection id="275" xr16:uid="{B7194194-BE37-4B68-A51E-61243EA4036F}" keepAlive="1" name="連線1244" type="5" refreshedVersion="0" background="1">
    <dbPr connection="Provider=Microsoft.Mashup.OleDb.1;Data Source=$Workbook$;Location=&quot;Table_1905_113_03&quot;;Extended Properties=&quot;&quot;" commandType="0"/>
  </connection>
  <connection id="276" xr16:uid="{E32BB08C-BD97-4E54-9D9C-02E760DD9D9E}" keepAlive="1" name="連線1245" type="5" refreshedVersion="0" background="1">
    <dbPr connection="Provider=Microsoft.Mashup.OleDb.1;Data Source=$Workbook$;Location=&quot;Table_6414_113_05&quot;;Extended Properties=&quot;&quot;" commandType="0"/>
  </connection>
  <connection id="277" xr16:uid="{9B214671-7074-4C83-8B3D-4BCBCC52F3C3}" keepAlive="1" name="連線1246" type="5" refreshedVersion="0" background="1">
    <dbPr connection="Provider=Microsoft.Mashup.OleDb.1;Data Source=$Workbook$;Location=&quot;Table_6414_113_04&quot;;Extended Properties=&quot;&quot;" commandType="0"/>
  </connection>
  <connection id="278" xr16:uid="{128B1102-13FE-47AC-889D-CCD8517AF37E}" keepAlive="1" name="連線1247" type="5" refreshedVersion="0" background="1">
    <dbPr connection="Provider=Microsoft.Mashup.OleDb.1;Data Source=$Workbook$;Location=&quot;Table_6414_113_03&quot;;Extended Properties=&quot;&quot;" commandType="0"/>
  </connection>
  <connection id="279" xr16:uid="{9A44830A-A307-4B50-98CE-37433C5D0219}" keepAlive="1" name="連線1248" type="5" refreshedVersion="0" background="1">
    <dbPr connection="Provider=Microsoft.Mashup.OleDb.1;Data Source=$Workbook$;Location=&quot;Table_3356_113_05&quot;;Extended Properties=&quot;&quot;" commandType="0"/>
  </connection>
  <connection id="280" xr16:uid="{360C9260-221E-4CF4-A397-57CDB511F402}" keepAlive="1" name="連線1249" type="5" refreshedVersion="0" background="1">
    <dbPr connection="Provider=Microsoft.Mashup.OleDb.1;Data Source=$Workbook$;Location=&quot;Table_3356_113_04&quot;;Extended Properties=&quot;&quot;" commandType="0"/>
  </connection>
  <connection id="281" xr16:uid="{E1F93B16-0A2E-4D20-85A0-B244662EA51F}" keepAlive="1" name="連線125" type="5" refreshedVersion="0" background="1">
    <dbPr connection="Provider=Microsoft.Mashup.OleDb.1;Data Source=$Workbook$;Location=&quot;Table_2345_113_03&quot;;Extended Properties=&quot;&quot;" commandType="0"/>
  </connection>
  <connection id="282" xr16:uid="{24347AFE-B50B-4EBE-A648-FC8B16AB8B7B}" keepAlive="1" name="連線1250" type="5" refreshedVersion="0" background="1">
    <dbPr connection="Provider=Microsoft.Mashup.OleDb.1;Data Source=$Workbook$;Location=&quot;Table_3356_113_03&quot;;Extended Properties=&quot;&quot;" commandType="0"/>
  </connection>
  <connection id="283" xr16:uid="{2F5E6C35-8DC7-4088-984B-B5104A08D918}" keepAlive="1" name="連線1251" type="5" refreshedVersion="0" background="1">
    <dbPr connection="Provider=Microsoft.Mashup.OleDb.1;Data Source=$Workbook$;Location=&quot;Table_1809_113_05&quot;;Extended Properties=&quot;&quot;" commandType="0"/>
  </connection>
  <connection id="284" xr16:uid="{650BC4B2-8445-45F9-B71F-E84FAD5A5F2B}" keepAlive="1" name="連線1252" type="5" refreshedVersion="0" background="1">
    <dbPr connection="Provider=Microsoft.Mashup.OleDb.1;Data Source=$Workbook$;Location=&quot;Table_1809_113_04&quot;;Extended Properties=&quot;&quot;" commandType="0"/>
  </connection>
  <connection id="285" xr16:uid="{F60C1904-0F7F-4C6D-8F99-A1BA734C12FA}" keepAlive="1" name="連線1253" type="5" refreshedVersion="0" background="1">
    <dbPr connection="Provider=Microsoft.Mashup.OleDb.1;Data Source=$Workbook$;Location=&quot;Table_1809_113_03&quot;;Extended Properties=&quot;&quot;" commandType="0"/>
  </connection>
  <connection id="286" xr16:uid="{F0418D8E-0C6F-4C14-91C7-DF44D8FA52AA}" keepAlive="1" name="連線1254" type="5" refreshedVersion="0" background="1">
    <dbPr connection="Provider=Microsoft.Mashup.OleDb.1;Data Source=$Workbook$;Location=&quot;Table_2338_113_05&quot;;Extended Properties=&quot;&quot;" commandType="0"/>
  </connection>
  <connection id="287" xr16:uid="{F79550FB-2570-42B8-B271-3C3DEFBA2EB2}" keepAlive="1" name="連線1255" type="5" refreshedVersion="0" background="1">
    <dbPr connection="Provider=Microsoft.Mashup.OleDb.1;Data Source=$Workbook$;Location=&quot;Table_2338_113_04&quot;;Extended Properties=&quot;&quot;" commandType="0"/>
  </connection>
  <connection id="288" xr16:uid="{EE9A15F2-F36F-47DA-9648-52F130587443}" keepAlive="1" name="連線1256" type="5" refreshedVersion="0" background="1">
    <dbPr connection="Provider=Microsoft.Mashup.OleDb.1;Data Source=$Workbook$;Location=&quot;Table_2338_113_03&quot;;Extended Properties=&quot;&quot;" commandType="0"/>
  </connection>
  <connection id="289" xr16:uid="{F9798C32-9AC2-4DB8-BA3A-CD4E8958D4AA}" keepAlive="1" name="連線1257" type="5" refreshedVersion="0" background="1">
    <dbPr connection="Provider=Microsoft.Mashup.OleDb.1;Data Source=$Workbook$;Location=&quot;Table_3504_113_05&quot;;Extended Properties=&quot;&quot;" commandType="0"/>
  </connection>
  <connection id="290" xr16:uid="{C0DA5493-1F92-490B-A559-3E40D92FFD93}" keepAlive="1" name="連線1258" type="5" refreshedVersion="0" background="1">
    <dbPr connection="Provider=Microsoft.Mashup.OleDb.1;Data Source=$Workbook$;Location=&quot;Table_3504_113_04&quot;;Extended Properties=&quot;&quot;" commandType="0"/>
  </connection>
  <connection id="291" xr16:uid="{1D689C15-EFB6-4105-BDD7-CF3AA7B8297E}" keepAlive="1" name="連線1259" type="5" refreshedVersion="0" background="1">
    <dbPr connection="Provider=Microsoft.Mashup.OleDb.1;Data Source=$Workbook$;Location=&quot;Table_3504_113_03&quot;;Extended Properties=&quot;&quot;" commandType="0"/>
  </connection>
  <connection id="292" xr16:uid="{4BAD725E-F74F-4615-B7C6-0A4EBE99ED52}" keepAlive="1" name="連線126" type="5" refreshedVersion="0" background="1">
    <dbPr connection="Provider=Microsoft.Mashup.OleDb.1;Data Source=$Workbook$;Location=&quot;Table_6669_113_05&quot;;Extended Properties=&quot;&quot;" commandType="0"/>
  </connection>
  <connection id="293" xr16:uid="{B17EA8AB-3BBB-46A8-8842-3512AA091C0A}" keepAlive="1" name="連線1260" type="5" refreshedVersion="0" background="1">
    <dbPr connection="Provider=Microsoft.Mashup.OleDb.1;Data Source=$Workbook$;Location=&quot;Table_6669_113_05&quot;;Extended Properties=&quot;&quot;" commandType="0"/>
  </connection>
  <connection id="294" xr16:uid="{FDD35CD5-4E61-4763-A897-ACE70A2D8A26}" keepAlive="1" name="連線1261" type="5" refreshedVersion="0" background="1">
    <dbPr connection="Provider=Microsoft.Mashup.OleDb.1;Data Source=$Workbook$;Location=&quot;Table_6669_113_04&quot;;Extended Properties=&quot;&quot;" commandType="0"/>
  </connection>
  <connection id="295" xr16:uid="{C5BA7D8A-048D-44B3-8307-B867B45C5CA6}" keepAlive="1" name="連線1262" type="5" refreshedVersion="0" background="1">
    <dbPr connection="Provider=Microsoft.Mashup.OleDb.1;Data Source=$Workbook$;Location=&quot;Table_6669_113_03&quot;;Extended Properties=&quot;&quot;" commandType="0"/>
  </connection>
  <connection id="296" xr16:uid="{9A27D20D-771C-4351-BE62-D6B1BBE27164}" keepAlive="1" name="連線1263" type="5" refreshedVersion="0" background="1">
    <dbPr connection="Provider=Microsoft.Mashup.OleDb.1;Data Source=$Workbook$;Location=&quot;Table_3533_113_05&quot;;Extended Properties=&quot;&quot;" commandType="0"/>
  </connection>
  <connection id="297" xr16:uid="{695F4B39-28A0-4C22-895F-E223587C09F1}" keepAlive="1" name="連線1264" type="5" refreshedVersion="0" background="1">
    <dbPr connection="Provider=Microsoft.Mashup.OleDb.1;Data Source=$Workbook$;Location=&quot;Table_3533_113_04&quot;;Extended Properties=&quot;&quot;" commandType="0"/>
  </connection>
  <connection id="298" xr16:uid="{73500D4C-9162-4171-828F-A2B15BCE69E9}" keepAlive="1" name="連線1265" type="5" refreshedVersion="0" background="1">
    <dbPr connection="Provider=Microsoft.Mashup.OleDb.1;Data Source=$Workbook$;Location=&quot;Table_3533_113_03&quot;;Extended Properties=&quot;&quot;" commandType="0"/>
  </connection>
  <connection id="299" xr16:uid="{76305B69-275F-4639-A3C9-9E1EAF0FD64A}" keepAlive="1" name="連線1266" type="5" refreshedVersion="0" background="1">
    <dbPr connection="Provider=Microsoft.Mashup.OleDb.1;Data Source=$Workbook$;Location=&quot;Table_2059_113_05&quot;;Extended Properties=&quot;&quot;" commandType="0"/>
  </connection>
  <connection id="300" xr16:uid="{73D273A8-EC2B-46E3-A9E2-989F78433949}" keepAlive="1" name="連線1267" type="5" refreshedVersion="0" background="1">
    <dbPr connection="Provider=Microsoft.Mashup.OleDb.1;Data Source=$Workbook$;Location=&quot;Table_2059_113_04&quot;;Extended Properties=&quot;&quot;" commandType="0"/>
  </connection>
  <connection id="301" xr16:uid="{BE4CFADB-2230-4AFE-8CC6-9A8340EEEDC6}" keepAlive="1" name="連線1268" type="5" refreshedVersion="0" background="1">
    <dbPr connection="Provider=Microsoft.Mashup.OleDb.1;Data Source=$Workbook$;Location=&quot;Table_2059_113_03&quot;;Extended Properties=&quot;&quot;" commandType="0"/>
  </connection>
  <connection id="302" xr16:uid="{602B6AAC-43FB-482D-B7DB-073E5FBAD941}" keepAlive="1" name="連線1269" type="5" refreshedVersion="0" background="1">
    <dbPr connection="Provider=Microsoft.Mashup.OleDb.1;Data Source=$Workbook$;Location=&quot;Table_2357_113_05&quot;;Extended Properties=&quot;&quot;" commandType="0"/>
  </connection>
  <connection id="303" xr16:uid="{B6565FC3-67DF-4677-A0B7-A1F66122337F}" keepAlive="1" name="連線127" type="5" refreshedVersion="0" background="1">
    <dbPr connection="Provider=Microsoft.Mashup.OleDb.1;Data Source=$Workbook$;Location=&quot;Table_6669_113_04&quot;;Extended Properties=&quot;&quot;" commandType="0"/>
  </connection>
  <connection id="304" xr16:uid="{8A83E090-D357-4715-83CA-DA67FCCE79F1}" keepAlive="1" name="連線1270" type="5" refreshedVersion="0" background="1">
    <dbPr connection="Provider=Microsoft.Mashup.OleDb.1;Data Source=$Workbook$;Location=&quot;Table_2357_113_04&quot;;Extended Properties=&quot;&quot;" commandType="0"/>
  </connection>
  <connection id="305" xr16:uid="{5997B1AF-B5CB-481F-B4AE-69AA9AB682BF}" keepAlive="1" name="連線1271" type="5" refreshedVersion="0" background="1">
    <dbPr connection="Provider=Microsoft.Mashup.OleDb.1;Data Source=$Workbook$;Location=&quot;Table_2357_113_03&quot;;Extended Properties=&quot;&quot;" commandType="0"/>
  </connection>
  <connection id="306" xr16:uid="{A01744A1-2C20-42BA-BF02-27DC48EAF6EE}" keepAlive="1" name="連線1272" type="5" refreshedVersion="0" background="1">
    <dbPr connection="Provider=Microsoft.Mashup.OleDb.1;Data Source=$Workbook$;Location=&quot;Table_3008_113_05&quot;;Extended Properties=&quot;&quot;" commandType="0"/>
  </connection>
  <connection id="307" xr16:uid="{22EB1C46-4313-477B-A4AD-4CC5175F2387}" keepAlive="1" name="連線1273" type="5" refreshedVersion="0" background="1">
    <dbPr connection="Provider=Microsoft.Mashup.OleDb.1;Data Source=$Workbook$;Location=&quot;Table_3008_113_04&quot;;Extended Properties=&quot;&quot;" commandType="0"/>
  </connection>
  <connection id="308" xr16:uid="{1D024B17-DB15-4150-9AB9-4518FC905224}" keepAlive="1" name="連線1274" type="5" refreshedVersion="0" background="1">
    <dbPr connection="Provider=Microsoft.Mashup.OleDb.1;Data Source=$Workbook$;Location=&quot;Table_3008_113_03&quot;;Extended Properties=&quot;&quot;" commandType="0"/>
  </connection>
  <connection id="309" xr16:uid="{9F6ED6CA-7492-49C8-B370-732D20A3162C}" keepAlive="1" name="連線1275" type="5" refreshedVersion="0" background="1">
    <dbPr connection="Provider=Microsoft.Mashup.OleDb.1;Data Source=$Workbook$;Location=&quot;Table_4763_113_05&quot;;Extended Properties=&quot;&quot;" commandType="0"/>
  </connection>
  <connection id="310" xr16:uid="{F8BA0968-B0D9-497C-987C-107B1EF009DF}" keepAlive="1" name="連線1276" type="5" refreshedVersion="0" background="1">
    <dbPr connection="Provider=Microsoft.Mashup.OleDb.1;Data Source=$Workbook$;Location=&quot;Table_4763_113_04&quot;;Extended Properties=&quot;&quot;" commandType="0"/>
  </connection>
  <connection id="311" xr16:uid="{0C44720C-8244-43A6-98C9-6B64BBC61E3F}" keepAlive="1" name="連線1277" type="5" refreshedVersion="0" background="1">
    <dbPr connection="Provider=Microsoft.Mashup.OleDb.1;Data Source=$Workbook$;Location=&quot;Table_4763_113_03&quot;;Extended Properties=&quot;&quot;" commandType="0"/>
  </connection>
  <connection id="312" xr16:uid="{9A188762-6137-449F-89E9-8537705EA555}" keepAlive="1" name="連線1278" type="5" refreshedVersion="0" background="1">
    <dbPr connection="Provider=Microsoft.Mashup.OleDb.1;Data Source=$Workbook$;Location=&quot;Table_2454_113_05&quot;;Extended Properties=&quot;&quot;" commandType="0"/>
  </connection>
  <connection id="313" xr16:uid="{4BFB055B-A098-47DF-A535-30F04019F6EC}" keepAlive="1" name="連線1279" type="5" refreshedVersion="0" background="1">
    <dbPr connection="Provider=Microsoft.Mashup.OleDb.1;Data Source=$Workbook$;Location=&quot;Table_2454_113_04&quot;;Extended Properties=&quot;&quot;" commandType="0"/>
  </connection>
  <connection id="314" xr16:uid="{50AD7696-C84A-45D6-8228-A631F5B62BBE}" keepAlive="1" name="連線128" type="5" refreshedVersion="0" background="1">
    <dbPr connection="Provider=Microsoft.Mashup.OleDb.1;Data Source=$Workbook$;Location=&quot;Table_6669_113_03&quot;;Extended Properties=&quot;&quot;" commandType="0"/>
  </connection>
  <connection id="315" xr16:uid="{FAC69A9F-413B-4570-B1F5-A42BB111848B}" keepAlive="1" name="連線1280" type="5" refreshedVersion="0" background="1">
    <dbPr connection="Provider=Microsoft.Mashup.OleDb.1;Data Source=$Workbook$;Location=&quot;Table_2454_113_03&quot;;Extended Properties=&quot;&quot;" commandType="0"/>
  </connection>
  <connection id="316" xr16:uid="{919EC551-077E-4CEE-9101-9960E7D09538}" keepAlive="1" name="連線1281" type="5" refreshedVersion="0" background="1">
    <dbPr connection="Provider=Microsoft.Mashup.OleDb.1;Data Source=$Workbook$;Location=&quot;Table_2207_113_05&quot;;Extended Properties=&quot;&quot;" commandType="0"/>
  </connection>
  <connection id="317" xr16:uid="{B1FBDEE8-29B3-43C0-9315-288F0B663955}" keepAlive="1" name="連線1282" type="5" refreshedVersion="0" background="1">
    <dbPr connection="Provider=Microsoft.Mashup.OleDb.1;Data Source=$Workbook$;Location=&quot;Table_2207_113_04&quot;;Extended Properties=&quot;&quot;" commandType="0"/>
  </connection>
  <connection id="318" xr16:uid="{24037D1A-9ECF-4DEE-B09C-E5D481572BF5}" keepAlive="1" name="連線1283" type="5" refreshedVersion="0" background="1">
    <dbPr connection="Provider=Microsoft.Mashup.OleDb.1;Data Source=$Workbook$;Location=&quot;Table_2207_113_03&quot;;Extended Properties=&quot;&quot;" commandType="0"/>
  </connection>
  <connection id="319" xr16:uid="{CFE72BCC-52C6-4F15-BB70-D995815E1BE5}" keepAlive="1" name="連線1284" type="5" refreshedVersion="0" background="1">
    <dbPr connection="Provider=Microsoft.Mashup.OleDb.1;Data Source=$Workbook$;Location=&quot;Table_3661_113_05&quot;;Extended Properties=&quot;&quot;" commandType="0"/>
  </connection>
  <connection id="320" xr16:uid="{5BC1D098-EFF5-4DCB-A34C-948BA3EF5256}" keepAlive="1" name="連線1285" type="5" refreshedVersion="0" background="1">
    <dbPr connection="Provider=Microsoft.Mashup.OleDb.1;Data Source=$Workbook$;Location=&quot;Table_3661_113_04&quot;;Extended Properties=&quot;&quot;" commandType="0"/>
  </connection>
  <connection id="321" xr16:uid="{9785E642-872F-404C-8B61-A8F1FDC5525C}" keepAlive="1" name="連線1286" type="5" refreshedVersion="0" background="1">
    <dbPr connection="Provider=Microsoft.Mashup.OleDb.1;Data Source=$Workbook$;Location=&quot;Table_3661_113_03&quot;;Extended Properties=&quot;&quot;" commandType="0"/>
  </connection>
  <connection id="322" xr16:uid="{DFF5CC9C-B0D2-4F9F-BA04-697F0FB9BD84}" keepAlive="1" name="連線1287" type="5" refreshedVersion="0" background="1">
    <dbPr connection="Provider=Microsoft.Mashup.OleDb.1;Data Source=$Workbook$;Location=&quot;Table_2327_113_05&quot;;Extended Properties=&quot;&quot;" commandType="0"/>
  </connection>
  <connection id="323" xr16:uid="{EE6CB0DB-8688-4D26-BAE6-B96164CBECE5}" keepAlive="1" name="連線1288" type="5" refreshedVersion="0" background="1">
    <dbPr connection="Provider=Microsoft.Mashup.OleDb.1;Data Source=$Workbook$;Location=&quot;Table_2327_113_04&quot;;Extended Properties=&quot;&quot;" commandType="0"/>
  </connection>
  <connection id="324" xr16:uid="{29E5EA82-9480-499E-BC2A-35D1CB59CD29}" keepAlive="1" name="連線1289" type="5" refreshedVersion="0" background="1">
    <dbPr connection="Provider=Microsoft.Mashup.OleDb.1;Data Source=$Workbook$;Location=&quot;Table_2327_113_03&quot;;Extended Properties=&quot;&quot;" commandType="0"/>
  </connection>
  <connection id="325" xr16:uid="{6A6AEE72-3021-4EAA-9E7F-9F4DAC22259B}" keepAlive="1" name="連線129" type="5" refreshedVersion="0" background="1">
    <dbPr connection="Provider=Microsoft.Mashup.OleDb.1;Data Source=$Workbook$;Location=&quot;Table_3653_113_05&quot;;Extended Properties=&quot;&quot;" commandType="0"/>
  </connection>
  <connection id="326" xr16:uid="{5FEB1D77-F9A9-463E-87EE-139BEAA3D9A1}" keepAlive="1" name="連線1290" type="5" refreshedVersion="0" background="1">
    <dbPr connection="Provider=Microsoft.Mashup.OleDb.1;Data Source=$Workbook$;Location=&quot;Table_6669_113_05&quot;;Extended Properties=&quot;&quot;" commandType="0"/>
  </connection>
  <connection id="327" xr16:uid="{7B9C2346-92E6-42A0-9B44-A8055F221C98}" keepAlive="1" name="連線1291" type="5" refreshedVersion="0" background="1">
    <dbPr connection="Provider=Microsoft.Mashup.OleDb.1;Data Source=$Workbook$;Location=&quot;Table_6669_113_04&quot;;Extended Properties=&quot;&quot;" commandType="0"/>
  </connection>
  <connection id="328" xr16:uid="{85EE5BC3-8F7A-424C-8DF4-6D8198E7004A}" keepAlive="1" name="連線1292" type="5" refreshedVersion="0" background="1">
    <dbPr connection="Provider=Microsoft.Mashup.OleDb.1;Data Source=$Workbook$;Location=&quot;Table_6669_113_03&quot;;Extended Properties=&quot;&quot;" commandType="0"/>
  </connection>
  <connection id="329" xr16:uid="{5ACD212F-1B75-4E47-8D70-7055BF83114B}" keepAlive="1" name="連線1293" type="5" refreshedVersion="0" background="1">
    <dbPr connection="Provider=Microsoft.Mashup.OleDb.1;Data Source=$Workbook$;Location=&quot;Table_3036_113_05&quot;;Extended Properties=&quot;&quot;" commandType="0"/>
  </connection>
  <connection id="330" xr16:uid="{BF5CA417-0BAB-45DC-9306-5970E4BCF9D0}" keepAlive="1" name="連線1294" type="5" refreshedVersion="0" background="1">
    <dbPr connection="Provider=Microsoft.Mashup.OleDb.1;Data Source=$Workbook$;Location=&quot;Table_3036_113_04&quot;;Extended Properties=&quot;&quot;" commandType="0"/>
  </connection>
  <connection id="331" xr16:uid="{98F94359-B8B4-42A2-AE27-4EE33C52BA0D}" keepAlive="1" name="連線1295" type="5" refreshedVersion="0" background="1">
    <dbPr connection="Provider=Microsoft.Mashup.OleDb.1;Data Source=$Workbook$;Location=&quot;Table_3036_113_03&quot;;Extended Properties=&quot;&quot;" commandType="0"/>
  </connection>
  <connection id="332" xr16:uid="{91E40967-56A1-4177-BF0C-75692C739AA3}" keepAlive="1" name="連線1296" type="5" refreshedVersion="0" background="1">
    <dbPr connection="Provider=Microsoft.Mashup.OleDb.1;Data Source=$Workbook$;Location=&quot;Table_2357_113_05&quot;;Extended Properties=&quot;&quot;" commandType="0"/>
  </connection>
  <connection id="333" xr16:uid="{836E7FBE-D515-4885-94EF-94D7BAEBAB63}" keepAlive="1" name="連線1297" type="5" refreshedVersion="0" background="1">
    <dbPr connection="Provider=Microsoft.Mashup.OleDb.1;Data Source=$Workbook$;Location=&quot;Table_2357_113_04&quot;;Extended Properties=&quot;&quot;" commandType="0"/>
  </connection>
  <connection id="334" xr16:uid="{99B2129E-42A3-4EF9-B860-94262ADACCB8}" keepAlive="1" name="連線1298" type="5" refreshedVersion="0" background="1">
    <dbPr connection="Provider=Microsoft.Mashup.OleDb.1;Data Source=$Workbook$;Location=&quot;Table_2357_113_03&quot;;Extended Properties=&quot;&quot;" commandType="0"/>
  </connection>
  <connection id="335" xr16:uid="{F57825AB-AC35-416F-ABAA-E3618D78EF32}" keepAlive="1" name="連線1299" type="5" refreshedVersion="0" background="1">
    <dbPr connection="Provider=Microsoft.Mashup.OleDb.1;Data Source=$Workbook$;Location=&quot;Table_4938_113_05&quot;;Extended Properties=&quot;&quot;" commandType="0"/>
  </connection>
  <connection id="336" xr16:uid="{8250E622-4BB7-43EC-B520-8BFC4A10EAF8}" keepAlive="1" name="連線13" type="5" refreshedVersion="0" background="1">
    <dbPr connection="Provider=Microsoft.Mashup.OleDb.1;Data Source=$Workbook$;Location=&quot;Table_1519_113_04&quot;;Extended Properties=&quot;&quot;" commandType="0"/>
  </connection>
  <connection id="337" xr16:uid="{5769B854-0EBA-486C-8591-44A25B708D46}" keepAlive="1" name="連線130" type="5" refreshedVersion="0" background="1">
    <dbPr connection="Provider=Microsoft.Mashup.OleDb.1;Data Source=$Workbook$;Location=&quot;Table_3653_113_04&quot;;Extended Properties=&quot;&quot;" commandType="0"/>
  </connection>
  <connection id="338" xr16:uid="{3B427798-0E2D-4BA1-AE7D-D0BF56BDF9A5}" keepAlive="1" name="連線1300" type="5" refreshedVersion="0" background="1">
    <dbPr connection="Provider=Microsoft.Mashup.OleDb.1;Data Source=$Workbook$;Location=&quot;Table_4938_113_04&quot;;Extended Properties=&quot;&quot;" commandType="0"/>
  </connection>
  <connection id="339" xr16:uid="{90EC22DB-EBB6-4D43-8C7F-4F8E0E09F276}" keepAlive="1" name="連線1301" type="5" refreshedVersion="0" background="1">
    <dbPr connection="Provider=Microsoft.Mashup.OleDb.1;Data Source=$Workbook$;Location=&quot;Table_4938_113_03&quot;;Extended Properties=&quot;&quot;" commandType="0"/>
  </connection>
  <connection id="340" xr16:uid="{C2866E70-0A6A-4032-89B4-2C9AB0B346D5}" keepAlive="1" name="連線1302" type="5" refreshedVersion="0" background="1">
    <dbPr connection="Provider=Microsoft.Mashup.OleDb.1;Data Source=$Workbook$;Location=&quot;Table_1905_113_05&quot;;Extended Properties=&quot;&quot;" commandType="0"/>
  </connection>
  <connection id="341" xr16:uid="{1FA93F14-739C-48D5-AE83-5923EE58D279}" keepAlive="1" name="連線1303" type="5" refreshedVersion="0" background="1">
    <dbPr connection="Provider=Microsoft.Mashup.OleDb.1;Data Source=$Workbook$;Location=&quot;Table_1905_113_04&quot;;Extended Properties=&quot;&quot;" commandType="0"/>
  </connection>
  <connection id="342" xr16:uid="{D9F43AC2-9C27-4E03-8FFD-D4C816F507CF}" keepAlive="1" name="連線1304" type="5" refreshedVersion="0" background="1">
    <dbPr connection="Provider=Microsoft.Mashup.OleDb.1;Data Source=$Workbook$;Location=&quot;Table_1905_113_03&quot;;Extended Properties=&quot;&quot;" commandType="0"/>
  </connection>
  <connection id="343" xr16:uid="{30EBF4FF-821C-4C5C-941F-2BADBDC57F84}" keepAlive="1" name="連線1305" type="5" refreshedVersion="0" background="1">
    <dbPr connection="Provider=Microsoft.Mashup.OleDb.1;Data Source=$Workbook$;Location=&quot;Table_6414_113_05&quot;;Extended Properties=&quot;&quot;" commandType="0"/>
  </connection>
  <connection id="344" xr16:uid="{60EFD2D2-5D36-45B1-BF1D-C5899D775425}" keepAlive="1" name="連線1306" type="5" refreshedVersion="0" background="1">
    <dbPr connection="Provider=Microsoft.Mashup.OleDb.1;Data Source=$Workbook$;Location=&quot;Table_6414_113_04&quot;;Extended Properties=&quot;&quot;" commandType="0"/>
  </connection>
  <connection id="345" xr16:uid="{711E1940-3623-43F4-ABC9-639B4CE2E07C}" keepAlive="1" name="連線1307" type="5" refreshedVersion="0" background="1">
    <dbPr connection="Provider=Microsoft.Mashup.OleDb.1;Data Source=$Workbook$;Location=&quot;Table_6414_113_03&quot;;Extended Properties=&quot;&quot;" commandType="0"/>
  </connection>
  <connection id="346" xr16:uid="{F5932798-5EFE-43FB-B68A-A25F0499EF91}" keepAlive="1" name="連線1308" type="5" refreshedVersion="0" background="1">
    <dbPr connection="Provider=Microsoft.Mashup.OleDb.1;Data Source=$Workbook$;Location=&quot;Table_3356_113_05&quot;;Extended Properties=&quot;&quot;" commandType="0"/>
  </connection>
  <connection id="347" xr16:uid="{B337EBFD-FC41-4EE8-A58C-016FF64E4AFD}" keepAlive="1" name="連線1309" type="5" refreshedVersion="0" background="1">
    <dbPr connection="Provider=Microsoft.Mashup.OleDb.1;Data Source=$Workbook$;Location=&quot;Table_3356_113_04&quot;;Extended Properties=&quot;&quot;" commandType="0"/>
  </connection>
  <connection id="348" xr16:uid="{1F01BF80-CEB7-4A06-9AA6-F03ACFB56963}" keepAlive="1" name="連線131" type="5" refreshedVersion="0" background="1">
    <dbPr connection="Provider=Microsoft.Mashup.OleDb.1;Data Source=$Workbook$;Location=&quot;Table_3653_113_03&quot;;Extended Properties=&quot;&quot;" commandType="0"/>
  </connection>
  <connection id="349" xr16:uid="{EC586BB8-1F67-485A-8062-66B624003128}" keepAlive="1" name="連線1310" type="5" refreshedVersion="0" background="1">
    <dbPr connection="Provider=Microsoft.Mashup.OleDb.1;Data Source=$Workbook$;Location=&quot;Table_3356_113_03&quot;;Extended Properties=&quot;&quot;" commandType="0"/>
  </connection>
  <connection id="350" xr16:uid="{109F2BCD-BB24-4CF2-A04F-8949FE5EA61C}" keepAlive="1" name="連線1311" type="5" refreshedVersion="0" background="1">
    <dbPr connection="Provider=Microsoft.Mashup.OleDb.1;Data Source=$Workbook$;Location=&quot;Table_1809_113_05&quot;;Extended Properties=&quot;&quot;" commandType="0"/>
  </connection>
  <connection id="351" xr16:uid="{7F0E9958-5BBE-4DDC-AFB0-627C74A509C5}" keepAlive="1" name="連線1312" type="5" refreshedVersion="0" background="1">
    <dbPr connection="Provider=Microsoft.Mashup.OleDb.1;Data Source=$Workbook$;Location=&quot;Table_1809_113_04&quot;;Extended Properties=&quot;&quot;" commandType="0"/>
  </connection>
  <connection id="352" xr16:uid="{783994C8-47B2-4D2A-BC79-23E5DDD44FBB}" keepAlive="1" name="連線1313" type="5" refreshedVersion="0" background="1">
    <dbPr connection="Provider=Microsoft.Mashup.OleDb.1;Data Source=$Workbook$;Location=&quot;Table_1809_113_03&quot;;Extended Properties=&quot;&quot;" commandType="0"/>
  </connection>
  <connection id="353" xr16:uid="{0B67AE94-FB9F-4EB8-8263-5B2BB2342657}" keepAlive="1" name="連線1314" type="5" refreshedVersion="0" background="1">
    <dbPr connection="Provider=Microsoft.Mashup.OleDb.1;Data Source=$Workbook$;Location=&quot;Table_2338_113_05&quot;;Extended Properties=&quot;&quot;" commandType="0"/>
  </connection>
  <connection id="354" xr16:uid="{8F597480-4C14-444F-89AE-73862FD187DC}" keepAlive="1" name="連線1315" type="5" refreshedVersion="0" background="1">
    <dbPr connection="Provider=Microsoft.Mashup.OleDb.1;Data Source=$Workbook$;Location=&quot;Table_2338_113_04&quot;;Extended Properties=&quot;&quot;" commandType="0"/>
  </connection>
  <connection id="355" xr16:uid="{B2AFF266-5463-475A-82C5-A22B183A35F4}" keepAlive="1" name="連線1316" type="5" refreshedVersion="0" background="1">
    <dbPr connection="Provider=Microsoft.Mashup.OleDb.1;Data Source=$Workbook$;Location=&quot;Table_2338_113_03&quot;;Extended Properties=&quot;&quot;" commandType="0"/>
  </connection>
  <connection id="356" xr16:uid="{11E165F1-0777-42CD-ADE4-D5C87F43832B}" keepAlive="1" name="連線1317" type="5" refreshedVersion="0" background="1">
    <dbPr connection="Provider=Microsoft.Mashup.OleDb.1;Data Source=$Workbook$;Location=&quot;Table_3504_113_05&quot;;Extended Properties=&quot;&quot;" commandType="0"/>
  </connection>
  <connection id="357" xr16:uid="{F367005D-7411-4A4D-B4CA-CA728D3ECE76}" keepAlive="1" name="連線1318" type="5" refreshedVersion="0" background="1">
    <dbPr connection="Provider=Microsoft.Mashup.OleDb.1;Data Source=$Workbook$;Location=&quot;Table_3504_113_04&quot;;Extended Properties=&quot;&quot;" commandType="0"/>
  </connection>
  <connection id="358" xr16:uid="{8BF54A40-735E-4409-A313-943E881325E2}" keepAlive="1" name="連線1319" type="5" refreshedVersion="0" background="1">
    <dbPr connection="Provider=Microsoft.Mashup.OleDb.1;Data Source=$Workbook$;Location=&quot;Table_3504_113_03&quot;;Extended Properties=&quot;&quot;" commandType="0"/>
  </connection>
  <connection id="359" xr16:uid="{27F17917-494F-4CDE-A440-95E2D64187D7}" keepAlive="1" name="連線132" type="5" refreshedVersion="0" background="1">
    <dbPr connection="Provider=Microsoft.Mashup.OleDb.1;Data Source=$Workbook$;Location=&quot;Table_1519_113_05&quot;;Extended Properties=&quot;&quot;" commandType="0"/>
  </connection>
  <connection id="360" xr16:uid="{A9C3F454-ACB3-4357-9D56-A77A362494F5}" keepAlive="1" name="連線1320" type="5" refreshedVersion="0" background="1">
    <dbPr connection="Provider=Microsoft.Mashup.OleDb.1;Data Source=$Workbook$;Location=&quot;Table_6669_113_05&quot;;Extended Properties=&quot;&quot;" commandType="0"/>
  </connection>
  <connection id="361" xr16:uid="{637E45E2-66A4-48CD-AC84-3D59663D3D7A}" keepAlive="1" name="連線1321" type="5" refreshedVersion="0" background="1">
    <dbPr connection="Provider=Microsoft.Mashup.OleDb.1;Data Source=$Workbook$;Location=&quot;Table_6669_113_04&quot;;Extended Properties=&quot;&quot;" commandType="0"/>
  </connection>
  <connection id="362" xr16:uid="{B23343D0-8877-4096-9952-B4DA614CC920}" keepAlive="1" name="連線1322" type="5" refreshedVersion="0" background="1">
    <dbPr connection="Provider=Microsoft.Mashup.OleDb.1;Data Source=$Workbook$;Location=&quot;Table_6669_113_03&quot;;Extended Properties=&quot;&quot;" commandType="0"/>
  </connection>
  <connection id="363" xr16:uid="{EB3435D5-7E92-4996-96E3-7D3A4F618F63}" keepAlive="1" name="連線1323" type="5" refreshedVersion="0" background="1">
    <dbPr connection="Provider=Microsoft.Mashup.OleDb.1;Data Source=$Workbook$;Location=&quot;Table_3036_113_05&quot;;Extended Properties=&quot;&quot;" commandType="0"/>
  </connection>
  <connection id="364" xr16:uid="{4FBC3DA4-CCC8-4F87-98F4-6CD65497D76D}" keepAlive="1" name="連線1324" type="5" refreshedVersion="0" background="1">
    <dbPr connection="Provider=Microsoft.Mashup.OleDb.1;Data Source=$Workbook$;Location=&quot;Table_3036_113_04&quot;;Extended Properties=&quot;&quot;" commandType="0"/>
  </connection>
  <connection id="365" xr16:uid="{E2D8F6B4-D13A-471E-B46B-4EE92201A863}" keepAlive="1" name="連線1325" type="5" refreshedVersion="0" background="1">
    <dbPr connection="Provider=Microsoft.Mashup.OleDb.1;Data Source=$Workbook$;Location=&quot;Table_3036_113_03&quot;;Extended Properties=&quot;&quot;" commandType="0"/>
  </connection>
  <connection id="366" xr16:uid="{5FC90010-50DC-41CF-BF53-5FAF37C08AB2}" keepAlive="1" name="連線1326" type="5" refreshedVersion="0" background="1">
    <dbPr connection="Provider=Microsoft.Mashup.OleDb.1;Data Source=$Workbook$;Location=&quot;Table_2357_113_05&quot;;Extended Properties=&quot;&quot;" commandType="0"/>
  </connection>
  <connection id="367" xr16:uid="{4335363B-B4AF-4951-9E79-F4A6877842BC}" keepAlive="1" name="連線1327" type="5" refreshedVersion="0" background="1">
    <dbPr connection="Provider=Microsoft.Mashup.OleDb.1;Data Source=$Workbook$;Location=&quot;Table_2357_113_04&quot;;Extended Properties=&quot;&quot;" commandType="0"/>
  </connection>
  <connection id="368" xr16:uid="{59B80929-62DE-4975-ABB6-7264AB553B23}" keepAlive="1" name="連線1328" type="5" refreshedVersion="0" background="1">
    <dbPr connection="Provider=Microsoft.Mashup.OleDb.1;Data Source=$Workbook$;Location=&quot;Table_2357_113_03&quot;;Extended Properties=&quot;&quot;" commandType="0"/>
  </connection>
  <connection id="369" xr16:uid="{90D2DA49-FD34-4B71-A0AA-6AB2B362E1A8}" keepAlive="1" name="連線1329" type="5" refreshedVersion="0" background="1">
    <dbPr connection="Provider=Microsoft.Mashup.OleDb.1;Data Source=$Workbook$;Location=&quot;Table_4938_113_05&quot;;Extended Properties=&quot;&quot;" commandType="0"/>
  </connection>
  <connection id="370" xr16:uid="{3A1DF346-344D-46D1-B7A0-66FC11E660BA}" keepAlive="1" name="連線133" type="5" refreshedVersion="0" background="1">
    <dbPr connection="Provider=Microsoft.Mashup.OleDb.1;Data Source=$Workbook$;Location=&quot;Table_1519_113_04&quot;;Extended Properties=&quot;&quot;" commandType="0"/>
  </connection>
  <connection id="371" xr16:uid="{FB22021C-BEF4-4072-839D-C89E1B6BB404}" keepAlive="1" name="連線1330" type="5" refreshedVersion="0" background="1">
    <dbPr connection="Provider=Microsoft.Mashup.OleDb.1;Data Source=$Workbook$;Location=&quot;Table_4938_113_04&quot;;Extended Properties=&quot;&quot;" commandType="0"/>
  </connection>
  <connection id="372" xr16:uid="{2F34250C-470D-4C3D-A40E-0F9ECD5287F0}" keepAlive="1" name="連線1331" type="5" refreshedVersion="0" background="1">
    <dbPr connection="Provider=Microsoft.Mashup.OleDb.1;Data Source=$Workbook$;Location=&quot;Table_4938_113_03&quot;;Extended Properties=&quot;&quot;" commandType="0"/>
  </connection>
  <connection id="373" xr16:uid="{013B456D-D9BE-45D3-BF05-68B50B9B75E4}" keepAlive="1" name="連線1332" type="5" refreshedVersion="0" background="1">
    <dbPr connection="Provider=Microsoft.Mashup.OleDb.1;Data Source=$Workbook$;Location=&quot;Table_1905_113_05&quot;;Extended Properties=&quot;&quot;" commandType="0"/>
  </connection>
  <connection id="374" xr16:uid="{A09BC43B-3B44-4705-BF6F-DC9AC4C9CCAF}" keepAlive="1" name="連線1333" type="5" refreshedVersion="0" background="1">
    <dbPr connection="Provider=Microsoft.Mashup.OleDb.1;Data Source=$Workbook$;Location=&quot;Table_1905_113_04&quot;;Extended Properties=&quot;&quot;" commandType="0"/>
  </connection>
  <connection id="375" xr16:uid="{6EFECC09-2A36-48B5-AB4D-CCCCAD63CEB8}" keepAlive="1" name="連線1334" type="5" refreshedVersion="0" background="1">
    <dbPr connection="Provider=Microsoft.Mashup.OleDb.1;Data Source=$Workbook$;Location=&quot;Table_1905_113_03&quot;;Extended Properties=&quot;&quot;" commandType="0"/>
  </connection>
  <connection id="376" xr16:uid="{F02A7A79-3DB0-4A85-8BFC-5958F3CA5F1F}" keepAlive="1" name="連線1335" type="5" refreshedVersion="0" background="1">
    <dbPr connection="Provider=Microsoft.Mashup.OleDb.1;Data Source=$Workbook$;Location=&quot;Table_6414_113_05&quot;;Extended Properties=&quot;&quot;" commandType="0"/>
  </connection>
  <connection id="377" xr16:uid="{E2A77A9C-CB18-4FEB-92EC-C3EF38765BE1}" keepAlive="1" name="連線1336" type="5" refreshedVersion="0" background="1">
    <dbPr connection="Provider=Microsoft.Mashup.OleDb.1;Data Source=$Workbook$;Location=&quot;Table_6414_113_04&quot;;Extended Properties=&quot;&quot;" commandType="0"/>
  </connection>
  <connection id="378" xr16:uid="{942FC9D2-5996-428D-86BD-D8B29C9387D1}" keepAlive="1" name="連線1337" type="5" refreshedVersion="0" background="1">
    <dbPr connection="Provider=Microsoft.Mashup.OleDb.1;Data Source=$Workbook$;Location=&quot;Table_6414_113_03&quot;;Extended Properties=&quot;&quot;" commandType="0"/>
  </connection>
  <connection id="379" xr16:uid="{EFCAC12E-90D7-4E0B-BA63-740A1A46893E}" keepAlive="1" name="連線1338" type="5" refreshedVersion="0" background="1">
    <dbPr connection="Provider=Microsoft.Mashup.OleDb.1;Data Source=$Workbook$;Location=&quot;Table_3356_113_05&quot;;Extended Properties=&quot;&quot;" commandType="0"/>
  </connection>
  <connection id="380" xr16:uid="{B6F74649-C57F-4935-A7F9-C5EE0FDD7D3D}" keepAlive="1" name="連線1339" type="5" refreshedVersion="0" background="1">
    <dbPr connection="Provider=Microsoft.Mashup.OleDb.1;Data Source=$Workbook$;Location=&quot;Table_3356_113_04&quot;;Extended Properties=&quot;&quot;" commandType="0"/>
  </connection>
  <connection id="381" xr16:uid="{CBA1547E-7954-4C02-B497-28C07A490C87}" keepAlive="1" name="連線134" type="5" refreshedVersion="0" background="1">
    <dbPr connection="Provider=Microsoft.Mashup.OleDb.1;Data Source=$Workbook$;Location=&quot;Table_1519_113_03&quot;;Extended Properties=&quot;&quot;" commandType="0"/>
  </connection>
  <connection id="382" xr16:uid="{A0305E12-D2D5-4E7E-A6BA-26894219ECD2}" keepAlive="1" name="連線1340" type="5" refreshedVersion="0" background="1">
    <dbPr connection="Provider=Microsoft.Mashup.OleDb.1;Data Source=$Workbook$;Location=&quot;Table_3356_113_03&quot;;Extended Properties=&quot;&quot;" commandType="0"/>
  </connection>
  <connection id="383" xr16:uid="{79A30DFF-6923-445D-8705-F66B46CCD045}" keepAlive="1" name="連線1341" type="5" refreshedVersion="0" background="1">
    <dbPr connection="Provider=Microsoft.Mashup.OleDb.1;Data Source=$Workbook$;Location=&quot;Table_1809_113_05&quot;;Extended Properties=&quot;&quot;" commandType="0"/>
  </connection>
  <connection id="384" xr16:uid="{D7B7639F-78B9-43E6-864D-A48CC6B7265F}" keepAlive="1" name="連線1342" type="5" refreshedVersion="0" background="1">
    <dbPr connection="Provider=Microsoft.Mashup.OleDb.1;Data Source=$Workbook$;Location=&quot;Table_1809_113_04&quot;;Extended Properties=&quot;&quot;" commandType="0"/>
  </connection>
  <connection id="385" xr16:uid="{A69919FD-ADC1-469A-8A19-B209F9C69EEA}" keepAlive="1" name="連線1343" type="5" refreshedVersion="0" background="1">
    <dbPr connection="Provider=Microsoft.Mashup.OleDb.1;Data Source=$Workbook$;Location=&quot;Table_1809_113_03&quot;;Extended Properties=&quot;&quot;" commandType="0"/>
  </connection>
  <connection id="386" xr16:uid="{4FD880AF-AE65-4DA1-83D6-D386E8D7C835}" keepAlive="1" name="連線1344" type="5" refreshedVersion="0" background="1">
    <dbPr connection="Provider=Microsoft.Mashup.OleDb.1;Data Source=$Workbook$;Location=&quot;Table_2338_113_05&quot;;Extended Properties=&quot;&quot;" commandType="0"/>
  </connection>
  <connection id="387" xr16:uid="{2E7792B5-A252-43F9-92AF-2F0A87ABA0F3}" keepAlive="1" name="連線1345" type="5" refreshedVersion="0" background="1">
    <dbPr connection="Provider=Microsoft.Mashup.OleDb.1;Data Source=$Workbook$;Location=&quot;Table_2338_113_04&quot;;Extended Properties=&quot;&quot;" commandType="0"/>
  </connection>
  <connection id="388" xr16:uid="{470B2169-C03C-4689-9F19-F131F0B37A7D}" keepAlive="1" name="連線1346" type="5" refreshedVersion="0" background="1">
    <dbPr connection="Provider=Microsoft.Mashup.OleDb.1;Data Source=$Workbook$;Location=&quot;Table_2338_113_03&quot;;Extended Properties=&quot;&quot;" commandType="0"/>
  </connection>
  <connection id="389" xr16:uid="{328AB7CB-36CC-4295-AE56-B8244E33530C}" keepAlive="1" name="連線1347" type="5" refreshedVersion="0" background="1">
    <dbPr connection="Provider=Microsoft.Mashup.OleDb.1;Data Source=$Workbook$;Location=&quot;Table_3504_113_05&quot;;Extended Properties=&quot;&quot;" commandType="0"/>
  </connection>
  <connection id="390" xr16:uid="{74B9ACDD-9762-4BD5-B311-8A51BF3657F3}" keepAlive="1" name="連線1348" type="5" refreshedVersion="0" background="1">
    <dbPr connection="Provider=Microsoft.Mashup.OleDb.1;Data Source=$Workbook$;Location=&quot;Table_3504_113_04&quot;;Extended Properties=&quot;&quot;" commandType="0"/>
  </connection>
  <connection id="391" xr16:uid="{18C827F4-B335-47CE-B01D-026750D9F4FA}" keepAlive="1" name="連線1349" type="5" refreshedVersion="0" background="1">
    <dbPr connection="Provider=Microsoft.Mashup.OleDb.1;Data Source=$Workbook$;Location=&quot;Table_3504_113_03&quot;;Extended Properties=&quot;&quot;" commandType="0"/>
  </connection>
  <connection id="392" xr16:uid="{FAF44D34-53B5-4D25-917B-648E7D72CFD1}" keepAlive="1" name="連線135" type="5" refreshedVersion="0" background="1">
    <dbPr connection="Provider=Microsoft.Mashup.OleDb.1;Data Source=$Workbook$;Location=&quot;Table_1905_113_05&quot;;Extended Properties=&quot;&quot;" commandType="0"/>
  </connection>
  <connection id="393" xr16:uid="{A2FBF87D-55E2-45ED-AD0B-613367081163}" keepAlive="1" name="連線1350" type="5" refreshedVersion="0" background="1">
    <dbPr connection="Provider=Microsoft.Mashup.OleDb.1;Data Source=$Workbook$;Location=&quot;Table_1519_113_05&quot;;Extended Properties=&quot;&quot;" commandType="0"/>
  </connection>
  <connection id="394" xr16:uid="{64283D95-503A-42EE-940E-243D8B58331D}" keepAlive="1" name="連線1351" type="5" refreshedVersion="0" background="1">
    <dbPr connection="Provider=Microsoft.Mashup.OleDb.1;Data Source=$Workbook$;Location=&quot;Table_1519_113_04&quot;;Extended Properties=&quot;&quot;" commandType="0"/>
  </connection>
  <connection id="395" xr16:uid="{988CE2EA-15D3-4ECD-99CF-7E9648276BBB}" keepAlive="1" name="連線1352" type="5" refreshedVersion="0" background="1">
    <dbPr connection="Provider=Microsoft.Mashup.OleDb.1;Data Source=$Workbook$;Location=&quot;Table_1519_113_03&quot;;Extended Properties=&quot;&quot;" commandType="0"/>
  </connection>
  <connection id="396" xr16:uid="{93A96FCE-DD14-459C-8803-09FFA26F90A4}" keepAlive="1" name="連線1353" type="5" refreshedVersion="0" background="1">
    <dbPr connection="Provider=Microsoft.Mashup.OleDb.1;Data Source=$Workbook$;Location=&quot;Table_3653_113_05&quot;;Extended Properties=&quot;&quot;" commandType="0"/>
  </connection>
  <connection id="397" xr16:uid="{027C33F5-DB11-4457-AD31-63346F218340}" keepAlive="1" name="連線1354" type="5" refreshedVersion="0" background="1">
    <dbPr connection="Provider=Microsoft.Mashup.OleDb.1;Data Source=$Workbook$;Location=&quot;Table_3653_113_04&quot;;Extended Properties=&quot;&quot;" commandType="0"/>
  </connection>
  <connection id="398" xr16:uid="{60707F7E-2576-43BC-9683-0166AFD59D82}" keepAlive="1" name="連線1355" type="5" refreshedVersion="0" background="1">
    <dbPr connection="Provider=Microsoft.Mashup.OleDb.1;Data Source=$Workbook$;Location=&quot;Table_3653_113_03&quot;;Extended Properties=&quot;&quot;" commandType="0"/>
  </connection>
  <connection id="399" xr16:uid="{3EAB717A-A46C-4887-8F21-F846C5D485C9}" keepAlive="1" name="連線1356" type="5" refreshedVersion="0" background="1">
    <dbPr connection="Provider=Microsoft.Mashup.OleDb.1;Data Source=$Workbook$;Location=&quot;Table_6669_113_05&quot;;Extended Properties=&quot;&quot;" commandType="0"/>
  </connection>
  <connection id="400" xr16:uid="{EC4BEC75-C6DB-4F03-BF8E-8C4E4D2F669E}" keepAlive="1" name="連線1357" type="5" refreshedVersion="0" background="1">
    <dbPr connection="Provider=Microsoft.Mashup.OleDb.1;Data Source=$Workbook$;Location=&quot;Table_6669_113_04&quot;;Extended Properties=&quot;&quot;" commandType="0"/>
  </connection>
  <connection id="401" xr16:uid="{E9DFEE92-328D-48B6-AF1B-031BA4C189B4}" keepAlive="1" name="連線1358" type="5" refreshedVersion="0" background="1">
    <dbPr connection="Provider=Microsoft.Mashup.OleDb.1;Data Source=$Workbook$;Location=&quot;Table_6669_113_03&quot;;Extended Properties=&quot;&quot;" commandType="0"/>
  </connection>
  <connection id="402" xr16:uid="{5934D82D-FC67-460E-9788-90C32357D925}" keepAlive="1" name="連線1359" type="5" refreshedVersion="0" background="1">
    <dbPr connection="Provider=Microsoft.Mashup.OleDb.1;Data Source=$Workbook$;Location=&quot;Table_2637_113_05&quot;;Extended Properties=&quot;&quot;" commandType="0"/>
  </connection>
  <connection id="403" xr16:uid="{C33400A7-A3A0-454A-B3CA-569A9B5F75D9}" keepAlive="1" name="連線136" type="5" refreshedVersion="0" background="1">
    <dbPr connection="Provider=Microsoft.Mashup.OleDb.1;Data Source=$Workbook$;Location=&quot;Table_1905_113_04&quot;;Extended Properties=&quot;&quot;" commandType="0"/>
  </connection>
  <connection id="404" xr16:uid="{B103155B-A1FF-41B6-883F-394C5C6D532F}" keepAlive="1" name="連線1360" type="5" refreshedVersion="0" background="1">
    <dbPr connection="Provider=Microsoft.Mashup.OleDb.1;Data Source=$Workbook$;Location=&quot;Table_2637_113_04&quot;;Extended Properties=&quot;&quot;" commandType="0"/>
  </connection>
  <connection id="405" xr16:uid="{B9B8DB8C-DBB2-43A8-9943-B62DCD3382FC}" keepAlive="1" name="連線1361" type="5" refreshedVersion="0" background="1">
    <dbPr connection="Provider=Microsoft.Mashup.OleDb.1;Data Source=$Workbook$;Location=&quot;Table_2637_113_03&quot;;Extended Properties=&quot;&quot;" commandType="0"/>
  </connection>
  <connection id="406" xr16:uid="{2F3CE3D4-F485-408C-8A9F-381EFC0A7753}" keepAlive="1" name="連線1362" type="5" refreshedVersion="0" background="1">
    <dbPr connection="Provider=Microsoft.Mashup.OleDb.1;Data Source=$Workbook$;Location=&quot;Table_3443_113_05&quot;;Extended Properties=&quot;&quot;" commandType="0"/>
  </connection>
  <connection id="407" xr16:uid="{2471344B-DAF2-4B54-BC15-0770128E66C8}" keepAlive="1" name="連線1363" type="5" refreshedVersion="0" background="1">
    <dbPr connection="Provider=Microsoft.Mashup.OleDb.1;Data Source=$Workbook$;Location=&quot;Table_3443_113_04&quot;;Extended Properties=&quot;&quot;" commandType="0"/>
  </connection>
  <connection id="408" xr16:uid="{9D2407C8-3052-4EFD-8FCC-2F6638C20047}" keepAlive="1" name="連線1364" type="5" refreshedVersion="0" background="1">
    <dbPr connection="Provider=Microsoft.Mashup.OleDb.1;Data Source=$Workbook$;Location=&quot;Table_3443_113_03&quot;;Extended Properties=&quot;&quot;" commandType="0"/>
  </connection>
  <connection id="409" xr16:uid="{2E8651EA-8FFC-41E2-9271-39DDAEDCBCFF}" keepAlive="1" name="連線1365" type="5" refreshedVersion="0" background="1">
    <dbPr connection="Provider=Microsoft.Mashup.OleDb.1;Data Source=$Workbook$;Location=&quot;Table_6409_113_05&quot;;Extended Properties=&quot;&quot;" commandType="0"/>
  </connection>
  <connection id="410" xr16:uid="{DC00B4C3-C952-42C3-862B-A5D3B0BF0754}" keepAlive="1" name="連線1366" type="5" refreshedVersion="0" background="1">
    <dbPr connection="Provider=Microsoft.Mashup.OleDb.1;Data Source=$Workbook$;Location=&quot;Table_6409_113_04&quot;;Extended Properties=&quot;&quot;" commandType="0"/>
  </connection>
  <connection id="411" xr16:uid="{72867BEF-5DF5-4026-B8CA-2EDE77560AA1}" keepAlive="1" name="連線1367" type="5" refreshedVersion="0" background="1">
    <dbPr connection="Provider=Microsoft.Mashup.OleDb.1;Data Source=$Workbook$;Location=&quot;Table_6409_113_03&quot;;Extended Properties=&quot;&quot;" commandType="0"/>
  </connection>
  <connection id="412" xr16:uid="{AAC1C333-4623-4A4A-8F2A-5552580C196A}" keepAlive="1" name="連線1368" type="5" refreshedVersion="0" background="1">
    <dbPr connection="Provider=Microsoft.Mashup.OleDb.1;Data Source=$Workbook$;Location=&quot;Table_1905_113_05&quot;;Extended Properties=&quot;&quot;" commandType="0"/>
  </connection>
  <connection id="413" xr16:uid="{BA8EA61E-4B73-4224-BE6B-74A52602A020}" keepAlive="1" name="連線1369" type="5" refreshedVersion="0" background="1">
    <dbPr connection="Provider=Microsoft.Mashup.OleDb.1;Data Source=$Workbook$;Location=&quot;Table_1905_113_04&quot;;Extended Properties=&quot;&quot;" commandType="0"/>
  </connection>
  <connection id="414" xr16:uid="{537E607B-DD5F-4772-8EBE-45B80EE8128F}" keepAlive="1" name="連線137" type="5" refreshedVersion="0" background="1">
    <dbPr connection="Provider=Microsoft.Mashup.OleDb.1;Data Source=$Workbook$;Location=&quot;Table_1905_113_03&quot;;Extended Properties=&quot;&quot;" commandType="0"/>
  </connection>
  <connection id="415" xr16:uid="{FF8774C8-82F5-4D9F-826D-C8117AEA4AB5}" keepAlive="1" name="連線1370" type="5" refreshedVersion="0" background="1">
    <dbPr connection="Provider=Microsoft.Mashup.OleDb.1;Data Source=$Workbook$;Location=&quot;Table_1905_113_03&quot;;Extended Properties=&quot;&quot;" commandType="0"/>
  </connection>
  <connection id="416" xr16:uid="{EFC8B13D-3D95-491A-A3B6-E85BC278B5ED}" keepAlive="1" name="連線1371" type="5" refreshedVersion="0" background="1">
    <dbPr connection="Provider=Microsoft.Mashup.OleDb.1;Data Source=$Workbook$;Location=&quot;Table_3661_113_05&quot;;Extended Properties=&quot;&quot;" commandType="0"/>
  </connection>
  <connection id="417" xr16:uid="{D616345C-B6D1-44EB-B060-9DA912061AA0}" keepAlive="1" name="連線1372" type="5" refreshedVersion="0" background="1">
    <dbPr connection="Provider=Microsoft.Mashup.OleDb.1;Data Source=$Workbook$;Location=&quot;Table_3661_113_04&quot;;Extended Properties=&quot;&quot;" commandType="0"/>
  </connection>
  <connection id="418" xr16:uid="{0958AA7C-7CB6-4A26-96F1-4C0F98B61CF1}" keepAlive="1" name="連線1373" type="5" refreshedVersion="0" background="1">
    <dbPr connection="Provider=Microsoft.Mashup.OleDb.1;Data Source=$Workbook$;Location=&quot;Table_3661_113_03&quot;;Extended Properties=&quot;&quot;" commandType="0"/>
  </connection>
  <connection id="419" xr16:uid="{96D733AA-C058-4335-9178-409061FCC900}" keepAlive="1" name="連線1374" type="5" refreshedVersion="0" background="1">
    <dbPr connection="Provider=Microsoft.Mashup.OleDb.1;Data Source=$Workbook$;Location=&quot;Table_2455_113_05&quot;;Extended Properties=&quot;&quot;" commandType="0"/>
  </connection>
  <connection id="420" xr16:uid="{03A52E12-2A22-4C4F-8B5B-AD0CE3791841}" keepAlive="1" name="連線1375" type="5" refreshedVersion="0" background="1">
    <dbPr connection="Provider=Microsoft.Mashup.OleDb.1;Data Source=$Workbook$;Location=&quot;Table_2455_113_04&quot;;Extended Properties=&quot;&quot;" commandType="0"/>
  </connection>
  <connection id="421" xr16:uid="{AE7ED6A7-42E3-49B1-88D5-0812962ED799}" keepAlive="1" name="連線1376" type="5" refreshedVersion="0" background="1">
    <dbPr connection="Provider=Microsoft.Mashup.OleDb.1;Data Source=$Workbook$;Location=&quot;Table_2455_113_03&quot;;Extended Properties=&quot;&quot;" commandType="0"/>
  </connection>
  <connection id="422" xr16:uid="{6E1A6F38-52C0-4DBC-AAFF-6EE934589ECA}" keepAlive="1" name="連線1377" type="5" refreshedVersion="0" background="1">
    <dbPr connection="Provider=Microsoft.Mashup.OleDb.1;Data Source=$Workbook$;Location=&quot;Table_2330_113_05&quot;;Extended Properties=&quot;&quot;" commandType="0"/>
  </connection>
  <connection id="423" xr16:uid="{FAC03514-767F-408E-8DDB-3B4BB2219C2E}" keepAlive="1" name="連線1378" type="5" refreshedVersion="0" background="1">
    <dbPr connection="Provider=Microsoft.Mashup.OleDb.1;Data Source=$Workbook$;Location=&quot;Table_2330_113_04&quot;;Extended Properties=&quot;&quot;" commandType="0"/>
  </connection>
  <connection id="424" xr16:uid="{2345ABBE-9F6E-4793-A0E3-4BE9661193F8}" keepAlive="1" name="連線1379" type="5" refreshedVersion="0" background="1">
    <dbPr connection="Provider=Microsoft.Mashup.OleDb.1;Data Source=$Workbook$;Location=&quot;Table_2330_113_03&quot;;Extended Properties=&quot;&quot;" commandType="0"/>
  </connection>
  <connection id="425" xr16:uid="{0D4EC10D-9EBB-4C4C-8416-BA94F5363A54}" keepAlive="1" name="連線138" type="5" refreshedVersion="0" background="1">
    <dbPr connection="Provider=Microsoft.Mashup.OleDb.1;Data Source=$Workbook$;Location=&quot;Table_6409_113_05&quot;;Extended Properties=&quot;&quot;" commandType="0"/>
  </connection>
  <connection id="426" xr16:uid="{6C8C3719-EC5F-47BD-8B25-3A537EB94FA5}" keepAlive="1" name="連線1380" type="5" refreshedVersion="0" background="1">
    <dbPr connection="Provider=Microsoft.Mashup.OleDb.1;Data Source=$Workbook$;Location=&quot;Table_6669_113_05&quot;;Extended Properties=&quot;&quot;" commandType="0"/>
  </connection>
  <connection id="427" xr16:uid="{E4C08C72-529D-4DEA-A5D4-CD0C30BE38CC}" keepAlive="1" name="連線1381" type="5" refreshedVersion="0" background="1">
    <dbPr connection="Provider=Microsoft.Mashup.OleDb.1;Data Source=$Workbook$;Location=&quot;Table_6669_113_04&quot;;Extended Properties=&quot;&quot;" commandType="0"/>
  </connection>
  <connection id="428" xr16:uid="{0F69973D-B53D-4450-9894-F8132A595DE1}" keepAlive="1" name="連線1382" type="5" refreshedVersion="0" background="1">
    <dbPr connection="Provider=Microsoft.Mashup.OleDb.1;Data Source=$Workbook$;Location=&quot;Table_6669_113_03&quot;;Extended Properties=&quot;&quot;" commandType="0"/>
  </connection>
  <connection id="429" xr16:uid="{F73F019B-547C-455C-A258-AA3345856B8D}" keepAlive="1" name="連線1383" type="5" refreshedVersion="0" background="1">
    <dbPr connection="Provider=Microsoft.Mashup.OleDb.1;Data Source=$Workbook$;Location=&quot;Table_3036_113_05&quot;;Extended Properties=&quot;&quot;" commandType="0"/>
  </connection>
  <connection id="430" xr16:uid="{411200F7-1DB8-4C60-945D-93CB9EFBA9C6}" keepAlive="1" name="連線1384" type="5" refreshedVersion="0" background="1">
    <dbPr connection="Provider=Microsoft.Mashup.OleDb.1;Data Source=$Workbook$;Location=&quot;Table_3036_113_04&quot;;Extended Properties=&quot;&quot;" commandType="0"/>
  </connection>
  <connection id="431" xr16:uid="{C86A4E85-4DBC-4E3D-8CD4-41C8AA91D2EC}" keepAlive="1" name="連線1385" type="5" refreshedVersion="0" background="1">
    <dbPr connection="Provider=Microsoft.Mashup.OleDb.1;Data Source=$Workbook$;Location=&quot;Table_3036_113_03&quot;;Extended Properties=&quot;&quot;" commandType="0"/>
  </connection>
  <connection id="432" xr16:uid="{A55B33CA-C673-48E3-87A8-F4299C286317}" keepAlive="1" name="連線1386" type="5" refreshedVersion="0" background="1">
    <dbPr connection="Provider=Microsoft.Mashup.OleDb.1;Data Source=$Workbook$;Location=&quot;Table_2357_113_05&quot;;Extended Properties=&quot;&quot;" commandType="0"/>
  </connection>
  <connection id="433" xr16:uid="{C4A148F7-49A2-44BF-A974-C5641E0EDFBD}" keepAlive="1" name="連線1387" type="5" refreshedVersion="0" background="1">
    <dbPr connection="Provider=Microsoft.Mashup.OleDb.1;Data Source=$Workbook$;Location=&quot;Table_2357_113_04&quot;;Extended Properties=&quot;&quot;" commandType="0"/>
  </connection>
  <connection id="434" xr16:uid="{32DB0B8B-385A-4BD0-98BF-CD73E0CB80A9}" keepAlive="1" name="連線1388" type="5" refreshedVersion="0" background="1">
    <dbPr connection="Provider=Microsoft.Mashup.OleDb.1;Data Source=$Workbook$;Location=&quot;Table_2357_113_03&quot;;Extended Properties=&quot;&quot;" commandType="0"/>
  </connection>
  <connection id="435" xr16:uid="{85BAE150-93BC-4D8D-9088-2CBF5EAC148F}" keepAlive="1" name="連線1389" type="5" refreshedVersion="0" background="1">
    <dbPr connection="Provider=Microsoft.Mashup.OleDb.1;Data Source=$Workbook$;Location=&quot;Table_4938_113_05&quot;;Extended Properties=&quot;&quot;" commandType="0"/>
  </connection>
  <connection id="436" xr16:uid="{9807282B-3683-49A0-87BD-0D3153552DF5}" keepAlive="1" name="連線139" type="5" refreshedVersion="0" background="1">
    <dbPr connection="Provider=Microsoft.Mashup.OleDb.1;Data Source=$Workbook$;Location=&quot;Table_6409_113_04&quot;;Extended Properties=&quot;&quot;" commandType="0"/>
  </connection>
  <connection id="437" xr16:uid="{05C0A8E6-2DED-4450-B0AB-6ECC4F0FAD95}" keepAlive="1" name="連線1390" type="5" refreshedVersion="0" background="1">
    <dbPr connection="Provider=Microsoft.Mashup.OleDb.1;Data Source=$Workbook$;Location=&quot;Table_4938_113_04&quot;;Extended Properties=&quot;&quot;" commandType="0"/>
  </connection>
  <connection id="438" xr16:uid="{6D686EB8-5E63-46B4-BEDA-4772281A69D3}" keepAlive="1" name="連線1391" type="5" refreshedVersion="0" background="1">
    <dbPr connection="Provider=Microsoft.Mashup.OleDb.1;Data Source=$Workbook$;Location=&quot;Table_4938_113_03&quot;;Extended Properties=&quot;&quot;" commandType="0"/>
  </connection>
  <connection id="439" xr16:uid="{89438B24-DD94-4EAB-B660-30B459FB08D6}" keepAlive="1" name="連線1392" type="5" refreshedVersion="0" background="1">
    <dbPr connection="Provider=Microsoft.Mashup.OleDb.1;Data Source=$Workbook$;Location=&quot;Table_2317_113_05&quot;;Extended Properties=&quot;&quot;" commandType="0"/>
  </connection>
  <connection id="440" xr16:uid="{F1498D00-1705-484C-A7BB-ABD14A99F038}" keepAlive="1" name="連線1393" type="5" refreshedVersion="0" background="1">
    <dbPr connection="Provider=Microsoft.Mashup.OleDb.1;Data Source=$Workbook$;Location=&quot;Table_2317_113_04&quot;;Extended Properties=&quot;&quot;" commandType="0"/>
  </connection>
  <connection id="441" xr16:uid="{CC11D7E6-014B-4126-B09D-FB1713E70758}" keepAlive="1" name="連線1394" type="5" refreshedVersion="0" background="1">
    <dbPr connection="Provider=Microsoft.Mashup.OleDb.1;Data Source=$Workbook$;Location=&quot;Table_2317_113_03&quot;;Extended Properties=&quot;&quot;" commandType="0"/>
  </connection>
  <connection id="442" xr16:uid="{CB81E4D7-74C7-448B-9FB1-E21833AF39FD}" keepAlive="1" name="連線1395" type="5" refreshedVersion="0" background="1">
    <dbPr connection="Provider=Microsoft.Mashup.OleDb.1;Data Source=$Workbook$;Location=&quot;Table_3702_113_05&quot;;Extended Properties=&quot;&quot;" commandType="0"/>
  </connection>
  <connection id="443" xr16:uid="{D10CE1D5-E8E6-47B2-B849-7FF68A50FB76}" keepAlive="1" name="連線1396" type="5" refreshedVersion="0" background="1">
    <dbPr connection="Provider=Microsoft.Mashup.OleDb.1;Data Source=$Workbook$;Location=&quot;Table_3702_113_04&quot;;Extended Properties=&quot;&quot;" commandType="0"/>
  </connection>
  <connection id="444" xr16:uid="{776EC5B6-89DB-4291-880D-AE339ACA1956}" keepAlive="1" name="連線1397" type="5" refreshedVersion="0" background="1">
    <dbPr connection="Provider=Microsoft.Mashup.OleDb.1;Data Source=$Workbook$;Location=&quot;Table_3702_113_03&quot;;Extended Properties=&quot;&quot;" commandType="0"/>
  </connection>
  <connection id="445" xr16:uid="{33B8EB3A-E091-4EB7-AE6E-8EAE21D5DAD1}" keepAlive="1" name="連線1398" type="5" refreshedVersion="0" background="1">
    <dbPr connection="Provider=Microsoft.Mashup.OleDb.1;Data Source=$Workbook$;Location=&quot;Table_1905_113_05&quot;;Extended Properties=&quot;&quot;" commandType="0"/>
  </connection>
  <connection id="446" xr16:uid="{4DA719D6-E387-4C7F-99AC-29F65E37B781}" keepAlive="1" name="連線1399" type="5" refreshedVersion="0" background="1">
    <dbPr connection="Provider=Microsoft.Mashup.OleDb.1;Data Source=$Workbook$;Location=&quot;Table_1905_113_04&quot;;Extended Properties=&quot;&quot;" commandType="0"/>
  </connection>
  <connection id="447" xr16:uid="{BC46DDD8-68C8-45B8-AD47-833350AD9CF8}" keepAlive="1" name="連線14" type="5" refreshedVersion="0" background="1">
    <dbPr connection="Provider=Microsoft.Mashup.OleDb.1;Data Source=$Workbook$;Location=&quot;Table_1519_113_03&quot;;Extended Properties=&quot;&quot;" commandType="0"/>
  </connection>
  <connection id="448" xr16:uid="{CD28D46C-E403-4428-B87E-C1BBBF6177B8}" keepAlive="1" name="連線140" type="5" refreshedVersion="0" background="1">
    <dbPr connection="Provider=Microsoft.Mashup.OleDb.1;Data Source=$Workbook$;Location=&quot;Table_6409_113_03&quot;;Extended Properties=&quot;&quot;" commandType="0"/>
  </connection>
  <connection id="449" xr16:uid="{B957747D-F69F-4924-8DBC-431D9C43C474}" keepAlive="1" name="連線1400" type="5" refreshedVersion="0" background="1">
    <dbPr connection="Provider=Microsoft.Mashup.OleDb.1;Data Source=$Workbook$;Location=&quot;Table_1905_113_03&quot;;Extended Properties=&quot;&quot;" commandType="0"/>
  </connection>
  <connection id="450" xr16:uid="{D32D9987-D896-4C8D-98D0-A6C9FDA53D0E}" keepAlive="1" name="連線1401" type="5" refreshedVersion="0" background="1">
    <dbPr connection="Provider=Microsoft.Mashup.OleDb.1;Data Source=$Workbook$;Location=&quot;Table_6414_113_05&quot;;Extended Properties=&quot;&quot;" commandType="0"/>
  </connection>
  <connection id="451" xr16:uid="{C7387887-CB6C-43E9-84D0-44E697B5088D}" keepAlive="1" name="連線1402" type="5" refreshedVersion="0" background="1">
    <dbPr connection="Provider=Microsoft.Mashup.OleDb.1;Data Source=$Workbook$;Location=&quot;Table_6414_113_04&quot;;Extended Properties=&quot;&quot;" commandType="0"/>
  </connection>
  <connection id="452" xr16:uid="{CD939247-1E17-4850-8195-0FB3B45DB0A3}" keepAlive="1" name="連線1403" type="5" refreshedVersion="0" background="1">
    <dbPr connection="Provider=Microsoft.Mashup.OleDb.1;Data Source=$Workbook$;Location=&quot;Table_6414_113_03&quot;;Extended Properties=&quot;&quot;" commandType="0"/>
  </connection>
  <connection id="453" xr16:uid="{DE5E89BA-2B0A-4E69-97C5-4550659D5A74}" keepAlive="1" name="連線1404" type="5" refreshedVersion="0" background="1">
    <dbPr connection="Provider=Microsoft.Mashup.OleDb.1;Data Source=$Workbook$;Location=&quot;Table_3356_113_05&quot;;Extended Properties=&quot;&quot;" commandType="0"/>
  </connection>
  <connection id="454" xr16:uid="{F5ED91B0-166F-4993-A898-C08922C50B88}" keepAlive="1" name="連線1405" type="5" refreshedVersion="0" background="1">
    <dbPr connection="Provider=Microsoft.Mashup.OleDb.1;Data Source=$Workbook$;Location=&quot;Table_3356_113_04&quot;;Extended Properties=&quot;&quot;" commandType="0"/>
  </connection>
  <connection id="455" xr16:uid="{D59983AB-3BA6-44A1-A9AC-C1E44F192A70}" keepAlive="1" name="連線1406" type="5" refreshedVersion="0" background="1">
    <dbPr connection="Provider=Microsoft.Mashup.OleDb.1;Data Source=$Workbook$;Location=&quot;Table_3356_113_03&quot;;Extended Properties=&quot;&quot;" commandType="0"/>
  </connection>
  <connection id="456" xr16:uid="{C299EAB0-45AC-413F-A808-63DF456597F9}" keepAlive="1" name="連線1407" type="5" refreshedVersion="0" background="1">
    <dbPr connection="Provider=Microsoft.Mashup.OleDb.1;Data Source=$Workbook$;Location=&quot;Table_2338_113_05&quot;;Extended Properties=&quot;&quot;" commandType="0"/>
  </connection>
  <connection id="457" xr16:uid="{B43CFB1A-7131-4062-A645-F2B2E50D4347}" keepAlive="1" name="連線1408" type="5" refreshedVersion="0" background="1">
    <dbPr connection="Provider=Microsoft.Mashup.OleDb.1;Data Source=$Workbook$;Location=&quot;Table_2338_113_04&quot;;Extended Properties=&quot;&quot;" commandType="0"/>
  </connection>
  <connection id="458" xr16:uid="{E303D547-10DB-4765-8245-D786CADD73DA}" keepAlive="1" name="連線1409" type="5" refreshedVersion="0" background="1">
    <dbPr connection="Provider=Microsoft.Mashup.OleDb.1;Data Source=$Workbook$;Location=&quot;Table_2338_113_03&quot;;Extended Properties=&quot;&quot;" commandType="0"/>
  </connection>
  <connection id="459" xr16:uid="{66DF6F13-F3E8-4E2F-8723-727FDD318D38}" keepAlive="1" name="連線141" type="5" refreshedVersion="0" background="1">
    <dbPr connection="Provider=Microsoft.Mashup.OleDb.1;Data Source=$Workbook$;Location=&quot;Table_3443_113_05&quot;;Extended Properties=&quot;&quot;" commandType="0"/>
  </connection>
  <connection id="460" xr16:uid="{622B0EC9-F22B-4F2A-9827-91111400CFFE}" keepAlive="1" name="連線142" type="5" refreshedVersion="0" background="1">
    <dbPr connection="Provider=Microsoft.Mashup.OleDb.1;Data Source=$Workbook$;Location=&quot;Table_3443_113_04&quot;;Extended Properties=&quot;&quot;" commandType="0"/>
  </connection>
  <connection id="461" xr16:uid="{A61F14E0-2335-4C4B-985A-D42503B69579}" keepAlive="1" name="連線143" type="5" refreshedVersion="0" background="1">
    <dbPr connection="Provider=Microsoft.Mashup.OleDb.1;Data Source=$Workbook$;Location=&quot;Table_3443_113_03&quot;;Extended Properties=&quot;&quot;" commandType="0"/>
  </connection>
  <connection id="462" xr16:uid="{08B68F64-6B9D-46D7-83F7-8D7F7A8DC692}" keepAlive="1" name="連線144" type="5" refreshedVersion="0" background="1">
    <dbPr connection="Provider=Microsoft.Mashup.OleDb.1;Data Source=$Workbook$;Location=&quot;Table_2637_113_05&quot;;Extended Properties=&quot;&quot;" commandType="0"/>
  </connection>
  <connection id="463" xr16:uid="{0E3AE6AC-DA75-4C02-B815-5757988171CF}" keepAlive="1" name="連線145" type="5" refreshedVersion="0" background="1">
    <dbPr connection="Provider=Microsoft.Mashup.OleDb.1;Data Source=$Workbook$;Location=&quot;Table_2637_113_04&quot;;Extended Properties=&quot;&quot;" commandType="0"/>
  </connection>
  <connection id="464" xr16:uid="{B3E54BEA-414C-463D-9B31-3C15EDB7E5C4}" keepAlive="1" name="連線146" type="5" refreshedVersion="0" background="1">
    <dbPr connection="Provider=Microsoft.Mashup.OleDb.1;Data Source=$Workbook$;Location=&quot;Table_2637_113_03&quot;;Extended Properties=&quot;&quot;" commandType="0"/>
  </connection>
  <connection id="465" xr16:uid="{600F0349-772D-47B9-8E84-944D4BE5E5AD}" keepAlive="1" name="連線147" type="5" refreshedVersion="0" background="1">
    <dbPr connection="Provider=Microsoft.Mashup.OleDb.1;Data Source=$Workbook$;Location=&quot;Table_3661_113_05&quot;;Extended Properties=&quot;&quot;" commandType="0"/>
  </connection>
  <connection id="466" xr16:uid="{70D1AE47-014C-454A-9E60-E2867BC18DFE}" keepAlive="1" name="連線148" type="5" refreshedVersion="0" background="1">
    <dbPr connection="Provider=Microsoft.Mashup.OleDb.1;Data Source=$Workbook$;Location=&quot;Table_3661_113_04&quot;;Extended Properties=&quot;&quot;" commandType="0"/>
  </connection>
  <connection id="467" xr16:uid="{F00801A7-5879-4766-B2FF-7DA9DFAFE073}" keepAlive="1" name="連線149" type="5" refreshedVersion="0" background="1">
    <dbPr connection="Provider=Microsoft.Mashup.OleDb.1;Data Source=$Workbook$;Location=&quot;Table_3661_113_03&quot;;Extended Properties=&quot;&quot;" commandType="0"/>
  </connection>
  <connection id="468" xr16:uid="{722FDDC9-17D1-4620-9510-5D54C62279F2}" keepAlive="1" name="連線15" type="5" refreshedVersion="0" background="1">
    <dbPr connection="Provider=Microsoft.Mashup.OleDb.1;Data Source=$Workbook$;Location=&quot;Table_1905_113_05&quot;;Extended Properties=&quot;&quot;" commandType="0"/>
  </connection>
  <connection id="469" xr16:uid="{9D3DA270-C7E2-43F0-A70B-468D2E40CDC6}" keepAlive="1" name="連線150" type="5" refreshedVersion="0" background="1">
    <dbPr connection="Provider=Microsoft.Mashup.OleDb.1;Data Source=$Workbook$;Location=&quot;Table_2404_113_05&quot;;Extended Properties=&quot;&quot;" commandType="0"/>
  </connection>
  <connection id="470" xr16:uid="{575FF94C-09B1-429F-9C21-7B412C17ADAD}" keepAlive="1" name="連線151" type="5" refreshedVersion="0" background="1">
    <dbPr connection="Provider=Microsoft.Mashup.OleDb.1;Data Source=$Workbook$;Location=&quot;Table_2404_113_04&quot;;Extended Properties=&quot;&quot;" commandType="0"/>
  </connection>
  <connection id="471" xr16:uid="{768D5FB3-8EA4-49E2-B9AF-4F7EF3EE4CDA}" keepAlive="1" name="連線152" type="5" refreshedVersion="0" background="1">
    <dbPr connection="Provider=Microsoft.Mashup.OleDb.1;Data Source=$Workbook$;Location=&quot;Table_2404_113_03&quot;;Extended Properties=&quot;&quot;" commandType="0"/>
  </connection>
  <connection id="472" xr16:uid="{89EE3473-A577-413A-99B3-A79186C1DD71}" keepAlive="1" name="連線153" type="5" refreshedVersion="0" background="1">
    <dbPr connection="Provider=Microsoft.Mashup.OleDb.1;Data Source=$Workbook$;Location=&quot;Table_2357_113_05&quot;;Extended Properties=&quot;&quot;" commandType="0"/>
  </connection>
  <connection id="473" xr16:uid="{6D279DE6-CD5B-47A9-9931-DC44A5D571D9}" keepAlive="1" name="連線154" type="5" refreshedVersion="0" background="1">
    <dbPr connection="Provider=Microsoft.Mashup.OleDb.1;Data Source=$Workbook$;Location=&quot;Table_2357_113_04&quot;;Extended Properties=&quot;&quot;" commandType="0"/>
  </connection>
  <connection id="474" xr16:uid="{D17A5DA7-D71B-4BA6-AA2B-EC5390FB4955}" keepAlive="1" name="連線155" type="5" refreshedVersion="0" background="1">
    <dbPr connection="Provider=Microsoft.Mashup.OleDb.1;Data Source=$Workbook$;Location=&quot;Table_2357_113_03&quot;;Extended Properties=&quot;&quot;" commandType="0"/>
  </connection>
  <connection id="475" xr16:uid="{C01A5202-0684-4B00-B6DD-F80F7D378193}" keepAlive="1" name="連線156" type="5" refreshedVersion="0" background="1">
    <dbPr connection="Provider=Microsoft.Mashup.OleDb.1;Data Source=$Workbook$;Location=&quot;Table_2059_113_05&quot;;Extended Properties=&quot;&quot;" commandType="0"/>
  </connection>
  <connection id="476" xr16:uid="{262B3853-8553-4053-BDDF-BA30953269AB}" keepAlive="1" name="連線157" type="5" refreshedVersion="0" background="1">
    <dbPr connection="Provider=Microsoft.Mashup.OleDb.1;Data Source=$Workbook$;Location=&quot;Table_2059_113_04&quot;;Extended Properties=&quot;&quot;" commandType="0"/>
  </connection>
  <connection id="477" xr16:uid="{BA725210-21A8-433E-A172-B64A2011C9F8}" keepAlive="1" name="連線158" type="5" refreshedVersion="0" background="1">
    <dbPr connection="Provider=Microsoft.Mashup.OleDb.1;Data Source=$Workbook$;Location=&quot;Table_2059_113_03&quot;;Extended Properties=&quot;&quot;" commandType="0"/>
  </connection>
  <connection id="478" xr16:uid="{DBB6790F-492F-426C-B07C-EC417299AD22}" keepAlive="1" name="連線159" type="5" refreshedVersion="0" background="1">
    <dbPr connection="Provider=Microsoft.Mashup.OleDb.1;Data Source=$Workbook$;Location=&quot;Table_3533_113_05&quot;;Extended Properties=&quot;&quot;" commandType="0"/>
  </connection>
  <connection id="479" xr16:uid="{C2ECF721-B846-4D64-BFAD-7F7D5DD8AC90}" keepAlive="1" name="連線16" type="5" refreshedVersion="0" background="1">
    <dbPr connection="Provider=Microsoft.Mashup.OleDb.1;Data Source=$Workbook$;Location=&quot;Table_1905_113_04&quot;;Extended Properties=&quot;&quot;" commandType="0"/>
  </connection>
  <connection id="480" xr16:uid="{13810DC8-1ED1-461A-B08C-8247C2D8EF2E}" keepAlive="1" name="連線160" type="5" refreshedVersion="0" background="1">
    <dbPr connection="Provider=Microsoft.Mashup.OleDb.1;Data Source=$Workbook$;Location=&quot;Table_3533_113_04&quot;;Extended Properties=&quot;&quot;" commandType="0"/>
  </connection>
  <connection id="481" xr16:uid="{1607D787-5D0E-44B5-AE0F-0B117DE66BE5}" keepAlive="1" name="連線161" type="5" refreshedVersion="0" background="1">
    <dbPr connection="Provider=Microsoft.Mashup.OleDb.1;Data Source=$Workbook$;Location=&quot;Table_3533_113_03&quot;;Extended Properties=&quot;&quot;" commandType="0"/>
  </connection>
  <connection id="482" xr16:uid="{169EE244-ACDC-4A9C-87E4-72D635E531FE}" keepAlive="1" name="連線162" type="5" refreshedVersion="0" background="1">
    <dbPr connection="Provider=Microsoft.Mashup.OleDb.1;Data Source=$Workbook$;Location=&quot;Table_6669_113_05&quot;;Extended Properties=&quot;&quot;" commandType="0"/>
  </connection>
  <connection id="483" xr16:uid="{896281E0-C95B-402F-B669-50131B9AB972}" keepAlive="1" name="連線163" type="5" refreshedVersion="0" background="1">
    <dbPr connection="Provider=Microsoft.Mashup.OleDb.1;Data Source=$Workbook$;Location=&quot;Table_6669_113_04&quot;;Extended Properties=&quot;&quot;" commandType="0"/>
  </connection>
  <connection id="484" xr16:uid="{2CA68DEF-ED9A-43DA-BC52-03572D044CFF}" keepAlive="1" name="連線164" type="5" refreshedVersion="0" background="1">
    <dbPr connection="Provider=Microsoft.Mashup.OleDb.1;Data Source=$Workbook$;Location=&quot;Table_6669_113_03&quot;;Extended Properties=&quot;&quot;" commandType="0"/>
  </connection>
  <connection id="485" xr16:uid="{B1192E21-8B1E-49D1-8AF7-BFF6E41E0C95}" keepAlive="1" name="連線165" type="5" refreshedVersion="0" background="1">
    <dbPr connection="Provider=Microsoft.Mashup.OleDb.1;Data Source=$Workbook$;Location=&quot;Table_2207_113_05&quot;;Extended Properties=&quot;&quot;" commandType="0"/>
  </connection>
  <connection id="486" xr16:uid="{693638E2-FAF8-471A-8671-8BA23A0B7824}" keepAlive="1" name="連線166" type="5" refreshedVersion="0" background="1">
    <dbPr connection="Provider=Microsoft.Mashup.OleDb.1;Data Source=$Workbook$;Location=&quot;Table_2207_113_04&quot;;Extended Properties=&quot;&quot;" commandType="0"/>
  </connection>
  <connection id="487" xr16:uid="{1F30572D-D93D-4FFD-9C72-F09AB2636A29}" keepAlive="1" name="連線167" type="5" refreshedVersion="0" background="1">
    <dbPr connection="Provider=Microsoft.Mashup.OleDb.1;Data Source=$Workbook$;Location=&quot;Table_2207_113_03&quot;;Extended Properties=&quot;&quot;" commandType="0"/>
  </connection>
  <connection id="488" xr16:uid="{BC841D81-269C-449A-BBC9-AEA26E6BF1D4}" keepAlive="1" name="連線168" type="5" refreshedVersion="0" background="1">
    <dbPr connection="Provider=Microsoft.Mashup.OleDb.1;Data Source=$Workbook$;Location=&quot;Table_2454_113_05&quot;;Extended Properties=&quot;&quot;" commandType="0"/>
  </connection>
  <connection id="489" xr16:uid="{4CCFE564-442F-4CDA-8C9F-85B050EA165A}" keepAlive="1" name="連線169" type="5" refreshedVersion="0" background="1">
    <dbPr connection="Provider=Microsoft.Mashup.OleDb.1;Data Source=$Workbook$;Location=&quot;Table_2454_113_04&quot;;Extended Properties=&quot;&quot;" commandType="0"/>
  </connection>
  <connection id="490" xr16:uid="{5643A559-B53D-4912-854E-56DF6B55D32D}" keepAlive="1" name="連線17" type="5" refreshedVersion="0" background="1">
    <dbPr connection="Provider=Microsoft.Mashup.OleDb.1;Data Source=$Workbook$;Location=&quot;Table_1905_113_03&quot;;Extended Properties=&quot;&quot;" commandType="0"/>
  </connection>
  <connection id="491" xr16:uid="{F6D4634C-7D38-43B2-BAA0-EB863F52CAF4}" keepAlive="1" name="連線170" type="5" refreshedVersion="0" background="1">
    <dbPr connection="Provider=Microsoft.Mashup.OleDb.1;Data Source=$Workbook$;Location=&quot;Table_2454_113_03&quot;;Extended Properties=&quot;&quot;" commandType="0"/>
  </connection>
  <connection id="492" xr16:uid="{0B73A9A6-163B-4D70-882B-0417F27E9EDC}" keepAlive="1" name="連線171" type="5" refreshedVersion="0" background="1">
    <dbPr connection="Provider=Microsoft.Mashup.OleDb.1;Data Source=$Workbook$;Location=&quot;Table_4763_113_05&quot;;Extended Properties=&quot;&quot;" commandType="0"/>
  </connection>
  <connection id="493" xr16:uid="{C3736A7B-2009-4A32-BCA3-CD828CD91531}" keepAlive="1" name="連線172" type="5" refreshedVersion="0" background="1">
    <dbPr connection="Provider=Microsoft.Mashup.OleDb.1;Data Source=$Workbook$;Location=&quot;Table_4763_113_04&quot;;Extended Properties=&quot;&quot;" commandType="0"/>
  </connection>
  <connection id="494" xr16:uid="{4BA87F39-34CD-4C4B-85A8-9D713294AE84}" keepAlive="1" name="連線173" type="5" refreshedVersion="0" background="1">
    <dbPr connection="Provider=Microsoft.Mashup.OleDb.1;Data Source=$Workbook$;Location=&quot;Table_4763_113_03&quot;;Extended Properties=&quot;&quot;" commandType="0"/>
  </connection>
  <connection id="495" xr16:uid="{7DD7692A-BC4C-4434-8565-6D2574A1E2B8}" keepAlive="1" name="連線174" type="5" refreshedVersion="0" background="1">
    <dbPr connection="Provider=Microsoft.Mashup.OleDb.1;Data Source=$Workbook$;Location=&quot;Table_3008_113_05&quot;;Extended Properties=&quot;&quot;" commandType="0"/>
  </connection>
  <connection id="496" xr16:uid="{A53192AB-D61A-4132-B97B-5288DB133E4C}" keepAlive="1" name="連線175" type="5" refreshedVersion="0" background="1">
    <dbPr connection="Provider=Microsoft.Mashup.OleDb.1;Data Source=$Workbook$;Location=&quot;Table_3008_113_04&quot;;Extended Properties=&quot;&quot;" commandType="0"/>
  </connection>
  <connection id="497" xr16:uid="{ED83371E-785D-4D23-BFF1-2A456F74C3E3}" keepAlive="1" name="連線176" type="5" refreshedVersion="0" background="1">
    <dbPr connection="Provider=Microsoft.Mashup.OleDb.1;Data Source=$Workbook$;Location=&quot;Table_3008_113_03&quot;;Extended Properties=&quot;&quot;" commandType="0"/>
  </connection>
  <connection id="498" xr16:uid="{8C3E3FAD-7D2C-4D19-9E5A-ED752A1C0B56}" keepAlive="1" name="連線177" type="5" refreshedVersion="0" background="1">
    <dbPr connection="Provider=Microsoft.Mashup.OleDb.1;Data Source=$Workbook$;Location=&quot;Table_3661_113_05&quot;;Extended Properties=&quot;&quot;" commandType="0"/>
  </connection>
  <connection id="499" xr16:uid="{C2986A42-DF6B-4B32-B454-BA4012DA04BF}" keepAlive="1" name="連線178" type="5" refreshedVersion="0" background="1">
    <dbPr connection="Provider=Microsoft.Mashup.OleDb.1;Data Source=$Workbook$;Location=&quot;Table_3661_113_04&quot;;Extended Properties=&quot;&quot;" commandType="0"/>
  </connection>
  <connection id="500" xr16:uid="{ED3FF47A-FE76-4B44-BFD4-7E827C015F97}" keepAlive="1" name="連線179" type="5" refreshedVersion="0" background="1">
    <dbPr connection="Provider=Microsoft.Mashup.OleDb.1;Data Source=$Workbook$;Location=&quot;Table_3661_113_03&quot;;Extended Properties=&quot;&quot;" commandType="0"/>
  </connection>
  <connection id="501" xr16:uid="{2E22D114-D7CB-4559-9F2C-9D16AC775205}" keepAlive="1" name="連線18" type="5" refreshedVersion="0" background="1">
    <dbPr connection="Provider=Microsoft.Mashup.OleDb.1;Data Source=$Workbook$;Location=&quot;Table_6409_113_05&quot;;Extended Properties=&quot;&quot;" commandType="0"/>
  </connection>
  <connection id="502" xr16:uid="{B9E1FC9E-8E8C-4082-A718-F7772730A1CA}" keepAlive="1" name="連線180" type="5" refreshedVersion="0" background="1">
    <dbPr connection="Provider=Microsoft.Mashup.OleDb.1;Data Source=$Workbook$;Location=&quot;Table_2404_113_05&quot;;Extended Properties=&quot;&quot;" commandType="0"/>
  </connection>
  <connection id="503" xr16:uid="{BEB4FBED-1E33-480B-BA56-9978BFFF575A}" keepAlive="1" name="連線181" type="5" refreshedVersion="0" background="1">
    <dbPr connection="Provider=Microsoft.Mashup.OleDb.1;Data Source=$Workbook$;Location=&quot;Table_2404_113_04&quot;;Extended Properties=&quot;&quot;" commandType="0"/>
  </connection>
  <connection id="504" xr16:uid="{15575076-1522-46C6-AE48-810819ED9AD6}" keepAlive="1" name="連線182" type="5" refreshedVersion="0" background="1">
    <dbPr connection="Provider=Microsoft.Mashup.OleDb.1;Data Source=$Workbook$;Location=&quot;Table_2404_113_03&quot;;Extended Properties=&quot;&quot;" commandType="0"/>
  </connection>
  <connection id="505" xr16:uid="{DFE0A40C-9A8A-40D3-A5DC-069733DFDC27}" keepAlive="1" name="連線183" type="5" refreshedVersion="0" background="1">
    <dbPr connection="Provider=Microsoft.Mashup.OleDb.1;Data Source=$Workbook$;Location=&quot;Table_2357_113_05&quot;;Extended Properties=&quot;&quot;" commandType="0"/>
  </connection>
  <connection id="506" xr16:uid="{54F10C57-07FB-464B-AD92-1C4F7A71EBC0}" keepAlive="1" name="連線184" type="5" refreshedVersion="0" background="1">
    <dbPr connection="Provider=Microsoft.Mashup.OleDb.1;Data Source=$Workbook$;Location=&quot;Table_2357_113_04&quot;;Extended Properties=&quot;&quot;" commandType="0"/>
  </connection>
  <connection id="507" xr16:uid="{5CC27ECE-A064-4CFB-9F08-B51D215405C9}" keepAlive="1" name="連線185" type="5" refreshedVersion="0" background="1">
    <dbPr connection="Provider=Microsoft.Mashup.OleDb.1;Data Source=$Workbook$;Location=&quot;Table_2357_113_03&quot;;Extended Properties=&quot;&quot;" commandType="0"/>
  </connection>
  <connection id="508" xr16:uid="{C8898D9D-C561-49D9-B9D0-664D6507B63F}" keepAlive="1" name="連線186" type="5" refreshedVersion="0" background="1">
    <dbPr connection="Provider=Microsoft.Mashup.OleDb.1;Data Source=$Workbook$;Location=&quot;Table_2059_113_05&quot;;Extended Properties=&quot;&quot;" commandType="0"/>
  </connection>
  <connection id="509" xr16:uid="{BDB021B8-5F69-4C2C-B96C-8E30AC13CC0D}" keepAlive="1" name="連線187" type="5" refreshedVersion="0" background="1">
    <dbPr connection="Provider=Microsoft.Mashup.OleDb.1;Data Source=$Workbook$;Location=&quot;Table_2059_113_04&quot;;Extended Properties=&quot;&quot;" commandType="0"/>
  </connection>
  <connection id="510" xr16:uid="{83406975-D41C-43E9-B7F9-44BA8E6B8A08}" keepAlive="1" name="連線188" type="5" refreshedVersion="0" background="1">
    <dbPr connection="Provider=Microsoft.Mashup.OleDb.1;Data Source=$Workbook$;Location=&quot;Table_2059_113_03&quot;;Extended Properties=&quot;&quot;" commandType="0"/>
  </connection>
  <connection id="511" xr16:uid="{3BE279B6-3536-4B8C-A1DE-2A49BFEF7BDD}" keepAlive="1" name="連線189" type="5" refreshedVersion="0" background="1">
    <dbPr connection="Provider=Microsoft.Mashup.OleDb.1;Data Source=$Workbook$;Location=&quot;Table_3533_113_05&quot;;Extended Properties=&quot;&quot;" commandType="0"/>
  </connection>
  <connection id="512" xr16:uid="{8BF99B71-7C39-44EC-9000-7448D05F1F85}" keepAlive="1" name="連線19" type="5" refreshedVersion="0" background="1">
    <dbPr connection="Provider=Microsoft.Mashup.OleDb.1;Data Source=$Workbook$;Location=&quot;Table_6409_113_04&quot;;Extended Properties=&quot;&quot;" commandType="0"/>
  </connection>
  <connection id="513" xr16:uid="{9C214D08-4266-4C05-A95A-578F1E084A9C}" keepAlive="1" name="連線190" type="5" refreshedVersion="0" background="1">
    <dbPr connection="Provider=Microsoft.Mashup.OleDb.1;Data Source=$Workbook$;Location=&quot;Table_3533_113_04&quot;;Extended Properties=&quot;&quot;" commandType="0"/>
  </connection>
  <connection id="514" xr16:uid="{02537410-78E4-475A-AFCB-CDD20679BD06}" keepAlive="1" name="連線191" type="5" refreshedVersion="0" background="1">
    <dbPr connection="Provider=Microsoft.Mashup.OleDb.1;Data Source=$Workbook$;Location=&quot;Table_3533_113_03&quot;;Extended Properties=&quot;&quot;" commandType="0"/>
  </connection>
  <connection id="515" xr16:uid="{E77A1BB9-0340-45F6-84BD-22A924DFD7A5}" keepAlive="1" name="連線192" type="5" refreshedVersion="0" background="1">
    <dbPr connection="Provider=Microsoft.Mashup.OleDb.1;Data Source=$Workbook$;Location=&quot;Table_6669_113_05&quot;;Extended Properties=&quot;&quot;" commandType="0"/>
  </connection>
  <connection id="516" xr16:uid="{125C4726-AE69-4DBA-BDF7-D22566C7D5C4}" keepAlive="1" name="連線193" type="5" refreshedVersion="0" background="1">
    <dbPr connection="Provider=Microsoft.Mashup.OleDb.1;Data Source=$Workbook$;Location=&quot;Table_6669_113_04&quot;;Extended Properties=&quot;&quot;" commandType="0"/>
  </connection>
  <connection id="517" xr16:uid="{F40FA053-15FF-4835-8B93-E34D6FFD82A5}" keepAlive="1" name="連線194" type="5" refreshedVersion="0" background="1">
    <dbPr connection="Provider=Microsoft.Mashup.OleDb.1;Data Source=$Workbook$;Location=&quot;Table_6669_113_03&quot;;Extended Properties=&quot;&quot;" commandType="0"/>
  </connection>
  <connection id="518" xr16:uid="{41F5800E-3B78-4AC6-ABCA-DEDB4FFA0388}" keepAlive="1" name="連線195" type="5" refreshedVersion="0" background="1">
    <dbPr connection="Provider=Microsoft.Mashup.OleDb.1;Data Source=$Workbook$;Location=&quot;Table_2207_113_05&quot;;Extended Properties=&quot;&quot;" commandType="0"/>
  </connection>
  <connection id="519" xr16:uid="{DABFF9E9-FEF0-4876-8B0B-42D05A5E3EB8}" keepAlive="1" name="連線196" type="5" refreshedVersion="0" background="1">
    <dbPr connection="Provider=Microsoft.Mashup.OleDb.1;Data Source=$Workbook$;Location=&quot;Table_2207_113_04&quot;;Extended Properties=&quot;&quot;" commandType="0"/>
  </connection>
  <connection id="520" xr16:uid="{4486604B-EFCE-462B-BADE-8202C6484947}" keepAlive="1" name="連線197" type="5" refreshedVersion="0" background="1">
    <dbPr connection="Provider=Microsoft.Mashup.OleDb.1;Data Source=$Workbook$;Location=&quot;Table_2207_113_03&quot;;Extended Properties=&quot;&quot;" commandType="0"/>
  </connection>
  <connection id="521" xr16:uid="{EA41B725-48EA-4E57-B2D1-9CDCBF34BB0F}" keepAlive="1" name="連線198" type="5" refreshedVersion="0" background="1">
    <dbPr connection="Provider=Microsoft.Mashup.OleDb.1;Data Source=$Workbook$;Location=&quot;Table_2454_113_05&quot;;Extended Properties=&quot;&quot;" commandType="0"/>
  </connection>
  <connection id="522" xr16:uid="{9599B7EE-533C-433B-9511-AD00358EE513}" keepAlive="1" name="連線199" type="5" refreshedVersion="0" background="1">
    <dbPr connection="Provider=Microsoft.Mashup.OleDb.1;Data Source=$Workbook$;Location=&quot;Table_2454_113_04&quot;;Extended Properties=&quot;&quot;" commandType="0"/>
  </connection>
  <connection id="523" xr16:uid="{EF34CC2F-3D3B-4ECD-A9CA-8834112DCFFC}" keepAlive="1" name="連線2" type="5" refreshedVersion="0" background="1">
    <dbPr connection="Provider=Microsoft.Mashup.OleDb.1;Data Source=$Workbook$;Location=&quot;Table_6541_113_03&quot;;Extended Properties=&quot;&quot;" commandType="0"/>
  </connection>
  <connection id="524" xr16:uid="{691F0BB7-7F91-45F7-B144-D72A6A4A7850}" keepAlive="1" name="連線20" type="5" refreshedVersion="0" background="1">
    <dbPr connection="Provider=Microsoft.Mashup.OleDb.1;Data Source=$Workbook$;Location=&quot;Table_6409_113_03&quot;;Extended Properties=&quot;&quot;" commandType="0"/>
  </connection>
  <connection id="525" xr16:uid="{5254C46B-A813-4149-AB74-C8269D8F9EC8}" keepAlive="1" name="連線200" type="5" refreshedVersion="0" background="1">
    <dbPr connection="Provider=Microsoft.Mashup.OleDb.1;Data Source=$Workbook$;Location=&quot;Table_2454_113_03&quot;;Extended Properties=&quot;&quot;" commandType="0"/>
  </connection>
  <connection id="526" xr16:uid="{4FC961A5-06E4-4A3C-8BE5-140616A1793F}" keepAlive="1" name="連線201" type="5" refreshedVersion="0" background="1">
    <dbPr connection="Provider=Microsoft.Mashup.OleDb.1;Data Source=$Workbook$;Location=&quot;Table_4763_113_05&quot;;Extended Properties=&quot;&quot;" commandType="0"/>
  </connection>
  <connection id="527" xr16:uid="{EA60B3B8-0ED6-4DAB-95CC-09E78D9382F0}" keepAlive="1" name="連線202" type="5" refreshedVersion="0" background="1">
    <dbPr connection="Provider=Microsoft.Mashup.OleDb.1;Data Source=$Workbook$;Location=&quot;Table_4763_113_04&quot;;Extended Properties=&quot;&quot;" commandType="0"/>
  </connection>
  <connection id="528" xr16:uid="{1E764B0E-1099-42EC-A187-34378C0EDA8A}" keepAlive="1" name="連線203" type="5" refreshedVersion="0" background="1">
    <dbPr connection="Provider=Microsoft.Mashup.OleDb.1;Data Source=$Workbook$;Location=&quot;Table_4763_113_03&quot;;Extended Properties=&quot;&quot;" commandType="0"/>
  </connection>
  <connection id="529" xr16:uid="{EC3A2F0A-AF0B-4AD0-B0FC-202EE5681AD5}" keepAlive="1" name="連線204" type="5" refreshedVersion="0" background="1">
    <dbPr connection="Provider=Microsoft.Mashup.OleDb.1;Data Source=$Workbook$;Location=&quot;Table_3008_113_05&quot;;Extended Properties=&quot;&quot;" commandType="0"/>
  </connection>
  <connection id="530" xr16:uid="{EB84D41F-5B4E-4BC2-BB72-3E337398300D}" keepAlive="1" name="連線205" type="5" refreshedVersion="0" background="1">
    <dbPr connection="Provider=Microsoft.Mashup.OleDb.1;Data Source=$Workbook$;Location=&quot;Table_3008_113_04&quot;;Extended Properties=&quot;&quot;" commandType="0"/>
  </connection>
  <connection id="531" xr16:uid="{B58C393E-96CA-4063-A076-BEAF53E22F4E}" keepAlive="1" name="連線206" type="5" refreshedVersion="0" background="1">
    <dbPr connection="Provider=Microsoft.Mashup.OleDb.1;Data Source=$Workbook$;Location=&quot;Table_3008_113_03&quot;;Extended Properties=&quot;&quot;" commandType="0"/>
  </connection>
  <connection id="532" xr16:uid="{133F06A7-77FF-4501-8D72-FAB1235E6488}" keepAlive="1" name="連線207" type="5" refreshedVersion="0" background="1">
    <dbPr connection="Provider=Microsoft.Mashup.OleDb.1;Data Source=$Workbook$;Location=&quot;Table_3661_113_05&quot;;Extended Properties=&quot;&quot;" commandType="0"/>
  </connection>
  <connection id="533" xr16:uid="{DD9624DB-FC01-4351-88B6-B8778D646AF2}" keepAlive="1" name="連線208" type="5" refreshedVersion="0" background="1">
    <dbPr connection="Provider=Microsoft.Mashup.OleDb.1;Data Source=$Workbook$;Location=&quot;Table_3661_113_04&quot;;Extended Properties=&quot;&quot;" commandType="0"/>
  </connection>
  <connection id="534" xr16:uid="{0CD54E97-4844-452D-A003-207245F011DD}" keepAlive="1" name="連線209" type="5" refreshedVersion="0" background="1">
    <dbPr connection="Provider=Microsoft.Mashup.OleDb.1;Data Source=$Workbook$;Location=&quot;Table_3661_113_03&quot;;Extended Properties=&quot;&quot;" commandType="0"/>
  </connection>
  <connection id="535" xr16:uid="{E890A03D-7CB3-454F-A240-EB338790F581}" keepAlive="1" name="連線21" type="5" refreshedVersion="0" background="1">
    <dbPr connection="Provider=Microsoft.Mashup.OleDb.1;Data Source=$Workbook$;Location=&quot;Table_3443_113_05&quot;;Extended Properties=&quot;&quot;" commandType="0"/>
  </connection>
  <connection id="536" xr16:uid="{632A8225-1B10-4D8C-B70C-A3FBE236CAC5}" keepAlive="1" name="連線210" type="5" refreshedVersion="0" background="1">
    <dbPr connection="Provider=Microsoft.Mashup.OleDb.1;Data Source=$Workbook$;Location=&quot;Table_6541_113_05&quot;;Extended Properties=&quot;&quot;" commandType="0"/>
  </connection>
  <connection id="537" xr16:uid="{5A1173F5-00BB-4248-B42E-527D35E4CC44}" keepAlive="1" name="連線211" type="5" refreshedVersion="0" background="1">
    <dbPr connection="Provider=Microsoft.Mashup.OleDb.1;Data Source=$Workbook$;Location=&quot;Table_6541_113_04&quot;;Extended Properties=&quot;&quot;" commandType="0"/>
  </connection>
  <connection id="538" xr16:uid="{CB416527-4386-4B69-9E1C-F004A9011E8E}" keepAlive="1" name="連線212" type="5" refreshedVersion="0" background="1">
    <dbPr connection="Provider=Microsoft.Mashup.OleDb.1;Data Source=$Workbook$;Location=&quot;Table_6541_113_03&quot;;Extended Properties=&quot;&quot;" commandType="0"/>
  </connection>
  <connection id="539" xr16:uid="{5D0225D6-0A53-4FF4-81B1-C4901290120E}" keepAlive="1" name="連線213" type="5" refreshedVersion="0" background="1">
    <dbPr connection="Provider=Microsoft.Mashup.OleDb.1;Data Source=$Workbook$;Location=&quot;Table_2345_113_05&quot;;Extended Properties=&quot;&quot;" commandType="0"/>
  </connection>
  <connection id="540" xr16:uid="{06DF9840-4E9E-4670-9B80-152AF47D47E0}" keepAlive="1" name="連線214" type="5" refreshedVersion="0" background="1">
    <dbPr connection="Provider=Microsoft.Mashup.OleDb.1;Data Source=$Workbook$;Location=&quot;Table_2345_113_04&quot;;Extended Properties=&quot;&quot;" commandType="0"/>
  </connection>
  <connection id="541" xr16:uid="{80A36EE6-6651-413F-9D78-21B80BC7DE2F}" keepAlive="1" name="連線215" type="5" refreshedVersion="0" background="1">
    <dbPr connection="Provider=Microsoft.Mashup.OleDb.1;Data Source=$Workbook$;Location=&quot;Table_2345_113_03&quot;;Extended Properties=&quot;&quot;" commandType="0"/>
  </connection>
  <connection id="542" xr16:uid="{B20FE593-A1A9-48F1-BB5F-CBB679223D85}" keepAlive="1" name="連線216" type="5" refreshedVersion="0" background="1">
    <dbPr connection="Provider=Microsoft.Mashup.OleDb.1;Data Source=$Workbook$;Location=&quot;Table_6669_113_05&quot;;Extended Properties=&quot;&quot;" commandType="0"/>
  </connection>
  <connection id="543" xr16:uid="{DC2787D1-FE94-4F5D-A90F-E8AF4BBAC6B5}" keepAlive="1" name="連線217" type="5" refreshedVersion="0" background="1">
    <dbPr connection="Provider=Microsoft.Mashup.OleDb.1;Data Source=$Workbook$;Location=&quot;Table_6669_113_04&quot;;Extended Properties=&quot;&quot;" commandType="0"/>
  </connection>
  <connection id="544" xr16:uid="{EAF499B9-32E4-4518-AF97-2464AD097F96}" keepAlive="1" name="連線218" type="5" refreshedVersion="0" background="1">
    <dbPr connection="Provider=Microsoft.Mashup.OleDb.1;Data Source=$Workbook$;Location=&quot;Table_6669_113_03&quot;;Extended Properties=&quot;&quot;" commandType="0"/>
  </connection>
  <connection id="545" xr16:uid="{9EE8B598-2BC2-454B-B58A-32475CF36FE4}" keepAlive="1" name="連線219" type="5" refreshedVersion="0" background="1">
    <dbPr connection="Provider=Microsoft.Mashup.OleDb.1;Data Source=$Workbook$;Location=&quot;Table_3653_113_05&quot;;Extended Properties=&quot;&quot;" commandType="0"/>
  </connection>
  <connection id="546" xr16:uid="{1D2508EC-00B2-4274-8944-8121BBA8F73D}" keepAlive="1" name="連線22" type="5" refreshedVersion="0" background="1">
    <dbPr connection="Provider=Microsoft.Mashup.OleDb.1;Data Source=$Workbook$;Location=&quot;Table_3443_113_04&quot;;Extended Properties=&quot;&quot;" commandType="0"/>
  </connection>
  <connection id="547" xr16:uid="{6C3935E3-5BB2-44BA-A236-DC67D6073A79}" keepAlive="1" name="連線220" type="5" refreshedVersion="0" background="1">
    <dbPr connection="Provider=Microsoft.Mashup.OleDb.1;Data Source=$Workbook$;Location=&quot;Table_3653_113_04&quot;;Extended Properties=&quot;&quot;" commandType="0"/>
  </connection>
  <connection id="548" xr16:uid="{EFE7E54A-9896-4C11-A7C6-90A8431FB48C}" keepAlive="1" name="連線221" type="5" refreshedVersion="0" background="1">
    <dbPr connection="Provider=Microsoft.Mashup.OleDb.1;Data Source=$Workbook$;Location=&quot;Table_3653_113_03&quot;;Extended Properties=&quot;&quot;" commandType="0"/>
  </connection>
  <connection id="549" xr16:uid="{7E2227F9-330D-486E-9494-BFFC813C757A}" keepAlive="1" name="連線222" type="5" refreshedVersion="0" background="1">
    <dbPr connection="Provider=Microsoft.Mashup.OleDb.1;Data Source=$Workbook$;Location=&quot;Table_1519_113_05&quot;;Extended Properties=&quot;&quot;" commandType="0"/>
  </connection>
  <connection id="550" xr16:uid="{868DB079-637F-416F-8D7F-5D642737E1E6}" keepAlive="1" name="連線223" type="5" refreshedVersion="0" background="1">
    <dbPr connection="Provider=Microsoft.Mashup.OleDb.1;Data Source=$Workbook$;Location=&quot;Table_1519_113_04&quot;;Extended Properties=&quot;&quot;" commandType="0"/>
  </connection>
  <connection id="551" xr16:uid="{24F7ABAE-0C32-429A-9DA0-04725CFCBF44}" keepAlive="1" name="連線224" type="5" refreshedVersion="0" background="1">
    <dbPr connection="Provider=Microsoft.Mashup.OleDb.1;Data Source=$Workbook$;Location=&quot;Table_1519_113_03&quot;;Extended Properties=&quot;&quot;" commandType="0"/>
  </connection>
  <connection id="552" xr16:uid="{51DD08FF-1AE8-4F0F-8488-EAA1D84A41C3}" keepAlive="1" name="連線225" type="5" refreshedVersion="0" background="1">
    <dbPr connection="Provider=Microsoft.Mashup.OleDb.1;Data Source=$Workbook$;Location=&quot;Table_1905_113_05&quot;;Extended Properties=&quot;&quot;" commandType="0"/>
  </connection>
  <connection id="553" xr16:uid="{B1DF6AE3-DF77-43F4-9F8F-341FDF10A4F9}" keepAlive="1" name="連線226" type="5" refreshedVersion="0" background="1">
    <dbPr connection="Provider=Microsoft.Mashup.OleDb.1;Data Source=$Workbook$;Location=&quot;Table_1905_113_04&quot;;Extended Properties=&quot;&quot;" commandType="0"/>
  </connection>
  <connection id="554" xr16:uid="{784382D8-7A79-4279-B052-A9D95989A8C7}" keepAlive="1" name="連線227" type="5" refreshedVersion="0" background="1">
    <dbPr connection="Provider=Microsoft.Mashup.OleDb.1;Data Source=$Workbook$;Location=&quot;Table_1905_113_03&quot;;Extended Properties=&quot;&quot;" commandType="0"/>
  </connection>
  <connection id="555" xr16:uid="{E685FBBF-7F1D-4517-A1D1-A094215ED11B}" keepAlive="1" name="連線228" type="5" refreshedVersion="0" background="1">
    <dbPr connection="Provider=Microsoft.Mashup.OleDb.1;Data Source=$Workbook$;Location=&quot;Table_6409_113_05&quot;;Extended Properties=&quot;&quot;" commandType="0"/>
  </connection>
  <connection id="556" xr16:uid="{DAEB7C16-B669-43EF-84B5-43136BBBE641}" keepAlive="1" name="連線229" type="5" refreshedVersion="0" background="1">
    <dbPr connection="Provider=Microsoft.Mashup.OleDb.1;Data Source=$Workbook$;Location=&quot;Table_6409_113_04&quot;;Extended Properties=&quot;&quot;" commandType="0"/>
  </connection>
  <connection id="557" xr16:uid="{42481E5D-75D2-4A5D-9316-A78B0E7C7774}" keepAlive="1" name="連線23" type="5" refreshedVersion="0" background="1">
    <dbPr connection="Provider=Microsoft.Mashup.OleDb.1;Data Source=$Workbook$;Location=&quot;Table_3443_113_03&quot;;Extended Properties=&quot;&quot;" commandType="0"/>
  </connection>
  <connection id="558" xr16:uid="{3329803C-093E-4590-BE53-74EA9DBD7E48}" keepAlive="1" name="連線230" type="5" refreshedVersion="0" background="1">
    <dbPr connection="Provider=Microsoft.Mashup.OleDb.1;Data Source=$Workbook$;Location=&quot;Table_6409_113_03&quot;;Extended Properties=&quot;&quot;" commandType="0"/>
  </connection>
  <connection id="559" xr16:uid="{A6A9442C-379B-4952-AEC0-DD05CC7D6D42}" keepAlive="1" name="連線231" type="5" refreshedVersion="0" background="1">
    <dbPr connection="Provider=Microsoft.Mashup.OleDb.1;Data Source=$Workbook$;Location=&quot;Table_3443_113_05&quot;;Extended Properties=&quot;&quot;" commandType="0"/>
  </connection>
  <connection id="560" xr16:uid="{481CE90D-1138-492D-AC22-EAF36E1AF1BE}" keepAlive="1" name="連線232" type="5" refreshedVersion="0" background="1">
    <dbPr connection="Provider=Microsoft.Mashup.OleDb.1;Data Source=$Workbook$;Location=&quot;Table_3443_113_04&quot;;Extended Properties=&quot;&quot;" commandType="0"/>
  </connection>
  <connection id="561" xr16:uid="{FCA02334-EF86-4184-941E-57F133E52F38}" keepAlive="1" name="連線233" type="5" refreshedVersion="0" background="1">
    <dbPr connection="Provider=Microsoft.Mashup.OleDb.1;Data Source=$Workbook$;Location=&quot;Table_3443_113_03&quot;;Extended Properties=&quot;&quot;" commandType="0"/>
  </connection>
  <connection id="562" xr16:uid="{D9AABF5C-8C9C-4403-80DC-0696F86089AD}" keepAlive="1" name="連線234" type="5" refreshedVersion="0" background="1">
    <dbPr connection="Provider=Microsoft.Mashup.OleDb.1;Data Source=$Workbook$;Location=&quot;Table_2637_113_05&quot;;Extended Properties=&quot;&quot;" commandType="0"/>
  </connection>
  <connection id="563" xr16:uid="{4CA5B886-7324-4E00-AD55-844C26895646}" keepAlive="1" name="連線235" type="5" refreshedVersion="0" background="1">
    <dbPr connection="Provider=Microsoft.Mashup.OleDb.1;Data Source=$Workbook$;Location=&quot;Table_2637_113_04&quot;;Extended Properties=&quot;&quot;" commandType="0"/>
  </connection>
  <connection id="564" xr16:uid="{F1C20B00-3203-4C2D-902E-56A24CD0AC5C}" keepAlive="1" name="連線236" type="5" refreshedVersion="0" background="1">
    <dbPr connection="Provider=Microsoft.Mashup.OleDb.1;Data Source=$Workbook$;Location=&quot;Table_2637_113_03&quot;;Extended Properties=&quot;&quot;" commandType="0"/>
  </connection>
  <connection id="565" xr16:uid="{5327D8DD-5A6E-4326-9746-A50B05D6B8D2}" keepAlive="1" name="連線237" type="5" refreshedVersion="0" background="1">
    <dbPr connection="Provider=Microsoft.Mashup.OleDb.1;Data Source=$Workbook$;Location=&quot;Table_3661_113_05&quot;;Extended Properties=&quot;&quot;" commandType="0"/>
  </connection>
  <connection id="566" xr16:uid="{08F02B30-CC64-4B59-9096-3573206B6BA7}" keepAlive="1" name="連線238" type="5" refreshedVersion="0" background="1">
    <dbPr connection="Provider=Microsoft.Mashup.OleDb.1;Data Source=$Workbook$;Location=&quot;Table_3661_113_04&quot;;Extended Properties=&quot;&quot;" commandType="0"/>
  </connection>
  <connection id="567" xr16:uid="{2FFED5E1-DBD4-4681-BA38-A4675701A972}" keepAlive="1" name="連線239" type="5" refreshedVersion="0" background="1">
    <dbPr connection="Provider=Microsoft.Mashup.OleDb.1;Data Source=$Workbook$;Location=&quot;Table_3661_113_03&quot;;Extended Properties=&quot;&quot;" commandType="0"/>
  </connection>
  <connection id="568" xr16:uid="{82C8D8ED-4070-416F-9ED4-2649D8853E8A}" keepAlive="1" name="連線24" type="5" refreshedVersion="0" background="1">
    <dbPr connection="Provider=Microsoft.Mashup.OleDb.1;Data Source=$Workbook$;Location=&quot;Table_2637_113_05&quot;;Extended Properties=&quot;&quot;" commandType="0"/>
  </connection>
  <connection id="569" xr16:uid="{8D30DD4B-DE23-4F68-87DC-9AFD4F3EFE90}" keepAlive="1" name="連線240" type="5" refreshedVersion="0" background="1">
    <dbPr connection="Provider=Microsoft.Mashup.OleDb.1;Data Source=$Workbook$;Location=&quot;Table_4938_113_05&quot;;Extended Properties=&quot;&quot;" commandType="0"/>
  </connection>
  <connection id="570" xr16:uid="{C9967FC8-4ACE-4532-9543-AF35EA27873B}" keepAlive="1" name="連線241" type="5" refreshedVersion="0" background="1">
    <dbPr connection="Provider=Microsoft.Mashup.OleDb.1;Data Source=$Workbook$;Location=&quot;Table_4938_113_04&quot;;Extended Properties=&quot;&quot;" commandType="0"/>
  </connection>
  <connection id="571" xr16:uid="{3E598CB0-AD18-449E-876A-BC3E5A6FD25F}" keepAlive="1" name="連線242" type="5" refreshedVersion="0" background="1">
    <dbPr connection="Provider=Microsoft.Mashup.OleDb.1;Data Source=$Workbook$;Location=&quot;Table_4938_113_03&quot;;Extended Properties=&quot;&quot;" commandType="0"/>
  </connection>
  <connection id="572" xr16:uid="{3368EE84-F989-429B-8328-CB863022FC97}" keepAlive="1" name="連線243" type="5" refreshedVersion="0" background="1">
    <dbPr connection="Provider=Microsoft.Mashup.OleDb.1;Data Source=$Workbook$;Location=&quot;Table_2357_113_05&quot;;Extended Properties=&quot;&quot;" commandType="0"/>
  </connection>
  <connection id="573" xr16:uid="{D185BF87-42CA-4E63-8145-BDAD385A77D4}" keepAlive="1" name="連線244" type="5" refreshedVersion="0" background="1">
    <dbPr connection="Provider=Microsoft.Mashup.OleDb.1;Data Source=$Workbook$;Location=&quot;Table_2357_113_04&quot;;Extended Properties=&quot;&quot;" commandType="0"/>
  </connection>
  <connection id="574" xr16:uid="{1AA04338-5F61-4861-960B-4F2352F93649}" keepAlive="1" name="連線245" type="5" refreshedVersion="0" background="1">
    <dbPr connection="Provider=Microsoft.Mashup.OleDb.1;Data Source=$Workbook$;Location=&quot;Table_2357_113_03&quot;;Extended Properties=&quot;&quot;" commandType="0"/>
  </connection>
  <connection id="575" xr16:uid="{631F047D-F1CE-4AB8-BFF4-108583FBFCDB}" keepAlive="1" name="連線246" type="5" refreshedVersion="0" background="1">
    <dbPr connection="Provider=Microsoft.Mashup.OleDb.1;Data Source=$Workbook$;Location=&quot;Table_3036_113_05&quot;;Extended Properties=&quot;&quot;" commandType="0"/>
  </connection>
  <connection id="576" xr16:uid="{00E78754-5FB1-4EAC-AE80-DD11E7338172}" keepAlive="1" name="連線247" type="5" refreshedVersion="0" background="1">
    <dbPr connection="Provider=Microsoft.Mashup.OleDb.1;Data Source=$Workbook$;Location=&quot;Table_3036_113_04&quot;;Extended Properties=&quot;&quot;" commandType="0"/>
  </connection>
  <connection id="577" xr16:uid="{20BEBE4B-BB36-47D5-8014-CC5BFCB8E0AB}" keepAlive="1" name="連線248" type="5" refreshedVersion="0" background="1">
    <dbPr connection="Provider=Microsoft.Mashup.OleDb.1;Data Source=$Workbook$;Location=&quot;Table_3036_113_03&quot;;Extended Properties=&quot;&quot;" commandType="0"/>
  </connection>
  <connection id="578" xr16:uid="{70BA8275-E866-487B-87D2-9798FA3B6FE9}" keepAlive="1" name="連線249" type="5" refreshedVersion="0" background="1">
    <dbPr connection="Provider=Microsoft.Mashup.OleDb.1;Data Source=$Workbook$;Location=&quot;Table_6669_113_05&quot;;Extended Properties=&quot;&quot;" commandType="0"/>
  </connection>
  <connection id="579" xr16:uid="{5BFEB314-45DC-4489-AE07-B999FBDEE4B2}" keepAlive="1" name="連線25" type="5" refreshedVersion="0" background="1">
    <dbPr connection="Provider=Microsoft.Mashup.OleDb.1;Data Source=$Workbook$;Location=&quot;Table_2637_113_04&quot;;Extended Properties=&quot;&quot;" commandType="0"/>
  </connection>
  <connection id="580" xr16:uid="{DFEBE9CF-38DF-4CCF-B07A-BB594C08F9B8}" keepAlive="1" name="連線250" type="5" refreshedVersion="0" background="1">
    <dbPr connection="Provider=Microsoft.Mashup.OleDb.1;Data Source=$Workbook$;Location=&quot;Table_6669_113_04&quot;;Extended Properties=&quot;&quot;" commandType="0"/>
  </connection>
  <connection id="581" xr16:uid="{A05115F0-87FE-409B-9F32-F4D84A1362DD}" keepAlive="1" name="連線251" type="5" refreshedVersion="0" background="1">
    <dbPr connection="Provider=Microsoft.Mashup.OleDb.1;Data Source=$Workbook$;Location=&quot;Table_6669_113_03&quot;;Extended Properties=&quot;&quot;" commandType="0"/>
  </connection>
  <connection id="582" xr16:uid="{6FE4AA30-76D2-44EF-BEA4-1F232EDC9D40}" keepAlive="1" name="連線252" type="5" refreshedVersion="0" background="1">
    <dbPr connection="Provider=Microsoft.Mashup.OleDb.1;Data Source=$Workbook$;Location=&quot;Table_1809_113_05&quot;;Extended Properties=&quot;&quot;" commandType="0"/>
  </connection>
  <connection id="583" xr16:uid="{54D6661A-5B56-44AB-8167-5ABC25BB67D3}" keepAlive="1" name="連線253" type="5" refreshedVersion="0" background="1">
    <dbPr connection="Provider=Microsoft.Mashup.OleDb.1;Data Source=$Workbook$;Location=&quot;Table_1809_113_04&quot;;Extended Properties=&quot;&quot;" commandType="0"/>
  </connection>
  <connection id="584" xr16:uid="{7C994075-B4DF-4B38-AB9F-31DE503DD357}" keepAlive="1" name="連線254" type="5" refreshedVersion="0" background="1">
    <dbPr connection="Provider=Microsoft.Mashup.OleDb.1;Data Source=$Workbook$;Location=&quot;Table_1809_113_03&quot;;Extended Properties=&quot;&quot;" commandType="0"/>
  </connection>
  <connection id="585" xr16:uid="{8C91C8DC-2A8E-48B4-8E10-3046F29A257C}" keepAlive="1" name="連線255" type="5" refreshedVersion="0" background="1">
    <dbPr connection="Provider=Microsoft.Mashup.OleDb.1;Data Source=$Workbook$;Location=&quot;Table_3356_113_05&quot;;Extended Properties=&quot;&quot;" commandType="0"/>
  </connection>
  <connection id="586" xr16:uid="{6638DDC7-8D83-4E74-AE47-CC6A84449C75}" keepAlive="1" name="連線256" type="5" refreshedVersion="0" background="1">
    <dbPr connection="Provider=Microsoft.Mashup.OleDb.1;Data Source=$Workbook$;Location=&quot;Table_3356_113_04&quot;;Extended Properties=&quot;&quot;" commandType="0"/>
  </connection>
  <connection id="587" xr16:uid="{62C61263-BB62-40C2-A241-94788E759632}" keepAlive="1" name="連線257" type="5" refreshedVersion="0" background="1">
    <dbPr connection="Provider=Microsoft.Mashup.OleDb.1;Data Source=$Workbook$;Location=&quot;Table_3356_113_03&quot;;Extended Properties=&quot;&quot;" commandType="0"/>
  </connection>
  <connection id="588" xr16:uid="{EF71E800-0773-4765-9D71-95EB02DD73AA}" keepAlive="1" name="連線258" type="5" refreshedVersion="0" background="1">
    <dbPr connection="Provider=Microsoft.Mashup.OleDb.1;Data Source=$Workbook$;Location=&quot;Table_6414_113_05&quot;;Extended Properties=&quot;&quot;" commandType="0"/>
  </connection>
  <connection id="589" xr16:uid="{049AA587-2F4E-437F-A025-E49E44AEFD89}" keepAlive="1" name="連線259" type="5" refreshedVersion="0" background="1">
    <dbPr connection="Provider=Microsoft.Mashup.OleDb.1;Data Source=$Workbook$;Location=&quot;Table_6414_113_04&quot;;Extended Properties=&quot;&quot;" commandType="0"/>
  </connection>
  <connection id="590" xr16:uid="{AEBADC9A-31E8-4C03-A866-0A9438504EB0}" keepAlive="1" name="連線26" type="5" refreshedVersion="0" background="1">
    <dbPr connection="Provider=Microsoft.Mashup.OleDb.1;Data Source=$Workbook$;Location=&quot;Table_2637_113_03&quot;;Extended Properties=&quot;&quot;" commandType="0"/>
  </connection>
  <connection id="591" xr16:uid="{E15B8C94-79D6-4BA1-A324-98A149747537}" keepAlive="1" name="連線260" type="5" refreshedVersion="0" background="1">
    <dbPr connection="Provider=Microsoft.Mashup.OleDb.1;Data Source=$Workbook$;Location=&quot;Table_6414_113_03&quot;;Extended Properties=&quot;&quot;" commandType="0"/>
  </connection>
  <connection id="592" xr16:uid="{F452D9BA-8DED-4671-87C5-6DEE8549D7C4}" keepAlive="1" name="連線261" type="5" refreshedVersion="0" background="1">
    <dbPr connection="Provider=Microsoft.Mashup.OleDb.1;Data Source=$Workbook$;Location=&quot;Table_1905_113_05&quot;;Extended Properties=&quot;&quot;" commandType="0"/>
  </connection>
  <connection id="593" xr16:uid="{11C33251-6594-4639-B25A-AD55D649AE54}" keepAlive="1" name="連線262" type="5" refreshedVersion="0" background="1">
    <dbPr connection="Provider=Microsoft.Mashup.OleDb.1;Data Source=$Workbook$;Location=&quot;Table_1905_113_04&quot;;Extended Properties=&quot;&quot;" commandType="0"/>
  </connection>
  <connection id="594" xr16:uid="{EA6A276C-64B8-4978-93D2-2C65A8685544}" keepAlive="1" name="連線263" type="5" refreshedVersion="0" background="1">
    <dbPr connection="Provider=Microsoft.Mashup.OleDb.1;Data Source=$Workbook$;Location=&quot;Table_1905_113_03&quot;;Extended Properties=&quot;&quot;" commandType="0"/>
  </connection>
  <connection id="595" xr16:uid="{77E6F9A2-D9AB-44D0-A59F-EA69982081BD}" keepAlive="1" name="連線264" type="5" refreshedVersion="0" background="1">
    <dbPr connection="Provider=Microsoft.Mashup.OleDb.1;Data Source=$Workbook$;Location=&quot;Table_3504_113_05&quot;;Extended Properties=&quot;&quot;" commandType="0"/>
  </connection>
  <connection id="596" xr16:uid="{7B9A0CF3-FA9C-4508-996F-A337CD58F853}" keepAlive="1" name="連線265" type="5" refreshedVersion="0" background="1">
    <dbPr connection="Provider=Microsoft.Mashup.OleDb.1;Data Source=$Workbook$;Location=&quot;Table_3504_113_04&quot;;Extended Properties=&quot;&quot;" commandType="0"/>
  </connection>
  <connection id="597" xr16:uid="{280D24E6-A861-4B5C-B6A2-51112C769024}" keepAlive="1" name="連線266" type="5" refreshedVersion="0" background="1">
    <dbPr connection="Provider=Microsoft.Mashup.OleDb.1;Data Source=$Workbook$;Location=&quot;Table_3504_113_03&quot;;Extended Properties=&quot;&quot;" commandType="0"/>
  </connection>
  <connection id="598" xr16:uid="{4E93CA49-4A7D-49F9-BC18-77292C321871}" keepAlive="1" name="連線267" type="5" refreshedVersion="0" background="1">
    <dbPr connection="Provider=Microsoft.Mashup.OleDb.1;Data Source=$Workbook$;Location=&quot;Table_2338_113_05&quot;;Extended Properties=&quot;&quot;" commandType="0"/>
  </connection>
  <connection id="599" xr16:uid="{B36CFCFE-30DC-4148-8238-E91E054CD8B7}" keepAlive="1" name="連線268" type="5" refreshedVersion="0" background="1">
    <dbPr connection="Provider=Microsoft.Mashup.OleDb.1;Data Source=$Workbook$;Location=&quot;Table_2338_113_04&quot;;Extended Properties=&quot;&quot;" commandType="0"/>
  </connection>
  <connection id="600" xr16:uid="{CB2AF4AD-8DB2-4CEA-9426-8382BF61121E}" keepAlive="1" name="連線269" type="5" refreshedVersion="0" background="1">
    <dbPr connection="Provider=Microsoft.Mashup.OleDb.1;Data Source=$Workbook$;Location=&quot;Table_2338_113_03&quot;;Extended Properties=&quot;&quot;" commandType="0"/>
  </connection>
  <connection id="601" xr16:uid="{D5C6FE9B-7C96-49AB-A349-5699F079BC0A}" keepAlive="1" name="連線27" type="5" refreshedVersion="0" background="1">
    <dbPr connection="Provider=Microsoft.Mashup.OleDb.1;Data Source=$Workbook$;Location=&quot;Table_3661_113_05&quot;;Extended Properties=&quot;&quot;" commandType="0"/>
  </connection>
  <connection id="602" xr16:uid="{B223B1FD-7361-4B33-BBAD-9E19EACFD8FE}" keepAlive="1" name="連線270" type="5" refreshedVersion="0" background="1">
    <dbPr connection="Provider=Microsoft.Mashup.OleDb.1;Data Source=$Workbook$;Location=&quot;Table_2404_113_05&quot;;Extended Properties=&quot;&quot;" commandType="0"/>
  </connection>
  <connection id="603" xr16:uid="{9BEFA22C-AD6F-4F97-B659-AB3C5CF39C64}" keepAlive="1" name="連線271" type="5" refreshedVersion="0" background="1">
    <dbPr connection="Provider=Microsoft.Mashup.OleDb.1;Data Source=$Workbook$;Location=&quot;Table_2404_113_04&quot;;Extended Properties=&quot;&quot;" commandType="0"/>
  </connection>
  <connection id="604" xr16:uid="{FF74D171-4011-4BD9-B015-8BC05E108A1C}" keepAlive="1" name="連線272" type="5" refreshedVersion="0" background="1">
    <dbPr connection="Provider=Microsoft.Mashup.OleDb.1;Data Source=$Workbook$;Location=&quot;Table_2404_113_03&quot;;Extended Properties=&quot;&quot;" commandType="0"/>
  </connection>
  <connection id="605" xr16:uid="{31D58217-6841-42CB-9FCD-81C781444E92}" keepAlive="1" name="連線273" type="5" refreshedVersion="0" background="1">
    <dbPr connection="Provider=Microsoft.Mashup.OleDb.1;Data Source=$Workbook$;Location=&quot;Table_2357_113_05&quot;;Extended Properties=&quot;&quot;" commandType="0"/>
  </connection>
  <connection id="606" xr16:uid="{5F896DA8-AB2C-4247-928F-85A08089AB34}" keepAlive="1" name="連線274" type="5" refreshedVersion="0" background="1">
    <dbPr connection="Provider=Microsoft.Mashup.OleDb.1;Data Source=$Workbook$;Location=&quot;Table_2357_113_04&quot;;Extended Properties=&quot;&quot;" commandType="0"/>
  </connection>
  <connection id="607" xr16:uid="{9AB1F16D-6735-4D3F-95D3-8B2E8C1C823B}" keepAlive="1" name="連線275" type="5" refreshedVersion="0" background="1">
    <dbPr connection="Provider=Microsoft.Mashup.OleDb.1;Data Source=$Workbook$;Location=&quot;Table_2357_113_03&quot;;Extended Properties=&quot;&quot;" commandType="0"/>
  </connection>
  <connection id="608" xr16:uid="{727A3E92-5EA5-4FE2-AE5C-06903A14031B}" keepAlive="1" name="連線276" type="5" refreshedVersion="0" background="1">
    <dbPr connection="Provider=Microsoft.Mashup.OleDb.1;Data Source=$Workbook$;Location=&quot;Table_2059_113_05&quot;;Extended Properties=&quot;&quot;" commandType="0"/>
  </connection>
  <connection id="609" xr16:uid="{1141F74E-495B-4A18-803F-6EDBD18D4F34}" keepAlive="1" name="連線277" type="5" refreshedVersion="0" background="1">
    <dbPr connection="Provider=Microsoft.Mashup.OleDb.1;Data Source=$Workbook$;Location=&quot;Table_2059_113_04&quot;;Extended Properties=&quot;&quot;" commandType="0"/>
  </connection>
  <connection id="610" xr16:uid="{DDC4547E-66A4-4332-9068-CC19697D3CF9}" keepAlive="1" name="連線278" type="5" refreshedVersion="0" background="1">
    <dbPr connection="Provider=Microsoft.Mashup.OleDb.1;Data Source=$Workbook$;Location=&quot;Table_2059_113_03&quot;;Extended Properties=&quot;&quot;" commandType="0"/>
  </connection>
  <connection id="611" xr16:uid="{94E75930-9EF7-4084-A40C-5D237E0D3E26}" keepAlive="1" name="連線279" type="5" refreshedVersion="0" background="1">
    <dbPr connection="Provider=Microsoft.Mashup.OleDb.1;Data Source=$Workbook$;Location=&quot;Table_3533_113_05&quot;;Extended Properties=&quot;&quot;" commandType="0"/>
  </connection>
  <connection id="612" xr16:uid="{383E0DDE-F3C2-4CC5-AA31-9B2052DA2698}" keepAlive="1" name="連線28" type="5" refreshedVersion="0" background="1">
    <dbPr connection="Provider=Microsoft.Mashup.OleDb.1;Data Source=$Workbook$;Location=&quot;Table_3661_113_04&quot;;Extended Properties=&quot;&quot;" commandType="0"/>
  </connection>
  <connection id="613" xr16:uid="{EAEFED06-432F-45AB-A3FB-B5656C7D1975}" keepAlive="1" name="連線280" type="5" refreshedVersion="0" background="1">
    <dbPr connection="Provider=Microsoft.Mashup.OleDb.1;Data Source=$Workbook$;Location=&quot;Table_3533_113_04&quot;;Extended Properties=&quot;&quot;" commandType="0"/>
  </connection>
  <connection id="614" xr16:uid="{5650B01B-BBAF-435D-94E1-4EB6C7545688}" keepAlive="1" name="連線281" type="5" refreshedVersion="0" background="1">
    <dbPr connection="Provider=Microsoft.Mashup.OleDb.1;Data Source=$Workbook$;Location=&quot;Table_3533_113_03&quot;;Extended Properties=&quot;&quot;" commandType="0"/>
  </connection>
  <connection id="615" xr16:uid="{11D15960-246F-4155-B3EC-B250703F9045}" keepAlive="1" name="連線282" type="5" refreshedVersion="0" background="1">
    <dbPr connection="Provider=Microsoft.Mashup.OleDb.1;Data Source=$Workbook$;Location=&quot;Table_6669_113_05&quot;;Extended Properties=&quot;&quot;" commandType="0"/>
  </connection>
  <connection id="616" xr16:uid="{D8F1CEF9-2225-4E91-A4BE-5CCE4E5D4A89}" keepAlive="1" name="連線283" type="5" refreshedVersion="0" background="1">
    <dbPr connection="Provider=Microsoft.Mashup.OleDb.1;Data Source=$Workbook$;Location=&quot;Table_6669_113_04&quot;;Extended Properties=&quot;&quot;" commandType="0"/>
  </connection>
  <connection id="617" xr16:uid="{AF373AC9-35FA-4E47-9234-745001987609}" keepAlive="1" name="連線284" type="5" refreshedVersion="0" background="1">
    <dbPr connection="Provider=Microsoft.Mashup.OleDb.1;Data Source=$Workbook$;Location=&quot;Table_6669_113_03&quot;;Extended Properties=&quot;&quot;" commandType="0"/>
  </connection>
  <connection id="618" xr16:uid="{A121CAE0-F9AC-4A77-B81F-5F7ACEB6F1F4}" keepAlive="1" name="連線285" type="5" refreshedVersion="0" background="1">
    <dbPr connection="Provider=Microsoft.Mashup.OleDb.1;Data Source=$Workbook$;Location=&quot;Table_2207_113_05&quot;;Extended Properties=&quot;&quot;" commandType="0"/>
  </connection>
  <connection id="619" xr16:uid="{E4ACA0F6-67CA-4BA4-9673-669D546484E3}" keepAlive="1" name="連線286" type="5" refreshedVersion="0" background="1">
    <dbPr connection="Provider=Microsoft.Mashup.OleDb.1;Data Source=$Workbook$;Location=&quot;Table_2207_113_04&quot;;Extended Properties=&quot;&quot;" commandType="0"/>
  </connection>
  <connection id="620" xr16:uid="{FC684ADB-D14C-465A-86C6-94CDFA8CFA5F}" keepAlive="1" name="連線287" type="5" refreshedVersion="0" background="1">
    <dbPr connection="Provider=Microsoft.Mashup.OleDb.1;Data Source=$Workbook$;Location=&quot;Table_2207_113_03&quot;;Extended Properties=&quot;&quot;" commandType="0"/>
  </connection>
  <connection id="621" xr16:uid="{AB13FA3B-BC5D-4A1B-859A-274035908E3A}" keepAlive="1" name="連線288" type="5" refreshedVersion="0" background="1">
    <dbPr connection="Provider=Microsoft.Mashup.OleDb.1;Data Source=$Workbook$;Location=&quot;Table_2454_113_05&quot;;Extended Properties=&quot;&quot;" commandType="0"/>
  </connection>
  <connection id="622" xr16:uid="{82A05CA0-7505-4B5D-871A-0C2F0479590E}" keepAlive="1" name="連線289" type="5" refreshedVersion="0" background="1">
    <dbPr connection="Provider=Microsoft.Mashup.OleDb.1;Data Source=$Workbook$;Location=&quot;Table_2454_113_04&quot;;Extended Properties=&quot;&quot;" commandType="0"/>
  </connection>
  <connection id="623" xr16:uid="{34147764-C4E3-4700-9F14-01008301EA35}" keepAlive="1" name="連線29" type="5" refreshedVersion="0" background="1">
    <dbPr connection="Provider=Microsoft.Mashup.OleDb.1;Data Source=$Workbook$;Location=&quot;Table_3661_113_03&quot;;Extended Properties=&quot;&quot;" commandType="0"/>
  </connection>
  <connection id="624" xr16:uid="{FB2979E3-3BDB-4519-9DA1-E7E056155F31}" keepAlive="1" name="連線290" type="5" refreshedVersion="0" background="1">
    <dbPr connection="Provider=Microsoft.Mashup.OleDb.1;Data Source=$Workbook$;Location=&quot;Table_2454_113_03&quot;;Extended Properties=&quot;&quot;" commandType="0"/>
  </connection>
  <connection id="625" xr16:uid="{676D9D80-C45C-4E8C-AAD7-9EBF482F506E}" keepAlive="1" name="連線291" type="5" refreshedVersion="0" background="1">
    <dbPr connection="Provider=Microsoft.Mashup.OleDb.1;Data Source=$Workbook$;Location=&quot;Table_4763_113_05&quot;;Extended Properties=&quot;&quot;" commandType="0"/>
  </connection>
  <connection id="626" xr16:uid="{B9B43986-D70E-4010-BF6F-C643EB7B2A51}" keepAlive="1" name="連線292" type="5" refreshedVersion="0" background="1">
    <dbPr connection="Provider=Microsoft.Mashup.OleDb.1;Data Source=$Workbook$;Location=&quot;Table_4763_113_04&quot;;Extended Properties=&quot;&quot;" commandType="0"/>
  </connection>
  <connection id="627" xr16:uid="{6AEAB2BA-DCF3-4371-A9DC-CCF206545B9C}" keepAlive="1" name="連線293" type="5" refreshedVersion="0" background="1">
    <dbPr connection="Provider=Microsoft.Mashup.OleDb.1;Data Source=$Workbook$;Location=&quot;Table_4763_113_03&quot;;Extended Properties=&quot;&quot;" commandType="0"/>
  </connection>
  <connection id="628" xr16:uid="{76B64D8F-61EA-4A95-A756-651DFCE045CF}" keepAlive="1" name="連線294" type="5" refreshedVersion="0" background="1">
    <dbPr connection="Provider=Microsoft.Mashup.OleDb.1;Data Source=$Workbook$;Location=&quot;Table_3008_113_05&quot;;Extended Properties=&quot;&quot;" commandType="0"/>
  </connection>
  <connection id="629" xr16:uid="{A543F897-5D82-4D94-9436-53BA97E08595}" keepAlive="1" name="連線295" type="5" refreshedVersion="0" background="1">
    <dbPr connection="Provider=Microsoft.Mashup.OleDb.1;Data Source=$Workbook$;Location=&quot;Table_3008_113_04&quot;;Extended Properties=&quot;&quot;" commandType="0"/>
  </connection>
  <connection id="630" xr16:uid="{FB4A1D51-16E8-4EF1-84A1-465C55BB4A05}" keepAlive="1" name="連線296" type="5" refreshedVersion="0" background="1">
    <dbPr connection="Provider=Microsoft.Mashup.OleDb.1;Data Source=$Workbook$;Location=&quot;Table_3008_113_03&quot;;Extended Properties=&quot;&quot;" commandType="0"/>
  </connection>
  <connection id="631" xr16:uid="{BFED1B9E-C528-4733-9557-01EDAA3D8A3B}" keepAlive="1" name="連線297" type="5" refreshedVersion="0" background="1">
    <dbPr connection="Provider=Microsoft.Mashup.OleDb.1;Data Source=$Workbook$;Location=&quot;Table_3661_113_05&quot;;Extended Properties=&quot;&quot;" commandType="0"/>
  </connection>
  <connection id="632" xr16:uid="{D4246680-FC4B-4AEA-A51E-62A252EF0C40}" keepAlive="1" name="連線298" type="5" refreshedVersion="0" background="1">
    <dbPr connection="Provider=Microsoft.Mashup.OleDb.1;Data Source=$Workbook$;Location=&quot;Table_3661_113_04&quot;;Extended Properties=&quot;&quot;" commandType="0"/>
  </connection>
  <connection id="633" xr16:uid="{D4CF1EC0-3D42-4858-8281-F9B8F69EC5DF}" keepAlive="1" name="連線299" type="5" refreshedVersion="0" background="1">
    <dbPr connection="Provider=Microsoft.Mashup.OleDb.1;Data Source=$Workbook$;Location=&quot;Table_3661_113_03&quot;;Extended Properties=&quot;&quot;" commandType="0"/>
  </connection>
  <connection id="634" xr16:uid="{5DB61A17-6CE4-4C80-9902-3112592FC55A}" keepAlive="1" name="連線3" type="5" refreshedVersion="0" background="1">
    <dbPr connection="Provider=Microsoft.Mashup.OleDb.1;Data Source=$Workbook$;Location=&quot;Table_2345_113_05&quot;;Extended Properties=&quot;&quot;" commandType="0"/>
  </connection>
  <connection id="635" xr16:uid="{9BF0BB6B-AB5D-4F20-B305-FB9BC722265A}" keepAlive="1" name="連線30" type="5" refreshedVersion="0" background="1">
    <dbPr connection="Provider=Microsoft.Mashup.OleDb.1;Data Source=$Workbook$;Location=&quot;Table_6541_113_05&quot;;Extended Properties=&quot;&quot;" commandType="0"/>
  </connection>
  <connection id="636" xr16:uid="{B00964A0-93C7-4D74-9EA0-3FF0395C719E}" keepAlive="1" name="連線300" type="5" refreshedVersion="0" background="1">
    <dbPr connection="Provider=Microsoft.Mashup.OleDb.1;Data Source=$Workbook$;Location=&quot;Table_6541_113_05&quot;;Extended Properties=&quot;&quot;" commandType="0"/>
  </connection>
  <connection id="637" xr16:uid="{2E4D75AB-3624-4E10-A72B-32EA5D504BCD}" keepAlive="1" name="連線301" type="5" refreshedVersion="0" background="1">
    <dbPr connection="Provider=Microsoft.Mashup.OleDb.1;Data Source=$Workbook$;Location=&quot;Table_6541_113_04&quot;;Extended Properties=&quot;&quot;" commandType="0"/>
  </connection>
  <connection id="638" xr16:uid="{BB1219E2-7DCA-44AF-AD45-3079835EB116}" keepAlive="1" name="連線302" type="5" refreshedVersion="0" background="1">
    <dbPr connection="Provider=Microsoft.Mashup.OleDb.1;Data Source=$Workbook$;Location=&quot;Table_6541_113_03&quot;;Extended Properties=&quot;&quot;" commandType="0"/>
  </connection>
  <connection id="639" xr16:uid="{BF34EC86-D0F4-4C3A-A25C-F5CDB150C618}" keepAlive="1" name="連線303" type="5" refreshedVersion="0" background="1">
    <dbPr connection="Provider=Microsoft.Mashup.OleDb.1;Data Source=$Workbook$;Location=&quot;Table_2345_113_05&quot;;Extended Properties=&quot;&quot;" commandType="0"/>
  </connection>
  <connection id="640" xr16:uid="{8DE9051F-4714-4EF7-ABB3-70581D9012ED}" keepAlive="1" name="連線304" type="5" refreshedVersion="0" background="1">
    <dbPr connection="Provider=Microsoft.Mashup.OleDb.1;Data Source=$Workbook$;Location=&quot;Table_2345_113_04&quot;;Extended Properties=&quot;&quot;" commandType="0"/>
  </connection>
  <connection id="641" xr16:uid="{E15B882F-ADF6-47C7-947B-0168C2085CE1}" keepAlive="1" name="連線305" type="5" refreshedVersion="0" background="1">
    <dbPr connection="Provider=Microsoft.Mashup.OleDb.1;Data Source=$Workbook$;Location=&quot;Table_2345_113_03&quot;;Extended Properties=&quot;&quot;" commandType="0"/>
  </connection>
  <connection id="642" xr16:uid="{0E7D8185-23DB-4478-817F-80F7EDBB1F42}" keepAlive="1" name="連線306" type="5" refreshedVersion="0" background="1">
    <dbPr connection="Provider=Microsoft.Mashup.OleDb.1;Data Source=$Workbook$;Location=&quot;Table_6669_113_05&quot;;Extended Properties=&quot;&quot;" commandType="0"/>
  </connection>
  <connection id="643" xr16:uid="{171FBDA7-CFC7-4D7F-A43E-F483A14878F7}" keepAlive="1" name="連線307" type="5" refreshedVersion="0" background="1">
    <dbPr connection="Provider=Microsoft.Mashup.OleDb.1;Data Source=$Workbook$;Location=&quot;Table_6669_113_04&quot;;Extended Properties=&quot;&quot;" commandType="0"/>
  </connection>
  <connection id="644" xr16:uid="{3CBEE26A-2EF4-443A-8CE8-93781EF6474C}" keepAlive="1" name="連線308" type="5" refreshedVersion="0" background="1">
    <dbPr connection="Provider=Microsoft.Mashup.OleDb.1;Data Source=$Workbook$;Location=&quot;Table_6669_113_03&quot;;Extended Properties=&quot;&quot;" commandType="0"/>
  </connection>
  <connection id="645" xr16:uid="{CB9B1DC4-7E30-432C-AD75-553C950E109C}" keepAlive="1" name="連線309" type="5" refreshedVersion="0" background="1">
    <dbPr connection="Provider=Microsoft.Mashup.OleDb.1;Data Source=$Workbook$;Location=&quot;Table_3653_113_05&quot;;Extended Properties=&quot;&quot;" commandType="0"/>
  </connection>
  <connection id="646" xr16:uid="{AFAD22EA-91E0-4C75-85F4-1C32D90C55E0}" keepAlive="1" name="連線31" type="5" refreshedVersion="0" background="1">
    <dbPr connection="Provider=Microsoft.Mashup.OleDb.1;Data Source=$Workbook$;Location=&quot;Table_6541_113_04&quot;;Extended Properties=&quot;&quot;" commandType="0"/>
  </connection>
  <connection id="647" xr16:uid="{ACA28444-7314-4493-8D5E-9AA560CBC082}" keepAlive="1" name="連線310" type="5" refreshedVersion="0" background="1">
    <dbPr connection="Provider=Microsoft.Mashup.OleDb.1;Data Source=$Workbook$;Location=&quot;Table_3653_113_04&quot;;Extended Properties=&quot;&quot;" commandType="0"/>
  </connection>
  <connection id="648" xr16:uid="{E92079F3-AD1E-456F-B54E-D7C2693E1668}" keepAlive="1" name="連線311" type="5" refreshedVersion="0" background="1">
    <dbPr connection="Provider=Microsoft.Mashup.OleDb.1;Data Source=$Workbook$;Location=&quot;Table_3653_113_03&quot;;Extended Properties=&quot;&quot;" commandType="0"/>
  </connection>
  <connection id="649" xr16:uid="{EA7EB17E-024C-4F54-AF04-258F2CD7A57E}" keepAlive="1" name="連線312" type="5" refreshedVersion="0" background="1">
    <dbPr connection="Provider=Microsoft.Mashup.OleDb.1;Data Source=$Workbook$;Location=&quot;Table_1519_113_05&quot;;Extended Properties=&quot;&quot;" commandType="0"/>
  </connection>
  <connection id="650" xr16:uid="{5B190D6B-F097-4182-8CDD-10549F419BAC}" keepAlive="1" name="連線313" type="5" refreshedVersion="0" background="1">
    <dbPr connection="Provider=Microsoft.Mashup.OleDb.1;Data Source=$Workbook$;Location=&quot;Table_1519_113_04&quot;;Extended Properties=&quot;&quot;" commandType="0"/>
  </connection>
  <connection id="651" xr16:uid="{AC4F65F5-104B-41F3-998E-211351BE00E7}" keepAlive="1" name="連線314" type="5" refreshedVersion="0" background="1">
    <dbPr connection="Provider=Microsoft.Mashup.OleDb.1;Data Source=$Workbook$;Location=&quot;Table_1519_113_03&quot;;Extended Properties=&quot;&quot;" commandType="0"/>
  </connection>
  <connection id="652" xr16:uid="{419F3B49-3B2B-47A0-9124-72A4F7574981}" keepAlive="1" name="連線315" type="5" refreshedVersion="0" background="1">
    <dbPr connection="Provider=Microsoft.Mashup.OleDb.1;Data Source=$Workbook$;Location=&quot;Table_1905_113_05&quot;;Extended Properties=&quot;&quot;" commandType="0"/>
  </connection>
  <connection id="653" xr16:uid="{4D716E17-334C-4A71-B41F-D2C3D11273C3}" keepAlive="1" name="連線316" type="5" refreshedVersion="0" background="1">
    <dbPr connection="Provider=Microsoft.Mashup.OleDb.1;Data Source=$Workbook$;Location=&quot;Table_1905_113_04&quot;;Extended Properties=&quot;&quot;" commandType="0"/>
  </connection>
  <connection id="654" xr16:uid="{034C2DE4-3B45-4BA5-ACB4-60918AA80C8A}" keepAlive="1" name="連線317" type="5" refreshedVersion="0" background="1">
    <dbPr connection="Provider=Microsoft.Mashup.OleDb.1;Data Source=$Workbook$;Location=&quot;Table_1905_113_03&quot;;Extended Properties=&quot;&quot;" commandType="0"/>
  </connection>
  <connection id="655" xr16:uid="{4D93193E-7242-40AC-92E8-DF69334673E3}" keepAlive="1" name="連線318" type="5" refreshedVersion="0" background="1">
    <dbPr connection="Provider=Microsoft.Mashup.OleDb.1;Data Source=$Workbook$;Location=&quot;Table_6409_113_05&quot;;Extended Properties=&quot;&quot;" commandType="0"/>
  </connection>
  <connection id="656" xr16:uid="{EC1521F8-984B-427C-80F7-23B3CED7854F}" keepAlive="1" name="連線319" type="5" refreshedVersion="0" background="1">
    <dbPr connection="Provider=Microsoft.Mashup.OleDb.1;Data Source=$Workbook$;Location=&quot;Table_6409_113_04&quot;;Extended Properties=&quot;&quot;" commandType="0"/>
  </connection>
  <connection id="657" xr16:uid="{0EDB0D5A-68C7-44F4-A544-61FE3ABE524D}" keepAlive="1" name="連線32" type="5" refreshedVersion="0" background="1">
    <dbPr connection="Provider=Microsoft.Mashup.OleDb.1;Data Source=$Workbook$;Location=&quot;Table_6541_113_03&quot;;Extended Properties=&quot;&quot;" commandType="0"/>
  </connection>
  <connection id="658" xr16:uid="{95250E29-A697-4734-ACB8-86843E2B149D}" keepAlive="1" name="連線320" type="5" refreshedVersion="0" background="1">
    <dbPr connection="Provider=Microsoft.Mashup.OleDb.1;Data Source=$Workbook$;Location=&quot;Table_6409_113_03&quot;;Extended Properties=&quot;&quot;" commandType="0"/>
  </connection>
  <connection id="659" xr16:uid="{96629AEE-C093-4777-8480-07EA3E165408}" keepAlive="1" name="連線321" type="5" refreshedVersion="0" background="1">
    <dbPr connection="Provider=Microsoft.Mashup.OleDb.1;Data Source=$Workbook$;Location=&quot;Table_3443_113_05&quot;;Extended Properties=&quot;&quot;" commandType="0"/>
  </connection>
  <connection id="660" xr16:uid="{721CB88F-3BE5-480D-A7C0-4709B00BFA3A}" keepAlive="1" name="連線322" type="5" refreshedVersion="0" background="1">
    <dbPr connection="Provider=Microsoft.Mashup.OleDb.1;Data Source=$Workbook$;Location=&quot;Table_3443_113_04&quot;;Extended Properties=&quot;&quot;" commandType="0"/>
  </connection>
  <connection id="661" xr16:uid="{6C01A392-E1A0-4036-BC08-A13104DADA1A}" keepAlive="1" name="連線323" type="5" refreshedVersion="0" background="1">
    <dbPr connection="Provider=Microsoft.Mashup.OleDb.1;Data Source=$Workbook$;Location=&quot;Table_3443_113_03&quot;;Extended Properties=&quot;&quot;" commandType="0"/>
  </connection>
  <connection id="662" xr16:uid="{19DB6B12-A0C4-4A24-8AC3-59A1D8041EC0}" keepAlive="1" name="連線324" type="5" refreshedVersion="0" background="1">
    <dbPr connection="Provider=Microsoft.Mashup.OleDb.1;Data Source=$Workbook$;Location=&quot;Table_2637_113_05&quot;;Extended Properties=&quot;&quot;" commandType="0"/>
  </connection>
  <connection id="663" xr16:uid="{84D6E179-FE7B-4172-AB2B-E20EB0C022F0}" keepAlive="1" name="連線325" type="5" refreshedVersion="0" background="1">
    <dbPr connection="Provider=Microsoft.Mashup.OleDb.1;Data Source=$Workbook$;Location=&quot;Table_2637_113_04&quot;;Extended Properties=&quot;&quot;" commandType="0"/>
  </connection>
  <connection id="664" xr16:uid="{AC5D3766-CD3E-44B8-81F3-1019088E6748}" keepAlive="1" name="連線326" type="5" refreshedVersion="0" background="1">
    <dbPr connection="Provider=Microsoft.Mashup.OleDb.1;Data Source=$Workbook$;Location=&quot;Table_2637_113_03&quot;;Extended Properties=&quot;&quot;" commandType="0"/>
  </connection>
  <connection id="665" xr16:uid="{D6200D32-965D-423E-B19B-A06F7EC02B3A}" keepAlive="1" name="連線327" type="5" refreshedVersion="0" background="1">
    <dbPr connection="Provider=Microsoft.Mashup.OleDb.1;Data Source=$Workbook$;Location=&quot;Table_3661_113_05&quot;;Extended Properties=&quot;&quot;" commandType="0"/>
  </connection>
  <connection id="666" xr16:uid="{81D3BE5A-CC82-4261-AEA6-F673DA01601D}" keepAlive="1" name="連線328" type="5" refreshedVersion="0" background="1">
    <dbPr connection="Provider=Microsoft.Mashup.OleDb.1;Data Source=$Workbook$;Location=&quot;Table_3661_113_04&quot;;Extended Properties=&quot;&quot;" commandType="0"/>
  </connection>
  <connection id="667" xr16:uid="{0DBB96F6-F768-47B0-A9B4-FA3E09E02580}" keepAlive="1" name="連線329" type="5" refreshedVersion="0" background="1">
    <dbPr connection="Provider=Microsoft.Mashup.OleDb.1;Data Source=$Workbook$;Location=&quot;Table_3661_113_03&quot;;Extended Properties=&quot;&quot;" commandType="0"/>
  </connection>
  <connection id="668" xr16:uid="{E45FB66B-1BCB-47C5-A878-912129B987E3}" keepAlive="1" name="連線33" type="5" refreshedVersion="0" background="1">
    <dbPr connection="Provider=Microsoft.Mashup.OleDb.1;Data Source=$Workbook$;Location=&quot;Table_2345_113_05&quot;;Extended Properties=&quot;&quot;" commandType="0"/>
  </connection>
  <connection id="669" xr16:uid="{4523BE0A-9E1C-43A6-AF71-DE02989EC878}" keepAlive="1" name="連線330" type="5" refreshedVersion="0" background="1">
    <dbPr connection="Provider=Microsoft.Mashup.OleDb.1;Data Source=$Workbook$;Location=&quot;Table_4938_113_05&quot;;Extended Properties=&quot;&quot;" commandType="0"/>
  </connection>
  <connection id="670" xr16:uid="{9F0F993F-2B0C-4662-9515-088E471F93E8}" keepAlive="1" name="連線331" type="5" refreshedVersion="0" background="1">
    <dbPr connection="Provider=Microsoft.Mashup.OleDb.1;Data Source=$Workbook$;Location=&quot;Table_4938_113_04&quot;;Extended Properties=&quot;&quot;" commandType="0"/>
  </connection>
  <connection id="671" xr16:uid="{F81174DC-272F-46CA-BA57-B808D961FAEB}" keepAlive="1" name="連線332" type="5" refreshedVersion="0" background="1">
    <dbPr connection="Provider=Microsoft.Mashup.OleDb.1;Data Source=$Workbook$;Location=&quot;Table_4938_113_03&quot;;Extended Properties=&quot;&quot;" commandType="0"/>
  </connection>
  <connection id="672" xr16:uid="{03B2A83C-013A-48F2-B1CB-18A6932C951E}" keepAlive="1" name="連線333" type="5" refreshedVersion="0" background="1">
    <dbPr connection="Provider=Microsoft.Mashup.OleDb.1;Data Source=$Workbook$;Location=&quot;Table_2357_113_05&quot;;Extended Properties=&quot;&quot;" commandType="0"/>
  </connection>
  <connection id="673" xr16:uid="{0C042E5F-78DF-42FE-B495-DF9D9D06D721}" keepAlive="1" name="連線334" type="5" refreshedVersion="0" background="1">
    <dbPr connection="Provider=Microsoft.Mashup.OleDb.1;Data Source=$Workbook$;Location=&quot;Table_2357_113_04&quot;;Extended Properties=&quot;&quot;" commandType="0"/>
  </connection>
  <connection id="674" xr16:uid="{CC0989EA-8196-4DA6-86BF-5E091B3B7169}" keepAlive="1" name="連線335" type="5" refreshedVersion="0" background="1">
    <dbPr connection="Provider=Microsoft.Mashup.OleDb.1;Data Source=$Workbook$;Location=&quot;Table_2357_113_03&quot;;Extended Properties=&quot;&quot;" commandType="0"/>
  </connection>
  <connection id="675" xr16:uid="{92609C04-A55E-459D-921E-0542700692F4}" keepAlive="1" name="連線336" type="5" refreshedVersion="0" background="1">
    <dbPr connection="Provider=Microsoft.Mashup.OleDb.1;Data Source=$Workbook$;Location=&quot;Table_3036_113_05&quot;;Extended Properties=&quot;&quot;" commandType="0"/>
  </connection>
  <connection id="676" xr16:uid="{6C2716FC-3666-451E-B9F7-7CE7F0334B62}" keepAlive="1" name="連線337" type="5" refreshedVersion="0" background="1">
    <dbPr connection="Provider=Microsoft.Mashup.OleDb.1;Data Source=$Workbook$;Location=&quot;Table_3036_113_04&quot;;Extended Properties=&quot;&quot;" commandType="0"/>
  </connection>
  <connection id="677" xr16:uid="{99BE396B-30C4-4809-915C-9C4E550E3487}" keepAlive="1" name="連線338" type="5" refreshedVersion="0" background="1">
    <dbPr connection="Provider=Microsoft.Mashup.OleDb.1;Data Source=$Workbook$;Location=&quot;Table_3036_113_03&quot;;Extended Properties=&quot;&quot;" commandType="0"/>
  </connection>
  <connection id="678" xr16:uid="{08A551EE-C6D9-4183-8493-0D2AE8DFF730}" keepAlive="1" name="連線339" type="5" refreshedVersion="0" background="1">
    <dbPr connection="Provider=Microsoft.Mashup.OleDb.1;Data Source=$Workbook$;Location=&quot;Table_6669_113_05&quot;;Extended Properties=&quot;&quot;" commandType="0"/>
  </connection>
  <connection id="679" xr16:uid="{AE7A7E1C-3BFD-4D92-B623-57D3510F8DE6}" keepAlive="1" name="連線34" type="5" refreshedVersion="0" background="1">
    <dbPr connection="Provider=Microsoft.Mashup.OleDb.1;Data Source=$Workbook$;Location=&quot;Table_2345_113_04&quot;;Extended Properties=&quot;&quot;" commandType="0"/>
  </connection>
  <connection id="680" xr16:uid="{F07AC503-6647-4A70-8C84-F4F1BA18D7F7}" keepAlive="1" name="連線340" type="5" refreshedVersion="0" background="1">
    <dbPr connection="Provider=Microsoft.Mashup.OleDb.1;Data Source=$Workbook$;Location=&quot;Table_6669_113_04&quot;;Extended Properties=&quot;&quot;" commandType="0"/>
  </connection>
  <connection id="681" xr16:uid="{8340D71C-5A8C-4CA2-B1A6-FE6AC00BDCA9}" keepAlive="1" name="連線341" type="5" refreshedVersion="0" background="1">
    <dbPr connection="Provider=Microsoft.Mashup.OleDb.1;Data Source=$Workbook$;Location=&quot;Table_6669_113_03&quot;;Extended Properties=&quot;&quot;" commandType="0"/>
  </connection>
  <connection id="682" xr16:uid="{42CC96EE-1B25-4639-895D-E84AC3063BBB}" keepAlive="1" name="連線342" type="5" refreshedVersion="0" background="1">
    <dbPr connection="Provider=Microsoft.Mashup.OleDb.1;Data Source=$Workbook$;Location=&quot;Table_1809_113_05&quot;;Extended Properties=&quot;&quot;" commandType="0"/>
  </connection>
  <connection id="683" xr16:uid="{57ED245C-8E1C-4D8B-BEC2-5F84604B4219}" keepAlive="1" name="連線343" type="5" refreshedVersion="0" background="1">
    <dbPr connection="Provider=Microsoft.Mashup.OleDb.1;Data Source=$Workbook$;Location=&quot;Table_1809_113_04&quot;;Extended Properties=&quot;&quot;" commandType="0"/>
  </connection>
  <connection id="684" xr16:uid="{1ACBAABA-90C2-4A1A-AD4D-634E81DA22FE}" keepAlive="1" name="連線344" type="5" refreshedVersion="0" background="1">
    <dbPr connection="Provider=Microsoft.Mashup.OleDb.1;Data Source=$Workbook$;Location=&quot;Table_1809_113_03&quot;;Extended Properties=&quot;&quot;" commandType="0"/>
  </connection>
  <connection id="685" xr16:uid="{A68C4F9F-9D9F-4B48-99CC-7B2875A4FA5F}" keepAlive="1" name="連線345" type="5" refreshedVersion="0" background="1">
    <dbPr connection="Provider=Microsoft.Mashup.OleDb.1;Data Source=$Workbook$;Location=&quot;Table_3356_113_05&quot;;Extended Properties=&quot;&quot;" commandType="0"/>
  </connection>
  <connection id="686" xr16:uid="{E3F8E711-3E4E-4AC6-9B65-2E80556944C7}" keepAlive="1" name="連線346" type="5" refreshedVersion="0" background="1">
    <dbPr connection="Provider=Microsoft.Mashup.OleDb.1;Data Source=$Workbook$;Location=&quot;Table_3356_113_04&quot;;Extended Properties=&quot;&quot;" commandType="0"/>
  </connection>
  <connection id="687" xr16:uid="{1E0FAE68-6DB9-4B39-BFFE-1D34BAC00B87}" keepAlive="1" name="連線347" type="5" refreshedVersion="0" background="1">
    <dbPr connection="Provider=Microsoft.Mashup.OleDb.1;Data Source=$Workbook$;Location=&quot;Table_3356_113_03&quot;;Extended Properties=&quot;&quot;" commandType="0"/>
  </connection>
  <connection id="688" xr16:uid="{7FCC4017-03BF-4E7E-B1A4-6289DAAAE2FA}" keepAlive="1" name="連線348" type="5" refreshedVersion="0" background="1">
    <dbPr connection="Provider=Microsoft.Mashup.OleDb.1;Data Source=$Workbook$;Location=&quot;Table_6414_113_05&quot;;Extended Properties=&quot;&quot;" commandType="0"/>
  </connection>
  <connection id="689" xr16:uid="{25CB870E-28DC-472A-9329-71F691FB9144}" keepAlive="1" name="連線349" type="5" refreshedVersion="0" background="1">
    <dbPr connection="Provider=Microsoft.Mashup.OleDb.1;Data Source=$Workbook$;Location=&quot;Table_6414_113_04&quot;;Extended Properties=&quot;&quot;" commandType="0"/>
  </connection>
  <connection id="690" xr16:uid="{3403C227-FC32-4C15-A912-DE5DDD993D35}" keepAlive="1" name="連線35" type="5" refreshedVersion="0" background="1">
    <dbPr connection="Provider=Microsoft.Mashup.OleDb.1;Data Source=$Workbook$;Location=&quot;Table_2345_113_03&quot;;Extended Properties=&quot;&quot;" commandType="0"/>
  </connection>
  <connection id="691" xr16:uid="{F7E54F61-BBFC-482A-A41E-2B556D804581}" keepAlive="1" name="連線350" type="5" refreshedVersion="0" background="1">
    <dbPr connection="Provider=Microsoft.Mashup.OleDb.1;Data Source=$Workbook$;Location=&quot;Table_6414_113_03&quot;;Extended Properties=&quot;&quot;" commandType="0"/>
  </connection>
  <connection id="692" xr16:uid="{67A7A6CE-13CB-4C1A-A481-6EAC9BE0E3FC}" keepAlive="1" name="連線351" type="5" refreshedVersion="0" background="1">
    <dbPr connection="Provider=Microsoft.Mashup.OleDb.1;Data Source=$Workbook$;Location=&quot;Table_1905_113_05&quot;;Extended Properties=&quot;&quot;" commandType="0"/>
  </connection>
  <connection id="693" xr16:uid="{6A15B839-B113-42F6-9A6F-1AA894828D07}" keepAlive="1" name="連線352" type="5" refreshedVersion="0" background="1">
    <dbPr connection="Provider=Microsoft.Mashup.OleDb.1;Data Source=$Workbook$;Location=&quot;Table_1905_113_04&quot;;Extended Properties=&quot;&quot;" commandType="0"/>
  </connection>
  <connection id="694" xr16:uid="{866EE147-A86E-483D-9A81-FC982A9EDD77}" keepAlive="1" name="連線353" type="5" refreshedVersion="0" background="1">
    <dbPr connection="Provider=Microsoft.Mashup.OleDb.1;Data Source=$Workbook$;Location=&quot;Table_1905_113_03&quot;;Extended Properties=&quot;&quot;" commandType="0"/>
  </connection>
  <connection id="695" xr16:uid="{A8EAD7B5-E81E-4EBB-8CD9-51657FAD8A8D}" keepAlive="1" name="連線354" type="5" refreshedVersion="0" background="1">
    <dbPr connection="Provider=Microsoft.Mashup.OleDb.1;Data Source=$Workbook$;Location=&quot;Table_3504_113_05&quot;;Extended Properties=&quot;&quot;" commandType="0"/>
  </connection>
  <connection id="696" xr16:uid="{7B310436-0137-4212-B9A7-A178BD6C07FF}" keepAlive="1" name="連線355" type="5" refreshedVersion="0" background="1">
    <dbPr connection="Provider=Microsoft.Mashup.OleDb.1;Data Source=$Workbook$;Location=&quot;Table_3504_113_04&quot;;Extended Properties=&quot;&quot;" commandType="0"/>
  </connection>
  <connection id="697" xr16:uid="{D7ACC576-4005-47AD-81D7-F0AC835EFF85}" keepAlive="1" name="連線356" type="5" refreshedVersion="0" background="1">
    <dbPr connection="Provider=Microsoft.Mashup.OleDb.1;Data Source=$Workbook$;Location=&quot;Table_3504_113_03&quot;;Extended Properties=&quot;&quot;" commandType="0"/>
  </connection>
  <connection id="698" xr16:uid="{B21ED471-276B-44B3-A742-C09BB6F211D4}" keepAlive="1" name="連線357" type="5" refreshedVersion="0" background="1">
    <dbPr connection="Provider=Microsoft.Mashup.OleDb.1;Data Source=$Workbook$;Location=&quot;Table_2338_113_05&quot;;Extended Properties=&quot;&quot;" commandType="0"/>
  </connection>
  <connection id="699" xr16:uid="{1961E30E-0964-4DF1-816E-14DF19B4E897}" keepAlive="1" name="連線358" type="5" refreshedVersion="0" background="1">
    <dbPr connection="Provider=Microsoft.Mashup.OleDb.1;Data Source=$Workbook$;Location=&quot;Table_2338_113_04&quot;;Extended Properties=&quot;&quot;" commandType="0"/>
  </connection>
  <connection id="700" xr16:uid="{198463EC-020E-4C0C-A3D9-80732696C2D1}" keepAlive="1" name="連線359" type="5" refreshedVersion="0" background="1">
    <dbPr connection="Provider=Microsoft.Mashup.OleDb.1;Data Source=$Workbook$;Location=&quot;Table_2338_113_03&quot;;Extended Properties=&quot;&quot;" commandType="0"/>
  </connection>
  <connection id="701" xr16:uid="{9248B5AE-734A-4AE7-89BB-02F363FC72AF}" keepAlive="1" name="連線36" type="5" refreshedVersion="0" background="1">
    <dbPr connection="Provider=Microsoft.Mashup.OleDb.1;Data Source=$Workbook$;Location=&quot;Table_6669_113_05&quot;;Extended Properties=&quot;&quot;" commandType="0"/>
  </connection>
  <connection id="702" xr16:uid="{A7E5B401-9466-4B50-8BB1-C86BC232310A}" keepAlive="1" name="連線360" type="5" refreshedVersion="0" background="1">
    <dbPr connection="Provider=Microsoft.Mashup.OleDb.1;Data Source=$Workbook$;Location=&quot;Table_1731_113_05&quot;;Extended Properties=&quot;&quot;" commandType="0"/>
  </connection>
  <connection id="703" xr16:uid="{4D5F9A97-4FE2-438F-8653-524533E8745C}" keepAlive="1" name="連線361" type="5" refreshedVersion="0" background="1">
    <dbPr connection="Provider=Microsoft.Mashup.OleDb.1;Data Source=$Workbook$;Location=&quot;Table_1731_113_04&quot;;Extended Properties=&quot;&quot;" commandType="0"/>
  </connection>
  <connection id="704" xr16:uid="{CD12B399-4BF8-4299-9F7A-FCD178F675D5}" keepAlive="1" name="連線362" type="5" refreshedVersion="0" background="1">
    <dbPr connection="Provider=Microsoft.Mashup.OleDb.1;Data Source=$Workbook$;Location=&quot;Table_1731_113_03&quot;;Extended Properties=&quot;&quot;" commandType="0"/>
  </connection>
  <connection id="705" xr16:uid="{EE43DE98-AA75-4C65-B963-C9E9B490A730}" keepAlive="1" name="連線363" type="5" refreshedVersion="0" background="1">
    <dbPr connection="Provider=Microsoft.Mashup.OleDb.1;Data Source=$Workbook$;Location=&quot;Table_5434_113_05&quot;;Extended Properties=&quot;&quot;" commandType="0"/>
  </connection>
  <connection id="706" xr16:uid="{81843C0B-0F01-439E-B35F-AA8535AA45B1}" keepAlive="1" name="連線364" type="5" refreshedVersion="0" background="1">
    <dbPr connection="Provider=Microsoft.Mashup.OleDb.1;Data Source=$Workbook$;Location=&quot;Table_5434_113_04&quot;;Extended Properties=&quot;&quot;" commandType="0"/>
  </connection>
  <connection id="707" xr16:uid="{8B05ABA5-FA39-4A4D-AEF8-3233D8341B99}" keepAlive="1" name="連線365" type="5" refreshedVersion="0" background="1">
    <dbPr connection="Provider=Microsoft.Mashup.OleDb.1;Data Source=$Workbook$;Location=&quot;Table_5434_113_03&quot;;Extended Properties=&quot;&quot;" commandType="0"/>
  </connection>
  <connection id="708" xr16:uid="{E8CACE76-2E03-426E-BDD8-730FC49259D1}" keepAlive="1" name="連線366" type="5" refreshedVersion="0" background="1">
    <dbPr connection="Provider=Microsoft.Mashup.OleDb.1;Data Source=$Workbook$;Location=&quot;Table_3533_113_05&quot;;Extended Properties=&quot;&quot;" commandType="0"/>
  </connection>
  <connection id="709" xr16:uid="{4F3DAEF4-37F2-4EF6-8315-D18BACF73182}" keepAlive="1" name="連線367" type="5" refreshedVersion="0" background="1">
    <dbPr connection="Provider=Microsoft.Mashup.OleDb.1;Data Source=$Workbook$;Location=&quot;Table_3533_113_04&quot;;Extended Properties=&quot;&quot;" commandType="0"/>
  </connection>
  <connection id="710" xr16:uid="{C549A03A-72B3-42D4-B354-F91975F997BD}" keepAlive="1" name="連線368" type="5" refreshedVersion="0" background="1">
    <dbPr connection="Provider=Microsoft.Mashup.OleDb.1;Data Source=$Workbook$;Location=&quot;Table_3533_113_03&quot;;Extended Properties=&quot;&quot;" commandType="0"/>
  </connection>
  <connection id="711" xr16:uid="{392DAF68-3FE1-4D87-8515-54894E9DFD25}" keepAlive="1" name="連線369" type="5" refreshedVersion="0" background="1">
    <dbPr connection="Provider=Microsoft.Mashup.OleDb.1;Data Source=$Workbook$;Location=&quot;Table_2608_113_05&quot;;Extended Properties=&quot;&quot;" commandType="0"/>
  </connection>
  <connection id="712" xr16:uid="{8656A24D-E479-4EE4-AD47-F8865EDC9C71}" keepAlive="1" name="連線37" type="5" refreshedVersion="0" background="1">
    <dbPr connection="Provider=Microsoft.Mashup.OleDb.1;Data Source=$Workbook$;Location=&quot;Table_6669_113_04&quot;;Extended Properties=&quot;&quot;" commandType="0"/>
  </connection>
  <connection id="713" xr16:uid="{813BF625-2195-4CDA-85FD-6E9797A031E8}" keepAlive="1" name="連線370" type="5" refreshedVersion="0" background="1">
    <dbPr connection="Provider=Microsoft.Mashup.OleDb.1;Data Source=$Workbook$;Location=&quot;Table_2608_113_04&quot;;Extended Properties=&quot;&quot;" commandType="0"/>
  </connection>
  <connection id="714" xr16:uid="{B6526B98-BDA2-4C6F-A3D8-B21FF81406B0}" keepAlive="1" name="連線371" type="5" refreshedVersion="0" background="1">
    <dbPr connection="Provider=Microsoft.Mashup.OleDb.1;Data Source=$Workbook$;Location=&quot;Table_2608_113_03&quot;;Extended Properties=&quot;&quot;" commandType="0"/>
  </connection>
  <connection id="715" xr16:uid="{9F7B0E4E-B674-4C6C-87EB-203C560307C2}" keepAlive="1" name="連線372" type="5" refreshedVersion="0" background="1">
    <dbPr connection="Provider=Microsoft.Mashup.OleDb.1;Data Source=$Workbook$;Location=&quot;Table_5284_113_05&quot;;Extended Properties=&quot;&quot;" commandType="0"/>
  </connection>
  <connection id="716" xr16:uid="{DA04A739-1655-4BD6-8125-EAB577F67450}" keepAlive="1" name="連線373" type="5" refreshedVersion="0" background="1">
    <dbPr connection="Provider=Microsoft.Mashup.OleDb.1;Data Source=$Workbook$;Location=&quot;Table_5284_113_04&quot;;Extended Properties=&quot;&quot;" commandType="0"/>
  </connection>
  <connection id="717" xr16:uid="{E49531FA-88F3-4F40-ABDB-51AB49DA1D0D}" keepAlive="1" name="連線374" type="5" refreshedVersion="0" background="1">
    <dbPr connection="Provider=Microsoft.Mashup.OleDb.1;Data Source=$Workbook$;Location=&quot;Table_5284_113_03&quot;;Extended Properties=&quot;&quot;" commandType="0"/>
  </connection>
  <connection id="718" xr16:uid="{942489DA-FE01-48CD-92AE-0A9F5FA01358}" keepAlive="1" name="連線375" type="5" refreshedVersion="0" background="1">
    <dbPr connection="Provider=Microsoft.Mashup.OleDb.1;Data Source=$Workbook$;Location=&quot;Table_2636_113_05&quot;;Extended Properties=&quot;&quot;" commandType="0"/>
  </connection>
  <connection id="719" xr16:uid="{2E1C0D2D-6D2D-48B1-BA41-30209E604016}" keepAlive="1" name="連線376" type="5" refreshedVersion="0" background="1">
    <dbPr connection="Provider=Microsoft.Mashup.OleDb.1;Data Source=$Workbook$;Location=&quot;Table_2636_113_04&quot;;Extended Properties=&quot;&quot;" commandType="0"/>
  </connection>
  <connection id="720" xr16:uid="{A4E401E0-7661-48B2-B282-68D9796D4D18}" keepAlive="1" name="連線377" type="5" refreshedVersion="0" background="1">
    <dbPr connection="Provider=Microsoft.Mashup.OleDb.1;Data Source=$Workbook$;Location=&quot;Table_2636_113_03&quot;;Extended Properties=&quot;&quot;" commandType="0"/>
  </connection>
  <connection id="721" xr16:uid="{970F640E-AA44-49AD-9613-AEAE0517B92A}" keepAlive="1" name="連線378" type="5" refreshedVersion="0" background="1">
    <dbPr connection="Provider=Microsoft.Mashup.OleDb.1;Data Source=$Workbook$;Location=&quot;Table_2383_113_05&quot;;Extended Properties=&quot;&quot;" commandType="0"/>
  </connection>
  <connection id="722" xr16:uid="{F2B20B65-181E-42C3-8ADC-C8EF8AF3EA25}" keepAlive="1" name="連線379" type="5" refreshedVersion="0" background="1">
    <dbPr connection="Provider=Microsoft.Mashup.OleDb.1;Data Source=$Workbook$;Location=&quot;Table_2383_113_04&quot;;Extended Properties=&quot;&quot;" commandType="0"/>
  </connection>
  <connection id="723" xr16:uid="{35AF400B-76A5-4DC4-85A5-71C1D5538721}" keepAlive="1" name="連線38" type="5" refreshedVersion="0" background="1">
    <dbPr connection="Provider=Microsoft.Mashup.OleDb.1;Data Source=$Workbook$;Location=&quot;Table_6669_113_03&quot;;Extended Properties=&quot;&quot;" commandType="0"/>
  </connection>
  <connection id="724" xr16:uid="{4CE0AB5C-DE31-49A5-BDBC-B7776C230F87}" keepAlive="1" name="連線380" type="5" refreshedVersion="0" background="1">
    <dbPr connection="Provider=Microsoft.Mashup.OleDb.1;Data Source=$Workbook$;Location=&quot;Table_2383_113_03&quot;;Extended Properties=&quot;&quot;" commandType="0"/>
  </connection>
  <connection id="725" xr16:uid="{755ADF97-EED9-4BA0-86D3-8AA2CA7C0992}" keepAlive="1" name="連線381" type="5" refreshedVersion="0" background="1">
    <dbPr connection="Provider=Microsoft.Mashup.OleDb.1;Data Source=$Workbook$;Location=&quot;Table_4566_113_05&quot;;Extended Properties=&quot;&quot;" commandType="0"/>
  </connection>
  <connection id="726" xr16:uid="{3336E729-AB40-492A-80A2-5E54BEFC7AF4}" keepAlive="1" name="連線382" type="5" refreshedVersion="0" background="1">
    <dbPr connection="Provider=Microsoft.Mashup.OleDb.1;Data Source=$Workbook$;Location=&quot;Table_4566_113_04&quot;;Extended Properties=&quot;&quot;" commandType="0"/>
  </connection>
  <connection id="727" xr16:uid="{2508E8A8-7FF3-486B-B6E8-005C69EE5C50}" keepAlive="1" name="連線383" type="5" refreshedVersion="0" background="1">
    <dbPr connection="Provider=Microsoft.Mashup.OleDb.1;Data Source=$Workbook$;Location=&quot;Table_4566_113_03&quot;;Extended Properties=&quot;&quot;" commandType="0"/>
  </connection>
  <connection id="728" xr16:uid="{F9E9FCBB-C654-44BB-9AF1-0F1249322BB0}" keepAlive="1" name="連線384" type="5" refreshedVersion="0" background="1">
    <dbPr connection="Provider=Microsoft.Mashup.OleDb.1;Data Source=$Workbook$;Location=&quot;Table_1909_113_05&quot;;Extended Properties=&quot;&quot;" commandType="0"/>
  </connection>
  <connection id="729" xr16:uid="{E8EAB7E0-16B0-45D2-9FBB-061653AEE6AC}" keepAlive="1" name="連線385" type="5" refreshedVersion="0" background="1">
    <dbPr connection="Provider=Microsoft.Mashup.OleDb.1;Data Source=$Workbook$;Location=&quot;Table_1909_113_04&quot;;Extended Properties=&quot;&quot;" commandType="0"/>
  </connection>
  <connection id="730" xr16:uid="{A256277B-AE92-4950-84E0-F8F28386CED9}" keepAlive="1" name="連線386" type="5" refreshedVersion="0" background="1">
    <dbPr connection="Provider=Microsoft.Mashup.OleDb.1;Data Source=$Workbook$;Location=&quot;Table_1909_113_03&quot;;Extended Properties=&quot;&quot;" commandType="0"/>
  </connection>
  <connection id="731" xr16:uid="{3582BDFD-D1DE-4A9C-9828-42BAB631AE20}" keepAlive="1" name="連線387" type="5" refreshedVersion="0" background="1">
    <dbPr connection="Provider=Microsoft.Mashup.OleDb.1;Data Source=$Workbook$;Location=&quot;Table_6706_113_05&quot;;Extended Properties=&quot;&quot;" commandType="0"/>
  </connection>
  <connection id="732" xr16:uid="{C9CF22D9-B763-4B3F-9525-A1711D298C07}" keepAlive="1" name="連線388" type="5" refreshedVersion="0" background="1">
    <dbPr connection="Provider=Microsoft.Mashup.OleDb.1;Data Source=$Workbook$;Location=&quot;Table_6706_113_04&quot;;Extended Properties=&quot;&quot;" commandType="0"/>
  </connection>
  <connection id="733" xr16:uid="{270BECF9-3ACA-4C03-9F8F-2E43182AD93F}" keepAlive="1" name="連線389" type="5" refreshedVersion="0" background="1">
    <dbPr connection="Provider=Microsoft.Mashup.OleDb.1;Data Source=$Workbook$;Location=&quot;Table_6706_113_03&quot;;Extended Properties=&quot;&quot;" commandType="0"/>
  </connection>
  <connection id="734" xr16:uid="{62582128-75A8-4460-9A7F-E316EA670119}" keepAlive="1" name="連線39" type="5" refreshedVersion="0" background="1">
    <dbPr connection="Provider=Microsoft.Mashup.OleDb.1;Data Source=$Workbook$;Location=&quot;Table_3653_113_05&quot;;Extended Properties=&quot;&quot;" commandType="0"/>
  </connection>
  <connection id="735" xr16:uid="{4F0E99A8-C371-493A-BC10-0F6439524CE2}" keepAlive="1" name="連線390" type="5" refreshedVersion="0" background="1">
    <dbPr connection="Provider=Microsoft.Mashup.OleDb.1;Data Source=$Workbook$;Location=&quot;Table_2317_113_05&quot;;Extended Properties=&quot;&quot;" commandType="0"/>
  </connection>
  <connection id="736" xr16:uid="{A86635DF-9CA7-428B-BE7B-C426B431DBBF}" keepAlive="1" name="連線391" type="5" refreshedVersion="0" background="1">
    <dbPr connection="Provider=Microsoft.Mashup.OleDb.1;Data Source=$Workbook$;Location=&quot;Table_2317_113_04&quot;;Extended Properties=&quot;&quot;" commandType="0"/>
  </connection>
  <connection id="737" xr16:uid="{60BB5CBC-3EC0-4315-ACF5-791B406834E6}" keepAlive="1" name="連線392" type="5" refreshedVersion="0" background="1">
    <dbPr connection="Provider=Microsoft.Mashup.OleDb.1;Data Source=$Workbook$;Location=&quot;Table_2317_113_03&quot;;Extended Properties=&quot;&quot;" commandType="0"/>
  </connection>
  <connection id="738" xr16:uid="{EBB0245F-CAB8-4255-B3B2-1F5BA7D0C4E4}" keepAlive="1" name="連線393" type="5" refreshedVersion="0" background="1">
    <dbPr connection="Provider=Microsoft.Mashup.OleDb.1;Data Source=$Workbook$;Location=&quot;Table_4938_113_05&quot;;Extended Properties=&quot;&quot;" commandType="0"/>
  </connection>
  <connection id="739" xr16:uid="{F2629753-53DD-4EB6-BD08-63A08E666578}" keepAlive="1" name="連線394" type="5" refreshedVersion="0" background="1">
    <dbPr connection="Provider=Microsoft.Mashup.OleDb.1;Data Source=$Workbook$;Location=&quot;Table_4938_113_04&quot;;Extended Properties=&quot;&quot;" commandType="0"/>
  </connection>
  <connection id="740" xr16:uid="{F42AD9AD-1E46-4299-9974-1D6EDC144781}" keepAlive="1" name="連線395" type="5" refreshedVersion="0" background="1">
    <dbPr connection="Provider=Microsoft.Mashup.OleDb.1;Data Source=$Workbook$;Location=&quot;Table_4938_113_03&quot;;Extended Properties=&quot;&quot;" commandType="0"/>
  </connection>
  <connection id="741" xr16:uid="{A177C5C9-5081-4790-BC8A-E437377A2DDB}" keepAlive="1" name="連線396" type="5" refreshedVersion="0" background="1">
    <dbPr connection="Provider=Microsoft.Mashup.OleDb.1;Data Source=$Workbook$;Location=&quot;Table_2357_113_05&quot;;Extended Properties=&quot;&quot;" commandType="0"/>
  </connection>
  <connection id="742" xr16:uid="{76C18708-F223-45D3-BB94-C811C497CD0A}" keepAlive="1" name="連線397" type="5" refreshedVersion="0" background="1">
    <dbPr connection="Provider=Microsoft.Mashup.OleDb.1;Data Source=$Workbook$;Location=&quot;Table_2357_113_04&quot;;Extended Properties=&quot;&quot;" commandType="0"/>
  </connection>
  <connection id="743" xr16:uid="{F9D7B6C5-B57A-4F54-BAF1-D680B40682D0}" keepAlive="1" name="連線398" type="5" refreshedVersion="0" background="1">
    <dbPr connection="Provider=Microsoft.Mashup.OleDb.1;Data Source=$Workbook$;Location=&quot;Table_2357_113_03&quot;;Extended Properties=&quot;&quot;" commandType="0"/>
  </connection>
  <connection id="744" xr16:uid="{8412FBFD-EBF0-4B95-B5E7-B95CE13437F6}" keepAlive="1" name="連線399" type="5" refreshedVersion="0" background="1">
    <dbPr connection="Provider=Microsoft.Mashup.OleDb.1;Data Source=$Workbook$;Location=&quot;Table_3036_113_05&quot;;Extended Properties=&quot;&quot;" commandType="0"/>
  </connection>
  <connection id="745" xr16:uid="{9C496775-2488-4824-B408-51428EF81BF2}" keepAlive="1" name="連線4" type="5" refreshedVersion="0" background="1">
    <dbPr connection="Provider=Microsoft.Mashup.OleDb.1;Data Source=$Workbook$;Location=&quot;Table_2345_113_04&quot;;Extended Properties=&quot;&quot;" commandType="0"/>
  </connection>
  <connection id="746" xr16:uid="{CBD17881-1DAC-4FB0-85A7-E8C97D130510}" keepAlive="1" name="連線40" type="5" refreshedVersion="0" background="1">
    <dbPr connection="Provider=Microsoft.Mashup.OleDb.1;Data Source=$Workbook$;Location=&quot;Table_3653_113_04&quot;;Extended Properties=&quot;&quot;" commandType="0"/>
  </connection>
  <connection id="747" xr16:uid="{FE7EC376-1655-4090-A313-C9ED838396B1}" keepAlive="1" name="連線400" type="5" refreshedVersion="0" background="1">
    <dbPr connection="Provider=Microsoft.Mashup.OleDb.1;Data Source=$Workbook$;Location=&quot;Table_3036_113_04&quot;;Extended Properties=&quot;&quot;" commandType="0"/>
  </connection>
  <connection id="748" xr16:uid="{452DF1A6-8350-46F6-9EC1-7198715071D3}" keepAlive="1" name="連線401" type="5" refreshedVersion="0" background="1">
    <dbPr connection="Provider=Microsoft.Mashup.OleDb.1;Data Source=$Workbook$;Location=&quot;Table_3036_113_03&quot;;Extended Properties=&quot;&quot;" commandType="0"/>
  </connection>
  <connection id="749" xr16:uid="{4600883A-A6A3-4AC8-A5A0-E8567C79A261}" keepAlive="1" name="連線402" type="5" refreshedVersion="0" background="1">
    <dbPr connection="Provider=Microsoft.Mashup.OleDb.1;Data Source=$Workbook$;Location=&quot;Table_6669_113_05&quot;;Extended Properties=&quot;&quot;" commandType="0"/>
  </connection>
  <connection id="750" xr16:uid="{3DEA9E9B-0A58-4CF6-B3E2-02528A105FB6}" keepAlive="1" name="連線403" type="5" refreshedVersion="0" background="1">
    <dbPr connection="Provider=Microsoft.Mashup.OleDb.1;Data Source=$Workbook$;Location=&quot;Table_6669_113_04&quot;;Extended Properties=&quot;&quot;" commandType="0"/>
  </connection>
  <connection id="751" xr16:uid="{6CE96E07-B88F-4C7B-9A23-B5B38ED1F21E}" keepAlive="1" name="連線404" type="5" refreshedVersion="0" background="1">
    <dbPr connection="Provider=Microsoft.Mashup.OleDb.1;Data Source=$Workbook$;Location=&quot;Table_6669_113_03&quot;;Extended Properties=&quot;&quot;" commandType="0"/>
  </connection>
  <connection id="752" xr16:uid="{1311702C-B022-412E-9A49-A62A4685017F}" keepAlive="1" name="連線405" type="5" refreshedVersion="0" background="1">
    <dbPr connection="Provider=Microsoft.Mashup.OleDb.1;Data Source=$Workbook$;Location=&quot;Table_1809_113_05&quot;;Extended Properties=&quot;&quot;" commandType="0"/>
  </connection>
  <connection id="753" xr16:uid="{F0F83814-361D-4B44-813F-98F448B40115}" keepAlive="1" name="連線406" type="5" refreshedVersion="0" background="1">
    <dbPr connection="Provider=Microsoft.Mashup.OleDb.1;Data Source=$Workbook$;Location=&quot;Table_1809_113_04&quot;;Extended Properties=&quot;&quot;" commandType="0"/>
  </connection>
  <connection id="754" xr16:uid="{D073ACAA-0145-4800-8A26-4DC2E5010F46}" keepAlive="1" name="連線407" type="5" refreshedVersion="0" background="1">
    <dbPr connection="Provider=Microsoft.Mashup.OleDb.1;Data Source=$Workbook$;Location=&quot;Table_1809_113_03&quot;;Extended Properties=&quot;&quot;" commandType="0"/>
  </connection>
  <connection id="755" xr16:uid="{0BEB4F81-DFF4-4DAB-833E-79D56B1F3327}" keepAlive="1" name="連線408" type="5" refreshedVersion="0" background="1">
    <dbPr connection="Provider=Microsoft.Mashup.OleDb.1;Data Source=$Workbook$;Location=&quot;Table_3356_113_05&quot;;Extended Properties=&quot;&quot;" commandType="0"/>
  </connection>
  <connection id="756" xr16:uid="{EDEBE057-AC03-4417-8F47-50FC63C5F394}" keepAlive="1" name="連線409" type="5" refreshedVersion="0" background="1">
    <dbPr connection="Provider=Microsoft.Mashup.OleDb.1;Data Source=$Workbook$;Location=&quot;Table_3356_113_04&quot;;Extended Properties=&quot;&quot;" commandType="0"/>
  </connection>
  <connection id="757" xr16:uid="{99C54C1E-2D43-4E74-8592-782E77B6C888}" keepAlive="1" name="連線41" type="5" refreshedVersion="0" background="1">
    <dbPr connection="Provider=Microsoft.Mashup.OleDb.1;Data Source=$Workbook$;Location=&quot;Table_3653_113_03&quot;;Extended Properties=&quot;&quot;" commandType="0"/>
  </connection>
  <connection id="758" xr16:uid="{4886407E-1BD4-49DD-BBDA-966343F0294B}" keepAlive="1" name="連線410" type="5" refreshedVersion="0" background="1">
    <dbPr connection="Provider=Microsoft.Mashup.OleDb.1;Data Source=$Workbook$;Location=&quot;Table_3356_113_03&quot;;Extended Properties=&quot;&quot;" commandType="0"/>
  </connection>
  <connection id="759" xr16:uid="{C1D53B44-F225-4B01-BBAD-2A071AF9670B}" keepAlive="1" name="連線411" type="5" refreshedVersion="0" background="1">
    <dbPr connection="Provider=Microsoft.Mashup.OleDb.1;Data Source=$Workbook$;Location=&quot;Table_6414_113_05&quot;;Extended Properties=&quot;&quot;" commandType="0"/>
  </connection>
  <connection id="760" xr16:uid="{0419A5F6-A170-452D-9A46-45C2EE7FF1B4}" keepAlive="1" name="連線412" type="5" refreshedVersion="0" background="1">
    <dbPr connection="Provider=Microsoft.Mashup.OleDb.1;Data Source=$Workbook$;Location=&quot;Table_6414_113_04&quot;;Extended Properties=&quot;&quot;" commandType="0"/>
  </connection>
  <connection id="761" xr16:uid="{BFC43D32-A7B8-4932-9162-13F667AED390}" keepAlive="1" name="連線413" type="5" refreshedVersion="0" background="1">
    <dbPr connection="Provider=Microsoft.Mashup.OleDb.1;Data Source=$Workbook$;Location=&quot;Table_6414_113_03&quot;;Extended Properties=&quot;&quot;" commandType="0"/>
  </connection>
  <connection id="762" xr16:uid="{F98A5829-76DE-44E4-A010-F30872866A2C}" keepAlive="1" name="連線414" type="5" refreshedVersion="0" background="1">
    <dbPr connection="Provider=Microsoft.Mashup.OleDb.1;Data Source=$Workbook$;Location=&quot;Table_1905_113_05&quot;;Extended Properties=&quot;&quot;" commandType="0"/>
  </connection>
  <connection id="763" xr16:uid="{88B32C8E-3A19-47EB-9491-A601AF0E64FE}" keepAlive="1" name="連線415" type="5" refreshedVersion="0" background="1">
    <dbPr connection="Provider=Microsoft.Mashup.OleDb.1;Data Source=$Workbook$;Location=&quot;Table_1905_113_04&quot;;Extended Properties=&quot;&quot;" commandType="0"/>
  </connection>
  <connection id="764" xr16:uid="{1A4CEDBA-1AF4-4253-A58D-7B11D408D800}" keepAlive="1" name="連線416" type="5" refreshedVersion="0" background="1">
    <dbPr connection="Provider=Microsoft.Mashup.OleDb.1;Data Source=$Workbook$;Location=&quot;Table_1905_113_03&quot;;Extended Properties=&quot;&quot;" commandType="0"/>
  </connection>
  <connection id="765" xr16:uid="{B64F7A3E-21EE-40A3-B002-E9A89EF43B5E}" keepAlive="1" name="連線417" type="5" refreshedVersion="0" background="1">
    <dbPr connection="Provider=Microsoft.Mashup.OleDb.1;Data Source=$Workbook$;Location=&quot;Table_2338_113_05&quot;;Extended Properties=&quot;&quot;" commandType="0"/>
  </connection>
  <connection id="766" xr16:uid="{C3E55F3C-DF25-48A5-864E-0BBE950A01B1}" keepAlive="1" name="連線418" type="5" refreshedVersion="0" background="1">
    <dbPr connection="Provider=Microsoft.Mashup.OleDb.1;Data Source=$Workbook$;Location=&quot;Table_2338_113_04&quot;;Extended Properties=&quot;&quot;" commandType="0"/>
  </connection>
  <connection id="767" xr16:uid="{763A248A-815E-4424-BC54-79D5B13FA25A}" keepAlive="1" name="連線419" type="5" refreshedVersion="0" background="1">
    <dbPr connection="Provider=Microsoft.Mashup.OleDb.1;Data Source=$Workbook$;Location=&quot;Table_2338_113_03&quot;;Extended Properties=&quot;&quot;" commandType="0"/>
  </connection>
  <connection id="768" xr16:uid="{34788ECE-CC98-4849-8434-3FE7666384C0}" keepAlive="1" name="連線42" type="5" refreshedVersion="0" background="1">
    <dbPr connection="Provider=Microsoft.Mashup.OleDb.1;Data Source=$Workbook$;Location=&quot;Table_1519_113_05&quot;;Extended Properties=&quot;&quot;" commandType="0"/>
  </connection>
  <connection id="769" xr16:uid="{DE5280D2-DA99-4E73-9B1E-FFA866BFF8B5}" keepAlive="1" name="連線420" type="5" refreshedVersion="0" background="1">
    <dbPr connection="Provider=Microsoft.Mashup.OleDb.1;Data Source=$Workbook$;Location=&quot;Table_6541_113_05&quot;;Extended Properties=&quot;&quot;" commandType="0"/>
  </connection>
  <connection id="770" xr16:uid="{78594FB4-1E9B-4F01-BD6E-76C83416298B}" keepAlive="1" name="連線421" type="5" refreshedVersion="0" background="1">
    <dbPr connection="Provider=Microsoft.Mashup.OleDb.1;Data Source=$Workbook$;Location=&quot;Table_6541_113_04&quot;;Extended Properties=&quot;&quot;" commandType="0"/>
  </connection>
  <connection id="771" xr16:uid="{E4166A40-74D2-4683-A2E8-952FF4953434}" keepAlive="1" name="連線422" type="5" refreshedVersion="0" background="1">
    <dbPr connection="Provider=Microsoft.Mashup.OleDb.1;Data Source=$Workbook$;Location=&quot;Table_6541_113_03&quot;;Extended Properties=&quot;&quot;" commandType="0"/>
  </connection>
  <connection id="772" xr16:uid="{104D6FC5-720E-492B-B1D5-78C69AD3742E}" keepAlive="1" name="連線423" type="5" refreshedVersion="0" background="1">
    <dbPr connection="Provider=Microsoft.Mashup.OleDb.1;Data Source=$Workbook$;Location=&quot;Table_2345_113_05&quot;;Extended Properties=&quot;&quot;" commandType="0"/>
  </connection>
  <connection id="773" xr16:uid="{FDEBEF52-F851-40F2-ADD0-92E9AA204C0E}" keepAlive="1" name="連線424" type="5" refreshedVersion="0" background="1">
    <dbPr connection="Provider=Microsoft.Mashup.OleDb.1;Data Source=$Workbook$;Location=&quot;Table_2345_113_04&quot;;Extended Properties=&quot;&quot;" commandType="0"/>
  </connection>
  <connection id="774" xr16:uid="{7315FB2A-054F-41EA-9636-A8C35229A0A1}" keepAlive="1" name="連線425" type="5" refreshedVersion="0" background="1">
    <dbPr connection="Provider=Microsoft.Mashup.OleDb.1;Data Source=$Workbook$;Location=&quot;Table_2345_113_03&quot;;Extended Properties=&quot;&quot;" commandType="0"/>
  </connection>
  <connection id="775" xr16:uid="{C9B96F83-900A-4C38-87F2-519FB1BBB90D}" keepAlive="1" name="連線426" type="5" refreshedVersion="0" background="1">
    <dbPr connection="Provider=Microsoft.Mashup.OleDb.1;Data Source=$Workbook$;Location=&quot;Table_6669_113_05&quot;;Extended Properties=&quot;&quot;" commandType="0"/>
  </connection>
  <connection id="776" xr16:uid="{7C682F18-6A0E-4DBC-A260-2F2FFD7AAF81}" keepAlive="1" name="連線427" type="5" refreshedVersion="0" background="1">
    <dbPr connection="Provider=Microsoft.Mashup.OleDb.1;Data Source=$Workbook$;Location=&quot;Table_6669_113_04&quot;;Extended Properties=&quot;&quot;" commandType="0"/>
  </connection>
  <connection id="777" xr16:uid="{B1661BE1-4407-4D63-B13E-6A3DD2493E38}" keepAlive="1" name="連線428" type="5" refreshedVersion="0" background="1">
    <dbPr connection="Provider=Microsoft.Mashup.OleDb.1;Data Source=$Workbook$;Location=&quot;Table_6669_113_03&quot;;Extended Properties=&quot;&quot;" commandType="0"/>
  </connection>
  <connection id="778" xr16:uid="{870FF4E3-EC06-412C-829E-F02E7F1F4755}" keepAlive="1" name="連線429" type="5" refreshedVersion="0" background="1">
    <dbPr connection="Provider=Microsoft.Mashup.OleDb.1;Data Source=$Workbook$;Location=&quot;Table_3653_113_05&quot;;Extended Properties=&quot;&quot;" commandType="0"/>
  </connection>
  <connection id="779" xr16:uid="{AA10A98D-22A3-496A-9E17-98DADB2AE484}" keepAlive="1" name="連線43" type="5" refreshedVersion="0" background="1">
    <dbPr connection="Provider=Microsoft.Mashup.OleDb.1;Data Source=$Workbook$;Location=&quot;Table_1519_113_04&quot;;Extended Properties=&quot;&quot;" commandType="0"/>
  </connection>
  <connection id="780" xr16:uid="{BC6810BE-4620-4BF0-9C79-9F3336EA10A5}" keepAlive="1" name="連線430" type="5" refreshedVersion="0" background="1">
    <dbPr connection="Provider=Microsoft.Mashup.OleDb.1;Data Source=$Workbook$;Location=&quot;Table_3653_113_04&quot;;Extended Properties=&quot;&quot;" commandType="0"/>
  </connection>
  <connection id="781" xr16:uid="{EA13A1A9-261E-43FD-B2E8-BADF8EFFA5CF}" keepAlive="1" name="連線431" type="5" refreshedVersion="0" background="1">
    <dbPr connection="Provider=Microsoft.Mashup.OleDb.1;Data Source=$Workbook$;Location=&quot;Table_3653_113_03&quot;;Extended Properties=&quot;&quot;" commandType="0"/>
  </connection>
  <connection id="782" xr16:uid="{1BB8B969-7008-4A7C-8211-DCA6CC71C284}" keepAlive="1" name="連線432" type="5" refreshedVersion="0" background="1">
    <dbPr connection="Provider=Microsoft.Mashup.OleDb.1;Data Source=$Workbook$;Location=&quot;Table_1519_113_05&quot;;Extended Properties=&quot;&quot;" commandType="0"/>
  </connection>
  <connection id="783" xr16:uid="{5B824EB4-E240-4B8D-8F53-3B7FCBA75794}" keepAlive="1" name="連線433" type="5" refreshedVersion="0" background="1">
    <dbPr connection="Provider=Microsoft.Mashup.OleDb.1;Data Source=$Workbook$;Location=&quot;Table_1519_113_04&quot;;Extended Properties=&quot;&quot;" commandType="0"/>
  </connection>
  <connection id="784" xr16:uid="{890A953B-B00E-4D7D-8A9E-9478D2978FAE}" keepAlive="1" name="連線434" type="5" refreshedVersion="0" background="1">
    <dbPr connection="Provider=Microsoft.Mashup.OleDb.1;Data Source=$Workbook$;Location=&quot;Table_1519_113_03&quot;;Extended Properties=&quot;&quot;" commandType="0"/>
  </connection>
  <connection id="785" xr16:uid="{99C82BAA-1FAA-4B6B-875F-72C7C474B881}" keepAlive="1" name="連線435" type="5" refreshedVersion="0" background="1">
    <dbPr connection="Provider=Microsoft.Mashup.OleDb.1;Data Source=$Workbook$;Location=&quot;Table_1905_113_05&quot;;Extended Properties=&quot;&quot;" commandType="0"/>
  </connection>
  <connection id="786" xr16:uid="{A40A85A8-625E-4A4B-A4CB-D69242E47BD9}" keepAlive="1" name="連線436" type="5" refreshedVersion="0" background="1">
    <dbPr connection="Provider=Microsoft.Mashup.OleDb.1;Data Source=$Workbook$;Location=&quot;Table_1905_113_04&quot;;Extended Properties=&quot;&quot;" commandType="0"/>
  </connection>
  <connection id="787" xr16:uid="{484363DD-C12E-4E0D-B76A-AACB7E3FC431}" keepAlive="1" name="連線437" type="5" refreshedVersion="0" background="1">
    <dbPr connection="Provider=Microsoft.Mashup.OleDb.1;Data Source=$Workbook$;Location=&quot;Table_1905_113_03&quot;;Extended Properties=&quot;&quot;" commandType="0"/>
  </connection>
  <connection id="788" xr16:uid="{CA728C39-E73B-4543-8627-C07D85C45873}" keepAlive="1" name="連線438" type="5" refreshedVersion="0" background="1">
    <dbPr connection="Provider=Microsoft.Mashup.OleDb.1;Data Source=$Workbook$;Location=&quot;Table_6409_113_05&quot;;Extended Properties=&quot;&quot;" commandType="0"/>
  </connection>
  <connection id="789" xr16:uid="{DD56CFCE-0122-4E2F-BF03-4F49D6C7CDE6}" keepAlive="1" name="連線439" type="5" refreshedVersion="0" background="1">
    <dbPr connection="Provider=Microsoft.Mashup.OleDb.1;Data Source=$Workbook$;Location=&quot;Table_6409_113_04&quot;;Extended Properties=&quot;&quot;" commandType="0"/>
  </connection>
  <connection id="790" xr16:uid="{FACFFFA1-8780-4AA6-9C74-C5C5D15FD790}" keepAlive="1" name="連線44" type="5" refreshedVersion="0" background="1">
    <dbPr connection="Provider=Microsoft.Mashup.OleDb.1;Data Source=$Workbook$;Location=&quot;Table_1519_113_03&quot;;Extended Properties=&quot;&quot;" commandType="0"/>
  </connection>
  <connection id="791" xr16:uid="{4C89A812-2C51-400C-868E-7AB2EDA6A314}" keepAlive="1" name="連線440" type="5" refreshedVersion="0" background="1">
    <dbPr connection="Provider=Microsoft.Mashup.OleDb.1;Data Source=$Workbook$;Location=&quot;Table_6409_113_03&quot;;Extended Properties=&quot;&quot;" commandType="0"/>
  </connection>
  <connection id="792" xr16:uid="{81D185DD-CD59-4102-B3F4-A5A729C02117}" keepAlive="1" name="連線441" type="5" refreshedVersion="0" background="1">
    <dbPr connection="Provider=Microsoft.Mashup.OleDb.1;Data Source=$Workbook$;Location=&quot;Table_3443_113_05&quot;;Extended Properties=&quot;&quot;" commandType="0"/>
  </connection>
  <connection id="793" xr16:uid="{65899331-C4E9-415E-A95B-14492EFAFC73}" keepAlive="1" name="連線442" type="5" refreshedVersion="0" background="1">
    <dbPr connection="Provider=Microsoft.Mashup.OleDb.1;Data Source=$Workbook$;Location=&quot;Table_3443_113_04&quot;;Extended Properties=&quot;&quot;" commandType="0"/>
  </connection>
  <connection id="794" xr16:uid="{81E95F2C-01B8-4F1B-BCE8-4E142FF3984C}" keepAlive="1" name="連線443" type="5" refreshedVersion="0" background="1">
    <dbPr connection="Provider=Microsoft.Mashup.OleDb.1;Data Source=$Workbook$;Location=&quot;Table_3443_113_03&quot;;Extended Properties=&quot;&quot;" commandType="0"/>
  </connection>
  <connection id="795" xr16:uid="{C0A63313-8516-41F9-B245-C3D3F73949E0}" keepAlive="1" name="連線444" type="5" refreshedVersion="0" background="1">
    <dbPr connection="Provider=Microsoft.Mashup.OleDb.1;Data Source=$Workbook$;Location=&quot;Table_2637_113_05&quot;;Extended Properties=&quot;&quot;" commandType="0"/>
  </connection>
  <connection id="796" xr16:uid="{6EB21509-CAAB-4816-BD59-9E41E47331B9}" keepAlive="1" name="連線445" type="5" refreshedVersion="0" background="1">
    <dbPr connection="Provider=Microsoft.Mashup.OleDb.1;Data Source=$Workbook$;Location=&quot;Table_2637_113_04&quot;;Extended Properties=&quot;&quot;" commandType="0"/>
  </connection>
  <connection id="797" xr16:uid="{D9F911D0-A8C4-49DA-A345-35CBD77A37F5}" keepAlive="1" name="連線446" type="5" refreshedVersion="0" background="1">
    <dbPr connection="Provider=Microsoft.Mashup.OleDb.1;Data Source=$Workbook$;Location=&quot;Table_2637_113_03&quot;;Extended Properties=&quot;&quot;" commandType="0"/>
  </connection>
  <connection id="798" xr16:uid="{76FCDB00-BF14-497B-8A55-7EB0C16D4C29}" keepAlive="1" name="連線447" type="5" refreshedVersion="0" background="1">
    <dbPr connection="Provider=Microsoft.Mashup.OleDb.1;Data Source=$Workbook$;Location=&quot;Table_3661_113_05&quot;;Extended Properties=&quot;&quot;" commandType="0"/>
  </connection>
  <connection id="799" xr16:uid="{06908A44-BA2D-4471-B0F3-62A388BC9EA0}" keepAlive="1" name="連線448" type="5" refreshedVersion="0" background="1">
    <dbPr connection="Provider=Microsoft.Mashup.OleDb.1;Data Source=$Workbook$;Location=&quot;Table_3661_113_04&quot;;Extended Properties=&quot;&quot;" commandType="0"/>
  </connection>
  <connection id="800" xr16:uid="{6EDAFFBC-D3B3-4AA9-A6E7-C4C822040DBD}" keepAlive="1" name="連線449" type="5" refreshedVersion="0" background="1">
    <dbPr connection="Provider=Microsoft.Mashup.OleDb.1;Data Source=$Workbook$;Location=&quot;Table_3661_113_03&quot;;Extended Properties=&quot;&quot;" commandType="0"/>
  </connection>
  <connection id="801" xr16:uid="{C6C6F7BF-A4AE-4C91-BC05-5A31E21D583D}" keepAlive="1" name="連線45" type="5" refreshedVersion="0" background="1">
    <dbPr connection="Provider=Microsoft.Mashup.OleDb.1;Data Source=$Workbook$;Location=&quot;Table_1905_113_05&quot;;Extended Properties=&quot;&quot;" commandType="0"/>
  </connection>
  <connection id="802" xr16:uid="{19DD4C8E-CF1F-4B80-9F8A-A7515C38A50C}" keepAlive="1" name="連線450" type="5" refreshedVersion="0" background="1">
    <dbPr connection="Provider=Microsoft.Mashup.OleDb.1;Data Source=$Workbook$;Location=&quot;Table_2357_113_05&quot;;Extended Properties=&quot;&quot;" commandType="0"/>
  </connection>
  <connection id="803" xr16:uid="{E8D8ADFB-4BF6-4836-8163-7C476D4EF79D}" keepAlive="1" name="連線451" type="5" refreshedVersion="0" background="1">
    <dbPr connection="Provider=Microsoft.Mashup.OleDb.1;Data Source=$Workbook$;Location=&quot;Table_2357_113_04&quot;;Extended Properties=&quot;&quot;" commandType="0"/>
  </connection>
  <connection id="804" xr16:uid="{E69D8EFF-E81F-4015-A0AA-8319EDF4C251}" keepAlive="1" name="連線452" type="5" refreshedVersion="0" background="1">
    <dbPr connection="Provider=Microsoft.Mashup.OleDb.1;Data Source=$Workbook$;Location=&quot;Table_2357_113_03&quot;;Extended Properties=&quot;&quot;" commandType="0"/>
  </connection>
  <connection id="805" xr16:uid="{79DCDA25-1776-4196-A18B-FB8EB796735D}" keepAlive="1" name="連線453" type="5" refreshedVersion="0" background="1">
    <dbPr connection="Provider=Microsoft.Mashup.OleDb.1;Data Source=$Workbook$;Location=&quot;Table_2059_113_05&quot;;Extended Properties=&quot;&quot;" commandType="0"/>
  </connection>
  <connection id="806" xr16:uid="{80640ED1-F2A1-4643-A29D-6C46204DCAF2}" keepAlive="1" name="連線454" type="5" refreshedVersion="0" background="1">
    <dbPr connection="Provider=Microsoft.Mashup.OleDb.1;Data Source=$Workbook$;Location=&quot;Table_2059_113_04&quot;;Extended Properties=&quot;&quot;" commandType="0"/>
  </connection>
  <connection id="807" xr16:uid="{DA15B185-FCF2-4AC5-9396-70090801BA9B}" keepAlive="1" name="連線455" type="5" refreshedVersion="0" background="1">
    <dbPr connection="Provider=Microsoft.Mashup.OleDb.1;Data Source=$Workbook$;Location=&quot;Table_2059_113_03&quot;;Extended Properties=&quot;&quot;" commandType="0"/>
  </connection>
  <connection id="808" xr16:uid="{258864FD-05DA-4BEC-B221-245B7BF16FF8}" keepAlive="1" name="連線456" type="5" refreshedVersion="0" background="1">
    <dbPr connection="Provider=Microsoft.Mashup.OleDb.1;Data Source=$Workbook$;Location=&quot;Table_3533_113_05&quot;;Extended Properties=&quot;&quot;" commandType="0"/>
  </connection>
  <connection id="809" xr16:uid="{7F192FD4-06D9-47C4-9BCB-331621A49850}" keepAlive="1" name="連線457" type="5" refreshedVersion="0" background="1">
    <dbPr connection="Provider=Microsoft.Mashup.OleDb.1;Data Source=$Workbook$;Location=&quot;Table_3533_113_04&quot;;Extended Properties=&quot;&quot;" commandType="0"/>
  </connection>
  <connection id="810" xr16:uid="{66CEF63C-08A2-4247-A62D-FE43BC96FAAE}" keepAlive="1" name="連線458" type="5" refreshedVersion="0" background="1">
    <dbPr connection="Provider=Microsoft.Mashup.OleDb.1;Data Source=$Workbook$;Location=&quot;Table_3533_113_03&quot;;Extended Properties=&quot;&quot;" commandType="0"/>
  </connection>
  <connection id="811" xr16:uid="{F63C811C-B741-4619-8E29-F6243C09E184}" keepAlive="1" name="連線459" type="5" refreshedVersion="0" background="1">
    <dbPr connection="Provider=Microsoft.Mashup.OleDb.1;Data Source=$Workbook$;Location=&quot;Table_6669_113_05&quot;;Extended Properties=&quot;&quot;" commandType="0"/>
  </connection>
  <connection id="812" xr16:uid="{7F11D3CB-1E69-45B3-9B26-B6FD537D0C95}" keepAlive="1" name="連線46" type="5" refreshedVersion="0" background="1">
    <dbPr connection="Provider=Microsoft.Mashup.OleDb.1;Data Source=$Workbook$;Location=&quot;Table_1905_113_04&quot;;Extended Properties=&quot;&quot;" commandType="0"/>
  </connection>
  <connection id="813" xr16:uid="{702A3189-8B9A-4690-9F06-6493C37E3278}" keepAlive="1" name="連線460" type="5" refreshedVersion="0" background="1">
    <dbPr connection="Provider=Microsoft.Mashup.OleDb.1;Data Source=$Workbook$;Location=&quot;Table_6669_113_04&quot;;Extended Properties=&quot;&quot;" commandType="0"/>
  </connection>
  <connection id="814" xr16:uid="{5FA1509E-0391-4573-B56D-254D840C8DC3}" keepAlive="1" name="連線461" type="5" refreshedVersion="0" background="1">
    <dbPr connection="Provider=Microsoft.Mashup.OleDb.1;Data Source=$Workbook$;Location=&quot;Table_6669_113_03&quot;;Extended Properties=&quot;&quot;" commandType="0"/>
  </connection>
  <connection id="815" xr16:uid="{05ADF714-54AF-4320-A80D-4B237B1D24C6}" keepAlive="1" name="連線462" type="5" refreshedVersion="0" background="1">
    <dbPr connection="Provider=Microsoft.Mashup.OleDb.1;Data Source=$Workbook$;Location=&quot;Table_2207_113_05&quot;;Extended Properties=&quot;&quot;" commandType="0"/>
  </connection>
  <connection id="816" xr16:uid="{15739DB7-283B-446F-9184-44EC01132CEF}" keepAlive="1" name="連線463" type="5" refreshedVersion="0" background="1">
    <dbPr connection="Provider=Microsoft.Mashup.OleDb.1;Data Source=$Workbook$;Location=&quot;Table_2207_113_04&quot;;Extended Properties=&quot;&quot;" commandType="0"/>
  </connection>
  <connection id="817" xr16:uid="{8A5A6571-C23B-43F5-B6A7-385F0CE23C22}" keepAlive="1" name="連線464" type="5" refreshedVersion="0" background="1">
    <dbPr connection="Provider=Microsoft.Mashup.OleDb.1;Data Source=$Workbook$;Location=&quot;Table_2207_113_03&quot;;Extended Properties=&quot;&quot;" commandType="0"/>
  </connection>
  <connection id="818" xr16:uid="{0C2A70A4-9FC4-4EB7-8159-FC06E2D7491C}" keepAlive="1" name="連線465" type="5" refreshedVersion="0" background="1">
    <dbPr connection="Provider=Microsoft.Mashup.OleDb.1;Data Source=$Workbook$;Location=&quot;Table_2454_113_05&quot;;Extended Properties=&quot;&quot;" commandType="0"/>
  </connection>
  <connection id="819" xr16:uid="{F894E2FA-5AD4-45CB-B5D2-3E6A92350D71}" keepAlive="1" name="連線466" type="5" refreshedVersion="0" background="1">
    <dbPr connection="Provider=Microsoft.Mashup.OleDb.1;Data Source=$Workbook$;Location=&quot;Table_2454_113_04&quot;;Extended Properties=&quot;&quot;" commandType="0"/>
  </connection>
  <connection id="820" xr16:uid="{8ABF9482-819F-4958-BC85-2451F06F9036}" keepAlive="1" name="連線467" type="5" refreshedVersion="0" background="1">
    <dbPr connection="Provider=Microsoft.Mashup.OleDb.1;Data Source=$Workbook$;Location=&quot;Table_2454_113_03&quot;;Extended Properties=&quot;&quot;" commandType="0"/>
  </connection>
  <connection id="821" xr16:uid="{BF551791-1148-4219-8D93-8C643FE68578}" keepAlive="1" name="連線468" type="5" refreshedVersion="0" background="1">
    <dbPr connection="Provider=Microsoft.Mashup.OleDb.1;Data Source=$Workbook$;Location=&quot;Table_4763_113_05&quot;;Extended Properties=&quot;&quot;" commandType="0"/>
  </connection>
  <connection id="822" xr16:uid="{8D685F14-D283-46E1-A7C4-47E93D176981}" keepAlive="1" name="連線469" type="5" refreshedVersion="0" background="1">
    <dbPr connection="Provider=Microsoft.Mashup.OleDb.1;Data Source=$Workbook$;Location=&quot;Table_4763_113_04&quot;;Extended Properties=&quot;&quot;" commandType="0"/>
  </connection>
  <connection id="823" xr16:uid="{B90BFE8F-E8AB-42FE-A744-DFC063103C15}" keepAlive="1" name="連線47" type="5" refreshedVersion="0" background="1">
    <dbPr connection="Provider=Microsoft.Mashup.OleDb.1;Data Source=$Workbook$;Location=&quot;Table_1905_113_03&quot;;Extended Properties=&quot;&quot;" commandType="0"/>
  </connection>
  <connection id="824" xr16:uid="{CA2A7B3C-E4CB-4308-BB24-943A24326116}" keepAlive="1" name="連線470" type="5" refreshedVersion="0" background="1">
    <dbPr connection="Provider=Microsoft.Mashup.OleDb.1;Data Source=$Workbook$;Location=&quot;Table_4763_113_03&quot;;Extended Properties=&quot;&quot;" commandType="0"/>
  </connection>
  <connection id="825" xr16:uid="{4962F21D-E24E-4AB5-93AF-3F3B052AB7D0}" keepAlive="1" name="連線471" type="5" refreshedVersion="0" background="1">
    <dbPr connection="Provider=Microsoft.Mashup.OleDb.1;Data Source=$Workbook$;Location=&quot;Table_3008_113_05&quot;;Extended Properties=&quot;&quot;" commandType="0"/>
  </connection>
  <connection id="826" xr16:uid="{7153152D-06BF-4075-AF46-FE2D31D3793D}" keepAlive="1" name="連線472" type="5" refreshedVersion="0" background="1">
    <dbPr connection="Provider=Microsoft.Mashup.OleDb.1;Data Source=$Workbook$;Location=&quot;Table_3008_113_04&quot;;Extended Properties=&quot;&quot;" commandType="0"/>
  </connection>
  <connection id="827" xr16:uid="{9C4C7C4B-9083-4A5C-8BF7-5A3AA2BBB1BE}" keepAlive="1" name="連線473" type="5" refreshedVersion="0" background="1">
    <dbPr connection="Provider=Microsoft.Mashup.OleDb.1;Data Source=$Workbook$;Location=&quot;Table_3008_113_03&quot;;Extended Properties=&quot;&quot;" commandType="0"/>
  </connection>
  <connection id="828" xr16:uid="{F3B492F8-CF88-456D-938F-9B523BC9D403}" keepAlive="1" name="連線474" type="5" refreshedVersion="0" background="1">
    <dbPr connection="Provider=Microsoft.Mashup.OleDb.1;Data Source=$Workbook$;Location=&quot;Table_2327_113_05&quot;;Extended Properties=&quot;&quot;" commandType="0"/>
  </connection>
  <connection id="829" xr16:uid="{8F91B233-4FC7-4C5E-B01A-EF0012B75D05}" keepAlive="1" name="連線475" type="5" refreshedVersion="0" background="1">
    <dbPr connection="Provider=Microsoft.Mashup.OleDb.1;Data Source=$Workbook$;Location=&quot;Table_2327_113_04&quot;;Extended Properties=&quot;&quot;" commandType="0"/>
  </connection>
  <connection id="830" xr16:uid="{142BBAB6-5984-4F06-B7EB-BB0DC8BCA306}" keepAlive="1" name="連線476" type="5" refreshedVersion="0" background="1">
    <dbPr connection="Provider=Microsoft.Mashup.OleDb.1;Data Source=$Workbook$;Location=&quot;Table_2327_113_03&quot;;Extended Properties=&quot;&quot;" commandType="0"/>
  </connection>
  <connection id="831" xr16:uid="{8CDE64D5-F750-4AF4-91DF-0806BD854C61}" keepAlive="1" name="連線477" type="5" refreshedVersion="0" background="1">
    <dbPr connection="Provider=Microsoft.Mashup.OleDb.1;Data Source=$Workbook$;Location=&quot;Table_3661_113_05&quot;;Extended Properties=&quot;&quot;" commandType="0"/>
  </connection>
  <connection id="832" xr16:uid="{4AEA2D7B-AFA0-4D8A-8BDD-5605AD945516}" keepAlive="1" name="連線478" type="5" refreshedVersion="0" background="1">
    <dbPr connection="Provider=Microsoft.Mashup.OleDb.1;Data Source=$Workbook$;Location=&quot;Table_3661_113_04&quot;;Extended Properties=&quot;&quot;" commandType="0"/>
  </connection>
  <connection id="833" xr16:uid="{583582D5-B3D8-4106-BC71-EF8378BB8AB0}" keepAlive="1" name="連線479" type="5" refreshedVersion="0" background="1">
    <dbPr connection="Provider=Microsoft.Mashup.OleDb.1;Data Source=$Workbook$;Location=&quot;Table_3661_113_03&quot;;Extended Properties=&quot;&quot;" commandType="0"/>
  </connection>
  <connection id="834" xr16:uid="{CCA54CEC-EF96-4CC1-8E64-26FCD25AB5D6}" keepAlive="1" name="連線48" type="5" refreshedVersion="0" background="1">
    <dbPr connection="Provider=Microsoft.Mashup.OleDb.1;Data Source=$Workbook$;Location=&quot;Table_6409_113_05&quot;;Extended Properties=&quot;&quot;" commandType="0"/>
  </connection>
  <connection id="835" xr16:uid="{8EA0DAF7-2AC6-444F-9D65-14A52E4158D5}" keepAlive="1" name="連線480" type="5" refreshedVersion="0" background="1">
    <dbPr connection="Provider=Microsoft.Mashup.OleDb.1;Data Source=$Workbook$;Location=&quot;Table_2345_113_05&quot;;Extended Properties=&quot;&quot;" commandType="0"/>
  </connection>
  <connection id="836" xr16:uid="{C6C35607-6E2F-47E7-A82C-9BE5D69EF13C}" keepAlive="1" name="連線481" type="5" refreshedVersion="0" background="1">
    <dbPr connection="Provider=Microsoft.Mashup.OleDb.1;Data Source=$Workbook$;Location=&quot;Table_2345_113_04&quot;;Extended Properties=&quot;&quot;" commandType="0"/>
  </connection>
  <connection id="837" xr16:uid="{A7FDC34C-C9ED-4EE0-8F37-46455BB7A551}" keepAlive="1" name="連線482" type="5" refreshedVersion="0" background="1">
    <dbPr connection="Provider=Microsoft.Mashup.OleDb.1;Data Source=$Workbook$;Location=&quot;Table_2345_113_03&quot;;Extended Properties=&quot;&quot;" commandType="0"/>
  </connection>
  <connection id="838" xr16:uid="{08960CEE-0F7D-45AB-BEAF-ACAB1C46FD72}" keepAlive="1" name="連線483" type="5" refreshedVersion="0" background="1">
    <dbPr connection="Provider=Microsoft.Mashup.OleDb.1;Data Source=$Workbook$;Location=&quot;Table_6669_113_05&quot;;Extended Properties=&quot;&quot;" commandType="0"/>
  </connection>
  <connection id="839" xr16:uid="{6EA8A4A7-99D8-42A7-A299-9B7D7D341B56}" keepAlive="1" name="連線484" type="5" refreshedVersion="0" background="1">
    <dbPr connection="Provider=Microsoft.Mashup.OleDb.1;Data Source=$Workbook$;Location=&quot;Table_6669_113_04&quot;;Extended Properties=&quot;&quot;" commandType="0"/>
  </connection>
  <connection id="840" xr16:uid="{22C8BF3B-05A4-4918-B838-5E0B7ADCEAEB}" keepAlive="1" name="連線485" type="5" refreshedVersion="0" background="1">
    <dbPr connection="Provider=Microsoft.Mashup.OleDb.1;Data Source=$Workbook$;Location=&quot;Table_6669_113_03&quot;;Extended Properties=&quot;&quot;" commandType="0"/>
  </connection>
  <connection id="841" xr16:uid="{4BAD2037-E3F1-4380-92DC-15981AFB82C9}" keepAlive="1" name="連線486" type="5" refreshedVersion="0" background="1">
    <dbPr connection="Provider=Microsoft.Mashup.OleDb.1;Data Source=$Workbook$;Location=&quot;Table_3653_113_05&quot;;Extended Properties=&quot;&quot;" commandType="0"/>
  </connection>
  <connection id="842" xr16:uid="{8AFA1D02-A64D-4ECC-A49D-97EA3E1842CA}" keepAlive="1" name="連線487" type="5" refreshedVersion="0" background="1">
    <dbPr connection="Provider=Microsoft.Mashup.OleDb.1;Data Source=$Workbook$;Location=&quot;Table_3653_113_04&quot;;Extended Properties=&quot;&quot;" commandType="0"/>
  </connection>
  <connection id="843" xr16:uid="{FE549888-6613-4119-BFAE-F608232D1A05}" keepAlive="1" name="連線488" type="5" refreshedVersion="0" background="1">
    <dbPr connection="Provider=Microsoft.Mashup.OleDb.1;Data Source=$Workbook$;Location=&quot;Table_3653_113_03&quot;;Extended Properties=&quot;&quot;" commandType="0"/>
  </connection>
  <connection id="844" xr16:uid="{853DEC01-1AF6-4E72-B058-CBFF744EB039}" keepAlive="1" name="連線489" type="5" refreshedVersion="0" background="1">
    <dbPr connection="Provider=Microsoft.Mashup.OleDb.1;Data Source=$Workbook$;Location=&quot;Table_1519_113_05&quot;;Extended Properties=&quot;&quot;" commandType="0"/>
  </connection>
  <connection id="845" xr16:uid="{5AE3F524-8F4F-42D2-BBC9-A1E73A22ED0E}" keepAlive="1" name="連線49" type="5" refreshedVersion="0" background="1">
    <dbPr connection="Provider=Microsoft.Mashup.OleDb.1;Data Source=$Workbook$;Location=&quot;Table_6409_113_04&quot;;Extended Properties=&quot;&quot;" commandType="0"/>
  </connection>
  <connection id="846" xr16:uid="{CB62232D-117E-4DF4-BD61-F0D0F360EE50}" keepAlive="1" name="連線490" type="5" refreshedVersion="0" background="1">
    <dbPr connection="Provider=Microsoft.Mashup.OleDb.1;Data Source=$Workbook$;Location=&quot;Table_1519_113_04&quot;;Extended Properties=&quot;&quot;" commandType="0"/>
  </connection>
  <connection id="847" xr16:uid="{523E508E-E55B-4609-BF2C-AC3881200C69}" keepAlive="1" name="連線491" type="5" refreshedVersion="0" background="1">
    <dbPr connection="Provider=Microsoft.Mashup.OleDb.1;Data Source=$Workbook$;Location=&quot;Table_1519_113_03&quot;;Extended Properties=&quot;&quot;" commandType="0"/>
  </connection>
  <connection id="848" xr16:uid="{F31D10C0-2BD4-48A4-A7B3-0683A3DA1539}" keepAlive="1" name="連線492" type="5" refreshedVersion="0" background="1">
    <dbPr connection="Provider=Microsoft.Mashup.OleDb.1;Data Source=$Workbook$;Location=&quot;Table_1905_113_05&quot;;Extended Properties=&quot;&quot;" commandType="0"/>
  </connection>
  <connection id="849" xr16:uid="{0C4729D3-8DB8-49D4-BE6C-85202B4E7DD6}" keepAlive="1" name="連線493" type="5" refreshedVersion="0" background="1">
    <dbPr connection="Provider=Microsoft.Mashup.OleDb.1;Data Source=$Workbook$;Location=&quot;Table_1905_113_04&quot;;Extended Properties=&quot;&quot;" commandType="0"/>
  </connection>
  <connection id="850" xr16:uid="{AF9B72EA-2B50-4BFF-94A9-30C7D1A9B651}" keepAlive="1" name="連線494" type="5" refreshedVersion="0" background="1">
    <dbPr connection="Provider=Microsoft.Mashup.OleDb.1;Data Source=$Workbook$;Location=&quot;Table_1905_113_03&quot;;Extended Properties=&quot;&quot;" commandType="0"/>
  </connection>
  <connection id="851" xr16:uid="{FB1EBD18-91AD-46C1-A13C-6100096699E1}" keepAlive="1" name="連線495" type="5" refreshedVersion="0" background="1">
    <dbPr connection="Provider=Microsoft.Mashup.OleDb.1;Data Source=$Workbook$;Location=&quot;Table_6409_113_05&quot;;Extended Properties=&quot;&quot;" commandType="0"/>
  </connection>
  <connection id="852" xr16:uid="{8F71EF8B-C320-4F9A-95E3-6F9760A33E6E}" keepAlive="1" name="連線496" type="5" refreshedVersion="0" background="1">
    <dbPr connection="Provider=Microsoft.Mashup.OleDb.1;Data Source=$Workbook$;Location=&quot;Table_6409_113_04&quot;;Extended Properties=&quot;&quot;" commandType="0"/>
  </connection>
  <connection id="853" xr16:uid="{9F1F14F1-14AA-4A41-90AF-53AC7D565DCC}" keepAlive="1" name="連線497" type="5" refreshedVersion="0" background="1">
    <dbPr connection="Provider=Microsoft.Mashup.OleDb.1;Data Source=$Workbook$;Location=&quot;Table_6409_113_03&quot;;Extended Properties=&quot;&quot;" commandType="0"/>
  </connection>
  <connection id="854" xr16:uid="{5A6E8D01-CA04-424E-9F09-35C3704B5323}" keepAlive="1" name="連線498" type="5" refreshedVersion="0" background="1">
    <dbPr connection="Provider=Microsoft.Mashup.OleDb.1;Data Source=$Workbook$;Location=&quot;Table_3443_113_05&quot;;Extended Properties=&quot;&quot;" commandType="0"/>
  </connection>
  <connection id="855" xr16:uid="{0DC80243-DC5B-447A-ABF1-16EF5485082A}" keepAlive="1" name="連線499" type="5" refreshedVersion="0" background="1">
    <dbPr connection="Provider=Microsoft.Mashup.OleDb.1;Data Source=$Workbook$;Location=&quot;Table_3443_113_04&quot;;Extended Properties=&quot;&quot;" commandType="0"/>
  </connection>
  <connection id="856" xr16:uid="{E0059F82-58CE-4839-8C46-714E23603839}" keepAlive="1" name="連線5" type="5" refreshedVersion="0" background="1">
    <dbPr connection="Provider=Microsoft.Mashup.OleDb.1;Data Source=$Workbook$;Location=&quot;Table_2345_113_03&quot;;Extended Properties=&quot;&quot;" commandType="0"/>
  </connection>
  <connection id="857" xr16:uid="{FC0F90F0-F587-4274-B71D-EF89949FEEDB}" keepAlive="1" name="連線50" type="5" refreshedVersion="0" background="1">
    <dbPr connection="Provider=Microsoft.Mashup.OleDb.1;Data Source=$Workbook$;Location=&quot;Table_6409_113_03&quot;;Extended Properties=&quot;&quot;" commandType="0"/>
  </connection>
  <connection id="858" xr16:uid="{674D7486-7A1C-4C8E-8056-6C248C44B350}" keepAlive="1" name="連線500" type="5" refreshedVersion="0" background="1">
    <dbPr connection="Provider=Microsoft.Mashup.OleDb.1;Data Source=$Workbook$;Location=&quot;Table_3443_113_03&quot;;Extended Properties=&quot;&quot;" commandType="0"/>
  </connection>
  <connection id="859" xr16:uid="{D7721804-D340-4192-8676-462F10A80BCB}" keepAlive="1" name="連線501" type="5" refreshedVersion="0" background="1">
    <dbPr connection="Provider=Microsoft.Mashup.OleDb.1;Data Source=$Workbook$;Location=&quot;Table_2637_113_05&quot;;Extended Properties=&quot;&quot;" commandType="0"/>
  </connection>
  <connection id="860" xr16:uid="{9947205D-40DE-4F34-8027-EB80DECCEDC0}" keepAlive="1" name="連線502" type="5" refreshedVersion="0" background="1">
    <dbPr connection="Provider=Microsoft.Mashup.OleDb.1;Data Source=$Workbook$;Location=&quot;Table_2637_113_04&quot;;Extended Properties=&quot;&quot;" commandType="0"/>
  </connection>
  <connection id="861" xr16:uid="{9A92A3BC-9CEF-47DA-807A-04F97ACAA466}" keepAlive="1" name="連線503" type="5" refreshedVersion="0" background="1">
    <dbPr connection="Provider=Microsoft.Mashup.OleDb.1;Data Source=$Workbook$;Location=&quot;Table_2637_113_03&quot;;Extended Properties=&quot;&quot;" commandType="0"/>
  </connection>
  <connection id="862" xr16:uid="{25A6BCFF-6175-4D99-B511-C661DB8F06E3}" keepAlive="1" name="連線504" type="5" refreshedVersion="0" background="1">
    <dbPr connection="Provider=Microsoft.Mashup.OleDb.1;Data Source=$Workbook$;Location=&quot;Table_2455_113_05&quot;;Extended Properties=&quot;&quot;" commandType="0"/>
  </connection>
  <connection id="863" xr16:uid="{F982E503-CF07-4CC0-9F03-55D6272574EB}" keepAlive="1" name="連線505" type="5" refreshedVersion="0" background="1">
    <dbPr connection="Provider=Microsoft.Mashup.OleDb.1;Data Source=$Workbook$;Location=&quot;Table_2455_113_04&quot;;Extended Properties=&quot;&quot;" commandType="0"/>
  </connection>
  <connection id="864" xr16:uid="{1F11B3B7-523B-46C1-914E-2E685AF1F4C0}" keepAlive="1" name="連線506" type="5" refreshedVersion="0" background="1">
    <dbPr connection="Provider=Microsoft.Mashup.OleDb.1;Data Source=$Workbook$;Location=&quot;Table_2455_113_03&quot;;Extended Properties=&quot;&quot;" commandType="0"/>
  </connection>
  <connection id="865" xr16:uid="{B2296F34-3911-4532-BFFB-1DB119E79755}" keepAlive="1" name="連線507" type="5" refreshedVersion="0" background="1">
    <dbPr connection="Provider=Microsoft.Mashup.OleDb.1;Data Source=$Workbook$;Location=&quot;Table_3661_113_05&quot;;Extended Properties=&quot;&quot;" commandType="0"/>
  </connection>
  <connection id="866" xr16:uid="{8B287797-0341-467C-B1AD-4F3B50212F2A}" keepAlive="1" name="連線508" type="5" refreshedVersion="0" background="1">
    <dbPr connection="Provider=Microsoft.Mashup.OleDb.1;Data Source=$Workbook$;Location=&quot;Table_3661_113_04&quot;;Extended Properties=&quot;&quot;" commandType="0"/>
  </connection>
  <connection id="867" xr16:uid="{E62B8A3C-D090-45D8-A073-E1D53501424A}" keepAlive="1" name="連線509" type="5" refreshedVersion="0" background="1">
    <dbPr connection="Provider=Microsoft.Mashup.OleDb.1;Data Source=$Workbook$;Location=&quot;Table_3661_113_03&quot;;Extended Properties=&quot;&quot;" commandType="0"/>
  </connection>
  <connection id="868" xr16:uid="{544CF255-D257-436A-9776-3DB6646A72EC}" keepAlive="1" name="連線51" type="5" refreshedVersion="0" background="1">
    <dbPr connection="Provider=Microsoft.Mashup.OleDb.1;Data Source=$Workbook$;Location=&quot;Table_3443_113_05&quot;;Extended Properties=&quot;&quot;" commandType="0"/>
  </connection>
  <connection id="869" xr16:uid="{354F3153-DD8C-496A-BEF4-3BB88033C503}" keepAlive="1" name="連線510" type="5" refreshedVersion="0" background="1">
    <dbPr connection="Provider=Microsoft.Mashup.OleDb.1;Data Source=$Workbook$;Location=&quot;Table_2345_113_05&quot;;Extended Properties=&quot;&quot;" commandType="0"/>
  </connection>
  <connection id="870" xr16:uid="{CF18C56F-D107-437F-A73B-EFC51F36D4D3}" keepAlive="1" name="連線511" type="5" refreshedVersion="0" background="1">
    <dbPr connection="Provider=Microsoft.Mashup.OleDb.1;Data Source=$Workbook$;Location=&quot;Table_2345_113_04&quot;;Extended Properties=&quot;&quot;" commandType="0"/>
  </connection>
  <connection id="871" xr16:uid="{5A85FEDA-9CD0-4A44-BDAB-9B92546DE1CD}" keepAlive="1" name="連線512" type="5" refreshedVersion="0" background="1">
    <dbPr connection="Provider=Microsoft.Mashup.OleDb.1;Data Source=$Workbook$;Location=&quot;Table_2345_113_03&quot;;Extended Properties=&quot;&quot;" commandType="0"/>
  </connection>
  <connection id="872" xr16:uid="{7A631526-5F8F-4A58-8A38-DFA2FCC41827}" keepAlive="1" name="連線513" type="5" refreshedVersion="0" background="1">
    <dbPr connection="Provider=Microsoft.Mashup.OleDb.1;Data Source=$Workbook$;Location=&quot;Table_6669_113_05&quot;;Extended Properties=&quot;&quot;" commandType="0"/>
  </connection>
  <connection id="873" xr16:uid="{DF224B97-78D4-4293-B6EC-D18A2F2188E5}" keepAlive="1" name="連線514" type="5" refreshedVersion="0" background="1">
    <dbPr connection="Provider=Microsoft.Mashup.OleDb.1;Data Source=$Workbook$;Location=&quot;Table_6669_113_04&quot;;Extended Properties=&quot;&quot;" commandType="0"/>
  </connection>
  <connection id="874" xr16:uid="{811B71FD-B099-4406-9093-5CB6BF965B21}" keepAlive="1" name="連線515" type="5" refreshedVersion="0" background="1">
    <dbPr connection="Provider=Microsoft.Mashup.OleDb.1;Data Source=$Workbook$;Location=&quot;Table_6669_113_03&quot;;Extended Properties=&quot;&quot;" commandType="0"/>
  </connection>
  <connection id="875" xr16:uid="{EB4F6EEC-E0D2-479E-9E8E-3C060D188ACE}" keepAlive="1" name="連線516" type="5" refreshedVersion="0" background="1">
    <dbPr connection="Provider=Microsoft.Mashup.OleDb.1;Data Source=$Workbook$;Location=&quot;Table_3653_113_05&quot;;Extended Properties=&quot;&quot;" commandType="0"/>
  </connection>
  <connection id="876" xr16:uid="{158D6268-59B7-4BCD-B12C-575BCC031D7C}" keepAlive="1" name="連線517" type="5" refreshedVersion="0" background="1">
    <dbPr connection="Provider=Microsoft.Mashup.OleDb.1;Data Source=$Workbook$;Location=&quot;Table_3653_113_04&quot;;Extended Properties=&quot;&quot;" commandType="0"/>
  </connection>
  <connection id="877" xr16:uid="{3B9BED02-CC0E-48B4-938C-FAC601243D0B}" keepAlive="1" name="連線518" type="5" refreshedVersion="0" background="1">
    <dbPr connection="Provider=Microsoft.Mashup.OleDb.1;Data Source=$Workbook$;Location=&quot;Table_3653_113_03&quot;;Extended Properties=&quot;&quot;" commandType="0"/>
  </connection>
  <connection id="878" xr16:uid="{A1C0C492-2D14-4C94-BC1F-801BA05BBE58}" keepAlive="1" name="連線519" type="5" refreshedVersion="0" background="1">
    <dbPr connection="Provider=Microsoft.Mashup.OleDb.1;Data Source=$Workbook$;Location=&quot;Table_1519_113_05&quot;;Extended Properties=&quot;&quot;" commandType="0"/>
  </connection>
  <connection id="879" xr16:uid="{71F1C0DF-8884-40AE-9993-B1F9F8BE56BB}" keepAlive="1" name="連線52" type="5" refreshedVersion="0" background="1">
    <dbPr connection="Provider=Microsoft.Mashup.OleDb.1;Data Source=$Workbook$;Location=&quot;Table_3443_113_04&quot;;Extended Properties=&quot;&quot;" commandType="0"/>
  </connection>
  <connection id="880" xr16:uid="{18F2930B-5B19-49C7-AD5C-A24C972DED93}" keepAlive="1" name="連線520" type="5" refreshedVersion="0" background="1">
    <dbPr connection="Provider=Microsoft.Mashup.OleDb.1;Data Source=$Workbook$;Location=&quot;Table_1519_113_04&quot;;Extended Properties=&quot;&quot;" commandType="0"/>
  </connection>
  <connection id="881" xr16:uid="{C3035D6E-EE71-4B98-B518-9A8524DC041D}" keepAlive="1" name="連線521" type="5" refreshedVersion="0" background="1">
    <dbPr connection="Provider=Microsoft.Mashup.OleDb.1;Data Source=$Workbook$;Location=&quot;Table_1519_113_03&quot;;Extended Properties=&quot;&quot;" commandType="0"/>
  </connection>
  <connection id="882" xr16:uid="{8AABE70B-A107-4B03-938D-ABE7F8237EF1}" keepAlive="1" name="連線522" type="5" refreshedVersion="0" background="1">
    <dbPr connection="Provider=Microsoft.Mashup.OleDb.1;Data Source=$Workbook$;Location=&quot;Table_1905_113_05&quot;;Extended Properties=&quot;&quot;" commandType="0"/>
  </connection>
  <connection id="883" xr16:uid="{22A9EE3E-4676-4A26-9D3F-49AD9ECA6406}" keepAlive="1" name="連線523" type="5" refreshedVersion="0" background="1">
    <dbPr connection="Provider=Microsoft.Mashup.OleDb.1;Data Source=$Workbook$;Location=&quot;Table_1905_113_04&quot;;Extended Properties=&quot;&quot;" commandType="0"/>
  </connection>
  <connection id="884" xr16:uid="{95547963-793A-4774-A10B-ABBA5FD8BC75}" keepAlive="1" name="連線524" type="5" refreshedVersion="0" background="1">
    <dbPr connection="Provider=Microsoft.Mashup.OleDb.1;Data Source=$Workbook$;Location=&quot;Table_1905_113_03&quot;;Extended Properties=&quot;&quot;" commandType="0"/>
  </connection>
  <connection id="885" xr16:uid="{B8D36239-2FD4-42B0-99F5-10F639ED6E9D}" keepAlive="1" name="連線525" type="5" refreshedVersion="0" background="1">
    <dbPr connection="Provider=Microsoft.Mashup.OleDb.1;Data Source=$Workbook$;Location=&quot;Table_6409_113_05&quot;;Extended Properties=&quot;&quot;" commandType="0"/>
  </connection>
  <connection id="886" xr16:uid="{5830F7EA-EF0C-4FA2-B13F-26DFA96DDBC6}" keepAlive="1" name="連線526" type="5" refreshedVersion="0" background="1">
    <dbPr connection="Provider=Microsoft.Mashup.OleDb.1;Data Source=$Workbook$;Location=&quot;Table_6409_113_04&quot;;Extended Properties=&quot;&quot;" commandType="0"/>
  </connection>
  <connection id="887" xr16:uid="{98086461-9253-4427-966F-589A5710262F}" keepAlive="1" name="連線527" type="5" refreshedVersion="0" background="1">
    <dbPr connection="Provider=Microsoft.Mashup.OleDb.1;Data Source=$Workbook$;Location=&quot;Table_6409_113_03&quot;;Extended Properties=&quot;&quot;" commandType="0"/>
  </connection>
  <connection id="888" xr16:uid="{DE8FB9BD-900E-4F4C-992E-3BADEB56FF84}" keepAlive="1" name="連線528" type="5" refreshedVersion="0" background="1">
    <dbPr connection="Provider=Microsoft.Mashup.OleDb.1;Data Source=$Workbook$;Location=&quot;Table_3443_113_05&quot;;Extended Properties=&quot;&quot;" commandType="0"/>
  </connection>
  <connection id="889" xr16:uid="{B183111E-4212-4928-9C32-DA63E879F015}" keepAlive="1" name="連線529" type="5" refreshedVersion="0" background="1">
    <dbPr connection="Provider=Microsoft.Mashup.OleDb.1;Data Source=$Workbook$;Location=&quot;Table_3443_113_04&quot;;Extended Properties=&quot;&quot;" commandType="0"/>
  </connection>
  <connection id="890" xr16:uid="{8BC69E6C-BE6E-4E86-9BFC-28FEA53B4638}" keepAlive="1" name="連線53" type="5" refreshedVersion="0" background="1">
    <dbPr connection="Provider=Microsoft.Mashup.OleDb.1;Data Source=$Workbook$;Location=&quot;Table_3443_113_03&quot;;Extended Properties=&quot;&quot;" commandType="0"/>
  </connection>
  <connection id="891" xr16:uid="{FA70D5EA-7C39-4B33-8154-CC406733CAC6}" keepAlive="1" name="連線530" type="5" refreshedVersion="0" background="1">
    <dbPr connection="Provider=Microsoft.Mashup.OleDb.1;Data Source=$Workbook$;Location=&quot;Table_3443_113_03&quot;;Extended Properties=&quot;&quot;" commandType="0"/>
  </connection>
  <connection id="892" xr16:uid="{D06D877F-65D1-47C1-A9FF-4CCD9696A1F7}" keepAlive="1" name="連線531" type="5" refreshedVersion="0" background="1">
    <dbPr connection="Provider=Microsoft.Mashup.OleDb.1;Data Source=$Workbook$;Location=&quot;Table_2637_113_05&quot;;Extended Properties=&quot;&quot;" commandType="0"/>
  </connection>
  <connection id="893" xr16:uid="{ED96E9A8-B38D-4AB7-8B8D-5719A12AE9EB}" keepAlive="1" name="連線532" type="5" refreshedVersion="0" background="1">
    <dbPr connection="Provider=Microsoft.Mashup.OleDb.1;Data Source=$Workbook$;Location=&quot;Table_2637_113_04&quot;;Extended Properties=&quot;&quot;" commandType="0"/>
  </connection>
  <connection id="894" xr16:uid="{DAD371A4-0B86-4B07-A543-6755816CFF92}" keepAlive="1" name="連線533" type="5" refreshedVersion="0" background="1">
    <dbPr connection="Provider=Microsoft.Mashup.OleDb.1;Data Source=$Workbook$;Location=&quot;Table_2637_113_03&quot;;Extended Properties=&quot;&quot;" commandType="0"/>
  </connection>
  <connection id="895" xr16:uid="{0BD8AF93-3739-49D9-8634-65EE70C786A5}" keepAlive="1" name="連線534" type="5" refreshedVersion="0" background="1">
    <dbPr connection="Provider=Microsoft.Mashup.OleDb.1;Data Source=$Workbook$;Location=&quot;Table_2455_113_05&quot;;Extended Properties=&quot;&quot;" commandType="0"/>
  </connection>
  <connection id="896" xr16:uid="{B4076A3F-FAB3-4E03-801E-6456D8A6F2E1}" keepAlive="1" name="連線535" type="5" refreshedVersion="0" background="1">
    <dbPr connection="Provider=Microsoft.Mashup.OleDb.1;Data Source=$Workbook$;Location=&quot;Table_2455_113_04&quot;;Extended Properties=&quot;&quot;" commandType="0"/>
  </connection>
  <connection id="897" xr16:uid="{4E2CE684-FB13-4628-873E-040E3CE8B756}" keepAlive="1" name="連線536" type="5" refreshedVersion="0" background="1">
    <dbPr connection="Provider=Microsoft.Mashup.OleDb.1;Data Source=$Workbook$;Location=&quot;Table_2455_113_03&quot;;Extended Properties=&quot;&quot;" commandType="0"/>
  </connection>
  <connection id="898" xr16:uid="{FC4E9698-52A1-4370-BE3D-C4C1CED02F45}" keepAlive="1" name="連線537" type="5" refreshedVersion="0" background="1">
    <dbPr connection="Provider=Microsoft.Mashup.OleDb.1;Data Source=$Workbook$;Location=&quot;Table_3661_113_05&quot;;Extended Properties=&quot;&quot;" commandType="0"/>
  </connection>
  <connection id="899" xr16:uid="{F1CEB135-0D32-41BA-94AD-D37A3652520B}" keepAlive="1" name="連線538" type="5" refreshedVersion="0" background="1">
    <dbPr connection="Provider=Microsoft.Mashup.OleDb.1;Data Source=$Workbook$;Location=&quot;Table_3661_113_04&quot;;Extended Properties=&quot;&quot;" commandType="0"/>
  </connection>
  <connection id="900" xr16:uid="{B3C02F66-9DF0-4930-833F-377F1E9142B3}" keepAlive="1" name="連線539" type="5" refreshedVersion="0" background="1">
    <dbPr connection="Provider=Microsoft.Mashup.OleDb.1;Data Source=$Workbook$;Location=&quot;Table_3661_113_03&quot;;Extended Properties=&quot;&quot;" commandType="0"/>
  </connection>
  <connection id="901" xr16:uid="{E47711E8-98E7-49D4-B2B3-869CEB43B206}" keepAlive="1" name="連線54" type="5" refreshedVersion="0" background="1">
    <dbPr connection="Provider=Microsoft.Mashup.OleDb.1;Data Source=$Workbook$;Location=&quot;Table_2637_113_05&quot;;Extended Properties=&quot;&quot;" commandType="0"/>
  </connection>
  <connection id="902" xr16:uid="{63A241EC-1DFC-4B27-B3B5-036FD1484F02}" keepAlive="1" name="連線540" type="5" refreshedVersion="0" background="1">
    <dbPr connection="Provider=Microsoft.Mashup.OleDb.1;Data Source=$Workbook$;Location=&quot;Table_4938_113_05&quot;;Extended Properties=&quot;&quot;" commandType="0"/>
  </connection>
  <connection id="903" xr16:uid="{A71F1151-A6C8-4597-BE49-3661F76E54D8}" keepAlive="1" name="連線541" type="5" refreshedVersion="0" background="1">
    <dbPr connection="Provider=Microsoft.Mashup.OleDb.1;Data Source=$Workbook$;Location=&quot;Table_4938_113_04&quot;;Extended Properties=&quot;&quot;" commandType="0"/>
  </connection>
  <connection id="904" xr16:uid="{223DA7C0-D547-42B1-948F-76ED4B78822D}" keepAlive="1" name="連線542" type="5" refreshedVersion="0" background="1">
    <dbPr connection="Provider=Microsoft.Mashup.OleDb.1;Data Source=$Workbook$;Location=&quot;Table_4938_113_03&quot;;Extended Properties=&quot;&quot;" commandType="0"/>
  </connection>
  <connection id="905" xr16:uid="{7B82A0FF-C9AB-471E-9324-99821EDCD2E4}" keepAlive="1" name="連線543" type="5" refreshedVersion="0" background="1">
    <dbPr connection="Provider=Microsoft.Mashup.OleDb.1;Data Source=$Workbook$;Location=&quot;Table_2357_113_05&quot;;Extended Properties=&quot;&quot;" commandType="0"/>
  </connection>
  <connection id="906" xr16:uid="{0A337536-F442-44B5-AEB2-BCA7184026FF}" keepAlive="1" name="連線544" type="5" refreshedVersion="0" background="1">
    <dbPr connection="Provider=Microsoft.Mashup.OleDb.1;Data Source=$Workbook$;Location=&quot;Table_2357_113_04&quot;;Extended Properties=&quot;&quot;" commandType="0"/>
  </connection>
  <connection id="907" xr16:uid="{CF7CFF46-2D4C-4F9D-96F3-6C0E16D66BC4}" keepAlive="1" name="連線545" type="5" refreshedVersion="0" background="1">
    <dbPr connection="Provider=Microsoft.Mashup.OleDb.1;Data Source=$Workbook$;Location=&quot;Table_2357_113_03&quot;;Extended Properties=&quot;&quot;" commandType="0"/>
  </connection>
  <connection id="908" xr16:uid="{1D2CC7A2-EB44-467D-A4C3-4600650CD292}" keepAlive="1" name="連線546" type="5" refreshedVersion="0" background="1">
    <dbPr connection="Provider=Microsoft.Mashup.OleDb.1;Data Source=$Workbook$;Location=&quot;Table_3036_113_05&quot;;Extended Properties=&quot;&quot;" commandType="0"/>
  </connection>
  <connection id="909" xr16:uid="{E26C2B20-3228-486A-B3D5-49B49D0D2140}" keepAlive="1" name="連線547" type="5" refreshedVersion="0" background="1">
    <dbPr connection="Provider=Microsoft.Mashup.OleDb.1;Data Source=$Workbook$;Location=&quot;Table_3036_113_04&quot;;Extended Properties=&quot;&quot;" commandType="0"/>
  </connection>
  <connection id="910" xr16:uid="{D8206B47-0BC6-46A8-80A8-09955CCED86C}" keepAlive="1" name="連線548" type="5" refreshedVersion="0" background="1">
    <dbPr connection="Provider=Microsoft.Mashup.OleDb.1;Data Source=$Workbook$;Location=&quot;Table_3036_113_03&quot;;Extended Properties=&quot;&quot;" commandType="0"/>
  </connection>
  <connection id="911" xr16:uid="{BDE0EB47-21E3-4E4A-AC0A-CD91ED94E28F}" keepAlive="1" name="連線549" type="5" refreshedVersion="0" background="1">
    <dbPr connection="Provider=Microsoft.Mashup.OleDb.1;Data Source=$Workbook$;Location=&quot;Table_6669_113_05&quot;;Extended Properties=&quot;&quot;" commandType="0"/>
  </connection>
  <connection id="912" xr16:uid="{B49A898B-210D-4B90-BF3F-D38F7A08F6FD}" keepAlive="1" name="連線55" type="5" refreshedVersion="0" background="1">
    <dbPr connection="Provider=Microsoft.Mashup.OleDb.1;Data Source=$Workbook$;Location=&quot;Table_2637_113_04&quot;;Extended Properties=&quot;&quot;" commandType="0"/>
  </connection>
  <connection id="913" xr16:uid="{72784B6D-F92F-4A19-93BC-58D5056F7758}" keepAlive="1" name="連線550" type="5" refreshedVersion="0" background="1">
    <dbPr connection="Provider=Microsoft.Mashup.OleDb.1;Data Source=$Workbook$;Location=&quot;Table_6669_113_04&quot;;Extended Properties=&quot;&quot;" commandType="0"/>
  </connection>
  <connection id="914" xr16:uid="{3AC7BD7E-CB2C-4EBE-9F51-2A0F01617B10}" keepAlive="1" name="連線551" type="5" refreshedVersion="0" background="1">
    <dbPr connection="Provider=Microsoft.Mashup.OleDb.1;Data Source=$Workbook$;Location=&quot;Table_6669_113_03&quot;;Extended Properties=&quot;&quot;" commandType="0"/>
  </connection>
  <connection id="915" xr16:uid="{EBD807D0-58D1-4AA2-A60F-696211FCA564}" keepAlive="1" name="連線552" type="5" refreshedVersion="0" background="1">
    <dbPr connection="Provider=Microsoft.Mashup.OleDb.1;Data Source=$Workbook$;Location=&quot;Table_1809_113_05&quot;;Extended Properties=&quot;&quot;" commandType="0"/>
  </connection>
  <connection id="916" xr16:uid="{FE80EB49-30DE-41D7-98F8-903912F36E1C}" keepAlive="1" name="連線553" type="5" refreshedVersion="0" background="1">
    <dbPr connection="Provider=Microsoft.Mashup.OleDb.1;Data Source=$Workbook$;Location=&quot;Table_1809_113_04&quot;;Extended Properties=&quot;&quot;" commandType="0"/>
  </connection>
  <connection id="917" xr16:uid="{671FCB23-0E0A-4506-A0EB-FC2ECE23F800}" keepAlive="1" name="連線554" type="5" refreshedVersion="0" background="1">
    <dbPr connection="Provider=Microsoft.Mashup.OleDb.1;Data Source=$Workbook$;Location=&quot;Table_1809_113_03&quot;;Extended Properties=&quot;&quot;" commandType="0"/>
  </connection>
  <connection id="918" xr16:uid="{9F1CE8F0-25B4-47F5-AE59-453A15ED8E7D}" keepAlive="1" name="連線555" type="5" refreshedVersion="0" background="1">
    <dbPr connection="Provider=Microsoft.Mashup.OleDb.1;Data Source=$Workbook$;Location=&quot;Table_3356_113_05&quot;;Extended Properties=&quot;&quot;" commandType="0"/>
  </connection>
  <connection id="919" xr16:uid="{7A950FE5-CD5D-4F95-A2B9-A18D9D770C0F}" keepAlive="1" name="連線556" type="5" refreshedVersion="0" background="1">
    <dbPr connection="Provider=Microsoft.Mashup.OleDb.1;Data Source=$Workbook$;Location=&quot;Table_3356_113_04&quot;;Extended Properties=&quot;&quot;" commandType="0"/>
  </connection>
  <connection id="920" xr16:uid="{E46223A3-E9E6-48D7-939F-9AF498791083}" keepAlive="1" name="連線557" type="5" refreshedVersion="0" background="1">
    <dbPr connection="Provider=Microsoft.Mashup.OleDb.1;Data Source=$Workbook$;Location=&quot;Table_3356_113_03&quot;;Extended Properties=&quot;&quot;" commandType="0"/>
  </connection>
  <connection id="921" xr16:uid="{F60C4650-0CE7-47C3-A4E8-64394330F733}" keepAlive="1" name="連線558" type="5" refreshedVersion="0" background="1">
    <dbPr connection="Provider=Microsoft.Mashup.OleDb.1;Data Source=$Workbook$;Location=&quot;Table_6414_113_05&quot;;Extended Properties=&quot;&quot;" commandType="0"/>
  </connection>
  <connection id="922" xr16:uid="{8FD27BD7-B346-42B3-BE50-0E006AA8AEFA}" keepAlive="1" name="連線559" type="5" refreshedVersion="0" background="1">
    <dbPr connection="Provider=Microsoft.Mashup.OleDb.1;Data Source=$Workbook$;Location=&quot;Table_6414_113_04&quot;;Extended Properties=&quot;&quot;" commandType="0"/>
  </connection>
  <connection id="923" xr16:uid="{0706EA26-D98E-47F9-9FCA-E9C8D4FCA19E}" keepAlive="1" name="連線56" type="5" refreshedVersion="0" background="1">
    <dbPr connection="Provider=Microsoft.Mashup.OleDb.1;Data Source=$Workbook$;Location=&quot;Table_2637_113_03&quot;;Extended Properties=&quot;&quot;" commandType="0"/>
  </connection>
  <connection id="924" xr16:uid="{BE8BBAF3-7D3D-49A7-956E-798BC548D5D5}" keepAlive="1" name="連線560" type="5" refreshedVersion="0" background="1">
    <dbPr connection="Provider=Microsoft.Mashup.OleDb.1;Data Source=$Workbook$;Location=&quot;Table_6414_113_03&quot;;Extended Properties=&quot;&quot;" commandType="0"/>
  </connection>
  <connection id="925" xr16:uid="{2BAD55D6-34D5-4DFC-80E7-6D348074DAAA}" keepAlive="1" name="連線561" type="5" refreshedVersion="0" background="1">
    <dbPr connection="Provider=Microsoft.Mashup.OleDb.1;Data Source=$Workbook$;Location=&quot;Table_1905_113_05&quot;;Extended Properties=&quot;&quot;" commandType="0"/>
  </connection>
  <connection id="926" xr16:uid="{54821407-F87B-4A44-89A6-90D40B32C854}" keepAlive="1" name="連線562" type="5" refreshedVersion="0" background="1">
    <dbPr connection="Provider=Microsoft.Mashup.OleDb.1;Data Source=$Workbook$;Location=&quot;Table_1905_113_04&quot;;Extended Properties=&quot;&quot;" commandType="0"/>
  </connection>
  <connection id="927" xr16:uid="{698DBB2A-F4B6-453E-9E44-26DDF0DEAED1}" keepAlive="1" name="連線563" type="5" refreshedVersion="0" background="1">
    <dbPr connection="Provider=Microsoft.Mashup.OleDb.1;Data Source=$Workbook$;Location=&quot;Table_1905_113_03&quot;;Extended Properties=&quot;&quot;" commandType="0"/>
  </connection>
  <connection id="928" xr16:uid="{17DEFEE6-4CC2-4F3A-8E94-9D77DDCB4004}" keepAlive="1" name="連線564" type="5" refreshedVersion="0" background="1">
    <dbPr connection="Provider=Microsoft.Mashup.OleDb.1;Data Source=$Workbook$;Location=&quot;Table_3504_113_05&quot;;Extended Properties=&quot;&quot;" commandType="0"/>
  </connection>
  <connection id="929" xr16:uid="{B2769A01-F9FD-4DC4-B437-3C46C941DB69}" keepAlive="1" name="連線565" type="5" refreshedVersion="0" background="1">
    <dbPr connection="Provider=Microsoft.Mashup.OleDb.1;Data Source=$Workbook$;Location=&quot;Table_3504_113_04&quot;;Extended Properties=&quot;&quot;" commandType="0"/>
  </connection>
  <connection id="930" xr16:uid="{438C9553-7DFA-46EA-8FBF-7495C03EEB90}" keepAlive="1" name="連線566" type="5" refreshedVersion="0" background="1">
    <dbPr connection="Provider=Microsoft.Mashup.OleDb.1;Data Source=$Workbook$;Location=&quot;Table_3504_113_03&quot;;Extended Properties=&quot;&quot;" commandType="0"/>
  </connection>
  <connection id="931" xr16:uid="{63E90458-DB9C-4479-85DB-EFFAC04E825C}" keepAlive="1" name="連線567" type="5" refreshedVersion="0" background="1">
    <dbPr connection="Provider=Microsoft.Mashup.OleDb.1;Data Source=$Workbook$;Location=&quot;Table_2338_113_05&quot;;Extended Properties=&quot;&quot;" commandType="0"/>
  </connection>
  <connection id="932" xr16:uid="{AA8B6B7C-6A00-4C82-B2B0-EF5F36E68CF0}" keepAlive="1" name="連線568" type="5" refreshedVersion="0" background="1">
    <dbPr connection="Provider=Microsoft.Mashup.OleDb.1;Data Source=$Workbook$;Location=&quot;Table_2338_113_04&quot;;Extended Properties=&quot;&quot;" commandType="0"/>
  </connection>
  <connection id="933" xr16:uid="{0BCB2D14-0813-45A9-BE44-09F39482C71F}" keepAlive="1" name="連線569" type="5" refreshedVersion="0" background="1">
    <dbPr connection="Provider=Microsoft.Mashup.OleDb.1;Data Source=$Workbook$;Location=&quot;Table_2338_113_03&quot;;Extended Properties=&quot;&quot;" commandType="0"/>
  </connection>
  <connection id="934" xr16:uid="{5CDFBC9C-FD1D-4EC0-A555-79EF59F7F479}" keepAlive="1" name="連線57" type="5" refreshedVersion="0" background="1">
    <dbPr connection="Provider=Microsoft.Mashup.OleDb.1;Data Source=$Workbook$;Location=&quot;Table_3661_113_05&quot;;Extended Properties=&quot;&quot;" commandType="0"/>
  </connection>
  <connection id="935" xr16:uid="{FD47D0C5-B7DD-4344-9BEC-F3D35402208E}" keepAlive="1" name="連線570" type="5" refreshedVersion="0" background="1">
    <dbPr connection="Provider=Microsoft.Mashup.OleDb.1;Data Source=$Workbook$;Location=&quot;Table_4938_113_05&quot;;Extended Properties=&quot;&quot;" commandType="0"/>
  </connection>
  <connection id="936" xr16:uid="{2213B7B0-F88A-48A4-B530-7607FCD50482}" keepAlive="1" name="連線571" type="5" refreshedVersion="0" background="1">
    <dbPr connection="Provider=Microsoft.Mashup.OleDb.1;Data Source=$Workbook$;Location=&quot;Table_4938_113_04&quot;;Extended Properties=&quot;&quot;" commandType="0"/>
  </connection>
  <connection id="937" xr16:uid="{1A9DB7C6-CE3B-4A00-BBA3-55EF70278EC0}" keepAlive="1" name="連線572" type="5" refreshedVersion="0" background="1">
    <dbPr connection="Provider=Microsoft.Mashup.OleDb.1;Data Source=$Workbook$;Location=&quot;Table_4938_113_03&quot;;Extended Properties=&quot;&quot;" commandType="0"/>
  </connection>
  <connection id="938" xr16:uid="{98D1C16E-0390-4B42-A42A-574B7F9E5872}" keepAlive="1" name="連線573" type="5" refreshedVersion="0" background="1">
    <dbPr connection="Provider=Microsoft.Mashup.OleDb.1;Data Source=$Workbook$;Location=&quot;Table_2357_113_05&quot;;Extended Properties=&quot;&quot;" commandType="0"/>
  </connection>
  <connection id="939" xr16:uid="{411D2EAD-D8F1-44CD-A0DE-0832095F2510}" keepAlive="1" name="連線574" type="5" refreshedVersion="0" background="1">
    <dbPr connection="Provider=Microsoft.Mashup.OleDb.1;Data Source=$Workbook$;Location=&quot;Table_2357_113_04&quot;;Extended Properties=&quot;&quot;" commandType="0"/>
  </connection>
  <connection id="940" xr16:uid="{C3113E43-C74F-43FF-8B21-7BF7860B8FA9}" keepAlive="1" name="連線575" type="5" refreshedVersion="0" background="1">
    <dbPr connection="Provider=Microsoft.Mashup.OleDb.1;Data Source=$Workbook$;Location=&quot;Table_2357_113_03&quot;;Extended Properties=&quot;&quot;" commandType="0"/>
  </connection>
  <connection id="941" xr16:uid="{007D97B6-4FB8-4F8A-B4D2-EE255E7BB0C1}" keepAlive="1" name="連線576" type="5" refreshedVersion="0" background="1">
    <dbPr connection="Provider=Microsoft.Mashup.OleDb.1;Data Source=$Workbook$;Location=&quot;Table_3036_113_05&quot;;Extended Properties=&quot;&quot;" commandType="0"/>
  </connection>
  <connection id="942" xr16:uid="{B72348FD-B067-4797-BB76-6DED0C5A725B}" keepAlive="1" name="連線577" type="5" refreshedVersion="0" background="1">
    <dbPr connection="Provider=Microsoft.Mashup.OleDb.1;Data Source=$Workbook$;Location=&quot;Table_3036_113_04&quot;;Extended Properties=&quot;&quot;" commandType="0"/>
  </connection>
  <connection id="943" xr16:uid="{E48CCB91-1F28-4225-BE0E-911F59354EBB}" keepAlive="1" name="連線578" type="5" refreshedVersion="0" background="1">
    <dbPr connection="Provider=Microsoft.Mashup.OleDb.1;Data Source=$Workbook$;Location=&quot;Table_3036_113_03&quot;;Extended Properties=&quot;&quot;" commandType="0"/>
  </connection>
  <connection id="944" xr16:uid="{FEAFD750-BABA-4652-8A5E-6B8B25DF07C4}" keepAlive="1" name="連線579" type="5" refreshedVersion="0" background="1">
    <dbPr connection="Provider=Microsoft.Mashup.OleDb.1;Data Source=$Workbook$;Location=&quot;Table_6669_113_05&quot;;Extended Properties=&quot;&quot;" commandType="0"/>
  </connection>
  <connection id="945" xr16:uid="{4B96A63A-5164-49C0-9A52-C5A772CD18AD}" keepAlive="1" name="連線58" type="5" refreshedVersion="0" background="1">
    <dbPr connection="Provider=Microsoft.Mashup.OleDb.1;Data Source=$Workbook$;Location=&quot;Table_3661_113_04&quot;;Extended Properties=&quot;&quot;" commandType="0"/>
  </connection>
  <connection id="946" xr16:uid="{5B3E836C-8965-464B-9BA4-AB3AB121F6AB}" keepAlive="1" name="連線580" type="5" refreshedVersion="0" background="1">
    <dbPr connection="Provider=Microsoft.Mashup.OleDb.1;Data Source=$Workbook$;Location=&quot;Table_6669_113_04&quot;;Extended Properties=&quot;&quot;" commandType="0"/>
  </connection>
  <connection id="947" xr16:uid="{49145666-E592-482C-9C6C-9FA67CBD899E}" keepAlive="1" name="連線581" type="5" refreshedVersion="0" background="1">
    <dbPr connection="Provider=Microsoft.Mashup.OleDb.1;Data Source=$Workbook$;Location=&quot;Table_6669_113_03&quot;;Extended Properties=&quot;&quot;" commandType="0"/>
  </connection>
  <connection id="948" xr16:uid="{F8E4CC74-001B-4B4B-A8EA-C2538799DAFF}" keepAlive="1" name="連線582" type="5" refreshedVersion="0" background="1">
    <dbPr connection="Provider=Microsoft.Mashup.OleDb.1;Data Source=$Workbook$;Location=&quot;Table_1809_113_05&quot;;Extended Properties=&quot;&quot;" commandType="0"/>
  </connection>
  <connection id="949" xr16:uid="{60716CF5-93CE-4986-AD03-815E94091132}" keepAlive="1" name="連線583" type="5" refreshedVersion="0" background="1">
    <dbPr connection="Provider=Microsoft.Mashup.OleDb.1;Data Source=$Workbook$;Location=&quot;Table_1809_113_04&quot;;Extended Properties=&quot;&quot;" commandType="0"/>
  </connection>
  <connection id="950" xr16:uid="{3B8B327C-7895-40BB-B080-1076011AABBC}" keepAlive="1" name="連線584" type="5" refreshedVersion="0" background="1">
    <dbPr connection="Provider=Microsoft.Mashup.OleDb.1;Data Source=$Workbook$;Location=&quot;Table_1809_113_03&quot;;Extended Properties=&quot;&quot;" commandType="0"/>
  </connection>
  <connection id="951" xr16:uid="{4EE679DB-E2F0-4E74-B059-4E1D22E0EA8B}" keepAlive="1" name="連線585" type="5" refreshedVersion="0" background="1">
    <dbPr connection="Provider=Microsoft.Mashup.OleDb.1;Data Source=$Workbook$;Location=&quot;Table_3356_113_05&quot;;Extended Properties=&quot;&quot;" commandType="0"/>
  </connection>
  <connection id="952" xr16:uid="{0C5EA3DB-EF69-4529-9CDA-329987DBC8AC}" keepAlive="1" name="連線586" type="5" refreshedVersion="0" background="1">
    <dbPr connection="Provider=Microsoft.Mashup.OleDb.1;Data Source=$Workbook$;Location=&quot;Table_3356_113_04&quot;;Extended Properties=&quot;&quot;" commandType="0"/>
  </connection>
  <connection id="953" xr16:uid="{58D6F3F9-F9CD-4606-8FAC-1830CEC86B9C}" keepAlive="1" name="連線587" type="5" refreshedVersion="0" background="1">
    <dbPr connection="Provider=Microsoft.Mashup.OleDb.1;Data Source=$Workbook$;Location=&quot;Table_3356_113_03&quot;;Extended Properties=&quot;&quot;" commandType="0"/>
  </connection>
  <connection id="954" xr16:uid="{A7576E05-0FB6-4718-863B-BC2E0CA88E6C}" keepAlive="1" name="連線588" type="5" refreshedVersion="0" background="1">
    <dbPr connection="Provider=Microsoft.Mashup.OleDb.1;Data Source=$Workbook$;Location=&quot;Table_6414_113_05&quot;;Extended Properties=&quot;&quot;" commandType="0"/>
  </connection>
  <connection id="955" xr16:uid="{784D9683-64C8-4342-9715-15C481D9ADE2}" keepAlive="1" name="連線589" type="5" refreshedVersion="0" background="1">
    <dbPr connection="Provider=Microsoft.Mashup.OleDb.1;Data Source=$Workbook$;Location=&quot;Table_6414_113_04&quot;;Extended Properties=&quot;&quot;" commandType="0"/>
  </connection>
  <connection id="956" xr16:uid="{2C42D61D-8E87-4643-9E2C-89015ADD4331}" keepAlive="1" name="連線59" type="5" refreshedVersion="0" background="1">
    <dbPr connection="Provider=Microsoft.Mashup.OleDb.1;Data Source=$Workbook$;Location=&quot;Table_3661_113_03&quot;;Extended Properties=&quot;&quot;" commandType="0"/>
  </connection>
  <connection id="957" xr16:uid="{2393F36D-0CD4-46E9-B744-86079ADB5AD6}" keepAlive="1" name="連線590" type="5" refreshedVersion="0" background="1">
    <dbPr connection="Provider=Microsoft.Mashup.OleDb.1;Data Source=$Workbook$;Location=&quot;Table_6414_113_03&quot;;Extended Properties=&quot;&quot;" commandType="0"/>
  </connection>
  <connection id="958" xr16:uid="{0A6CD9EA-EF5D-4730-8D86-2845494EA4AE}" keepAlive="1" name="連線591" type="5" refreshedVersion="0" background="1">
    <dbPr connection="Provider=Microsoft.Mashup.OleDb.1;Data Source=$Workbook$;Location=&quot;Table_1905_113_05&quot;;Extended Properties=&quot;&quot;" commandType="0"/>
  </connection>
  <connection id="959" xr16:uid="{BA321784-9530-4B92-A70B-DA857D18D07B}" keepAlive="1" name="連線592" type="5" refreshedVersion="0" background="1">
    <dbPr connection="Provider=Microsoft.Mashup.OleDb.1;Data Source=$Workbook$;Location=&quot;Table_1905_113_04&quot;;Extended Properties=&quot;&quot;" commandType="0"/>
  </connection>
  <connection id="960" xr16:uid="{1541EE34-BA07-4E9C-9149-234A3AD17DDB}" keepAlive="1" name="連線593" type="5" refreshedVersion="0" background="1">
    <dbPr connection="Provider=Microsoft.Mashup.OleDb.1;Data Source=$Workbook$;Location=&quot;Table_1905_113_03&quot;;Extended Properties=&quot;&quot;" commandType="0"/>
  </connection>
  <connection id="961" xr16:uid="{219CB4E9-8D3D-4269-8BDC-7A5EC75198B8}" keepAlive="1" name="連線594" type="5" refreshedVersion="0" background="1">
    <dbPr connection="Provider=Microsoft.Mashup.OleDb.1;Data Source=$Workbook$;Location=&quot;Table_3504_113_05&quot;;Extended Properties=&quot;&quot;" commandType="0"/>
  </connection>
  <connection id="962" xr16:uid="{EB84F724-4C96-4FCF-A6ED-DCC9C88E999C}" keepAlive="1" name="連線595" type="5" refreshedVersion="0" background="1">
    <dbPr connection="Provider=Microsoft.Mashup.OleDb.1;Data Source=$Workbook$;Location=&quot;Table_3504_113_04&quot;;Extended Properties=&quot;&quot;" commandType="0"/>
  </connection>
  <connection id="963" xr16:uid="{1DB1B8D6-8A90-4E3A-93F5-753668A73141}" keepAlive="1" name="連線596" type="5" refreshedVersion="0" background="1">
    <dbPr connection="Provider=Microsoft.Mashup.OleDb.1;Data Source=$Workbook$;Location=&quot;Table_3504_113_03&quot;;Extended Properties=&quot;&quot;" commandType="0"/>
  </connection>
  <connection id="964" xr16:uid="{1BC08242-BF3E-4DBD-B96C-1DC31559A359}" keepAlive="1" name="連線597" type="5" refreshedVersion="0" background="1">
    <dbPr connection="Provider=Microsoft.Mashup.OleDb.1;Data Source=$Workbook$;Location=&quot;Table_2338_113_05&quot;;Extended Properties=&quot;&quot;" commandType="0"/>
  </connection>
  <connection id="965" xr16:uid="{97A266A9-F1AE-418A-9B0B-F532274EE4EF}" keepAlive="1" name="連線598" type="5" refreshedVersion="0" background="1">
    <dbPr connection="Provider=Microsoft.Mashup.OleDb.1;Data Source=$Workbook$;Location=&quot;Table_2338_113_04&quot;;Extended Properties=&quot;&quot;" commandType="0"/>
  </connection>
  <connection id="966" xr16:uid="{DC4B4AD1-DE53-4F37-A22F-6370E25A288F}" keepAlive="1" name="連線599" type="5" refreshedVersion="0" background="1">
    <dbPr connection="Provider=Microsoft.Mashup.OleDb.1;Data Source=$Workbook$;Location=&quot;Table_2338_113_03&quot;;Extended Properties=&quot;&quot;" commandType="0"/>
  </connection>
  <connection id="967" xr16:uid="{B4F40245-EDDF-4756-A8DA-87C5A36DB609}" keepAlive="1" name="連線6" type="5" refreshedVersion="0" background="1">
    <dbPr connection="Provider=Microsoft.Mashup.OleDb.1;Data Source=$Workbook$;Location=&quot;Table_6669_113_05&quot;;Extended Properties=&quot;&quot;" commandType="0"/>
  </connection>
  <connection id="968" xr16:uid="{17410688-4725-4DC7-BC3A-A80609E3A22A}" keepAlive="1" name="連線60" type="5" refreshedVersion="0" background="1">
    <dbPr connection="Provider=Microsoft.Mashup.OleDb.1;Data Source=$Workbook$;Location=&quot;Table_6541_113_05&quot;;Extended Properties=&quot;&quot;" commandType="0"/>
  </connection>
  <connection id="969" xr16:uid="{28B864A0-D36D-49D3-94AD-0501ED31073C}" keepAlive="1" name="連線600" type="5" refreshedVersion="0" background="1">
    <dbPr connection="Provider=Microsoft.Mashup.OleDb.1;Data Source=$Workbook$;Location=&quot;Table_2357_113_05&quot;;Extended Properties=&quot;&quot;" commandType="0"/>
  </connection>
  <connection id="970" xr16:uid="{DAA2245F-4F29-416B-BF5C-BA0B01FE2A28}" keepAlive="1" name="連線601" type="5" refreshedVersion="0" background="1">
    <dbPr connection="Provider=Microsoft.Mashup.OleDb.1;Data Source=$Workbook$;Location=&quot;Table_2357_113_04&quot;;Extended Properties=&quot;&quot;" commandType="0"/>
  </connection>
  <connection id="971" xr16:uid="{0FE3963C-C8E7-445C-8854-DC8CAE49C2E8}" keepAlive="1" name="連線602" type="5" refreshedVersion="0" background="1">
    <dbPr connection="Provider=Microsoft.Mashup.OleDb.1;Data Source=$Workbook$;Location=&quot;Table_2357_113_03&quot;;Extended Properties=&quot;&quot;" commandType="0"/>
  </connection>
  <connection id="972" xr16:uid="{CB8FAF1A-E7F7-46C8-9933-A1A48193E622}" keepAlive="1" name="連線603" type="5" refreshedVersion="0" background="1">
    <dbPr connection="Provider=Microsoft.Mashup.OleDb.1;Data Source=$Workbook$;Location=&quot;Table_2059_113_05&quot;;Extended Properties=&quot;&quot;" commandType="0"/>
  </connection>
  <connection id="973" xr16:uid="{56134E6A-55DE-4F89-959B-89F6DA46E42F}" keepAlive="1" name="連線604" type="5" refreshedVersion="0" background="1">
    <dbPr connection="Provider=Microsoft.Mashup.OleDb.1;Data Source=$Workbook$;Location=&quot;Table_2059_113_04&quot;;Extended Properties=&quot;&quot;" commandType="0"/>
  </connection>
  <connection id="974" xr16:uid="{FFB27C70-EB3A-4865-8115-94ED9364C746}" keepAlive="1" name="連線605" type="5" refreshedVersion="0" background="1">
    <dbPr connection="Provider=Microsoft.Mashup.OleDb.1;Data Source=$Workbook$;Location=&quot;Table_2059_113_03&quot;;Extended Properties=&quot;&quot;" commandType="0"/>
  </connection>
  <connection id="975" xr16:uid="{752F37E4-A9C6-4A6B-917A-741ED4FCFF2C}" keepAlive="1" name="連線606" type="5" refreshedVersion="0" background="1">
    <dbPr connection="Provider=Microsoft.Mashup.OleDb.1;Data Source=$Workbook$;Location=&quot;Table_3533_113_05&quot;;Extended Properties=&quot;&quot;" commandType="0"/>
  </connection>
  <connection id="976" xr16:uid="{559D8214-690A-483B-8256-EA7C7519936C}" keepAlive="1" name="連線607" type="5" refreshedVersion="0" background="1">
    <dbPr connection="Provider=Microsoft.Mashup.OleDb.1;Data Source=$Workbook$;Location=&quot;Table_3533_113_04&quot;;Extended Properties=&quot;&quot;" commandType="0"/>
  </connection>
  <connection id="977" xr16:uid="{BF90B3A4-420C-4720-B8C1-BC706CD72FCE}" keepAlive="1" name="連線608" type="5" refreshedVersion="0" background="1">
    <dbPr connection="Provider=Microsoft.Mashup.OleDb.1;Data Source=$Workbook$;Location=&quot;Table_3533_113_03&quot;;Extended Properties=&quot;&quot;" commandType="0"/>
  </connection>
  <connection id="978" xr16:uid="{D75017FD-83A6-4711-AFB2-5B30E670C6D5}" keepAlive="1" name="連線609" type="5" refreshedVersion="0" background="1">
    <dbPr connection="Provider=Microsoft.Mashup.OleDb.1;Data Source=$Workbook$;Location=&quot;Table_6669_113_05&quot;;Extended Properties=&quot;&quot;" commandType="0"/>
  </connection>
  <connection id="979" xr16:uid="{E51DF8A3-7F9D-45F8-8A32-650453ECF1DC}" keepAlive="1" name="連線61" type="5" refreshedVersion="0" background="1">
    <dbPr connection="Provider=Microsoft.Mashup.OleDb.1;Data Source=$Workbook$;Location=&quot;Table_6541_113_04&quot;;Extended Properties=&quot;&quot;" commandType="0"/>
  </connection>
  <connection id="980" xr16:uid="{AC1D46C5-61DD-4DE2-AA60-3C90C77091CA}" keepAlive="1" name="連線610" type="5" refreshedVersion="0" background="1">
    <dbPr connection="Provider=Microsoft.Mashup.OleDb.1;Data Source=$Workbook$;Location=&quot;Table_6669_113_04&quot;;Extended Properties=&quot;&quot;" commandType="0"/>
  </connection>
  <connection id="981" xr16:uid="{BAA32D37-5288-4A4E-964F-2AAD336D76CB}" keepAlive="1" name="連線611" type="5" refreshedVersion="0" background="1">
    <dbPr connection="Provider=Microsoft.Mashup.OleDb.1;Data Source=$Workbook$;Location=&quot;Table_6669_113_03&quot;;Extended Properties=&quot;&quot;" commandType="0"/>
  </connection>
  <connection id="982" xr16:uid="{53306CF5-AD6A-44A8-AEF1-A1F8362DA7D5}" keepAlive="1" name="連線612" type="5" refreshedVersion="0" background="1">
    <dbPr connection="Provider=Microsoft.Mashup.OleDb.1;Data Source=$Workbook$;Location=&quot;Table_2207_113_05&quot;;Extended Properties=&quot;&quot;" commandType="0"/>
  </connection>
  <connection id="983" xr16:uid="{3B303F95-1869-4162-A765-ECC6A70B4587}" keepAlive="1" name="連線613" type="5" refreshedVersion="0" background="1">
    <dbPr connection="Provider=Microsoft.Mashup.OleDb.1;Data Source=$Workbook$;Location=&quot;Table_2207_113_04&quot;;Extended Properties=&quot;&quot;" commandType="0"/>
  </connection>
  <connection id="984" xr16:uid="{21F85B36-A3C4-4E55-AF60-D158EAA1A027}" keepAlive="1" name="連線614" type="5" refreshedVersion="0" background="1">
    <dbPr connection="Provider=Microsoft.Mashup.OleDb.1;Data Source=$Workbook$;Location=&quot;Table_2207_113_03&quot;;Extended Properties=&quot;&quot;" commandType="0"/>
  </connection>
  <connection id="985" xr16:uid="{EF057FB9-4A01-4E22-9007-7FE0A9D5FC72}" keepAlive="1" name="連線615" type="5" refreshedVersion="0" background="1">
    <dbPr connection="Provider=Microsoft.Mashup.OleDb.1;Data Source=$Workbook$;Location=&quot;Table_2454_113_05&quot;;Extended Properties=&quot;&quot;" commandType="0"/>
  </connection>
  <connection id="986" xr16:uid="{2CAD8AC0-50B9-4C7E-8C24-485D707AB071}" keepAlive="1" name="連線616" type="5" refreshedVersion="0" background="1">
    <dbPr connection="Provider=Microsoft.Mashup.OleDb.1;Data Source=$Workbook$;Location=&quot;Table_2454_113_04&quot;;Extended Properties=&quot;&quot;" commandType="0"/>
  </connection>
  <connection id="987" xr16:uid="{DBBAA165-460F-4738-B38B-4B0C3348E8F9}" keepAlive="1" name="連線617" type="5" refreshedVersion="0" background="1">
    <dbPr connection="Provider=Microsoft.Mashup.OleDb.1;Data Source=$Workbook$;Location=&quot;Table_2454_113_03&quot;;Extended Properties=&quot;&quot;" commandType="0"/>
  </connection>
  <connection id="988" xr16:uid="{1C671374-BA9A-4DBC-9BD9-236416B19558}" keepAlive="1" name="連線618" type="5" refreshedVersion="0" background="1">
    <dbPr connection="Provider=Microsoft.Mashup.OleDb.1;Data Source=$Workbook$;Location=&quot;Table_4763_113_05&quot;;Extended Properties=&quot;&quot;" commandType="0"/>
  </connection>
  <connection id="989" xr16:uid="{E81C3C9A-97DB-48C6-BE44-C60C7189179D}" keepAlive="1" name="連線619" type="5" refreshedVersion="0" background="1">
    <dbPr connection="Provider=Microsoft.Mashup.OleDb.1;Data Source=$Workbook$;Location=&quot;Table_4763_113_04&quot;;Extended Properties=&quot;&quot;" commandType="0"/>
  </connection>
  <connection id="990" xr16:uid="{DD61DEDA-0CC0-4683-B412-4CD103AD9CBB}" keepAlive="1" name="連線62" type="5" refreshedVersion="0" background="1">
    <dbPr connection="Provider=Microsoft.Mashup.OleDb.1;Data Source=$Workbook$;Location=&quot;Table_6541_113_03&quot;;Extended Properties=&quot;&quot;" commandType="0"/>
  </connection>
  <connection id="991" xr16:uid="{99C9CE70-DFF8-45EE-B368-11DC771533E2}" keepAlive="1" name="連線620" type="5" refreshedVersion="0" background="1">
    <dbPr connection="Provider=Microsoft.Mashup.OleDb.1;Data Source=$Workbook$;Location=&quot;Table_4763_113_03&quot;;Extended Properties=&quot;&quot;" commandType="0"/>
  </connection>
  <connection id="992" xr16:uid="{E1DF3EA9-1986-49F6-AEA9-A9101B4C1F6D}" keepAlive="1" name="連線621" type="5" refreshedVersion="0" background="1">
    <dbPr connection="Provider=Microsoft.Mashup.OleDb.1;Data Source=$Workbook$;Location=&quot;Table_3008_113_05&quot;;Extended Properties=&quot;&quot;" commandType="0"/>
  </connection>
  <connection id="993" xr16:uid="{C62C343E-7A8D-4A12-A8B4-6D5AE66BA822}" keepAlive="1" name="連線622" type="5" refreshedVersion="0" background="1">
    <dbPr connection="Provider=Microsoft.Mashup.OleDb.1;Data Source=$Workbook$;Location=&quot;Table_3008_113_04&quot;;Extended Properties=&quot;&quot;" commandType="0"/>
  </connection>
  <connection id="994" xr16:uid="{75806A4F-A07A-4A7E-9B45-65A8CF2F9C10}" keepAlive="1" name="連線623" type="5" refreshedVersion="0" background="1">
    <dbPr connection="Provider=Microsoft.Mashup.OleDb.1;Data Source=$Workbook$;Location=&quot;Table_3008_113_03&quot;;Extended Properties=&quot;&quot;" commandType="0"/>
  </connection>
  <connection id="995" xr16:uid="{72EAB766-5C3F-4163-8B4A-4504C8FF5C7C}" keepAlive="1" name="連線624" type="5" refreshedVersion="0" background="1">
    <dbPr connection="Provider=Microsoft.Mashup.OleDb.1;Data Source=$Workbook$;Location=&quot;Table_2327_113_05&quot;;Extended Properties=&quot;&quot;" commandType="0"/>
  </connection>
  <connection id="996" xr16:uid="{B4608F75-04D5-4976-883A-651ED36A4519}" keepAlive="1" name="連線625" type="5" refreshedVersion="0" background="1">
    <dbPr connection="Provider=Microsoft.Mashup.OleDb.1;Data Source=$Workbook$;Location=&quot;Table_2327_113_04&quot;;Extended Properties=&quot;&quot;" commandType="0"/>
  </connection>
  <connection id="997" xr16:uid="{BE9C1A47-66B0-44BD-812F-8299E44E4862}" keepAlive="1" name="連線626" type="5" refreshedVersion="0" background="1">
    <dbPr connection="Provider=Microsoft.Mashup.OleDb.1;Data Source=$Workbook$;Location=&quot;Table_2327_113_03&quot;;Extended Properties=&quot;&quot;" commandType="0"/>
  </connection>
  <connection id="998" xr16:uid="{FF2CB099-2345-4BF5-99FB-61D05380A23E}" keepAlive="1" name="連線627" type="5" refreshedVersion="0" background="1">
    <dbPr connection="Provider=Microsoft.Mashup.OleDb.1;Data Source=$Workbook$;Location=&quot;Table_3661_113_05&quot;;Extended Properties=&quot;&quot;" commandType="0"/>
  </connection>
  <connection id="999" xr16:uid="{9565F7A9-AF0B-4ECC-A168-43B3E81BA48E}" keepAlive="1" name="連線628" type="5" refreshedVersion="0" background="1">
    <dbPr connection="Provider=Microsoft.Mashup.OleDb.1;Data Source=$Workbook$;Location=&quot;Table_3661_113_04&quot;;Extended Properties=&quot;&quot;" commandType="0"/>
  </connection>
  <connection id="1000" xr16:uid="{CA2E522A-BFD5-44D8-ACCD-5B33517114F2}" keepAlive="1" name="連線629" type="5" refreshedVersion="0" background="1">
    <dbPr connection="Provider=Microsoft.Mashup.OleDb.1;Data Source=$Workbook$;Location=&quot;Table_3661_113_03&quot;;Extended Properties=&quot;&quot;" commandType="0"/>
  </connection>
  <connection id="1001" xr16:uid="{0046EFA5-B44F-4E54-B9A4-018DF894C0EF}" keepAlive="1" name="連線63" type="5" refreshedVersion="0" background="1">
    <dbPr connection="Provider=Microsoft.Mashup.OleDb.1;Data Source=$Workbook$;Location=&quot;Table_2345_113_05&quot;;Extended Properties=&quot;&quot;" commandType="0"/>
  </connection>
  <connection id="1002" xr16:uid="{46AA4FE6-F875-452F-B062-640DD203BC9F}" keepAlive="1" name="連線630" type="5" refreshedVersion="0" background="1">
    <dbPr connection="Provider=Microsoft.Mashup.OleDb.1;Data Source=$Workbook$;Location=&quot;Table_2345_113_05&quot;;Extended Properties=&quot;&quot;" commandType="0"/>
  </connection>
  <connection id="1003" xr16:uid="{8B39367C-5E59-4905-84A7-321D8D3538A0}" keepAlive="1" name="連線631" type="5" refreshedVersion="0" background="1">
    <dbPr connection="Provider=Microsoft.Mashup.OleDb.1;Data Source=$Workbook$;Location=&quot;Table_2345_113_04&quot;;Extended Properties=&quot;&quot;" commandType="0"/>
  </connection>
  <connection id="1004" xr16:uid="{C96B01D5-6808-4A07-84A2-49FABC8FF18F}" keepAlive="1" name="連線632" type="5" refreshedVersion="0" background="1">
    <dbPr connection="Provider=Microsoft.Mashup.OleDb.1;Data Source=$Workbook$;Location=&quot;Table_2345_113_03&quot;;Extended Properties=&quot;&quot;" commandType="0"/>
  </connection>
  <connection id="1005" xr16:uid="{D4A6568A-5256-48F0-844D-5A94C7F779E2}" keepAlive="1" name="連線633" type="5" refreshedVersion="0" background="1">
    <dbPr connection="Provider=Microsoft.Mashup.OleDb.1;Data Source=$Workbook$;Location=&quot;Table_6669_113_05&quot;;Extended Properties=&quot;&quot;" commandType="0"/>
  </connection>
  <connection id="1006" xr16:uid="{858F11EA-81D9-47A3-840C-0075BB653843}" keepAlive="1" name="連線634" type="5" refreshedVersion="0" background="1">
    <dbPr connection="Provider=Microsoft.Mashup.OleDb.1;Data Source=$Workbook$;Location=&quot;Table_6669_113_04&quot;;Extended Properties=&quot;&quot;" commandType="0"/>
  </connection>
  <connection id="1007" xr16:uid="{E1ABD8D4-9D4A-4FF4-B5D9-9BAFCBDA4DE6}" keepAlive="1" name="連線635" type="5" refreshedVersion="0" background="1">
    <dbPr connection="Provider=Microsoft.Mashup.OleDb.1;Data Source=$Workbook$;Location=&quot;Table_6669_113_03&quot;;Extended Properties=&quot;&quot;" commandType="0"/>
  </connection>
  <connection id="1008" xr16:uid="{AFF2D157-B775-4586-AF73-7F9A331CB399}" keepAlive="1" name="連線636" type="5" refreshedVersion="0" background="1">
    <dbPr connection="Provider=Microsoft.Mashup.OleDb.1;Data Source=$Workbook$;Location=&quot;Table_3653_113_05&quot;;Extended Properties=&quot;&quot;" commandType="0"/>
  </connection>
  <connection id="1009" xr16:uid="{C894D6F5-2C84-42FD-A5C1-64E5EB607558}" keepAlive="1" name="連線637" type="5" refreshedVersion="0" background="1">
    <dbPr connection="Provider=Microsoft.Mashup.OleDb.1;Data Source=$Workbook$;Location=&quot;Table_3653_113_04&quot;;Extended Properties=&quot;&quot;" commandType="0"/>
  </connection>
  <connection id="1010" xr16:uid="{A347287C-2750-465F-AF44-BC439414D4F6}" keepAlive="1" name="連線638" type="5" refreshedVersion="0" background="1">
    <dbPr connection="Provider=Microsoft.Mashup.OleDb.1;Data Source=$Workbook$;Location=&quot;Table_3653_113_03&quot;;Extended Properties=&quot;&quot;" commandType="0"/>
  </connection>
  <connection id="1011" xr16:uid="{0E48F6D8-A4B5-456A-B199-54842569803D}" keepAlive="1" name="連線639" type="5" refreshedVersion="0" background="1">
    <dbPr connection="Provider=Microsoft.Mashup.OleDb.1;Data Source=$Workbook$;Location=&quot;Table_1519_113_05&quot;;Extended Properties=&quot;&quot;" commandType="0"/>
  </connection>
  <connection id="1012" xr16:uid="{727CAAFE-DA0F-4671-99DA-234CAEDD6CAF}" keepAlive="1" name="連線64" type="5" refreshedVersion="0" background="1">
    <dbPr connection="Provider=Microsoft.Mashup.OleDb.1;Data Source=$Workbook$;Location=&quot;Table_2345_113_04&quot;;Extended Properties=&quot;&quot;" commandType="0"/>
  </connection>
  <connection id="1013" xr16:uid="{A1477009-5767-4540-86C9-55968BE6D7A6}" keepAlive="1" name="連線640" type="5" refreshedVersion="0" background="1">
    <dbPr connection="Provider=Microsoft.Mashup.OleDb.1;Data Source=$Workbook$;Location=&quot;Table_1519_113_04&quot;;Extended Properties=&quot;&quot;" commandType="0"/>
  </connection>
  <connection id="1014" xr16:uid="{EBB35960-93A0-4778-BF19-01D1D6BD519D}" keepAlive="1" name="連線641" type="5" refreshedVersion="0" background="1">
    <dbPr connection="Provider=Microsoft.Mashup.OleDb.1;Data Source=$Workbook$;Location=&quot;Table_1519_113_03&quot;;Extended Properties=&quot;&quot;" commandType="0"/>
  </connection>
  <connection id="1015" xr16:uid="{99003F4C-69B1-4248-AB26-E423A3F3BFC4}" keepAlive="1" name="連線642" type="5" refreshedVersion="0" background="1">
    <dbPr connection="Provider=Microsoft.Mashup.OleDb.1;Data Source=$Workbook$;Location=&quot;Table_1905_113_05&quot;;Extended Properties=&quot;&quot;" commandType="0"/>
  </connection>
  <connection id="1016" xr16:uid="{BFFF2350-27F8-454F-B193-9697B649C344}" keepAlive="1" name="連線643" type="5" refreshedVersion="0" background="1">
    <dbPr connection="Provider=Microsoft.Mashup.OleDb.1;Data Source=$Workbook$;Location=&quot;Table_1905_113_04&quot;;Extended Properties=&quot;&quot;" commandType="0"/>
  </connection>
  <connection id="1017" xr16:uid="{D8A264AC-0242-44E6-8F4F-4E3370AE433E}" keepAlive="1" name="連線644" type="5" refreshedVersion="0" background="1">
    <dbPr connection="Provider=Microsoft.Mashup.OleDb.1;Data Source=$Workbook$;Location=&quot;Table_1905_113_03&quot;;Extended Properties=&quot;&quot;" commandType="0"/>
  </connection>
  <connection id="1018" xr16:uid="{2254FE61-CB9E-401B-8F7D-A1418FB0D7EC}" keepAlive="1" name="連線645" type="5" refreshedVersion="0" background="1">
    <dbPr connection="Provider=Microsoft.Mashup.OleDb.1;Data Source=$Workbook$;Location=&quot;Table_6409_113_05&quot;;Extended Properties=&quot;&quot;" commandType="0"/>
  </connection>
  <connection id="1019" xr16:uid="{42F98806-DC17-46ED-9743-E4BC21986E89}" keepAlive="1" name="連線646" type="5" refreshedVersion="0" background="1">
    <dbPr connection="Provider=Microsoft.Mashup.OleDb.1;Data Source=$Workbook$;Location=&quot;Table_6409_113_04&quot;;Extended Properties=&quot;&quot;" commandType="0"/>
  </connection>
  <connection id="1020" xr16:uid="{41216D59-E47B-4C75-8D0E-9D85362D7A8F}" keepAlive="1" name="連線647" type="5" refreshedVersion="0" background="1">
    <dbPr connection="Provider=Microsoft.Mashup.OleDb.1;Data Source=$Workbook$;Location=&quot;Table_6409_113_03&quot;;Extended Properties=&quot;&quot;" commandType="0"/>
  </connection>
  <connection id="1021" xr16:uid="{F4BB0905-49A3-475D-B92A-E68D2FE85891}" keepAlive="1" name="連線648" type="5" refreshedVersion="0" background="1">
    <dbPr connection="Provider=Microsoft.Mashup.OleDb.1;Data Source=$Workbook$;Location=&quot;Table_3443_113_05&quot;;Extended Properties=&quot;&quot;" commandType="0"/>
  </connection>
  <connection id="1022" xr16:uid="{56BCABA7-810D-470E-A8E1-0C38AD12096B}" keepAlive="1" name="連線649" type="5" refreshedVersion="0" background="1">
    <dbPr connection="Provider=Microsoft.Mashup.OleDb.1;Data Source=$Workbook$;Location=&quot;Table_3443_113_04&quot;;Extended Properties=&quot;&quot;" commandType="0"/>
  </connection>
  <connection id="1023" xr16:uid="{D27B8EE8-5E02-4FB0-96BC-3D2B79E5EAEC}" keepAlive="1" name="連線65" type="5" refreshedVersion="0" background="1">
    <dbPr connection="Provider=Microsoft.Mashup.OleDb.1;Data Source=$Workbook$;Location=&quot;Table_2345_113_03&quot;;Extended Properties=&quot;&quot;" commandType="0"/>
  </connection>
  <connection id="1024" xr16:uid="{5B3A45CD-ABCA-488B-972F-F0A9FEDC3328}" keepAlive="1" name="連線650" type="5" refreshedVersion="0" background="1">
    <dbPr connection="Provider=Microsoft.Mashup.OleDb.1;Data Source=$Workbook$;Location=&quot;Table_3443_113_03&quot;;Extended Properties=&quot;&quot;" commandType="0"/>
  </connection>
  <connection id="1025" xr16:uid="{F864BECA-1A2B-4A52-80D6-8D1ED92E9680}" keepAlive="1" name="連線651" type="5" refreshedVersion="0" background="1">
    <dbPr connection="Provider=Microsoft.Mashup.OleDb.1;Data Source=$Workbook$;Location=&quot;Table_2637_113_05&quot;;Extended Properties=&quot;&quot;" commandType="0"/>
  </connection>
  <connection id="1026" xr16:uid="{85AC6BD1-B01E-44FE-9BC6-6B6CF53BFAAE}" keepAlive="1" name="連線652" type="5" refreshedVersion="0" background="1">
    <dbPr connection="Provider=Microsoft.Mashup.OleDb.1;Data Source=$Workbook$;Location=&quot;Table_2637_113_04&quot;;Extended Properties=&quot;&quot;" commandType="0"/>
  </connection>
  <connection id="1027" xr16:uid="{56953F24-68DF-4A96-BF36-E4B5EA4D94A7}" keepAlive="1" name="連線653" type="5" refreshedVersion="0" background="1">
    <dbPr connection="Provider=Microsoft.Mashup.OleDb.1;Data Source=$Workbook$;Location=&quot;Table_2637_113_03&quot;;Extended Properties=&quot;&quot;" commandType="0"/>
  </connection>
  <connection id="1028" xr16:uid="{6F16478A-104C-4FD4-A519-DAC6F8FF5317}" keepAlive="1" name="連線654" type="5" refreshedVersion="0" background="1">
    <dbPr connection="Provider=Microsoft.Mashup.OleDb.1;Data Source=$Workbook$;Location=&quot;Table_2455_113_05&quot;;Extended Properties=&quot;&quot;" commandType="0"/>
  </connection>
  <connection id="1029" xr16:uid="{CB9CB590-E039-4FD6-834D-12586F7BB1D0}" keepAlive="1" name="連線655" type="5" refreshedVersion="0" background="1">
    <dbPr connection="Provider=Microsoft.Mashup.OleDb.1;Data Source=$Workbook$;Location=&quot;Table_2455_113_04&quot;;Extended Properties=&quot;&quot;" commandType="0"/>
  </connection>
  <connection id="1030" xr16:uid="{499BF550-906C-4C92-8A4A-431093DA949C}" keepAlive="1" name="連線656" type="5" refreshedVersion="0" background="1">
    <dbPr connection="Provider=Microsoft.Mashup.OleDb.1;Data Source=$Workbook$;Location=&quot;Table_2455_113_03&quot;;Extended Properties=&quot;&quot;" commandType="0"/>
  </connection>
  <connection id="1031" xr16:uid="{801C9FD5-AD8A-4362-A421-79888AABB9C8}" keepAlive="1" name="連線657" type="5" refreshedVersion="0" background="1">
    <dbPr connection="Provider=Microsoft.Mashup.OleDb.1;Data Source=$Workbook$;Location=&quot;Table_3661_113_05&quot;;Extended Properties=&quot;&quot;" commandType="0"/>
  </connection>
  <connection id="1032" xr16:uid="{F2E7B0EE-10F5-4E5E-851A-F9752509E826}" keepAlive="1" name="連線658" type="5" refreshedVersion="0" background="1">
    <dbPr connection="Provider=Microsoft.Mashup.OleDb.1;Data Source=$Workbook$;Location=&quot;Table_3661_113_04&quot;;Extended Properties=&quot;&quot;" commandType="0"/>
  </connection>
  <connection id="1033" xr16:uid="{770B7735-B6F3-42D9-A491-150DED95DE2A}" keepAlive="1" name="連線659" type="5" refreshedVersion="0" background="1">
    <dbPr connection="Provider=Microsoft.Mashup.OleDb.1;Data Source=$Workbook$;Location=&quot;Table_3661_113_03&quot;;Extended Properties=&quot;&quot;" commandType="0"/>
  </connection>
  <connection id="1034" xr16:uid="{050305CD-4767-498A-BF6A-E8985766C757}" keepAlive="1" name="連線66" type="5" refreshedVersion="0" background="1">
    <dbPr connection="Provider=Microsoft.Mashup.OleDb.1;Data Source=$Workbook$;Location=&quot;Table_6669_113_05&quot;;Extended Properties=&quot;&quot;" commandType="0"/>
  </connection>
  <connection id="1035" xr16:uid="{EB2FD601-BD28-4912-8E9D-01B6424F655C}" keepAlive="1" name="連線660" type="5" refreshedVersion="0" background="1">
    <dbPr connection="Provider=Microsoft.Mashup.OleDb.1;Data Source=$Workbook$;Location=&quot;Table_2357_113_05&quot;;Extended Properties=&quot;&quot;" commandType="0"/>
  </connection>
  <connection id="1036" xr16:uid="{3D1C371B-1F98-4275-B44D-AFC3421D107A}" keepAlive="1" name="連線661" type="5" refreshedVersion="0" background="1">
    <dbPr connection="Provider=Microsoft.Mashup.OleDb.1;Data Source=$Workbook$;Location=&quot;Table_2357_113_04&quot;;Extended Properties=&quot;&quot;" commandType="0"/>
  </connection>
  <connection id="1037" xr16:uid="{424DCDE4-F364-47A3-9359-0CE4C655D782}" keepAlive="1" name="連線662" type="5" refreshedVersion="0" background="1">
    <dbPr connection="Provider=Microsoft.Mashup.OleDb.1;Data Source=$Workbook$;Location=&quot;Table_2357_113_03&quot;;Extended Properties=&quot;&quot;" commandType="0"/>
  </connection>
  <connection id="1038" xr16:uid="{79A56E5C-9AA4-48AB-9F76-240D6273D2FA}" keepAlive="1" name="連線663" type="5" refreshedVersion="0" background="1">
    <dbPr connection="Provider=Microsoft.Mashup.OleDb.1;Data Source=$Workbook$;Location=&quot;Table_2059_113_05&quot;;Extended Properties=&quot;&quot;" commandType="0"/>
  </connection>
  <connection id="1039" xr16:uid="{4A042A1B-E234-4A91-A926-429FC4622FEF}" keepAlive="1" name="連線664" type="5" refreshedVersion="0" background="1">
    <dbPr connection="Provider=Microsoft.Mashup.OleDb.1;Data Source=$Workbook$;Location=&quot;Table_2059_113_04&quot;;Extended Properties=&quot;&quot;" commandType="0"/>
  </connection>
  <connection id="1040" xr16:uid="{4E06EB75-8A8B-417B-8D15-A10FA86E05C4}" keepAlive="1" name="連線665" type="5" refreshedVersion="0" background="1">
    <dbPr connection="Provider=Microsoft.Mashup.OleDb.1;Data Source=$Workbook$;Location=&quot;Table_2059_113_03&quot;;Extended Properties=&quot;&quot;" commandType="0"/>
  </connection>
  <connection id="1041" xr16:uid="{4649979B-1997-43FB-86C1-56662D40F374}" keepAlive="1" name="連線666" type="5" refreshedVersion="0" background="1">
    <dbPr connection="Provider=Microsoft.Mashup.OleDb.1;Data Source=$Workbook$;Location=&quot;Table_3533_113_05&quot;;Extended Properties=&quot;&quot;" commandType="0"/>
  </connection>
  <connection id="1042" xr16:uid="{C60DB10B-1029-494F-AD1B-56B1CAE9DB84}" keepAlive="1" name="連線667" type="5" refreshedVersion="0" background="1">
    <dbPr connection="Provider=Microsoft.Mashup.OleDb.1;Data Source=$Workbook$;Location=&quot;Table_3533_113_04&quot;;Extended Properties=&quot;&quot;" commandType="0"/>
  </connection>
  <connection id="1043" xr16:uid="{5AD09679-1C2A-4AEB-98D4-347EFFDDA94F}" keepAlive="1" name="連線668" type="5" refreshedVersion="0" background="1">
    <dbPr connection="Provider=Microsoft.Mashup.OleDb.1;Data Source=$Workbook$;Location=&quot;Table_3533_113_03&quot;;Extended Properties=&quot;&quot;" commandType="0"/>
  </connection>
  <connection id="1044" xr16:uid="{7EA7F45F-63EB-40F9-8CD7-8EE54246B4B8}" keepAlive="1" name="連線669" type="5" refreshedVersion="0" background="1">
    <dbPr connection="Provider=Microsoft.Mashup.OleDb.1;Data Source=$Workbook$;Location=&quot;Table_6669_113_05&quot;;Extended Properties=&quot;&quot;" commandType="0"/>
  </connection>
  <connection id="1045" xr16:uid="{9B8E187C-599F-43DE-8DE8-84D4032F8B89}" keepAlive="1" name="連線67" type="5" refreshedVersion="0" background="1">
    <dbPr connection="Provider=Microsoft.Mashup.OleDb.1;Data Source=$Workbook$;Location=&quot;Table_6669_113_04&quot;;Extended Properties=&quot;&quot;" commandType="0"/>
  </connection>
  <connection id="1046" xr16:uid="{5A7C2F87-91AF-4E6A-BB5C-3619E6311C48}" keepAlive="1" name="連線670" type="5" refreshedVersion="0" background="1">
    <dbPr connection="Provider=Microsoft.Mashup.OleDb.1;Data Source=$Workbook$;Location=&quot;Table_6669_113_04&quot;;Extended Properties=&quot;&quot;" commandType="0"/>
  </connection>
  <connection id="1047" xr16:uid="{3CAC1967-B4FA-46DB-9A31-1E5FA63E1D79}" keepAlive="1" name="連線671" type="5" refreshedVersion="0" background="1">
    <dbPr connection="Provider=Microsoft.Mashup.OleDb.1;Data Source=$Workbook$;Location=&quot;Table_6669_113_03&quot;;Extended Properties=&quot;&quot;" commandType="0"/>
  </connection>
  <connection id="1048" xr16:uid="{9CEF8E7B-F8DC-4890-8F3F-6BEB7982E1F3}" keepAlive="1" name="連線672" type="5" refreshedVersion="0" background="1">
    <dbPr connection="Provider=Microsoft.Mashup.OleDb.1;Data Source=$Workbook$;Location=&quot;Table_2207_113_05&quot;;Extended Properties=&quot;&quot;" commandType="0"/>
  </connection>
  <connection id="1049" xr16:uid="{F9E9C682-960C-4155-B445-EA2F005A86B3}" keepAlive="1" name="連線673" type="5" refreshedVersion="0" background="1">
    <dbPr connection="Provider=Microsoft.Mashup.OleDb.1;Data Source=$Workbook$;Location=&quot;Table_2207_113_04&quot;;Extended Properties=&quot;&quot;" commandType="0"/>
  </connection>
  <connection id="1050" xr16:uid="{CBEB72B3-74A2-4790-9A9F-CED90D55180C}" keepAlive="1" name="連線674" type="5" refreshedVersion="0" background="1">
    <dbPr connection="Provider=Microsoft.Mashup.OleDb.1;Data Source=$Workbook$;Location=&quot;Table_2207_113_03&quot;;Extended Properties=&quot;&quot;" commandType="0"/>
  </connection>
  <connection id="1051" xr16:uid="{A8B926E1-42D8-41A8-8132-7FCE4EF4490E}" keepAlive="1" name="連線675" type="5" refreshedVersion="0" background="1">
    <dbPr connection="Provider=Microsoft.Mashup.OleDb.1;Data Source=$Workbook$;Location=&quot;Table_2454_113_05&quot;;Extended Properties=&quot;&quot;" commandType="0"/>
  </connection>
  <connection id="1052" xr16:uid="{D521450A-1469-4F3C-AC26-DE5942665FEB}" keepAlive="1" name="連線676" type="5" refreshedVersion="0" background="1">
    <dbPr connection="Provider=Microsoft.Mashup.OleDb.1;Data Source=$Workbook$;Location=&quot;Table_2454_113_04&quot;;Extended Properties=&quot;&quot;" commandType="0"/>
  </connection>
  <connection id="1053" xr16:uid="{98DE4641-73F5-4353-95F4-4D194C95D537}" keepAlive="1" name="連線677" type="5" refreshedVersion="0" background="1">
    <dbPr connection="Provider=Microsoft.Mashup.OleDb.1;Data Source=$Workbook$;Location=&quot;Table_2454_113_03&quot;;Extended Properties=&quot;&quot;" commandType="0"/>
  </connection>
  <connection id="1054" xr16:uid="{89122C6F-AEDE-4D8F-9C79-DFA73522518D}" keepAlive="1" name="連線678" type="5" refreshedVersion="0" background="1">
    <dbPr connection="Provider=Microsoft.Mashup.OleDb.1;Data Source=$Workbook$;Location=&quot;Table_4763_113_05&quot;;Extended Properties=&quot;&quot;" commandType="0"/>
  </connection>
  <connection id="1055" xr16:uid="{29ABF276-C2C3-4E54-8E57-EB80E7F00491}" keepAlive="1" name="連線679" type="5" refreshedVersion="0" background="1">
    <dbPr connection="Provider=Microsoft.Mashup.OleDb.1;Data Source=$Workbook$;Location=&quot;Table_4763_113_04&quot;;Extended Properties=&quot;&quot;" commandType="0"/>
  </connection>
  <connection id="1056" xr16:uid="{E09A9A8D-1EE9-423B-B28B-C3C5BCAC83C4}" keepAlive="1" name="連線68" type="5" refreshedVersion="0" background="1">
    <dbPr connection="Provider=Microsoft.Mashup.OleDb.1;Data Source=$Workbook$;Location=&quot;Table_6669_113_03&quot;;Extended Properties=&quot;&quot;" commandType="0"/>
  </connection>
  <connection id="1057" xr16:uid="{ACE453FC-A8C3-4954-8ACB-1082E1F54877}" keepAlive="1" name="連線680" type="5" refreshedVersion="0" background="1">
    <dbPr connection="Provider=Microsoft.Mashup.OleDb.1;Data Source=$Workbook$;Location=&quot;Table_4763_113_03&quot;;Extended Properties=&quot;&quot;" commandType="0"/>
  </connection>
  <connection id="1058" xr16:uid="{A8A397AC-66E3-41BB-816F-6FAF8BC98BBF}" keepAlive="1" name="連線681" type="5" refreshedVersion="0" background="1">
    <dbPr connection="Provider=Microsoft.Mashup.OleDb.1;Data Source=$Workbook$;Location=&quot;Table_3008_113_05&quot;;Extended Properties=&quot;&quot;" commandType="0"/>
  </connection>
  <connection id="1059" xr16:uid="{84D83E31-3203-4E1B-859A-4887C8A8D2C5}" keepAlive="1" name="連線682" type="5" refreshedVersion="0" background="1">
    <dbPr connection="Provider=Microsoft.Mashup.OleDb.1;Data Source=$Workbook$;Location=&quot;Table_3008_113_04&quot;;Extended Properties=&quot;&quot;" commandType="0"/>
  </connection>
  <connection id="1060" xr16:uid="{5FB95E18-EE34-4694-89A8-92ECA47A62C0}" keepAlive="1" name="連線683" type="5" refreshedVersion="0" background="1">
    <dbPr connection="Provider=Microsoft.Mashup.OleDb.1;Data Source=$Workbook$;Location=&quot;Table_3008_113_03&quot;;Extended Properties=&quot;&quot;" commandType="0"/>
  </connection>
  <connection id="1061" xr16:uid="{FB3979B3-C433-46CF-8E1A-23DBBBB5385A}" keepAlive="1" name="連線684" type="5" refreshedVersion="0" background="1">
    <dbPr connection="Provider=Microsoft.Mashup.OleDb.1;Data Source=$Workbook$;Location=&quot;Table_2327_113_05&quot;;Extended Properties=&quot;&quot;" commandType="0"/>
  </connection>
  <connection id="1062" xr16:uid="{CDB4B8EE-5F9A-4ADD-AEF6-02BBFFA79819}" keepAlive="1" name="連線685" type="5" refreshedVersion="0" background="1">
    <dbPr connection="Provider=Microsoft.Mashup.OleDb.1;Data Source=$Workbook$;Location=&quot;Table_2327_113_04&quot;;Extended Properties=&quot;&quot;" commandType="0"/>
  </connection>
  <connection id="1063" xr16:uid="{FDAB5324-CAAF-4002-B1EF-7C5F8EEF0D48}" keepAlive="1" name="連線686" type="5" refreshedVersion="0" background="1">
    <dbPr connection="Provider=Microsoft.Mashup.OleDb.1;Data Source=$Workbook$;Location=&quot;Table_2327_113_03&quot;;Extended Properties=&quot;&quot;" commandType="0"/>
  </connection>
  <connection id="1064" xr16:uid="{1DDE0D06-98F2-4B36-ACC4-5D98CBD94CEA}" keepAlive="1" name="連線687" type="5" refreshedVersion="0" background="1">
    <dbPr connection="Provider=Microsoft.Mashup.OleDb.1;Data Source=$Workbook$;Location=&quot;Table_3661_113_05&quot;;Extended Properties=&quot;&quot;" commandType="0"/>
  </connection>
  <connection id="1065" xr16:uid="{17EA1C12-2343-41E7-8CD2-D4FF9574BFB1}" keepAlive="1" name="連線688" type="5" refreshedVersion="0" background="1">
    <dbPr connection="Provider=Microsoft.Mashup.OleDb.1;Data Source=$Workbook$;Location=&quot;Table_3661_113_04&quot;;Extended Properties=&quot;&quot;" commandType="0"/>
  </connection>
  <connection id="1066" xr16:uid="{3DAEAE79-9420-43E1-9B18-384071D4CF1C}" keepAlive="1" name="連線689" type="5" refreshedVersion="0" background="1">
    <dbPr connection="Provider=Microsoft.Mashup.OleDb.1;Data Source=$Workbook$;Location=&quot;Table_3661_113_03&quot;;Extended Properties=&quot;&quot;" commandType="0"/>
  </connection>
  <connection id="1067" xr16:uid="{F2B8BA3B-D3B9-4750-B0A7-D036C51433EA}" keepAlive="1" name="連線69" type="5" refreshedVersion="0" background="1">
    <dbPr connection="Provider=Microsoft.Mashup.OleDb.1;Data Source=$Workbook$;Location=&quot;Table_3653_113_05&quot;;Extended Properties=&quot;&quot;" commandType="0"/>
  </connection>
  <connection id="1068" xr16:uid="{3BA4DAA3-784D-430A-8762-B7D0A1B766A5}" keepAlive="1" name="連線690" type="5" refreshedVersion="0" background="1">
    <dbPr connection="Provider=Microsoft.Mashup.OleDb.1;Data Source=$Workbook$;Location=&quot;Table_2357_113_05&quot;;Extended Properties=&quot;&quot;" commandType="0"/>
  </connection>
  <connection id="1069" xr16:uid="{F6114637-46EF-429C-8DC5-FC7C522C6A98}" keepAlive="1" name="連線691" type="5" refreshedVersion="0" background="1">
    <dbPr connection="Provider=Microsoft.Mashup.OleDb.1;Data Source=$Workbook$;Location=&quot;Table_2357_113_04&quot;;Extended Properties=&quot;&quot;" commandType="0"/>
  </connection>
  <connection id="1070" xr16:uid="{1A5E84B1-B5EA-48FC-9D3B-8F8B8FAF6CDC}" keepAlive="1" name="連線692" type="5" refreshedVersion="0" background="1">
    <dbPr connection="Provider=Microsoft.Mashup.OleDb.1;Data Source=$Workbook$;Location=&quot;Table_2357_113_03&quot;;Extended Properties=&quot;&quot;" commandType="0"/>
  </connection>
  <connection id="1071" xr16:uid="{1285B68A-7BE0-4242-9F09-83021BFE4BCB}" keepAlive="1" name="連線693" type="5" refreshedVersion="0" background="1">
    <dbPr connection="Provider=Microsoft.Mashup.OleDb.1;Data Source=$Workbook$;Location=&quot;Table_2059_113_05&quot;;Extended Properties=&quot;&quot;" commandType="0"/>
  </connection>
  <connection id="1072" xr16:uid="{F3B37010-2121-44D6-93F0-C02C0731E3F9}" keepAlive="1" name="連線694" type="5" refreshedVersion="0" background="1">
    <dbPr connection="Provider=Microsoft.Mashup.OleDb.1;Data Source=$Workbook$;Location=&quot;Table_2059_113_04&quot;;Extended Properties=&quot;&quot;" commandType="0"/>
  </connection>
  <connection id="1073" xr16:uid="{5539AD90-915E-42D6-B740-23C6243D4324}" keepAlive="1" name="連線695" type="5" refreshedVersion="0" background="1">
    <dbPr connection="Provider=Microsoft.Mashup.OleDb.1;Data Source=$Workbook$;Location=&quot;Table_2059_113_03&quot;;Extended Properties=&quot;&quot;" commandType="0"/>
  </connection>
  <connection id="1074" xr16:uid="{A57AE0B7-03C0-4AAC-9094-4C3A2218AC0D}" keepAlive="1" name="連線696" type="5" refreshedVersion="0" background="1">
    <dbPr connection="Provider=Microsoft.Mashup.OleDb.1;Data Source=$Workbook$;Location=&quot;Table_3533_113_05&quot;;Extended Properties=&quot;&quot;" commandType="0"/>
  </connection>
  <connection id="1075" xr16:uid="{9D58BDD8-FDC5-4894-A344-99DA02366801}" keepAlive="1" name="連線697" type="5" refreshedVersion="0" background="1">
    <dbPr connection="Provider=Microsoft.Mashup.OleDb.1;Data Source=$Workbook$;Location=&quot;Table_3533_113_04&quot;;Extended Properties=&quot;&quot;" commandType="0"/>
  </connection>
  <connection id="1076" xr16:uid="{84662575-0617-4738-8A4B-BE5A18D47E87}" keepAlive="1" name="連線698" type="5" refreshedVersion="0" background="1">
    <dbPr connection="Provider=Microsoft.Mashup.OleDb.1;Data Source=$Workbook$;Location=&quot;Table_3533_113_03&quot;;Extended Properties=&quot;&quot;" commandType="0"/>
  </connection>
  <connection id="1077" xr16:uid="{ECD984AD-9F86-4104-9B13-BFD0C35A8B41}" keepAlive="1" name="連線699" type="5" refreshedVersion="0" background="1">
    <dbPr connection="Provider=Microsoft.Mashup.OleDb.1;Data Source=$Workbook$;Location=&quot;Table_6669_113_05&quot;;Extended Properties=&quot;&quot;" commandType="0"/>
  </connection>
  <connection id="1078" xr16:uid="{4AD7A233-CCA2-4B84-AA84-EB2580CCE3B0}" keepAlive="1" name="連線7" type="5" refreshedVersion="0" background="1">
    <dbPr connection="Provider=Microsoft.Mashup.OleDb.1;Data Source=$Workbook$;Location=&quot;Table_6669_113_04&quot;;Extended Properties=&quot;&quot;" commandType="0"/>
  </connection>
  <connection id="1079" xr16:uid="{2A84BDED-5ADC-4EEC-BA76-CC98B82E52DD}" keepAlive="1" name="連線70" type="5" refreshedVersion="0" background="1">
    <dbPr connection="Provider=Microsoft.Mashup.OleDb.1;Data Source=$Workbook$;Location=&quot;Table_3653_113_04&quot;;Extended Properties=&quot;&quot;" commandType="0"/>
  </connection>
  <connection id="1080" xr16:uid="{2B823908-0DEA-4816-98B5-5AB00B384C63}" keepAlive="1" name="連線700" type="5" refreshedVersion="0" background="1">
    <dbPr connection="Provider=Microsoft.Mashup.OleDb.1;Data Source=$Workbook$;Location=&quot;Table_6669_113_04&quot;;Extended Properties=&quot;&quot;" commandType="0"/>
  </connection>
  <connection id="1081" xr16:uid="{E25AEB97-A59E-4794-B99D-DC2AC41FA4C3}" keepAlive="1" name="連線701" type="5" refreshedVersion="0" background="1">
    <dbPr connection="Provider=Microsoft.Mashup.OleDb.1;Data Source=$Workbook$;Location=&quot;Table_6669_113_03&quot;;Extended Properties=&quot;&quot;" commandType="0"/>
  </connection>
  <connection id="1082" xr16:uid="{F7F1B7BF-7A14-4F43-870C-867E031B2948}" keepAlive="1" name="連線702" type="5" refreshedVersion="0" background="1">
    <dbPr connection="Provider=Microsoft.Mashup.OleDb.1;Data Source=$Workbook$;Location=&quot;Table_2207_113_05&quot;;Extended Properties=&quot;&quot;" commandType="0"/>
  </connection>
  <connection id="1083" xr16:uid="{5E308087-1888-4573-B5B4-7F376473F4E6}" keepAlive="1" name="連線703" type="5" refreshedVersion="0" background="1">
    <dbPr connection="Provider=Microsoft.Mashup.OleDb.1;Data Source=$Workbook$;Location=&quot;Table_2207_113_04&quot;;Extended Properties=&quot;&quot;" commandType="0"/>
  </connection>
  <connection id="1084" xr16:uid="{773B3218-34AA-41D3-A33A-AEB45B5AEBCF}" keepAlive="1" name="連線704" type="5" refreshedVersion="0" background="1">
    <dbPr connection="Provider=Microsoft.Mashup.OleDb.1;Data Source=$Workbook$;Location=&quot;Table_2207_113_03&quot;;Extended Properties=&quot;&quot;" commandType="0"/>
  </connection>
  <connection id="1085" xr16:uid="{14F1C8E1-8E46-4016-A397-DE5AA6AC49EF}" keepAlive="1" name="連線705" type="5" refreshedVersion="0" background="1">
    <dbPr connection="Provider=Microsoft.Mashup.OleDb.1;Data Source=$Workbook$;Location=&quot;Table_2454_113_05&quot;;Extended Properties=&quot;&quot;" commandType="0"/>
  </connection>
  <connection id="1086" xr16:uid="{E91B43BF-065A-435B-AE70-D9399F73C543}" keepAlive="1" name="連線706" type="5" refreshedVersion="0" background="1">
    <dbPr connection="Provider=Microsoft.Mashup.OleDb.1;Data Source=$Workbook$;Location=&quot;Table_2454_113_04&quot;;Extended Properties=&quot;&quot;" commandType="0"/>
  </connection>
  <connection id="1087" xr16:uid="{369EDAF6-4C8C-4FB8-92BE-A8FB869A15D4}" keepAlive="1" name="連線707" type="5" refreshedVersion="0" background="1">
    <dbPr connection="Provider=Microsoft.Mashup.OleDb.1;Data Source=$Workbook$;Location=&quot;Table_2454_113_03&quot;;Extended Properties=&quot;&quot;" commandType="0"/>
  </connection>
  <connection id="1088" xr16:uid="{EE4A547D-F12E-485C-9D17-DBBB159454B3}" keepAlive="1" name="連線708" type="5" refreshedVersion="0" background="1">
    <dbPr connection="Provider=Microsoft.Mashup.OleDb.1;Data Source=$Workbook$;Location=&quot;Table_4763_113_05&quot;;Extended Properties=&quot;&quot;" commandType="0"/>
  </connection>
  <connection id="1089" xr16:uid="{41D23D03-CD15-4E4C-B04A-D51921CB83BC}" keepAlive="1" name="連線709" type="5" refreshedVersion="0" background="1">
    <dbPr connection="Provider=Microsoft.Mashup.OleDb.1;Data Source=$Workbook$;Location=&quot;Table_4763_113_04&quot;;Extended Properties=&quot;&quot;" commandType="0"/>
  </connection>
  <connection id="1090" xr16:uid="{0AD12367-8DD3-4D7D-A609-D6CE2609BEFF}" keepAlive="1" name="連線71" type="5" refreshedVersion="0" background="1">
    <dbPr connection="Provider=Microsoft.Mashup.OleDb.1;Data Source=$Workbook$;Location=&quot;Table_3653_113_03&quot;;Extended Properties=&quot;&quot;" commandType="0"/>
  </connection>
  <connection id="1091" xr16:uid="{A087275A-5140-4358-B8A2-98A8F996D866}" keepAlive="1" name="連線710" type="5" refreshedVersion="0" background="1">
    <dbPr connection="Provider=Microsoft.Mashup.OleDb.1;Data Source=$Workbook$;Location=&quot;Table_4763_113_03&quot;;Extended Properties=&quot;&quot;" commandType="0"/>
  </connection>
  <connection id="1092" xr16:uid="{71D99AA9-82BC-446E-A48B-27F28B06C0FB}" keepAlive="1" name="連線711" type="5" refreshedVersion="0" background="1">
    <dbPr connection="Provider=Microsoft.Mashup.OleDb.1;Data Source=$Workbook$;Location=&quot;Table_3008_113_05&quot;;Extended Properties=&quot;&quot;" commandType="0"/>
  </connection>
  <connection id="1093" xr16:uid="{CA17A08D-3E95-488C-8832-16071BB82556}" keepAlive="1" name="連線712" type="5" refreshedVersion="0" background="1">
    <dbPr connection="Provider=Microsoft.Mashup.OleDb.1;Data Source=$Workbook$;Location=&quot;Table_3008_113_04&quot;;Extended Properties=&quot;&quot;" commandType="0"/>
  </connection>
  <connection id="1094" xr16:uid="{55F9B85B-9E22-4073-9D62-CFE6298B178E}" keepAlive="1" name="連線713" type="5" refreshedVersion="0" background="1">
    <dbPr connection="Provider=Microsoft.Mashup.OleDb.1;Data Source=$Workbook$;Location=&quot;Table_3008_113_03&quot;;Extended Properties=&quot;&quot;" commandType="0"/>
  </connection>
  <connection id="1095" xr16:uid="{01F5464C-50EB-4AD7-A9E7-F1B3433C1B67}" keepAlive="1" name="連線714" type="5" refreshedVersion="0" background="1">
    <dbPr connection="Provider=Microsoft.Mashup.OleDb.1;Data Source=$Workbook$;Location=&quot;Table_2327_113_05&quot;;Extended Properties=&quot;&quot;" commandType="0"/>
  </connection>
  <connection id="1096" xr16:uid="{FBC18C58-2C7C-434A-AAEA-6ABFD2824A3E}" keepAlive="1" name="連線715" type="5" refreshedVersion="0" background="1">
    <dbPr connection="Provider=Microsoft.Mashup.OleDb.1;Data Source=$Workbook$;Location=&quot;Table_2327_113_04&quot;;Extended Properties=&quot;&quot;" commandType="0"/>
  </connection>
  <connection id="1097" xr16:uid="{50BC3149-3FC6-4CD9-AAF4-D7CB952B12E2}" keepAlive="1" name="連線716" type="5" refreshedVersion="0" background="1">
    <dbPr connection="Provider=Microsoft.Mashup.OleDb.1;Data Source=$Workbook$;Location=&quot;Table_2327_113_03&quot;;Extended Properties=&quot;&quot;" commandType="0"/>
  </connection>
  <connection id="1098" xr16:uid="{66724CA0-55DE-4503-9E00-CCFEE894F542}" keepAlive="1" name="連線717" type="5" refreshedVersion="0" background="1">
    <dbPr connection="Provider=Microsoft.Mashup.OleDb.1;Data Source=$Workbook$;Location=&quot;Table_3661_113_05&quot;;Extended Properties=&quot;&quot;" commandType="0"/>
  </connection>
  <connection id="1099" xr16:uid="{B643E8AF-4F51-4AA1-92A2-ADE728DE4B90}" keepAlive="1" name="連線718" type="5" refreshedVersion="0" background="1">
    <dbPr connection="Provider=Microsoft.Mashup.OleDb.1;Data Source=$Workbook$;Location=&quot;Table_3661_113_04&quot;;Extended Properties=&quot;&quot;" commandType="0"/>
  </connection>
  <connection id="1100" xr16:uid="{8C7ADB09-2FC5-4EE0-BE05-9F4CC9B52E9A}" keepAlive="1" name="連線719" type="5" refreshedVersion="0" background="1">
    <dbPr connection="Provider=Microsoft.Mashup.OleDb.1;Data Source=$Workbook$;Location=&quot;Table_3661_113_03&quot;;Extended Properties=&quot;&quot;" commandType="0"/>
  </connection>
  <connection id="1101" xr16:uid="{4C3296CC-1981-443E-8C03-8895013BDEB3}" keepAlive="1" name="連線72" type="5" refreshedVersion="0" background="1">
    <dbPr connection="Provider=Microsoft.Mashup.OleDb.1;Data Source=$Workbook$;Location=&quot;Table_1519_113_05&quot;;Extended Properties=&quot;&quot;" commandType="0"/>
  </connection>
  <connection id="1102" xr16:uid="{43FB7C24-B9FB-4164-81C6-98593E36D19E}" keepAlive="1" name="連線720" type="5" refreshedVersion="0" background="1">
    <dbPr connection="Provider=Microsoft.Mashup.OleDb.1;Data Source=$Workbook$;Location=&quot;Table_4938_113_05&quot;;Extended Properties=&quot;&quot;" commandType="0"/>
  </connection>
  <connection id="1103" xr16:uid="{9BB456F9-8B69-48D0-ADC2-2A8B7712D7C1}" keepAlive="1" name="連線721" type="5" refreshedVersion="0" background="1">
    <dbPr connection="Provider=Microsoft.Mashup.OleDb.1;Data Source=$Workbook$;Location=&quot;Table_4938_113_04&quot;;Extended Properties=&quot;&quot;" commandType="0"/>
  </connection>
  <connection id="1104" xr16:uid="{54F4BBAD-783E-4E00-878D-7950FB848BD3}" keepAlive="1" name="連線722" type="5" refreshedVersion="0" background="1">
    <dbPr connection="Provider=Microsoft.Mashup.OleDb.1;Data Source=$Workbook$;Location=&quot;Table_4938_113_03&quot;;Extended Properties=&quot;&quot;" commandType="0"/>
  </connection>
  <connection id="1105" xr16:uid="{2B266765-8685-41F1-8F8D-E66827B4C50C}" keepAlive="1" name="連線723" type="5" refreshedVersion="0" background="1">
    <dbPr connection="Provider=Microsoft.Mashup.OleDb.1;Data Source=$Workbook$;Location=&quot;Table_2357_113_05&quot;;Extended Properties=&quot;&quot;" commandType="0"/>
  </connection>
  <connection id="1106" xr16:uid="{C74BABDA-4332-4F50-920C-C4655B9D72C8}" keepAlive="1" name="連線724" type="5" refreshedVersion="0" background="1">
    <dbPr connection="Provider=Microsoft.Mashup.OleDb.1;Data Source=$Workbook$;Location=&quot;Table_2357_113_04&quot;;Extended Properties=&quot;&quot;" commandType="0"/>
  </connection>
  <connection id="1107" xr16:uid="{CB01FCC4-ED09-4EF9-A6D1-AA4300ADF881}" keepAlive="1" name="連線725" type="5" refreshedVersion="0" background="1">
    <dbPr connection="Provider=Microsoft.Mashup.OleDb.1;Data Source=$Workbook$;Location=&quot;Table_2357_113_03&quot;;Extended Properties=&quot;&quot;" commandType="0"/>
  </connection>
  <connection id="1108" xr16:uid="{C8D6B747-705D-4386-A5AB-58199E9F58AC}" keepAlive="1" name="連線726" type="5" refreshedVersion="0" background="1">
    <dbPr connection="Provider=Microsoft.Mashup.OleDb.1;Data Source=$Workbook$;Location=&quot;Table_3036_113_05&quot;;Extended Properties=&quot;&quot;" commandType="0"/>
  </connection>
  <connection id="1109" xr16:uid="{4A1173B8-7424-4555-9886-EA7D975CA60D}" keepAlive="1" name="連線727" type="5" refreshedVersion="0" background="1">
    <dbPr connection="Provider=Microsoft.Mashup.OleDb.1;Data Source=$Workbook$;Location=&quot;Table_3036_113_04&quot;;Extended Properties=&quot;&quot;" commandType="0"/>
  </connection>
  <connection id="1110" xr16:uid="{8E59E7AA-12E5-4FB4-A910-53A21000CFB6}" keepAlive="1" name="連線728" type="5" refreshedVersion="0" background="1">
    <dbPr connection="Provider=Microsoft.Mashup.OleDb.1;Data Source=$Workbook$;Location=&quot;Table_3036_113_03&quot;;Extended Properties=&quot;&quot;" commandType="0"/>
  </connection>
  <connection id="1111" xr16:uid="{16370F54-6E65-4D4F-BFF6-5E72844E6771}" keepAlive="1" name="連線729" type="5" refreshedVersion="0" background="1">
    <dbPr connection="Provider=Microsoft.Mashup.OleDb.1;Data Source=$Workbook$;Location=&quot;Table_6669_113_05&quot;;Extended Properties=&quot;&quot;" commandType="0"/>
  </connection>
  <connection id="1112" xr16:uid="{0774DADD-D8DF-4105-B160-AF193DA8273A}" keepAlive="1" name="連線73" type="5" refreshedVersion="0" background="1">
    <dbPr connection="Provider=Microsoft.Mashup.OleDb.1;Data Source=$Workbook$;Location=&quot;Table_1519_113_04&quot;;Extended Properties=&quot;&quot;" commandType="0"/>
  </connection>
  <connection id="1113" xr16:uid="{287336EC-9063-42C3-856F-0988FC2D89A0}" keepAlive="1" name="連線730" type="5" refreshedVersion="0" background="1">
    <dbPr connection="Provider=Microsoft.Mashup.OleDb.1;Data Source=$Workbook$;Location=&quot;Table_6669_113_04&quot;;Extended Properties=&quot;&quot;" commandType="0"/>
  </connection>
  <connection id="1114" xr16:uid="{4ED1B30D-1C0A-42CF-9482-0056000FF35B}" keepAlive="1" name="連線731" type="5" refreshedVersion="0" background="1">
    <dbPr connection="Provider=Microsoft.Mashup.OleDb.1;Data Source=$Workbook$;Location=&quot;Table_6669_113_03&quot;;Extended Properties=&quot;&quot;" commandType="0"/>
  </connection>
  <connection id="1115" xr16:uid="{A509BE67-F721-49DF-ADA5-3DBDD3BB3CD6}" keepAlive="1" name="連線732" type="5" refreshedVersion="0" background="1">
    <dbPr connection="Provider=Microsoft.Mashup.OleDb.1;Data Source=$Workbook$;Location=&quot;Table_1809_113_05&quot;;Extended Properties=&quot;&quot;" commandType="0"/>
  </connection>
  <connection id="1116" xr16:uid="{92023BCF-448B-46E1-8A81-54D7F2DC9C42}" keepAlive="1" name="連線733" type="5" refreshedVersion="0" background="1">
    <dbPr connection="Provider=Microsoft.Mashup.OleDb.1;Data Source=$Workbook$;Location=&quot;Table_1809_113_04&quot;;Extended Properties=&quot;&quot;" commandType="0"/>
  </connection>
  <connection id="1117" xr16:uid="{59E98963-12BD-4C2C-8930-0B30F624583E}" keepAlive="1" name="連線734" type="5" refreshedVersion="0" background="1">
    <dbPr connection="Provider=Microsoft.Mashup.OleDb.1;Data Source=$Workbook$;Location=&quot;Table_1809_113_03&quot;;Extended Properties=&quot;&quot;" commandType="0"/>
  </connection>
  <connection id="1118" xr16:uid="{F8F5F35E-02AC-4B70-A144-C6DF7CACDFDE}" keepAlive="1" name="連線735" type="5" refreshedVersion="0" background="1">
    <dbPr connection="Provider=Microsoft.Mashup.OleDb.1;Data Source=$Workbook$;Location=&quot;Table_3356_113_05&quot;;Extended Properties=&quot;&quot;" commandType="0"/>
  </connection>
  <connection id="1119" xr16:uid="{2048B24D-FEB4-4C5F-BC9A-0C6541068416}" keepAlive="1" name="連線736" type="5" refreshedVersion="0" background="1">
    <dbPr connection="Provider=Microsoft.Mashup.OleDb.1;Data Source=$Workbook$;Location=&quot;Table_3356_113_04&quot;;Extended Properties=&quot;&quot;" commandType="0"/>
  </connection>
  <connection id="1120" xr16:uid="{02485A8F-02FB-4923-B099-803D37BFA6EF}" keepAlive="1" name="連線737" type="5" refreshedVersion="0" background="1">
    <dbPr connection="Provider=Microsoft.Mashup.OleDb.1;Data Source=$Workbook$;Location=&quot;Table_3356_113_03&quot;;Extended Properties=&quot;&quot;" commandType="0"/>
  </connection>
  <connection id="1121" xr16:uid="{BAF6AABA-3E32-4720-8653-75467E29B95F}" keepAlive="1" name="連線738" type="5" refreshedVersion="0" background="1">
    <dbPr connection="Provider=Microsoft.Mashup.OleDb.1;Data Source=$Workbook$;Location=&quot;Table_6414_113_05&quot;;Extended Properties=&quot;&quot;" commandType="0"/>
  </connection>
  <connection id="1122" xr16:uid="{C6AAFDF7-9F41-42A4-A7E7-37EF963BFE98}" keepAlive="1" name="連線739" type="5" refreshedVersion="0" background="1">
    <dbPr connection="Provider=Microsoft.Mashup.OleDb.1;Data Source=$Workbook$;Location=&quot;Table_6414_113_04&quot;;Extended Properties=&quot;&quot;" commandType="0"/>
  </connection>
  <connection id="1123" xr16:uid="{C098F86C-F96F-4B87-AADE-0DCAA05F6B2E}" keepAlive="1" name="連線74" type="5" refreshedVersion="0" background="1">
    <dbPr connection="Provider=Microsoft.Mashup.OleDb.1;Data Source=$Workbook$;Location=&quot;Table_1519_113_03&quot;;Extended Properties=&quot;&quot;" commandType="0"/>
  </connection>
  <connection id="1124" xr16:uid="{B7BC0D8A-D7B7-49FF-B2FA-F48DEBF2B350}" keepAlive="1" name="連線740" type="5" refreshedVersion="0" background="1">
    <dbPr connection="Provider=Microsoft.Mashup.OleDb.1;Data Source=$Workbook$;Location=&quot;Table_6414_113_03&quot;;Extended Properties=&quot;&quot;" commandType="0"/>
  </connection>
  <connection id="1125" xr16:uid="{F3D213A9-7CF9-47A1-9E32-6D387E8EEB7A}" keepAlive="1" name="連線741" type="5" refreshedVersion="0" background="1">
    <dbPr connection="Provider=Microsoft.Mashup.OleDb.1;Data Source=$Workbook$;Location=&quot;Table_1905_113_05&quot;;Extended Properties=&quot;&quot;" commandType="0"/>
  </connection>
  <connection id="1126" xr16:uid="{69B01E96-89D9-46B7-90ED-FAA2FE0E091B}" keepAlive="1" name="連線742" type="5" refreshedVersion="0" background="1">
    <dbPr connection="Provider=Microsoft.Mashup.OleDb.1;Data Source=$Workbook$;Location=&quot;Table_1905_113_04&quot;;Extended Properties=&quot;&quot;" commandType="0"/>
  </connection>
  <connection id="1127" xr16:uid="{CAD7E3BC-80D8-457A-A27B-6DA6AD0AF1FC}" keepAlive="1" name="連線743" type="5" refreshedVersion="0" background="1">
    <dbPr connection="Provider=Microsoft.Mashup.OleDb.1;Data Source=$Workbook$;Location=&quot;Table_1905_113_03&quot;;Extended Properties=&quot;&quot;" commandType="0"/>
  </connection>
  <connection id="1128" xr16:uid="{D59D0AFA-CA39-4DEE-9902-3B3D30C61D87}" keepAlive="1" name="連線744" type="5" refreshedVersion="0" background="1">
    <dbPr connection="Provider=Microsoft.Mashup.OleDb.1;Data Source=$Workbook$;Location=&quot;Table_3504_113_05&quot;;Extended Properties=&quot;&quot;" commandType="0"/>
  </connection>
  <connection id="1129" xr16:uid="{7BCE6669-6B13-48FE-9C73-04166E5DC32A}" keepAlive="1" name="連線745" type="5" refreshedVersion="0" background="1">
    <dbPr connection="Provider=Microsoft.Mashup.OleDb.1;Data Source=$Workbook$;Location=&quot;Table_3504_113_04&quot;;Extended Properties=&quot;&quot;" commandType="0"/>
  </connection>
  <connection id="1130" xr16:uid="{3C13B62A-07FC-455B-A55E-F9E3DD3A421A}" keepAlive="1" name="連線746" type="5" refreshedVersion="0" background="1">
    <dbPr connection="Provider=Microsoft.Mashup.OleDb.1;Data Source=$Workbook$;Location=&quot;Table_3504_113_03&quot;;Extended Properties=&quot;&quot;" commandType="0"/>
  </connection>
  <connection id="1131" xr16:uid="{63295828-5A4E-4645-86C8-7BA53241740F}" keepAlive="1" name="連線747" type="5" refreshedVersion="0" background="1">
    <dbPr connection="Provider=Microsoft.Mashup.OleDb.1;Data Source=$Workbook$;Location=&quot;Table_2338_113_05&quot;;Extended Properties=&quot;&quot;" commandType="0"/>
  </connection>
  <connection id="1132" xr16:uid="{7F9F8E33-4F56-4EB8-A79B-EC76B6C5E8C6}" keepAlive="1" name="連線748" type="5" refreshedVersion="0" background="1">
    <dbPr connection="Provider=Microsoft.Mashup.OleDb.1;Data Source=$Workbook$;Location=&quot;Table_2338_113_04&quot;;Extended Properties=&quot;&quot;" commandType="0"/>
  </connection>
  <connection id="1133" xr16:uid="{50C03A7B-FDD2-4603-B058-B9C29665887D}" keepAlive="1" name="連線749" type="5" refreshedVersion="0" background="1">
    <dbPr connection="Provider=Microsoft.Mashup.OleDb.1;Data Source=$Workbook$;Location=&quot;Table_2338_113_03&quot;;Extended Properties=&quot;&quot;" commandType="0"/>
  </connection>
  <connection id="1134" xr16:uid="{650A4461-E87F-4265-A24C-52CA755E95E6}" keepAlive="1" name="連線75" type="5" refreshedVersion="0" background="1">
    <dbPr connection="Provider=Microsoft.Mashup.OleDb.1;Data Source=$Workbook$;Location=&quot;Table_1905_113_05&quot;;Extended Properties=&quot;&quot;" commandType="0"/>
  </connection>
  <connection id="1135" xr16:uid="{6DB7777A-1F09-4280-BD1F-E80527EAE598}" keepAlive="1" name="連線750" type="5" refreshedVersion="0" background="1">
    <dbPr connection="Provider=Microsoft.Mashup.OleDb.1;Data Source=$Workbook$;Location=&quot;Table_2357_113_05&quot;;Extended Properties=&quot;&quot;" commandType="0"/>
  </connection>
  <connection id="1136" xr16:uid="{67EC49C8-4203-4A03-AE2E-A25E5C57BA6E}" keepAlive="1" name="連線751" type="5" refreshedVersion="0" background="1">
    <dbPr connection="Provider=Microsoft.Mashup.OleDb.1;Data Source=$Workbook$;Location=&quot;Table_2357_113_04&quot;;Extended Properties=&quot;&quot;" commandType="0"/>
  </connection>
  <connection id="1137" xr16:uid="{62A27CE2-6D2D-4499-B22A-4D42C96125D9}" keepAlive="1" name="連線752" type="5" refreshedVersion="0" background="1">
    <dbPr connection="Provider=Microsoft.Mashup.OleDb.1;Data Source=$Workbook$;Location=&quot;Table_2357_113_03&quot;;Extended Properties=&quot;&quot;" commandType="0"/>
  </connection>
  <connection id="1138" xr16:uid="{2ACA0460-4EE6-4C48-9B07-CC4BC5F13AEF}" keepAlive="1" name="連線753" type="5" refreshedVersion="0" background="1">
    <dbPr connection="Provider=Microsoft.Mashup.OleDb.1;Data Source=$Workbook$;Location=&quot;Table_2059_113_05&quot;;Extended Properties=&quot;&quot;" commandType="0"/>
  </connection>
  <connection id="1139" xr16:uid="{A094DB11-B47E-41D2-BE8A-ECCB5EDBBA56}" keepAlive="1" name="連線754" type="5" refreshedVersion="0" background="1">
    <dbPr connection="Provider=Microsoft.Mashup.OleDb.1;Data Source=$Workbook$;Location=&quot;Table_2059_113_04&quot;;Extended Properties=&quot;&quot;" commandType="0"/>
  </connection>
  <connection id="1140" xr16:uid="{E1F80D5E-A6E9-4DC0-85B4-3C07B9EDA067}" keepAlive="1" name="連線755" type="5" refreshedVersion="0" background="1">
    <dbPr connection="Provider=Microsoft.Mashup.OleDb.1;Data Source=$Workbook$;Location=&quot;Table_2059_113_03&quot;;Extended Properties=&quot;&quot;" commandType="0"/>
  </connection>
  <connection id="1141" xr16:uid="{7FBACAE4-8594-4944-900F-E4DA9C971A93}" keepAlive="1" name="連線756" type="5" refreshedVersion="0" background="1">
    <dbPr connection="Provider=Microsoft.Mashup.OleDb.1;Data Source=$Workbook$;Location=&quot;Table_3533_113_05&quot;;Extended Properties=&quot;&quot;" commandType="0"/>
  </connection>
  <connection id="1142" xr16:uid="{48F0FF4D-9BEB-4A80-8F15-8EA7E4904F60}" keepAlive="1" name="連線757" type="5" refreshedVersion="0" background="1">
    <dbPr connection="Provider=Microsoft.Mashup.OleDb.1;Data Source=$Workbook$;Location=&quot;Table_3533_113_04&quot;;Extended Properties=&quot;&quot;" commandType="0"/>
  </connection>
  <connection id="1143" xr16:uid="{3A9A04BA-1827-4665-B74A-27DF5F5F18EB}" keepAlive="1" name="連線758" type="5" refreshedVersion="0" background="1">
    <dbPr connection="Provider=Microsoft.Mashup.OleDb.1;Data Source=$Workbook$;Location=&quot;Table_3533_113_03&quot;;Extended Properties=&quot;&quot;" commandType="0"/>
  </connection>
  <connection id="1144" xr16:uid="{C3BC0887-67C0-426D-90A2-C07643D51BB3}" keepAlive="1" name="連線759" type="5" refreshedVersion="0" background="1">
    <dbPr connection="Provider=Microsoft.Mashup.OleDb.1;Data Source=$Workbook$;Location=&quot;Table_6669_113_05&quot;;Extended Properties=&quot;&quot;" commandType="0"/>
  </connection>
  <connection id="1145" xr16:uid="{71D67FF1-581E-4751-AB8E-5876FB28FAF3}" keepAlive="1" name="連線76" type="5" refreshedVersion="0" background="1">
    <dbPr connection="Provider=Microsoft.Mashup.OleDb.1;Data Source=$Workbook$;Location=&quot;Table_1905_113_04&quot;;Extended Properties=&quot;&quot;" commandType="0"/>
  </connection>
  <connection id="1146" xr16:uid="{BD8581C1-2DB9-4C80-8198-96640CF29997}" keepAlive="1" name="連線760" type="5" refreshedVersion="0" background="1">
    <dbPr connection="Provider=Microsoft.Mashup.OleDb.1;Data Source=$Workbook$;Location=&quot;Table_6669_113_04&quot;;Extended Properties=&quot;&quot;" commandType="0"/>
  </connection>
  <connection id="1147" xr16:uid="{80C1C143-AC70-4350-952F-47656D7B3DA4}" keepAlive="1" name="連線761" type="5" refreshedVersion="0" background="1">
    <dbPr connection="Provider=Microsoft.Mashup.OleDb.1;Data Source=$Workbook$;Location=&quot;Table_6669_113_03&quot;;Extended Properties=&quot;&quot;" commandType="0"/>
  </connection>
  <connection id="1148" xr16:uid="{DD05F534-99A1-4DC8-9F8C-C7E88D9BB052}" keepAlive="1" name="連線762" type="5" refreshedVersion="0" background="1">
    <dbPr connection="Provider=Microsoft.Mashup.OleDb.1;Data Source=$Workbook$;Location=&quot;Table_2207_113_05&quot;;Extended Properties=&quot;&quot;" commandType="0"/>
  </connection>
  <connection id="1149" xr16:uid="{AEDB9456-8BE5-43B9-8D2C-77B0926807F1}" keepAlive="1" name="連線763" type="5" refreshedVersion="0" background="1">
    <dbPr connection="Provider=Microsoft.Mashup.OleDb.1;Data Source=$Workbook$;Location=&quot;Table_2207_113_04&quot;;Extended Properties=&quot;&quot;" commandType="0"/>
  </connection>
  <connection id="1150" xr16:uid="{2D635299-E03F-4256-B63A-1966273C00BF}" keepAlive="1" name="連線764" type="5" refreshedVersion="0" background="1">
    <dbPr connection="Provider=Microsoft.Mashup.OleDb.1;Data Source=$Workbook$;Location=&quot;Table_2207_113_03&quot;;Extended Properties=&quot;&quot;" commandType="0"/>
  </connection>
  <connection id="1151" xr16:uid="{965340EF-AF7C-41C8-8C75-8C5745E98D2D}" keepAlive="1" name="連線765" type="5" refreshedVersion="0" background="1">
    <dbPr connection="Provider=Microsoft.Mashup.OleDb.1;Data Source=$Workbook$;Location=&quot;Table_2454_113_05&quot;;Extended Properties=&quot;&quot;" commandType="0"/>
  </connection>
  <connection id="1152" xr16:uid="{B0E232AE-38C8-4CE0-AFF7-25EEA87C4739}" keepAlive="1" name="連線766" type="5" refreshedVersion="0" background="1">
    <dbPr connection="Provider=Microsoft.Mashup.OleDb.1;Data Source=$Workbook$;Location=&quot;Table_2454_113_04&quot;;Extended Properties=&quot;&quot;" commandType="0"/>
  </connection>
  <connection id="1153" xr16:uid="{BD33FE18-1759-44E6-AB12-AC18D046755D}" keepAlive="1" name="連線767" type="5" refreshedVersion="0" background="1">
    <dbPr connection="Provider=Microsoft.Mashup.OleDb.1;Data Source=$Workbook$;Location=&quot;Table_2454_113_03&quot;;Extended Properties=&quot;&quot;" commandType="0"/>
  </connection>
  <connection id="1154" xr16:uid="{CC96135B-580B-4DDC-A1EC-D8600A887505}" keepAlive="1" name="連線768" type="5" refreshedVersion="0" background="1">
    <dbPr connection="Provider=Microsoft.Mashup.OleDb.1;Data Source=$Workbook$;Location=&quot;Table_4763_113_05&quot;;Extended Properties=&quot;&quot;" commandType="0"/>
  </connection>
  <connection id="1155" xr16:uid="{C99FC736-B0BD-4819-BFF4-6777947E24E8}" keepAlive="1" name="連線769" type="5" refreshedVersion="0" background="1">
    <dbPr connection="Provider=Microsoft.Mashup.OleDb.1;Data Source=$Workbook$;Location=&quot;Table_4763_113_04&quot;;Extended Properties=&quot;&quot;" commandType="0"/>
  </connection>
  <connection id="1156" xr16:uid="{A25DD63C-628D-43CC-BBD9-851EEEFDB14F}" keepAlive="1" name="連線77" type="5" refreshedVersion="0" background="1">
    <dbPr connection="Provider=Microsoft.Mashup.OleDb.1;Data Source=$Workbook$;Location=&quot;Table_1905_113_03&quot;;Extended Properties=&quot;&quot;" commandType="0"/>
  </connection>
  <connection id="1157" xr16:uid="{ED047EF1-207F-4049-A2CE-5331F25C3067}" keepAlive="1" name="連線770" type="5" refreshedVersion="0" background="1">
    <dbPr connection="Provider=Microsoft.Mashup.OleDb.1;Data Source=$Workbook$;Location=&quot;Table_4763_113_03&quot;;Extended Properties=&quot;&quot;" commandType="0"/>
  </connection>
  <connection id="1158" xr16:uid="{885A516F-B609-45B7-9298-740E153682F0}" keepAlive="1" name="連線771" type="5" refreshedVersion="0" background="1">
    <dbPr connection="Provider=Microsoft.Mashup.OleDb.1;Data Source=$Workbook$;Location=&quot;Table_3008_113_05&quot;;Extended Properties=&quot;&quot;" commandType="0"/>
  </connection>
  <connection id="1159" xr16:uid="{5662C152-DB81-4824-8F46-A8334DA4CFE5}" keepAlive="1" name="連線772" type="5" refreshedVersion="0" background="1">
    <dbPr connection="Provider=Microsoft.Mashup.OleDb.1;Data Source=$Workbook$;Location=&quot;Table_3008_113_04&quot;;Extended Properties=&quot;&quot;" commandType="0"/>
  </connection>
  <connection id="1160" xr16:uid="{03EF884B-6DB4-47E3-863D-17E35448234D}" keepAlive="1" name="連線773" type="5" refreshedVersion="0" background="1">
    <dbPr connection="Provider=Microsoft.Mashup.OleDb.1;Data Source=$Workbook$;Location=&quot;Table_3008_113_03&quot;;Extended Properties=&quot;&quot;" commandType="0"/>
  </connection>
  <connection id="1161" xr16:uid="{AF73DE55-3273-4481-880F-08E3B98B3E82}" keepAlive="1" name="連線774" type="5" refreshedVersion="0" background="1">
    <dbPr connection="Provider=Microsoft.Mashup.OleDb.1;Data Source=$Workbook$;Location=&quot;Table_2327_113_05&quot;;Extended Properties=&quot;&quot;" commandType="0"/>
  </connection>
  <connection id="1162" xr16:uid="{077B7C46-72FA-462A-ACD4-95DE78C18DAA}" keepAlive="1" name="連線775" type="5" refreshedVersion="0" background="1">
    <dbPr connection="Provider=Microsoft.Mashup.OleDb.1;Data Source=$Workbook$;Location=&quot;Table_2327_113_04&quot;;Extended Properties=&quot;&quot;" commandType="0"/>
  </connection>
  <connection id="1163" xr16:uid="{75A5C9E1-2CBC-45E7-93E4-3DA5DA02126D}" keepAlive="1" name="連線776" type="5" refreshedVersion="0" background="1">
    <dbPr connection="Provider=Microsoft.Mashup.OleDb.1;Data Source=$Workbook$;Location=&quot;Table_2327_113_03&quot;;Extended Properties=&quot;&quot;" commandType="0"/>
  </connection>
  <connection id="1164" xr16:uid="{333FEA4C-9F45-43D5-ACD5-2973176DE343}" keepAlive="1" name="連線777" type="5" refreshedVersion="0" background="1">
    <dbPr connection="Provider=Microsoft.Mashup.OleDb.1;Data Source=$Workbook$;Location=&quot;Table_3661_113_05&quot;;Extended Properties=&quot;&quot;" commandType="0"/>
  </connection>
  <connection id="1165" xr16:uid="{933BE3E5-B2A2-4CD8-AD6A-B78655C99070}" keepAlive="1" name="連線778" type="5" refreshedVersion="0" background="1">
    <dbPr connection="Provider=Microsoft.Mashup.OleDb.1;Data Source=$Workbook$;Location=&quot;Table_3661_113_04&quot;;Extended Properties=&quot;&quot;" commandType="0"/>
  </connection>
  <connection id="1166" xr16:uid="{1B5EAFEB-1E68-4C82-8201-691D3F9A6C61}" keepAlive="1" name="連線779" type="5" refreshedVersion="0" background="1">
    <dbPr connection="Provider=Microsoft.Mashup.OleDb.1;Data Source=$Workbook$;Location=&quot;Table_3661_113_03&quot;;Extended Properties=&quot;&quot;" commandType="0"/>
  </connection>
  <connection id="1167" xr16:uid="{00571EE8-347C-4786-907E-70CA1BE52886}" keepAlive="1" name="連線78" type="5" refreshedVersion="0" background="1">
    <dbPr connection="Provider=Microsoft.Mashup.OleDb.1;Data Source=$Workbook$;Location=&quot;Table_6409_113_05&quot;;Extended Properties=&quot;&quot;" commandType="0"/>
  </connection>
  <connection id="1168" xr16:uid="{00F877BE-AABF-41CB-A1F3-563C0665375B}" keepAlive="1" name="連線780" type="5" refreshedVersion="0" background="1">
    <dbPr connection="Provider=Microsoft.Mashup.OleDb.1;Data Source=$Workbook$;Location=&quot;Table_1109_113_05&quot;;Extended Properties=&quot;&quot;" commandType="0"/>
  </connection>
  <connection id="1169" xr16:uid="{FC05F524-A3BB-4427-8966-E2CD2CA6386F}" keepAlive="1" name="連線781" type="5" refreshedVersion="0" background="1">
    <dbPr connection="Provider=Microsoft.Mashup.OleDb.1;Data Source=$Workbook$;Location=&quot;Table_1109_113_04&quot;;Extended Properties=&quot;&quot;" commandType="0"/>
  </connection>
  <connection id="1170" xr16:uid="{3D732BEE-2DDB-4C8E-A41D-9AB68AE3243E}" keepAlive="1" name="連線782" type="5" refreshedVersion="0" background="1">
    <dbPr connection="Provider=Microsoft.Mashup.OleDb.1;Data Source=$Workbook$;Location=&quot;Table_1109_113_03&quot;;Extended Properties=&quot;&quot;" commandType="0"/>
  </connection>
  <connection id="1171" xr16:uid="{314491B1-5C1F-4B10-BF6A-6F40A5C7AF3C}" keepAlive="1" name="連線783" type="5" refreshedVersion="0" background="1">
    <dbPr connection="Provider=Microsoft.Mashup.OleDb.1;Data Source=$Workbook$;Location=&quot;Table_2023_113_05&quot;;Extended Properties=&quot;&quot;" commandType="0"/>
  </connection>
  <connection id="1172" xr16:uid="{8E951797-7920-486C-A2EC-DE2256EE7CE7}" keepAlive="1" name="連線784" type="5" refreshedVersion="0" background="1">
    <dbPr connection="Provider=Microsoft.Mashup.OleDb.1;Data Source=$Workbook$;Location=&quot;Table_2023_113_04&quot;;Extended Properties=&quot;&quot;" commandType="0"/>
  </connection>
  <connection id="1173" xr16:uid="{E9A2D7F3-CFFF-4E95-9C27-46007FF7B31A}" keepAlive="1" name="連線785" type="5" refreshedVersion="0" background="1">
    <dbPr connection="Provider=Microsoft.Mashup.OleDb.1;Data Source=$Workbook$;Location=&quot;Table_2023_113_03&quot;;Extended Properties=&quot;&quot;" commandType="0"/>
  </connection>
  <connection id="1174" xr16:uid="{0B1070AE-3252-4B37-9644-604F0358C425}" keepAlive="1" name="連線786" type="5" refreshedVersion="0" background="1">
    <dbPr connection="Provider=Microsoft.Mashup.OleDb.1;Data Source=$Workbook$;Location=&quot;Table_9802_113_05&quot;;Extended Properties=&quot;&quot;" commandType="0"/>
  </connection>
  <connection id="1175" xr16:uid="{304666C8-564B-4D36-86DD-656E461138C2}" keepAlive="1" name="連線787" type="5" refreshedVersion="0" background="1">
    <dbPr connection="Provider=Microsoft.Mashup.OleDb.1;Data Source=$Workbook$;Location=&quot;Table_9802_113_04&quot;;Extended Properties=&quot;&quot;" commandType="0"/>
  </connection>
  <connection id="1176" xr16:uid="{CE77660D-31C7-4389-982D-4409EF79118D}" keepAlive="1" name="連線788" type="5" refreshedVersion="0" background="1">
    <dbPr connection="Provider=Microsoft.Mashup.OleDb.1;Data Source=$Workbook$;Location=&quot;Table_9802_113_03&quot;;Extended Properties=&quot;&quot;" commandType="0"/>
  </connection>
  <connection id="1177" xr16:uid="{756E7372-CED8-41FC-9BC0-55E176D63050}" keepAlive="1" name="連線789" type="5" refreshedVersion="0" background="1">
    <dbPr connection="Provider=Microsoft.Mashup.OleDb.1;Data Source=$Workbook$;Location=&quot;Table_6213_113_05&quot;;Extended Properties=&quot;&quot;" commandType="0"/>
  </connection>
  <connection id="1178" xr16:uid="{8F96747F-818D-412B-B623-EB0BEC59E7FE}" keepAlive="1" name="連線79" type="5" refreshedVersion="0" background="1">
    <dbPr connection="Provider=Microsoft.Mashup.OleDb.1;Data Source=$Workbook$;Location=&quot;Table_6409_113_04&quot;;Extended Properties=&quot;&quot;" commandType="0"/>
  </connection>
  <connection id="1179" xr16:uid="{7611ED4D-7A68-4BD7-9C5F-A5FCE0507D16}" keepAlive="1" name="連線790" type="5" refreshedVersion="0" background="1">
    <dbPr connection="Provider=Microsoft.Mashup.OleDb.1;Data Source=$Workbook$;Location=&quot;Table_6213_113_04&quot;;Extended Properties=&quot;&quot;" commandType="0"/>
  </connection>
  <connection id="1180" xr16:uid="{D234C701-D0FC-4F3C-B2BD-70125300D418}" keepAlive="1" name="連線791" type="5" refreshedVersion="0" background="1">
    <dbPr connection="Provider=Microsoft.Mashup.OleDb.1;Data Source=$Workbook$;Location=&quot;Table_6213_113_03&quot;;Extended Properties=&quot;&quot;" commandType="0"/>
  </connection>
  <connection id="1181" xr16:uid="{049A6F44-815C-44E6-80FB-D2F6331FAC51}" keepAlive="1" name="連線792" type="5" refreshedVersion="0" background="1">
    <dbPr connection="Provider=Microsoft.Mashup.OleDb.1;Data Source=$Workbook$;Location=&quot;Table_6449_113_05&quot;;Extended Properties=&quot;&quot;" commandType="0"/>
  </connection>
  <connection id="1182" xr16:uid="{0EA76DA7-A3C7-48C4-89AF-BA48001278A0}" keepAlive="1" name="連線793" type="5" refreshedVersion="0" background="1">
    <dbPr connection="Provider=Microsoft.Mashup.OleDb.1;Data Source=$Workbook$;Location=&quot;Table_6449_113_04&quot;;Extended Properties=&quot;&quot;" commandType="0"/>
  </connection>
  <connection id="1183" xr16:uid="{097AEF4E-D1D7-4F00-AA13-CBFA56342A82}" keepAlive="1" name="連線794" type="5" refreshedVersion="0" background="1">
    <dbPr connection="Provider=Microsoft.Mashup.OleDb.1;Data Source=$Workbook$;Location=&quot;Table_6449_113_03&quot;;Extended Properties=&quot;&quot;" commandType="0"/>
  </connection>
  <connection id="1184" xr16:uid="{3058B6B7-4B6E-4F51-BF79-679C3F7DC673}" keepAlive="1" name="連線795" type="5" refreshedVersion="0" background="1">
    <dbPr connection="Provider=Microsoft.Mashup.OleDb.1;Data Source=$Workbook$;Location=&quot;Table_6770_113_05&quot;;Extended Properties=&quot;&quot;" commandType="0"/>
  </connection>
  <connection id="1185" xr16:uid="{E8F86CC2-B80C-438A-95AC-A844140F016C}" keepAlive="1" name="連線796" type="5" refreshedVersion="0" background="1">
    <dbPr connection="Provider=Microsoft.Mashup.OleDb.1;Data Source=$Workbook$;Location=&quot;Table_6770_113_04&quot;;Extended Properties=&quot;&quot;" commandType="0"/>
  </connection>
  <connection id="1186" xr16:uid="{BB368B38-F37B-49D6-9839-C4FC0995B48C}" keepAlive="1" name="連線797" type="5" refreshedVersion="0" background="1">
    <dbPr connection="Provider=Microsoft.Mashup.OleDb.1;Data Source=$Workbook$;Location=&quot;Table_6770_113_03&quot;;Extended Properties=&quot;&quot;" commandType="0"/>
  </connection>
  <connection id="1187" xr16:uid="{68A4CE6E-2B65-447D-A141-38C5ADD27883}" keepAlive="1" name="連線798" type="5" refreshedVersion="0" background="1">
    <dbPr connection="Provider=Microsoft.Mashup.OleDb.1;Data Source=$Workbook$;Location=&quot;Table_2231_113_05&quot;;Extended Properties=&quot;&quot;" commandType="0"/>
  </connection>
  <connection id="1188" xr16:uid="{BF1CB8C1-65D1-4F14-A5A5-ABCDDD571A80}" keepAlive="1" name="連線799" type="5" refreshedVersion="0" background="1">
    <dbPr connection="Provider=Microsoft.Mashup.OleDb.1;Data Source=$Workbook$;Location=&quot;Table_2231_113_04&quot;;Extended Properties=&quot;&quot;" commandType="0"/>
  </connection>
  <connection id="1189" xr16:uid="{CE7A05BE-CB14-41F3-B694-950F9F404E77}" keepAlive="1" name="連線8" type="5" refreshedVersion="0" background="1">
    <dbPr connection="Provider=Microsoft.Mashup.OleDb.1;Data Source=$Workbook$;Location=&quot;Table_6669_113_03&quot;;Extended Properties=&quot;&quot;" commandType="0"/>
  </connection>
  <connection id="1190" xr16:uid="{2BB697E9-B3AE-4A76-819F-30846D18EA6A}" keepAlive="1" name="連線80" type="5" refreshedVersion="0" background="1">
    <dbPr connection="Provider=Microsoft.Mashup.OleDb.1;Data Source=$Workbook$;Location=&quot;Table_6409_113_03&quot;;Extended Properties=&quot;&quot;" commandType="0"/>
  </connection>
  <connection id="1191" xr16:uid="{9C82E76F-AA88-4890-8ACB-3C568CBA33E4}" keepAlive="1" name="連線800" type="5" refreshedVersion="0" background="1">
    <dbPr connection="Provider=Microsoft.Mashup.OleDb.1;Data Source=$Workbook$;Location=&quot;Table_2231_113_03&quot;;Extended Properties=&quot;&quot;" commandType="0"/>
  </connection>
  <connection id="1192" xr16:uid="{2BAAE319-E1B0-4B02-9330-31B4FC771391}" keepAlive="1" name="連線801" type="5" refreshedVersion="0" background="1">
    <dbPr connection="Provider=Microsoft.Mashup.OleDb.1;Data Source=$Workbook$;Location=&quot;Table_6443_113_05&quot;;Extended Properties=&quot;&quot;" commandType="0"/>
  </connection>
  <connection id="1193" xr16:uid="{9853AFE7-3565-4823-8B38-9F968E002F79}" keepAlive="1" name="連線802" type="5" refreshedVersion="0" background="1">
    <dbPr connection="Provider=Microsoft.Mashup.OleDb.1;Data Source=$Workbook$;Location=&quot;Table_6443_113_04&quot;;Extended Properties=&quot;&quot;" commandType="0"/>
  </connection>
  <connection id="1194" xr16:uid="{EA91717C-5F21-4A29-80F3-278269DC3106}" keepAlive="1" name="連線803" type="5" refreshedVersion="0" background="1">
    <dbPr connection="Provider=Microsoft.Mashup.OleDb.1;Data Source=$Workbook$;Location=&quot;Table_6443_113_03&quot;;Extended Properties=&quot;&quot;" commandType="0"/>
  </connection>
  <connection id="1195" xr16:uid="{83E33B3E-2D4C-4B90-8A3B-F02699170207}" keepAlive="1" name="連線804" type="5" refreshedVersion="0" background="1">
    <dbPr connection="Provider=Microsoft.Mashup.OleDb.1;Data Source=$Workbook$;Location=&quot;Table_4968_113_05&quot;;Extended Properties=&quot;&quot;" commandType="0"/>
  </connection>
  <connection id="1196" xr16:uid="{19EF1F2F-F720-4F2F-AD27-57F4F5A8DBF4}" keepAlive="1" name="連線805" type="5" refreshedVersion="0" background="1">
    <dbPr connection="Provider=Microsoft.Mashup.OleDb.1;Data Source=$Workbook$;Location=&quot;Table_4968_113_04&quot;;Extended Properties=&quot;&quot;" commandType="0"/>
  </connection>
  <connection id="1197" xr16:uid="{7D5DCFB0-474B-4F7B-8E87-D7F67A684E74}" keepAlive="1" name="連線806" type="5" refreshedVersion="0" background="1">
    <dbPr connection="Provider=Microsoft.Mashup.OleDb.1;Data Source=$Workbook$;Location=&quot;Table_4968_113_03&quot;;Extended Properties=&quot;&quot;" commandType="0"/>
  </connection>
  <connection id="1198" xr16:uid="{5F10BD84-7B87-4A5A-B4B3-B2A8485CA993}" keepAlive="1" name="連線807" type="5" refreshedVersion="0" background="1">
    <dbPr connection="Provider=Microsoft.Mashup.OleDb.1;Data Source=$Workbook$;Location=&quot;Table_2330_113_05&quot;;Extended Properties=&quot;&quot;" commandType="0"/>
  </connection>
  <connection id="1199" xr16:uid="{B958ED25-020E-4D1E-9E2B-20C9BE54AA51}" keepAlive="1" name="連線808" type="5" refreshedVersion="0" background="1">
    <dbPr connection="Provider=Microsoft.Mashup.OleDb.1;Data Source=$Workbook$;Location=&quot;Table_2330_113_04&quot;;Extended Properties=&quot;&quot;" commandType="0"/>
  </connection>
  <connection id="1200" xr16:uid="{4D160CD4-4C1B-4837-922C-DC5AB68C2FFB}" keepAlive="1" name="連線809" type="5" refreshedVersion="0" background="1">
    <dbPr connection="Provider=Microsoft.Mashup.OleDb.1;Data Source=$Workbook$;Location=&quot;Table_2330_113_03&quot;;Extended Properties=&quot;&quot;" commandType="0"/>
  </connection>
  <connection id="1201" xr16:uid="{AFA691A7-38D6-4848-A266-CAC841128445}" keepAlive="1" name="連線81" type="5" refreshedVersion="0" background="1">
    <dbPr connection="Provider=Microsoft.Mashup.OleDb.1;Data Source=$Workbook$;Location=&quot;Table_3443_113_05&quot;;Extended Properties=&quot;&quot;" commandType="0"/>
  </connection>
  <connection id="1202" xr16:uid="{7DCC1F9B-2A73-4929-AC6E-56D8777D80E3}" keepAlive="1" name="連線810" type="5" refreshedVersion="0" background="1">
    <dbPr connection="Provider=Microsoft.Mashup.OleDb.1;Data Source=$Workbook$;Location=&quot;Table_6541_113_05&quot;;Extended Properties=&quot;&quot;" commandType="0"/>
  </connection>
  <connection id="1203" xr16:uid="{52C84FEF-A366-4FC3-A6DD-091D0B59227E}" keepAlive="1" name="連線811" type="5" refreshedVersion="0" background="1">
    <dbPr connection="Provider=Microsoft.Mashup.OleDb.1;Data Source=$Workbook$;Location=&quot;Table_6541_113_04&quot;;Extended Properties=&quot;&quot;" commandType="0"/>
  </connection>
  <connection id="1204" xr16:uid="{84CAEFC9-17AF-41CA-96D9-0CEBBE60E73A}" keepAlive="1" name="連線812" type="5" refreshedVersion="0" background="1">
    <dbPr connection="Provider=Microsoft.Mashup.OleDb.1;Data Source=$Workbook$;Location=&quot;Table_6541_113_03&quot;;Extended Properties=&quot;&quot;" commandType="0"/>
  </connection>
  <connection id="1205" xr16:uid="{7DA34388-87B4-40B3-979D-CF5D850D389D}" keepAlive="1" name="連線813" type="5" refreshedVersion="0" background="1">
    <dbPr connection="Provider=Microsoft.Mashup.OleDb.1;Data Source=$Workbook$;Location=&quot;Table_2345_113_05&quot;;Extended Properties=&quot;&quot;" commandType="0"/>
  </connection>
  <connection id="1206" xr16:uid="{CD6A96A5-583F-46CB-9C26-7EB536C62382}" keepAlive="1" name="連線814" type="5" refreshedVersion="0" background="1">
    <dbPr connection="Provider=Microsoft.Mashup.OleDb.1;Data Source=$Workbook$;Location=&quot;Table_2345_113_04&quot;;Extended Properties=&quot;&quot;" commandType="0"/>
  </connection>
  <connection id="1207" xr16:uid="{67188BAC-C3CC-4AD3-99D2-AFCD416E528F}" keepAlive="1" name="連線815" type="5" refreshedVersion="0" background="1">
    <dbPr connection="Provider=Microsoft.Mashup.OleDb.1;Data Source=$Workbook$;Location=&quot;Table_2345_113_03&quot;;Extended Properties=&quot;&quot;" commandType="0"/>
  </connection>
  <connection id="1208" xr16:uid="{20CEB2E2-788E-4C3F-A656-F9E15CFF35F9}" keepAlive="1" name="連線816" type="5" refreshedVersion="0" background="1">
    <dbPr connection="Provider=Microsoft.Mashup.OleDb.1;Data Source=$Workbook$;Location=&quot;Table_6669_113_05&quot;;Extended Properties=&quot;&quot;" commandType="0"/>
  </connection>
  <connection id="1209" xr16:uid="{CD4E9318-1C56-4184-A8E0-10C8883AB0C3}" keepAlive="1" name="連線817" type="5" refreshedVersion="0" background="1">
    <dbPr connection="Provider=Microsoft.Mashup.OleDb.1;Data Source=$Workbook$;Location=&quot;Table_6669_113_04&quot;;Extended Properties=&quot;&quot;" commandType="0"/>
  </connection>
  <connection id="1210" xr16:uid="{8F86715B-2DA9-467C-B76D-DEC99E011491}" keepAlive="1" name="連線818" type="5" refreshedVersion="0" background="1">
    <dbPr connection="Provider=Microsoft.Mashup.OleDb.1;Data Source=$Workbook$;Location=&quot;Table_6669_113_03&quot;;Extended Properties=&quot;&quot;" commandType="0"/>
  </connection>
  <connection id="1211" xr16:uid="{AAD0FFE7-D4CC-421D-B6A8-C46A5A184EE2}" keepAlive="1" name="連線819" type="5" refreshedVersion="0" background="1">
    <dbPr connection="Provider=Microsoft.Mashup.OleDb.1;Data Source=$Workbook$;Location=&quot;Table_3653_113_05&quot;;Extended Properties=&quot;&quot;" commandType="0"/>
  </connection>
  <connection id="1212" xr16:uid="{26DFDD80-F261-4641-A4A0-DE4FD9FE1154}" keepAlive="1" name="連線82" type="5" refreshedVersion="0" background="1">
    <dbPr connection="Provider=Microsoft.Mashup.OleDb.1;Data Source=$Workbook$;Location=&quot;Table_3443_113_04&quot;;Extended Properties=&quot;&quot;" commandType="0"/>
  </connection>
  <connection id="1213" xr16:uid="{C5C36C0B-D909-424D-A245-20F900F9F7CA}" keepAlive="1" name="連線820" type="5" refreshedVersion="0" background="1">
    <dbPr connection="Provider=Microsoft.Mashup.OleDb.1;Data Source=$Workbook$;Location=&quot;Table_3653_113_04&quot;;Extended Properties=&quot;&quot;" commandType="0"/>
  </connection>
  <connection id="1214" xr16:uid="{40AF4F38-C83D-4E93-9D92-1E407AFAA38D}" keepAlive="1" name="連線821" type="5" refreshedVersion="0" background="1">
    <dbPr connection="Provider=Microsoft.Mashup.OleDb.1;Data Source=$Workbook$;Location=&quot;Table_3653_113_03&quot;;Extended Properties=&quot;&quot;" commandType="0"/>
  </connection>
  <connection id="1215" xr16:uid="{775F04EF-7C13-4BB2-902F-D5F0AA8965D9}" keepAlive="1" name="連線822" type="5" refreshedVersion="0" background="1">
    <dbPr connection="Provider=Microsoft.Mashup.OleDb.1;Data Source=$Workbook$;Location=&quot;Table_1519_113_05&quot;;Extended Properties=&quot;&quot;" commandType="0"/>
  </connection>
  <connection id="1216" xr16:uid="{46A71EAF-16BC-4724-BC19-C5AF6A4D331E}" keepAlive="1" name="連線823" type="5" refreshedVersion="0" background="1">
    <dbPr connection="Provider=Microsoft.Mashup.OleDb.1;Data Source=$Workbook$;Location=&quot;Table_1519_113_04&quot;;Extended Properties=&quot;&quot;" commandType="0"/>
  </connection>
  <connection id="1217" xr16:uid="{D25E65D7-C148-43F8-9A71-04FC0968D903}" keepAlive="1" name="連線824" type="5" refreshedVersion="0" background="1">
    <dbPr connection="Provider=Microsoft.Mashup.OleDb.1;Data Source=$Workbook$;Location=&quot;Table_1519_113_03&quot;;Extended Properties=&quot;&quot;" commandType="0"/>
  </connection>
  <connection id="1218" xr16:uid="{4DD6FBAE-2517-42EE-8D96-3A11644B848A}" keepAlive="1" name="連線825" type="5" refreshedVersion="0" background="1">
    <dbPr connection="Provider=Microsoft.Mashup.OleDb.1;Data Source=$Workbook$;Location=&quot;Table_1905_113_05&quot;;Extended Properties=&quot;&quot;" commandType="0"/>
  </connection>
  <connection id="1219" xr16:uid="{E3D96FF6-9DBF-4F3C-AC33-FD4BA01DAF76}" keepAlive="1" name="連線826" type="5" refreshedVersion="0" background="1">
    <dbPr connection="Provider=Microsoft.Mashup.OleDb.1;Data Source=$Workbook$;Location=&quot;Table_1905_113_04&quot;;Extended Properties=&quot;&quot;" commandType="0"/>
  </connection>
  <connection id="1220" xr16:uid="{66F662A9-0383-45D2-A359-530A4FC51D28}" keepAlive="1" name="連線827" type="5" refreshedVersion="0" background="1">
    <dbPr connection="Provider=Microsoft.Mashup.OleDb.1;Data Source=$Workbook$;Location=&quot;Table_1905_113_03&quot;;Extended Properties=&quot;&quot;" commandType="0"/>
  </connection>
  <connection id="1221" xr16:uid="{15AEC4DC-0376-40E6-ADE8-DE23B8DC1CD1}" keepAlive="1" name="連線828" type="5" refreshedVersion="0" background="1">
    <dbPr connection="Provider=Microsoft.Mashup.OleDb.1;Data Source=$Workbook$;Location=&quot;Table_6409_113_05&quot;;Extended Properties=&quot;&quot;" commandType="0"/>
  </connection>
  <connection id="1222" xr16:uid="{10BB2581-13A0-4CD4-AA80-D2AFCA6B1658}" keepAlive="1" name="連線829" type="5" refreshedVersion="0" background="1">
    <dbPr connection="Provider=Microsoft.Mashup.OleDb.1;Data Source=$Workbook$;Location=&quot;Table_6409_113_04&quot;;Extended Properties=&quot;&quot;" commandType="0"/>
  </connection>
  <connection id="1223" xr16:uid="{D1E1CC83-11CA-4C63-BABC-A520E7D02A3A}" keepAlive="1" name="連線83" type="5" refreshedVersion="0" background="1">
    <dbPr connection="Provider=Microsoft.Mashup.OleDb.1;Data Source=$Workbook$;Location=&quot;Table_3443_113_03&quot;;Extended Properties=&quot;&quot;" commandType="0"/>
  </connection>
  <connection id="1224" xr16:uid="{977F2179-C032-4D73-91EC-A39AF718221A}" keepAlive="1" name="連線830" type="5" refreshedVersion="0" background="1">
    <dbPr connection="Provider=Microsoft.Mashup.OleDb.1;Data Source=$Workbook$;Location=&quot;Table_6409_113_03&quot;;Extended Properties=&quot;&quot;" commandType="0"/>
  </connection>
  <connection id="1225" xr16:uid="{B69AD804-E367-49D6-B0F0-615D14BDC2F8}" keepAlive="1" name="連線831" type="5" refreshedVersion="0" background="1">
    <dbPr connection="Provider=Microsoft.Mashup.OleDb.1;Data Source=$Workbook$;Location=&quot;Table_3443_113_05&quot;;Extended Properties=&quot;&quot;" commandType="0"/>
  </connection>
  <connection id="1226" xr16:uid="{006E63DD-1978-45A9-A257-5C0FFB34CBEC}" keepAlive="1" name="連線832" type="5" refreshedVersion="0" background="1">
    <dbPr connection="Provider=Microsoft.Mashup.OleDb.1;Data Source=$Workbook$;Location=&quot;Table_3443_113_04&quot;;Extended Properties=&quot;&quot;" commandType="0"/>
  </connection>
  <connection id="1227" xr16:uid="{74DB3EC0-B097-4EFC-A4AF-DD57D0DCD2ED}" keepAlive="1" name="連線833" type="5" refreshedVersion="0" background="1">
    <dbPr connection="Provider=Microsoft.Mashup.OleDb.1;Data Source=$Workbook$;Location=&quot;Table_3443_113_03&quot;;Extended Properties=&quot;&quot;" commandType="0"/>
  </connection>
  <connection id="1228" xr16:uid="{8F8E08F2-D4D2-4395-AF9D-D85DBF7B4E0F}" keepAlive="1" name="連線834" type="5" refreshedVersion="0" background="1">
    <dbPr connection="Provider=Microsoft.Mashup.OleDb.1;Data Source=$Workbook$;Location=&quot;Table_2637_113_05&quot;;Extended Properties=&quot;&quot;" commandType="0"/>
  </connection>
  <connection id="1229" xr16:uid="{7559C9B5-071C-4EC0-8E38-B2E39962D6D3}" keepAlive="1" name="連線835" type="5" refreshedVersion="0" background="1">
    <dbPr connection="Provider=Microsoft.Mashup.OleDb.1;Data Source=$Workbook$;Location=&quot;Table_2637_113_04&quot;;Extended Properties=&quot;&quot;" commandType="0"/>
  </connection>
  <connection id="1230" xr16:uid="{F1AF67F4-5F81-4420-AFB6-31D398DB55E9}" keepAlive="1" name="連線836" type="5" refreshedVersion="0" background="1">
    <dbPr connection="Provider=Microsoft.Mashup.OleDb.1;Data Source=$Workbook$;Location=&quot;Table_2637_113_03&quot;;Extended Properties=&quot;&quot;" commandType="0"/>
  </connection>
  <connection id="1231" xr16:uid="{45404085-C320-489B-A997-D5FBF401DC00}" keepAlive="1" name="連線837" type="5" refreshedVersion="0" background="1">
    <dbPr connection="Provider=Microsoft.Mashup.OleDb.1;Data Source=$Workbook$;Location=&quot;Table_3661_113_05&quot;;Extended Properties=&quot;&quot;" commandType="0"/>
  </connection>
  <connection id="1232" xr16:uid="{16BE8B59-5B32-43F0-870A-4703AFAA0195}" keepAlive="1" name="連線838" type="5" refreshedVersion="0" background="1">
    <dbPr connection="Provider=Microsoft.Mashup.OleDb.1;Data Source=$Workbook$;Location=&quot;Table_3661_113_04&quot;;Extended Properties=&quot;&quot;" commandType="0"/>
  </connection>
  <connection id="1233" xr16:uid="{ACEE1FB0-7DEB-4CC9-9B09-D2FAB6C19A8F}" keepAlive="1" name="連線839" type="5" refreshedVersion="0" background="1">
    <dbPr connection="Provider=Microsoft.Mashup.OleDb.1;Data Source=$Workbook$;Location=&quot;Table_3661_113_03&quot;;Extended Properties=&quot;&quot;" commandType="0"/>
  </connection>
  <connection id="1234" xr16:uid="{FDD01F0A-C203-4F23-92C0-147B3AA0F84E}" keepAlive="1" name="連線84" type="5" refreshedVersion="0" background="1">
    <dbPr connection="Provider=Microsoft.Mashup.OleDb.1;Data Source=$Workbook$;Location=&quot;Table_2637_113_05&quot;;Extended Properties=&quot;&quot;" commandType="0"/>
  </connection>
  <connection id="1235" xr16:uid="{26E0BCF3-8B1E-4A31-8A15-02F50092B3C3}" keepAlive="1" name="連線840" type="5" refreshedVersion="0" background="1">
    <dbPr connection="Provider=Microsoft.Mashup.OleDb.1;Data Source=$Workbook$;Location=&quot;Table_6669_113_05&quot;;Extended Properties=&quot;&quot;" commandType="0"/>
  </connection>
  <connection id="1236" xr16:uid="{1D532597-20DC-4C84-A346-587EDAF809B0}" keepAlive="1" name="連線841" type="5" refreshedVersion="0" background="1">
    <dbPr connection="Provider=Microsoft.Mashup.OleDb.1;Data Source=$Workbook$;Location=&quot;Table_6669_113_04&quot;;Extended Properties=&quot;&quot;" commandType="0"/>
  </connection>
  <connection id="1237" xr16:uid="{94F4B94D-923A-4D78-AEDA-9D771C382546}" keepAlive="1" name="連線842" type="5" refreshedVersion="0" background="1">
    <dbPr connection="Provider=Microsoft.Mashup.OleDb.1;Data Source=$Workbook$;Location=&quot;Table_6669_113_03&quot;;Extended Properties=&quot;&quot;" commandType="0"/>
  </connection>
  <connection id="1238" xr16:uid="{45F150B7-CBE4-4941-A262-3105664AA52B}" keepAlive="1" name="連線843" type="5" refreshedVersion="0" background="1">
    <dbPr connection="Provider=Microsoft.Mashup.OleDb.1;Data Source=$Workbook$;Location=&quot;Table_3036_113_05&quot;;Extended Properties=&quot;&quot;" commandType="0"/>
  </connection>
  <connection id="1239" xr16:uid="{13CC2969-678D-4B37-9F7F-1B100B5B953C}" keepAlive="1" name="連線844" type="5" refreshedVersion="0" background="1">
    <dbPr connection="Provider=Microsoft.Mashup.OleDb.1;Data Source=$Workbook$;Location=&quot;Table_3036_113_04&quot;;Extended Properties=&quot;&quot;" commandType="0"/>
  </connection>
  <connection id="1240" xr16:uid="{B1004E9F-3553-40DF-8BD4-B62206D7581F}" keepAlive="1" name="連線845" type="5" refreshedVersion="0" background="1">
    <dbPr connection="Provider=Microsoft.Mashup.OleDb.1;Data Source=$Workbook$;Location=&quot;Table_3036_113_03&quot;;Extended Properties=&quot;&quot;" commandType="0"/>
  </connection>
  <connection id="1241" xr16:uid="{62DB9781-A09C-48AF-BC3F-AA4BCFB100AF}" keepAlive="1" name="連線846" type="5" refreshedVersion="0" background="1">
    <dbPr connection="Provider=Microsoft.Mashup.OleDb.1;Data Source=$Workbook$;Location=&quot;Table_2357_113_05&quot;;Extended Properties=&quot;&quot;" commandType="0"/>
  </connection>
  <connection id="1242" xr16:uid="{35B5F609-B8ED-40F4-B27C-CC732A63C75C}" keepAlive="1" name="連線847" type="5" refreshedVersion="0" background="1">
    <dbPr connection="Provider=Microsoft.Mashup.OleDb.1;Data Source=$Workbook$;Location=&quot;Table_2357_113_04&quot;;Extended Properties=&quot;&quot;" commandType="0"/>
  </connection>
  <connection id="1243" xr16:uid="{E93C21CC-44FE-4B87-B53E-042D748A7008}" keepAlive="1" name="連線848" type="5" refreshedVersion="0" background="1">
    <dbPr connection="Provider=Microsoft.Mashup.OleDb.1;Data Source=$Workbook$;Location=&quot;Table_2357_113_03&quot;;Extended Properties=&quot;&quot;" commandType="0"/>
  </connection>
  <connection id="1244" xr16:uid="{D42C0134-84E7-49D0-BB67-BBBE925EE2AB}" keepAlive="1" name="連線849" type="5" refreshedVersion="0" background="1">
    <dbPr connection="Provider=Microsoft.Mashup.OleDb.1;Data Source=$Workbook$;Location=&quot;Table_4938_113_05&quot;;Extended Properties=&quot;&quot;" commandType="0"/>
  </connection>
  <connection id="1245" xr16:uid="{E3EBDF89-5586-4A6E-9F6B-DB6E57BDD848}" keepAlive="1" name="連線85" type="5" refreshedVersion="0" background="1">
    <dbPr connection="Provider=Microsoft.Mashup.OleDb.1;Data Source=$Workbook$;Location=&quot;Table_2637_113_04&quot;;Extended Properties=&quot;&quot;" commandType="0"/>
  </connection>
  <connection id="1246" xr16:uid="{4F38939B-6313-4E1D-9856-B6ECBB8AF866}" keepAlive="1" name="連線850" type="5" refreshedVersion="0" background="1">
    <dbPr connection="Provider=Microsoft.Mashup.OleDb.1;Data Source=$Workbook$;Location=&quot;Table_4938_113_04&quot;;Extended Properties=&quot;&quot;" commandType="0"/>
  </connection>
  <connection id="1247" xr16:uid="{D439C37A-62DE-41EE-8CE2-D0EC474D1E6A}" keepAlive="1" name="連線851" type="5" refreshedVersion="0" background="1">
    <dbPr connection="Provider=Microsoft.Mashup.OleDb.1;Data Source=$Workbook$;Location=&quot;Table_4938_113_03&quot;;Extended Properties=&quot;&quot;" commandType="0"/>
  </connection>
  <connection id="1248" xr16:uid="{ACC78044-801F-4A4F-98A7-91957CDC18C3}" keepAlive="1" name="連線852" type="5" refreshedVersion="0" background="1">
    <dbPr connection="Provider=Microsoft.Mashup.OleDb.1;Data Source=$Workbook$;Location=&quot;Table_1905_113_05&quot;;Extended Properties=&quot;&quot;" commandType="0"/>
  </connection>
  <connection id="1249" xr16:uid="{3BFC4395-CB65-424B-B7CF-09E5936311CE}" keepAlive="1" name="連線853" type="5" refreshedVersion="0" background="1">
    <dbPr connection="Provider=Microsoft.Mashup.OleDb.1;Data Source=$Workbook$;Location=&quot;Table_1905_113_04&quot;;Extended Properties=&quot;&quot;" commandType="0"/>
  </connection>
  <connection id="1250" xr16:uid="{D10F6141-785B-49FF-98EC-132979F805CD}" keepAlive="1" name="連線854" type="5" refreshedVersion="0" background="1">
    <dbPr connection="Provider=Microsoft.Mashup.OleDb.1;Data Source=$Workbook$;Location=&quot;Table_1905_113_03&quot;;Extended Properties=&quot;&quot;" commandType="0"/>
  </connection>
  <connection id="1251" xr16:uid="{B36EBA34-137B-44B8-8257-E5811FEA35BB}" keepAlive="1" name="連線855" type="5" refreshedVersion="0" background="1">
    <dbPr connection="Provider=Microsoft.Mashup.OleDb.1;Data Source=$Workbook$;Location=&quot;Table_6414_113_05&quot;;Extended Properties=&quot;&quot;" commandType="0"/>
  </connection>
  <connection id="1252" xr16:uid="{208E1AC1-FCF0-46B7-8FC4-1182CA410560}" keepAlive="1" name="連線856" type="5" refreshedVersion="0" background="1">
    <dbPr connection="Provider=Microsoft.Mashup.OleDb.1;Data Source=$Workbook$;Location=&quot;Table_6414_113_04&quot;;Extended Properties=&quot;&quot;" commandType="0"/>
  </connection>
  <connection id="1253" xr16:uid="{DCACEDBF-D027-4DE7-927D-6D8820902DC0}" keepAlive="1" name="連線857" type="5" refreshedVersion="0" background="1">
    <dbPr connection="Provider=Microsoft.Mashup.OleDb.1;Data Source=$Workbook$;Location=&quot;Table_6414_113_03&quot;;Extended Properties=&quot;&quot;" commandType="0"/>
  </connection>
  <connection id="1254" xr16:uid="{D31AC7BB-EA5A-450B-AE3C-D4CFD82948B6}" keepAlive="1" name="連線858" type="5" refreshedVersion="0" background="1">
    <dbPr connection="Provider=Microsoft.Mashup.OleDb.1;Data Source=$Workbook$;Location=&quot;Table_3356_113_05&quot;;Extended Properties=&quot;&quot;" commandType="0"/>
  </connection>
  <connection id="1255" xr16:uid="{C6EC589D-353A-4844-9B14-0410B90A1B5E}" keepAlive="1" name="連線859" type="5" refreshedVersion="0" background="1">
    <dbPr connection="Provider=Microsoft.Mashup.OleDb.1;Data Source=$Workbook$;Location=&quot;Table_3356_113_04&quot;;Extended Properties=&quot;&quot;" commandType="0"/>
  </connection>
  <connection id="1256" xr16:uid="{97CF2C63-7737-48A1-9D1D-4BF2DCD20F8F}" keepAlive="1" name="連線86" type="5" refreshedVersion="0" background="1">
    <dbPr connection="Provider=Microsoft.Mashup.OleDb.1;Data Source=$Workbook$;Location=&quot;Table_2637_113_03&quot;;Extended Properties=&quot;&quot;" commandType="0"/>
  </connection>
  <connection id="1257" xr16:uid="{5125C7FA-AE90-4DBC-95E5-75F4FD8E326B}" keepAlive="1" name="連線860" type="5" refreshedVersion="0" background="1">
    <dbPr connection="Provider=Microsoft.Mashup.OleDb.1;Data Source=$Workbook$;Location=&quot;Table_3356_113_03&quot;;Extended Properties=&quot;&quot;" commandType="0"/>
  </connection>
  <connection id="1258" xr16:uid="{43D9D742-5B6C-482F-805A-45EED803FB7F}" keepAlive="1" name="連線861" type="5" refreshedVersion="0" background="1">
    <dbPr connection="Provider=Microsoft.Mashup.OleDb.1;Data Source=$Workbook$;Location=&quot;Table_1809_113_05&quot;;Extended Properties=&quot;&quot;" commandType="0"/>
  </connection>
  <connection id="1259" xr16:uid="{360BC2CE-5D52-45BF-9DB5-3BFF3F5FBFAC}" keepAlive="1" name="連線862" type="5" refreshedVersion="0" background="1">
    <dbPr connection="Provider=Microsoft.Mashup.OleDb.1;Data Source=$Workbook$;Location=&quot;Table_1809_113_04&quot;;Extended Properties=&quot;&quot;" commandType="0"/>
  </connection>
  <connection id="1260" xr16:uid="{BC2B2A74-1F15-4D49-AC38-829751D22BD0}" keepAlive="1" name="連線863" type="5" refreshedVersion="0" background="1">
    <dbPr connection="Provider=Microsoft.Mashup.OleDb.1;Data Source=$Workbook$;Location=&quot;Table_1809_113_03&quot;;Extended Properties=&quot;&quot;" commandType="0"/>
  </connection>
  <connection id="1261" xr16:uid="{03EB6ACE-9300-44EA-8645-CF09DC67290A}" keepAlive="1" name="連線864" type="5" refreshedVersion="0" background="1">
    <dbPr connection="Provider=Microsoft.Mashup.OleDb.1;Data Source=$Workbook$;Location=&quot;Table_2338_113_05&quot;;Extended Properties=&quot;&quot;" commandType="0"/>
  </connection>
  <connection id="1262" xr16:uid="{7679E8CD-79CB-48EF-ABD5-953892571B51}" keepAlive="1" name="連線865" type="5" refreshedVersion="0" background="1">
    <dbPr connection="Provider=Microsoft.Mashup.OleDb.1;Data Source=$Workbook$;Location=&quot;Table_2338_113_04&quot;;Extended Properties=&quot;&quot;" commandType="0"/>
  </connection>
  <connection id="1263" xr16:uid="{6A3ED0AE-FB7D-439D-9DFF-F0AB638C1B36}" keepAlive="1" name="連線866" type="5" refreshedVersion="0" background="1">
    <dbPr connection="Provider=Microsoft.Mashup.OleDb.1;Data Source=$Workbook$;Location=&quot;Table_2338_113_03&quot;;Extended Properties=&quot;&quot;" commandType="0"/>
  </connection>
  <connection id="1264" xr16:uid="{01AF1E73-4892-4D18-9C74-EB67A1212342}" keepAlive="1" name="連線867" type="5" refreshedVersion="0" background="1">
    <dbPr connection="Provider=Microsoft.Mashup.OleDb.1;Data Source=$Workbook$;Location=&quot;Table_3504_113_05&quot;;Extended Properties=&quot;&quot;" commandType="0"/>
  </connection>
  <connection id="1265" xr16:uid="{5D30B333-0E87-4736-BB6E-B3ECF46301A5}" keepAlive="1" name="連線868" type="5" refreshedVersion="0" background="1">
    <dbPr connection="Provider=Microsoft.Mashup.OleDb.1;Data Source=$Workbook$;Location=&quot;Table_3504_113_04&quot;;Extended Properties=&quot;&quot;" commandType="0"/>
  </connection>
  <connection id="1266" xr16:uid="{A96B1DF4-EAC1-42CB-AAAF-E8CBC257ADAC}" keepAlive="1" name="連線869" type="5" refreshedVersion="0" background="1">
    <dbPr connection="Provider=Microsoft.Mashup.OleDb.1;Data Source=$Workbook$;Location=&quot;Table_3504_113_03&quot;;Extended Properties=&quot;&quot;" commandType="0"/>
  </connection>
  <connection id="1267" xr16:uid="{67A895D9-5A67-4013-90BD-8F814D8C7953}" keepAlive="1" name="連線87" type="5" refreshedVersion="0" background="1">
    <dbPr connection="Provider=Microsoft.Mashup.OleDb.1;Data Source=$Workbook$;Location=&quot;Table_3661_113_05&quot;;Extended Properties=&quot;&quot;" commandType="0"/>
  </connection>
  <connection id="1268" xr16:uid="{6E422F01-C841-494A-A625-ADED524CE4EC}" keepAlive="1" name="連線870" type="5" refreshedVersion="0" background="1">
    <dbPr connection="Provider=Microsoft.Mashup.OleDb.1;Data Source=$Workbook$;Location=&quot;Table_1519_113_05&quot;;Extended Properties=&quot;&quot;" commandType="0"/>
  </connection>
  <connection id="1269" xr16:uid="{165C78F5-EBFA-4CE9-BC8F-E3E6EE082CC2}" keepAlive="1" name="連線871" type="5" refreshedVersion="0" background="1">
    <dbPr connection="Provider=Microsoft.Mashup.OleDb.1;Data Source=$Workbook$;Location=&quot;Table_1519_113_04&quot;;Extended Properties=&quot;&quot;" commandType="0"/>
  </connection>
  <connection id="1270" xr16:uid="{F32DFFE4-C85C-406D-B655-756FD220DC26}" keepAlive="1" name="連線872" type="5" refreshedVersion="0" background="1">
    <dbPr connection="Provider=Microsoft.Mashup.OleDb.1;Data Source=$Workbook$;Location=&quot;Table_1519_113_03&quot;;Extended Properties=&quot;&quot;" commandType="0"/>
  </connection>
  <connection id="1271" xr16:uid="{1FC981D7-5AF2-4C1B-86E8-7E11A680084B}" keepAlive="1" name="連線873" type="5" refreshedVersion="0" background="1">
    <dbPr connection="Provider=Microsoft.Mashup.OleDb.1;Data Source=$Workbook$;Location=&quot;Table_3653_113_05&quot;;Extended Properties=&quot;&quot;" commandType="0"/>
  </connection>
  <connection id="1272" xr16:uid="{6A2FD6F2-B9AC-405F-B795-AE2DD3D31FC6}" keepAlive="1" name="連線874" type="5" refreshedVersion="0" background="1">
    <dbPr connection="Provider=Microsoft.Mashup.OleDb.1;Data Source=$Workbook$;Location=&quot;Table_3653_113_04&quot;;Extended Properties=&quot;&quot;" commandType="0"/>
  </connection>
  <connection id="1273" xr16:uid="{87097E05-D32A-4A3E-8D90-0F214B4238E2}" keepAlive="1" name="連線875" type="5" refreshedVersion="0" background="1">
    <dbPr connection="Provider=Microsoft.Mashup.OleDb.1;Data Source=$Workbook$;Location=&quot;Table_3653_113_03&quot;;Extended Properties=&quot;&quot;" commandType="0"/>
  </connection>
  <connection id="1274" xr16:uid="{261AB7B6-80D9-4105-B6FD-C56F8825CF08}" keepAlive="1" name="連線876" type="5" refreshedVersion="0" background="1">
    <dbPr connection="Provider=Microsoft.Mashup.OleDb.1;Data Source=$Workbook$;Location=&quot;Table_6669_113_05&quot;;Extended Properties=&quot;&quot;" commandType="0"/>
  </connection>
  <connection id="1275" xr16:uid="{7838F9CC-B785-45EF-8B54-425CB6EBE2B9}" keepAlive="1" name="連線877" type="5" refreshedVersion="0" background="1">
    <dbPr connection="Provider=Microsoft.Mashup.OleDb.1;Data Source=$Workbook$;Location=&quot;Table_6669_113_04&quot;;Extended Properties=&quot;&quot;" commandType="0"/>
  </connection>
  <connection id="1276" xr16:uid="{E3EC6B1F-5A02-4EE8-81B2-17BA96094EBC}" keepAlive="1" name="連線878" type="5" refreshedVersion="0" background="1">
    <dbPr connection="Provider=Microsoft.Mashup.OleDb.1;Data Source=$Workbook$;Location=&quot;Table_6669_113_03&quot;;Extended Properties=&quot;&quot;" commandType="0"/>
  </connection>
  <connection id="1277" xr16:uid="{D69EDA90-FDA3-4C97-BCD7-2A189A6504DD}" keepAlive="1" name="連線879" type="5" refreshedVersion="0" background="1">
    <dbPr connection="Provider=Microsoft.Mashup.OleDb.1;Data Source=$Workbook$;Location=&quot;Table_2345_113_05&quot;;Extended Properties=&quot;&quot;" commandType="0"/>
  </connection>
  <connection id="1278" xr16:uid="{84F829D1-1B18-4841-8DF4-AAB4CAB8EC6F}" keepAlive="1" name="連線88" type="5" refreshedVersion="0" background="1">
    <dbPr connection="Provider=Microsoft.Mashup.OleDb.1;Data Source=$Workbook$;Location=&quot;Table_3661_113_04&quot;;Extended Properties=&quot;&quot;" commandType="0"/>
  </connection>
  <connection id="1279" xr16:uid="{769B6BB0-7743-4E20-A9CF-1E535D7491AA}" keepAlive="1" name="連線880" type="5" refreshedVersion="0" background="1">
    <dbPr connection="Provider=Microsoft.Mashup.OleDb.1;Data Source=$Workbook$;Location=&quot;Table_2345_113_04&quot;;Extended Properties=&quot;&quot;" commandType="0"/>
  </connection>
  <connection id="1280" xr16:uid="{0D2D10B3-8932-4074-AEE0-06EEC00E63BD}" keepAlive="1" name="連線881" type="5" refreshedVersion="0" background="1">
    <dbPr connection="Provider=Microsoft.Mashup.OleDb.1;Data Source=$Workbook$;Location=&quot;Table_2345_113_03&quot;;Extended Properties=&quot;&quot;" commandType="0"/>
  </connection>
  <connection id="1281" xr16:uid="{CA06CE23-29ED-433F-96A6-364E17474FA8}" keepAlive="1" name="連線882" type="5" refreshedVersion="0" background="1">
    <dbPr connection="Provider=Microsoft.Mashup.OleDb.1;Data Source=$Workbook$;Location=&quot;Table_6541_113_05&quot;;Extended Properties=&quot;&quot;" commandType="0"/>
  </connection>
  <connection id="1282" xr16:uid="{D72A639E-D566-4E65-BF16-33B4543D2653}" keepAlive="1" name="連線883" type="5" refreshedVersion="0" background="1">
    <dbPr connection="Provider=Microsoft.Mashup.OleDb.1;Data Source=$Workbook$;Location=&quot;Table_6541_113_04&quot;;Extended Properties=&quot;&quot;" commandType="0"/>
  </connection>
  <connection id="1283" xr16:uid="{89DB87B6-815E-42A7-A7E8-12B99165D268}" keepAlive="1" name="連線884" type="5" refreshedVersion="0" background="1">
    <dbPr connection="Provider=Microsoft.Mashup.OleDb.1;Data Source=$Workbook$;Location=&quot;Table_6541_113_03&quot;;Extended Properties=&quot;&quot;" commandType="0"/>
  </connection>
  <connection id="1284" xr16:uid="{16DD3B94-5704-4763-B9BF-7239F88A0A34}" keepAlive="1" name="連線885" type="5" refreshedVersion="0" background="1">
    <dbPr connection="Provider=Microsoft.Mashup.OleDb.1;Data Source=$Workbook$;Location=&quot;Table_2637_113_05&quot;;Extended Properties=&quot;&quot;" commandType="0"/>
  </connection>
  <connection id="1285" xr16:uid="{3D03ABCD-23B0-4628-A77F-9BA406C3D4E5}" keepAlive="1" name="連線886" type="5" refreshedVersion="0" background="1">
    <dbPr connection="Provider=Microsoft.Mashup.OleDb.1;Data Source=$Workbook$;Location=&quot;Table_2637_113_04&quot;;Extended Properties=&quot;&quot;" commandType="0"/>
  </connection>
  <connection id="1286" xr16:uid="{14F31117-A70A-415D-B8FA-D448499481EA}" keepAlive="1" name="連線887" type="5" refreshedVersion="0" background="1">
    <dbPr connection="Provider=Microsoft.Mashup.OleDb.1;Data Source=$Workbook$;Location=&quot;Table_2637_113_03&quot;;Extended Properties=&quot;&quot;" commandType="0"/>
  </connection>
  <connection id="1287" xr16:uid="{019AD474-A580-47F8-BCF5-766A52C3F6A7}" keepAlive="1" name="連線888" type="5" refreshedVersion="0" background="1">
    <dbPr connection="Provider=Microsoft.Mashup.OleDb.1;Data Source=$Workbook$;Location=&quot;Table_3443_113_05&quot;;Extended Properties=&quot;&quot;" commandType="0"/>
  </connection>
  <connection id="1288" xr16:uid="{E6168D9F-55A3-491B-8EC2-AB1F910C7B87}" keepAlive="1" name="連線889" type="5" refreshedVersion="0" background="1">
    <dbPr connection="Provider=Microsoft.Mashup.OleDb.1;Data Source=$Workbook$;Location=&quot;Table_3443_113_04&quot;;Extended Properties=&quot;&quot;" commandType="0"/>
  </connection>
  <connection id="1289" xr16:uid="{D6F5F424-E9A9-4000-96AA-2007F73B171A}" keepAlive="1" name="連線89" type="5" refreshedVersion="0" background="1">
    <dbPr connection="Provider=Microsoft.Mashup.OleDb.1;Data Source=$Workbook$;Location=&quot;Table_3661_113_03&quot;;Extended Properties=&quot;&quot;" commandType="0"/>
  </connection>
  <connection id="1290" xr16:uid="{320B762E-67AD-431A-9B1E-90DF1E130E00}" keepAlive="1" name="連線890" type="5" refreshedVersion="0" background="1">
    <dbPr connection="Provider=Microsoft.Mashup.OleDb.1;Data Source=$Workbook$;Location=&quot;Table_3443_113_03&quot;;Extended Properties=&quot;&quot;" commandType="0"/>
  </connection>
  <connection id="1291" xr16:uid="{78A87603-D82F-4C5B-808B-F0DDDCFBBDC9}" keepAlive="1" name="連線891" type="5" refreshedVersion="0" background="1">
    <dbPr connection="Provider=Microsoft.Mashup.OleDb.1;Data Source=$Workbook$;Location=&quot;Table_6409_113_05&quot;;Extended Properties=&quot;&quot;" commandType="0"/>
  </connection>
  <connection id="1292" xr16:uid="{E9C89069-EF97-4178-80C4-1416FFC0552B}" keepAlive="1" name="連線892" type="5" refreshedVersion="0" background="1">
    <dbPr connection="Provider=Microsoft.Mashup.OleDb.1;Data Source=$Workbook$;Location=&quot;Table_6409_113_04&quot;;Extended Properties=&quot;&quot;" commandType="0"/>
  </connection>
  <connection id="1293" xr16:uid="{0A53C201-DD8E-4621-A296-0E9FDD3CC98D}" keepAlive="1" name="連線893" type="5" refreshedVersion="0" background="1">
    <dbPr connection="Provider=Microsoft.Mashup.OleDb.1;Data Source=$Workbook$;Location=&quot;Table_6409_113_03&quot;;Extended Properties=&quot;&quot;" commandType="0"/>
  </connection>
  <connection id="1294" xr16:uid="{8B5DF592-D4C0-46EC-BB2A-0B5D032F9DBB}" keepAlive="1" name="連線894" type="5" refreshedVersion="0" background="1">
    <dbPr connection="Provider=Microsoft.Mashup.OleDb.1;Data Source=$Workbook$;Location=&quot;Table_1905_113_05&quot;;Extended Properties=&quot;&quot;" commandType="0"/>
  </connection>
  <connection id="1295" xr16:uid="{D0B22B70-B3BE-4EE2-B786-D5492A51D565}" keepAlive="1" name="連線895" type="5" refreshedVersion="0" background="1">
    <dbPr connection="Provider=Microsoft.Mashup.OleDb.1;Data Source=$Workbook$;Location=&quot;Table_1905_113_04&quot;;Extended Properties=&quot;&quot;" commandType="0"/>
  </connection>
  <connection id="1296" xr16:uid="{45112982-F603-4F07-A6F4-9DB46F928F1A}" keepAlive="1" name="連線896" type="5" refreshedVersion="0" background="1">
    <dbPr connection="Provider=Microsoft.Mashup.OleDb.1;Data Source=$Workbook$;Location=&quot;Table_1905_113_03&quot;;Extended Properties=&quot;&quot;" commandType="0"/>
  </connection>
  <connection id="1297" xr16:uid="{7161A316-3484-425A-8B74-C9C45C9EBED8}" keepAlive="1" name="連線897" type="5" refreshedVersion="0" background="1">
    <dbPr connection="Provider=Microsoft.Mashup.OleDb.1;Data Source=$Workbook$;Location=&quot;Table_3661_113_05&quot;;Extended Properties=&quot;&quot;" commandType="0"/>
  </connection>
  <connection id="1298" xr16:uid="{1EE92662-75D7-4194-A1D5-5C6D0B7309EB}" keepAlive="1" name="連線898" type="5" refreshedVersion="0" background="1">
    <dbPr connection="Provider=Microsoft.Mashup.OleDb.1;Data Source=$Workbook$;Location=&quot;Table_3661_113_04&quot;;Extended Properties=&quot;&quot;" commandType="0"/>
  </connection>
  <connection id="1299" xr16:uid="{AFAD8347-BE1E-4B73-8F95-46CB92D28091}" keepAlive="1" name="連線899" type="5" refreshedVersion="0" background="1">
    <dbPr connection="Provider=Microsoft.Mashup.OleDb.1;Data Source=$Workbook$;Location=&quot;Table_3661_113_03&quot;;Extended Properties=&quot;&quot;" commandType="0"/>
  </connection>
  <connection id="1300" xr16:uid="{80252E41-AD29-4574-8244-38BD1840F184}" keepAlive="1" name="連線9" type="5" refreshedVersion="0" background="1">
    <dbPr connection="Provider=Microsoft.Mashup.OleDb.1;Data Source=$Workbook$;Location=&quot;Table_3653_113_05&quot;;Extended Properties=&quot;&quot;" commandType="0"/>
  </connection>
  <connection id="1301" xr16:uid="{E4A01AD9-6C34-4E10-BCA5-6AD11A15DAC1}" keepAlive="1" name="連線90" type="5" refreshedVersion="0" background="1">
    <dbPr connection="Provider=Microsoft.Mashup.OleDb.1;Data Source=$Workbook$;Location=&quot;Table_6541_113_05&quot;;Extended Properties=&quot;&quot;" commandType="0"/>
  </connection>
  <connection id="1302" xr16:uid="{E6567741-6A7E-4423-9A34-26FFFFA5F452}" keepAlive="1" name="連線900" type="5" refreshedVersion="0" background="1">
    <dbPr connection="Provider=Microsoft.Mashup.OleDb.1;Data Source=$Workbook$;Location=&quot;Table_1519_113_05&quot;;Extended Properties=&quot;&quot;" commandType="0"/>
  </connection>
  <connection id="1303" xr16:uid="{31D10D8B-B5E0-4421-A230-77D584A08118}" keepAlive="1" name="連線901" type="5" refreshedVersion="0" background="1">
    <dbPr connection="Provider=Microsoft.Mashup.OleDb.1;Data Source=$Workbook$;Location=&quot;Table_1519_113_04&quot;;Extended Properties=&quot;&quot;" commandType="0"/>
  </connection>
  <connection id="1304" xr16:uid="{865B68BC-2963-4532-9F48-436EF07D9A5E}" keepAlive="1" name="連線902" type="5" refreshedVersion="0" background="1">
    <dbPr connection="Provider=Microsoft.Mashup.OleDb.1;Data Source=$Workbook$;Location=&quot;Table_1519_113_03&quot;;Extended Properties=&quot;&quot;" commandType="0"/>
  </connection>
  <connection id="1305" xr16:uid="{A81471C0-57B0-4505-A557-5EB89D9142CA}" keepAlive="1" name="連線903" type="5" refreshedVersion="0" background="1">
    <dbPr connection="Provider=Microsoft.Mashup.OleDb.1;Data Source=$Workbook$;Location=&quot;Table_3653_113_05&quot;;Extended Properties=&quot;&quot;" commandType="0"/>
  </connection>
  <connection id="1306" xr16:uid="{CEEC885C-3F00-444B-B438-BC7886DDA5C7}" keepAlive="1" name="連線904" type="5" refreshedVersion="0" background="1">
    <dbPr connection="Provider=Microsoft.Mashup.OleDb.1;Data Source=$Workbook$;Location=&quot;Table_3653_113_04&quot;;Extended Properties=&quot;&quot;" commandType="0"/>
  </connection>
  <connection id="1307" xr16:uid="{EA25F085-E207-46FD-9558-316930DEC694}" keepAlive="1" name="連線905" type="5" refreshedVersion="0" background="1">
    <dbPr connection="Provider=Microsoft.Mashup.OleDb.1;Data Source=$Workbook$;Location=&quot;Table_3653_113_03&quot;;Extended Properties=&quot;&quot;" commandType="0"/>
  </connection>
  <connection id="1308" xr16:uid="{D1F4B8CD-833E-49B2-A707-EBE26CD35092}" keepAlive="1" name="連線906" type="5" refreshedVersion="0" background="1">
    <dbPr connection="Provider=Microsoft.Mashup.OleDb.1;Data Source=$Workbook$;Location=&quot;Table_6669_113_05&quot;;Extended Properties=&quot;&quot;" commandType="0"/>
  </connection>
  <connection id="1309" xr16:uid="{85BB6111-A4D7-45B5-92ED-9E07A6040A1C}" keepAlive="1" name="連線907" type="5" refreshedVersion="0" background="1">
    <dbPr connection="Provider=Microsoft.Mashup.OleDb.1;Data Source=$Workbook$;Location=&quot;Table_6669_113_04&quot;;Extended Properties=&quot;&quot;" commandType="0"/>
  </connection>
  <connection id="1310" xr16:uid="{FD7ADCF0-3292-4FFE-94FC-CC120A64E6C1}" keepAlive="1" name="連線908" type="5" refreshedVersion="0" background="1">
    <dbPr connection="Provider=Microsoft.Mashup.OleDb.1;Data Source=$Workbook$;Location=&quot;Table_6669_113_03&quot;;Extended Properties=&quot;&quot;" commandType="0"/>
  </connection>
  <connection id="1311" xr16:uid="{0F3CC010-EE75-4F45-A69E-BD34855BB69E}" keepAlive="1" name="連線909" type="5" refreshedVersion="0" background="1">
    <dbPr connection="Provider=Microsoft.Mashup.OleDb.1;Data Source=$Workbook$;Location=&quot;Table_2345_113_05&quot;;Extended Properties=&quot;&quot;" commandType="0"/>
  </connection>
  <connection id="1312" xr16:uid="{007376CF-1A92-418F-A566-A3CEF1D4A9A3}" keepAlive="1" name="連線91" type="5" refreshedVersion="0" background="1">
    <dbPr connection="Provider=Microsoft.Mashup.OleDb.1;Data Source=$Workbook$;Location=&quot;Table_6541_113_04&quot;;Extended Properties=&quot;&quot;" commandType="0"/>
  </connection>
  <connection id="1313" xr16:uid="{79B0BDAD-BC42-4CA7-B8CB-FA4F55FA6036}" keepAlive="1" name="連線910" type="5" refreshedVersion="0" background="1">
    <dbPr connection="Provider=Microsoft.Mashup.OleDb.1;Data Source=$Workbook$;Location=&quot;Table_2345_113_04&quot;;Extended Properties=&quot;&quot;" commandType="0"/>
  </connection>
  <connection id="1314" xr16:uid="{E8BF4A96-7CB7-4D39-845A-7491F08B355B}" keepAlive="1" name="連線911" type="5" refreshedVersion="0" background="1">
    <dbPr connection="Provider=Microsoft.Mashup.OleDb.1;Data Source=$Workbook$;Location=&quot;Table_2345_113_03&quot;;Extended Properties=&quot;&quot;" commandType="0"/>
  </connection>
  <connection id="1315" xr16:uid="{7F671103-9FAF-46C2-B947-4293DF667893}" keepAlive="1" name="連線912" type="5" refreshedVersion="0" background="1">
    <dbPr connection="Provider=Microsoft.Mashup.OleDb.1;Data Source=$Workbook$;Location=&quot;Table_6541_113_05&quot;;Extended Properties=&quot;&quot;" commandType="0"/>
  </connection>
  <connection id="1316" xr16:uid="{7CF4505D-62EF-47A6-B1F6-B325F4450181}" keepAlive="1" name="連線913" type="5" refreshedVersion="0" background="1">
    <dbPr connection="Provider=Microsoft.Mashup.OleDb.1;Data Source=$Workbook$;Location=&quot;Table_6541_113_04&quot;;Extended Properties=&quot;&quot;" commandType="0"/>
  </connection>
  <connection id="1317" xr16:uid="{C9FCB5E9-DF6B-45E3-A3EF-5FA9D639E3DC}" keepAlive="1" name="連線914" type="5" refreshedVersion="0" background="1">
    <dbPr connection="Provider=Microsoft.Mashup.OleDb.1;Data Source=$Workbook$;Location=&quot;Table_6541_113_03&quot;;Extended Properties=&quot;&quot;" commandType="0"/>
  </connection>
  <connection id="1318" xr16:uid="{7AC9CB4B-EBF5-4746-851D-95FC25104034}" keepAlive="1" name="連線915" type="5" refreshedVersion="0" background="1">
    <dbPr connection="Provider=Microsoft.Mashup.OleDb.1;Data Source=$Workbook$;Location=&quot;Table_2637_113_05&quot;;Extended Properties=&quot;&quot;" commandType="0"/>
  </connection>
  <connection id="1319" xr16:uid="{9CE90439-7E94-4ABE-BFAA-AD47F3D16EE9}" keepAlive="1" name="連線916" type="5" refreshedVersion="0" background="1">
    <dbPr connection="Provider=Microsoft.Mashup.OleDb.1;Data Source=$Workbook$;Location=&quot;Table_2637_113_04&quot;;Extended Properties=&quot;&quot;" commandType="0"/>
  </connection>
  <connection id="1320" xr16:uid="{AC728107-34F8-402A-B86A-D841B4A8D691}" keepAlive="1" name="連線917" type="5" refreshedVersion="0" background="1">
    <dbPr connection="Provider=Microsoft.Mashup.OleDb.1;Data Source=$Workbook$;Location=&quot;Table_2637_113_03&quot;;Extended Properties=&quot;&quot;" commandType="0"/>
  </connection>
  <connection id="1321" xr16:uid="{50C4B355-D5ED-4611-B7A5-3F1BCE74043B}" keepAlive="1" name="連線918" type="5" refreshedVersion="0" background="1">
    <dbPr connection="Provider=Microsoft.Mashup.OleDb.1;Data Source=$Workbook$;Location=&quot;Table_3443_113_05&quot;;Extended Properties=&quot;&quot;" commandType="0"/>
  </connection>
  <connection id="1322" xr16:uid="{327EA7D1-503D-486B-858A-E56164E7714D}" keepAlive="1" name="連線919" type="5" refreshedVersion="0" background="1">
    <dbPr connection="Provider=Microsoft.Mashup.OleDb.1;Data Source=$Workbook$;Location=&quot;Table_3443_113_04&quot;;Extended Properties=&quot;&quot;" commandType="0"/>
  </connection>
  <connection id="1323" xr16:uid="{E6170BE5-352D-4B7A-83E8-776B675642D4}" keepAlive="1" name="連線92" type="5" refreshedVersion="0" background="1">
    <dbPr connection="Provider=Microsoft.Mashup.OleDb.1;Data Source=$Workbook$;Location=&quot;Table_6541_113_03&quot;;Extended Properties=&quot;&quot;" commandType="0"/>
  </connection>
  <connection id="1324" xr16:uid="{C29A41C4-F73A-4EE5-8434-6621009383F8}" keepAlive="1" name="連線920" type="5" refreshedVersion="0" background="1">
    <dbPr connection="Provider=Microsoft.Mashup.OleDb.1;Data Source=$Workbook$;Location=&quot;Table_3443_113_03&quot;;Extended Properties=&quot;&quot;" commandType="0"/>
  </connection>
  <connection id="1325" xr16:uid="{5F72CC94-CA4B-4133-A914-5837C59FC3ED}" keepAlive="1" name="連線921" type="5" refreshedVersion="0" background="1">
    <dbPr connection="Provider=Microsoft.Mashup.OleDb.1;Data Source=$Workbook$;Location=&quot;Table_6409_113_05&quot;;Extended Properties=&quot;&quot;" commandType="0"/>
  </connection>
  <connection id="1326" xr16:uid="{4C9C0F63-F5DD-4DD2-9D05-73DA593F831B}" keepAlive="1" name="連線922" type="5" refreshedVersion="0" background="1">
    <dbPr connection="Provider=Microsoft.Mashup.OleDb.1;Data Source=$Workbook$;Location=&quot;Table_6409_113_04&quot;;Extended Properties=&quot;&quot;" commandType="0"/>
  </connection>
  <connection id="1327" xr16:uid="{B6FD8B99-A9EB-469E-8AFE-0E0FDAF9E8B7}" keepAlive="1" name="連線923" type="5" refreshedVersion="0" background="1">
    <dbPr connection="Provider=Microsoft.Mashup.OleDb.1;Data Source=$Workbook$;Location=&quot;Table_6409_113_03&quot;;Extended Properties=&quot;&quot;" commandType="0"/>
  </connection>
  <connection id="1328" xr16:uid="{B6BF93BE-8DD4-4623-AF61-CBBD1E1739E1}" keepAlive="1" name="連線924" type="5" refreshedVersion="0" background="1">
    <dbPr connection="Provider=Microsoft.Mashup.OleDb.1;Data Source=$Workbook$;Location=&quot;Table_1905_113_05&quot;;Extended Properties=&quot;&quot;" commandType="0"/>
  </connection>
  <connection id="1329" xr16:uid="{0A5C01AB-07B5-468D-808F-49ECAD917E74}" keepAlive="1" name="連線925" type="5" refreshedVersion="0" background="1">
    <dbPr connection="Provider=Microsoft.Mashup.OleDb.1;Data Source=$Workbook$;Location=&quot;Table_1905_113_04&quot;;Extended Properties=&quot;&quot;" commandType="0"/>
  </connection>
  <connection id="1330" xr16:uid="{DF767CF6-3815-436F-9C25-81198F7DDB04}" keepAlive="1" name="連線926" type="5" refreshedVersion="0" background="1">
    <dbPr connection="Provider=Microsoft.Mashup.OleDb.1;Data Source=$Workbook$;Location=&quot;Table_1905_113_03&quot;;Extended Properties=&quot;&quot;" commandType="0"/>
  </connection>
  <connection id="1331" xr16:uid="{AC2DB8A4-C62A-40D3-AE39-065CB04DD34B}" keepAlive="1" name="連線927" type="5" refreshedVersion="0" background="1">
    <dbPr connection="Provider=Microsoft.Mashup.OleDb.1;Data Source=$Workbook$;Location=&quot;Table_3661_113_05&quot;;Extended Properties=&quot;&quot;" commandType="0"/>
  </connection>
  <connection id="1332" xr16:uid="{E170FAAD-F08B-4E6F-B9EF-CB55B1273110}" keepAlive="1" name="連線928" type="5" refreshedVersion="0" background="1">
    <dbPr connection="Provider=Microsoft.Mashup.OleDb.1;Data Source=$Workbook$;Location=&quot;Table_3661_113_04&quot;;Extended Properties=&quot;&quot;" commandType="0"/>
  </connection>
  <connection id="1333" xr16:uid="{93428B64-9203-4369-BE82-A553C331D58F}" keepAlive="1" name="連線929" type="5" refreshedVersion="0" background="1">
    <dbPr connection="Provider=Microsoft.Mashup.OleDb.1;Data Source=$Workbook$;Location=&quot;Table_3661_113_03&quot;;Extended Properties=&quot;&quot;" commandType="0"/>
  </connection>
  <connection id="1334" xr16:uid="{830840CA-CAC7-4CB6-83D2-2413A8DEF394}" keepAlive="1" name="連線93" type="5" refreshedVersion="0" background="1">
    <dbPr connection="Provider=Microsoft.Mashup.OleDb.1;Data Source=$Workbook$;Location=&quot;Table_2345_113_05&quot;;Extended Properties=&quot;&quot;" commandType="0"/>
  </connection>
  <connection id="1335" xr16:uid="{695077E1-D204-41C1-A078-9517F7137EEC}" keepAlive="1" name="連線930" type="5" refreshedVersion="0" background="1">
    <dbPr connection="Provider=Microsoft.Mashup.OleDb.1;Data Source=$Workbook$;Location=&quot;Table_6669_113_05&quot;;Extended Properties=&quot;&quot;" commandType="0"/>
  </connection>
  <connection id="1336" xr16:uid="{C83FB79E-2395-4862-BB37-5CC6155FB315}" keepAlive="1" name="連線931" type="5" refreshedVersion="0" background="1">
    <dbPr connection="Provider=Microsoft.Mashup.OleDb.1;Data Source=$Workbook$;Location=&quot;Table_6669_113_04&quot;;Extended Properties=&quot;&quot;" commandType="0"/>
  </connection>
  <connection id="1337" xr16:uid="{128B490A-D277-4E48-A2D9-B3E67A07F114}" keepAlive="1" name="連線932" type="5" refreshedVersion="0" background="1">
    <dbPr connection="Provider=Microsoft.Mashup.OleDb.1;Data Source=$Workbook$;Location=&quot;Table_6669_113_03&quot;;Extended Properties=&quot;&quot;" commandType="0"/>
  </connection>
  <connection id="1338" xr16:uid="{366E8A8F-BD0F-4508-B4D1-533E0CAED197}" keepAlive="1" name="連線933" type="5" refreshedVersion="0" background="1">
    <dbPr connection="Provider=Microsoft.Mashup.OleDb.1;Data Source=$Workbook$;Location=&quot;Table_3036_113_05&quot;;Extended Properties=&quot;&quot;" commandType="0"/>
  </connection>
  <connection id="1339" xr16:uid="{9F0728E7-FADD-4DD1-B346-90FBEA91AA82}" keepAlive="1" name="連線934" type="5" refreshedVersion="0" background="1">
    <dbPr connection="Provider=Microsoft.Mashup.OleDb.1;Data Source=$Workbook$;Location=&quot;Table_3036_113_04&quot;;Extended Properties=&quot;&quot;" commandType="0"/>
  </connection>
  <connection id="1340" xr16:uid="{11B1EBFB-D2D9-4C28-B5CF-8BB839767E1F}" keepAlive="1" name="連線935" type="5" refreshedVersion="0" background="1">
    <dbPr connection="Provider=Microsoft.Mashup.OleDb.1;Data Source=$Workbook$;Location=&quot;Table_3036_113_03&quot;;Extended Properties=&quot;&quot;" commandType="0"/>
  </connection>
  <connection id="1341" xr16:uid="{6FCA5D5A-4DB1-4060-BBFD-BA16BC6D51F2}" keepAlive="1" name="連線936" type="5" refreshedVersion="0" background="1">
    <dbPr connection="Provider=Microsoft.Mashup.OleDb.1;Data Source=$Workbook$;Location=&quot;Table_2357_113_05&quot;;Extended Properties=&quot;&quot;" commandType="0"/>
  </connection>
  <connection id="1342" xr16:uid="{DD779FD1-DE7D-4FA7-BE9B-CA7399C05900}" keepAlive="1" name="連線937" type="5" refreshedVersion="0" background="1">
    <dbPr connection="Provider=Microsoft.Mashup.OleDb.1;Data Source=$Workbook$;Location=&quot;Table_2357_113_04&quot;;Extended Properties=&quot;&quot;" commandType="0"/>
  </connection>
  <connection id="1343" xr16:uid="{EF759863-F7D2-4C6E-BE65-88A9C8484DFF}" keepAlive="1" name="連線938" type="5" refreshedVersion="0" background="1">
    <dbPr connection="Provider=Microsoft.Mashup.OleDb.1;Data Source=$Workbook$;Location=&quot;Table_2357_113_03&quot;;Extended Properties=&quot;&quot;" commandType="0"/>
  </connection>
  <connection id="1344" xr16:uid="{53E55E95-EEF4-426B-850B-3935D8C81E5F}" keepAlive="1" name="連線939" type="5" refreshedVersion="0" background="1">
    <dbPr connection="Provider=Microsoft.Mashup.OleDb.1;Data Source=$Workbook$;Location=&quot;Table_4938_113_05&quot;;Extended Properties=&quot;&quot;" commandType="0"/>
  </connection>
  <connection id="1345" xr16:uid="{B70B5D99-7393-450E-B899-64178A931E88}" keepAlive="1" name="連線94" type="5" refreshedVersion="0" background="1">
    <dbPr connection="Provider=Microsoft.Mashup.OleDb.1;Data Source=$Workbook$;Location=&quot;Table_2345_113_04&quot;;Extended Properties=&quot;&quot;" commandType="0"/>
  </connection>
  <connection id="1346" xr16:uid="{4396D4BE-0C11-4356-9C46-536C1D031474}" keepAlive="1" name="連線940" type="5" refreshedVersion="0" background="1">
    <dbPr connection="Provider=Microsoft.Mashup.OleDb.1;Data Source=$Workbook$;Location=&quot;Table_4938_113_04&quot;;Extended Properties=&quot;&quot;" commandType="0"/>
  </connection>
  <connection id="1347" xr16:uid="{B010CBE1-DE2C-4AB8-AFDB-9FDEA95B07AB}" keepAlive="1" name="連線941" type="5" refreshedVersion="0" background="1">
    <dbPr connection="Provider=Microsoft.Mashup.OleDb.1;Data Source=$Workbook$;Location=&quot;Table_4938_113_03&quot;;Extended Properties=&quot;&quot;" commandType="0"/>
  </connection>
  <connection id="1348" xr16:uid="{7E9EA21B-7513-4EE8-A738-A91104812F18}" keepAlive="1" name="連線942" type="5" refreshedVersion="0" background="1">
    <dbPr connection="Provider=Microsoft.Mashup.OleDb.1;Data Source=$Workbook$;Location=&quot;Table_1905_113_05&quot;;Extended Properties=&quot;&quot;" commandType="0"/>
  </connection>
  <connection id="1349" xr16:uid="{C80757DE-00C7-44CA-B012-DB6C3F019917}" keepAlive="1" name="連線943" type="5" refreshedVersion="0" background="1">
    <dbPr connection="Provider=Microsoft.Mashup.OleDb.1;Data Source=$Workbook$;Location=&quot;Table_1905_113_04&quot;;Extended Properties=&quot;&quot;" commandType="0"/>
  </connection>
  <connection id="1350" xr16:uid="{969D0F0B-2846-4140-811A-48A04C0527EE}" keepAlive="1" name="連線944" type="5" refreshedVersion="0" background="1">
    <dbPr connection="Provider=Microsoft.Mashup.OleDb.1;Data Source=$Workbook$;Location=&quot;Table_1905_113_03&quot;;Extended Properties=&quot;&quot;" commandType="0"/>
  </connection>
  <connection id="1351" xr16:uid="{F33FA5B1-71B0-4DB5-A543-45787669CBC5}" keepAlive="1" name="連線945" type="5" refreshedVersion="0" background="1">
    <dbPr connection="Provider=Microsoft.Mashup.OleDb.1;Data Source=$Workbook$;Location=&quot;Table_6414_113_05&quot;;Extended Properties=&quot;&quot;" commandType="0"/>
  </connection>
  <connection id="1352" xr16:uid="{3EAFFF06-F5DA-4F0A-A109-BAF106935A1F}" keepAlive="1" name="連線946" type="5" refreshedVersion="0" background="1">
    <dbPr connection="Provider=Microsoft.Mashup.OleDb.1;Data Source=$Workbook$;Location=&quot;Table_6414_113_04&quot;;Extended Properties=&quot;&quot;" commandType="0"/>
  </connection>
  <connection id="1353" xr16:uid="{25D42564-F487-463A-8837-2C35C3257645}" keepAlive="1" name="連線947" type="5" refreshedVersion="0" background="1">
    <dbPr connection="Provider=Microsoft.Mashup.OleDb.1;Data Source=$Workbook$;Location=&quot;Table_6414_113_03&quot;;Extended Properties=&quot;&quot;" commandType="0"/>
  </connection>
  <connection id="1354" xr16:uid="{9F185917-4D4E-4EAC-AE5A-0E450CED45C8}" keepAlive="1" name="連線948" type="5" refreshedVersion="0" background="1">
    <dbPr connection="Provider=Microsoft.Mashup.OleDb.1;Data Source=$Workbook$;Location=&quot;Table_3356_113_05&quot;;Extended Properties=&quot;&quot;" commandType="0"/>
  </connection>
  <connection id="1355" xr16:uid="{CBF76D43-6AFB-4883-8BC6-483AA6FBFD01}" keepAlive="1" name="連線949" type="5" refreshedVersion="0" background="1">
    <dbPr connection="Provider=Microsoft.Mashup.OleDb.1;Data Source=$Workbook$;Location=&quot;Table_3356_113_04&quot;;Extended Properties=&quot;&quot;" commandType="0"/>
  </connection>
  <connection id="1356" xr16:uid="{13EB4889-B73C-44A0-92D5-1FFF804AB28E}" keepAlive="1" name="連線95" type="5" refreshedVersion="0" background="1">
    <dbPr connection="Provider=Microsoft.Mashup.OleDb.1;Data Source=$Workbook$;Location=&quot;Table_2345_113_03&quot;;Extended Properties=&quot;&quot;" commandType="0"/>
  </connection>
  <connection id="1357" xr16:uid="{52406870-6D43-49C1-939D-A8E49B573BE0}" keepAlive="1" name="連線950" type="5" refreshedVersion="0" background="1">
    <dbPr connection="Provider=Microsoft.Mashup.OleDb.1;Data Source=$Workbook$;Location=&quot;Table_3356_113_03&quot;;Extended Properties=&quot;&quot;" commandType="0"/>
  </connection>
  <connection id="1358" xr16:uid="{D0F6AF7B-8519-4C0E-ABE8-CBA188245892}" keepAlive="1" name="連線951" type="5" refreshedVersion="0" background="1">
    <dbPr connection="Provider=Microsoft.Mashup.OleDb.1;Data Source=$Workbook$;Location=&quot;Table_1809_113_05&quot;;Extended Properties=&quot;&quot;" commandType="0"/>
  </connection>
  <connection id="1359" xr16:uid="{C094A080-205B-4637-9313-4B235176CFEE}" keepAlive="1" name="連線952" type="5" refreshedVersion="0" background="1">
    <dbPr connection="Provider=Microsoft.Mashup.OleDb.1;Data Source=$Workbook$;Location=&quot;Table_1809_113_04&quot;;Extended Properties=&quot;&quot;" commandType="0"/>
  </connection>
  <connection id="1360" xr16:uid="{DB2EBA9E-667D-4158-B44E-49616AD37BDD}" keepAlive="1" name="連線953" type="5" refreshedVersion="0" background="1">
    <dbPr connection="Provider=Microsoft.Mashup.OleDb.1;Data Source=$Workbook$;Location=&quot;Table_1809_113_03&quot;;Extended Properties=&quot;&quot;" commandType="0"/>
  </connection>
  <connection id="1361" xr16:uid="{69D41991-5031-48C6-AAFA-67E307803754}" keepAlive="1" name="連線954" type="5" refreshedVersion="0" background="1">
    <dbPr connection="Provider=Microsoft.Mashup.OleDb.1;Data Source=$Workbook$;Location=&quot;Table_2338_113_05&quot;;Extended Properties=&quot;&quot;" commandType="0"/>
  </connection>
  <connection id="1362" xr16:uid="{E863DC8F-FDF2-4978-9C07-52CFEE9B1DBD}" keepAlive="1" name="連線955" type="5" refreshedVersion="0" background="1">
    <dbPr connection="Provider=Microsoft.Mashup.OleDb.1;Data Source=$Workbook$;Location=&quot;Table_2338_113_04&quot;;Extended Properties=&quot;&quot;" commandType="0"/>
  </connection>
  <connection id="1363" xr16:uid="{0F49D09A-E8D6-4B25-B231-20FAEBBEAE14}" keepAlive="1" name="連線956" type="5" refreshedVersion="0" background="1">
    <dbPr connection="Provider=Microsoft.Mashup.OleDb.1;Data Source=$Workbook$;Location=&quot;Table_2338_113_03&quot;;Extended Properties=&quot;&quot;" commandType="0"/>
  </connection>
  <connection id="1364" xr16:uid="{C5625FDA-0BE1-4EEF-A908-7FFFD92AE3C3}" keepAlive="1" name="連線957" type="5" refreshedVersion="0" background="1">
    <dbPr connection="Provider=Microsoft.Mashup.OleDb.1;Data Source=$Workbook$;Location=&quot;Table_3504_113_05&quot;;Extended Properties=&quot;&quot;" commandType="0"/>
  </connection>
  <connection id="1365" xr16:uid="{AEFCCC23-841C-4CF1-94AB-2FD2C3E565A6}" keepAlive="1" name="連線958" type="5" refreshedVersion="0" background="1">
    <dbPr connection="Provider=Microsoft.Mashup.OleDb.1;Data Source=$Workbook$;Location=&quot;Table_3504_113_04&quot;;Extended Properties=&quot;&quot;" commandType="0"/>
  </connection>
  <connection id="1366" xr16:uid="{784BECA8-FEDC-403F-B654-B9227C80B457}" keepAlive="1" name="連線959" type="5" refreshedVersion="0" background="1">
    <dbPr connection="Provider=Microsoft.Mashup.OleDb.1;Data Source=$Workbook$;Location=&quot;Table_3504_113_03&quot;;Extended Properties=&quot;&quot;" commandType="0"/>
  </connection>
  <connection id="1367" xr16:uid="{BFBD0186-B84D-4B13-B914-1E8EE66F786C}" keepAlive="1" name="連線96" type="5" refreshedVersion="0" background="1">
    <dbPr connection="Provider=Microsoft.Mashup.OleDb.1;Data Source=$Workbook$;Location=&quot;Table_6669_113_05&quot;;Extended Properties=&quot;&quot;" commandType="0"/>
  </connection>
  <connection id="1368" xr16:uid="{C585C173-DB49-4039-A902-855F5DD7599F}" keepAlive="1" name="連線960" type="5" refreshedVersion="0" background="1">
    <dbPr connection="Provider=Microsoft.Mashup.OleDb.1;Data Source=$Workbook$;Location=&quot;Table_6669_113_05&quot;;Extended Properties=&quot;&quot;" commandType="0"/>
  </connection>
  <connection id="1369" xr16:uid="{15AD1DEE-C9E5-4763-A6D9-D3161E418113}" keepAlive="1" name="連線961" type="5" refreshedVersion="0" background="1">
    <dbPr connection="Provider=Microsoft.Mashup.OleDb.1;Data Source=$Workbook$;Location=&quot;Table_6669_113_04&quot;;Extended Properties=&quot;&quot;" commandType="0"/>
  </connection>
  <connection id="1370" xr16:uid="{399A59F5-172C-49F4-97CE-51F9E23F3774}" keepAlive="1" name="連線962" type="5" refreshedVersion="0" background="1">
    <dbPr connection="Provider=Microsoft.Mashup.OleDb.1;Data Source=$Workbook$;Location=&quot;Table_6669_113_03&quot;;Extended Properties=&quot;&quot;" commandType="0"/>
  </connection>
  <connection id="1371" xr16:uid="{0F7F5EC7-D681-41E4-BF5C-48524FA38011}" keepAlive="1" name="連線963" type="5" refreshedVersion="0" background="1">
    <dbPr connection="Provider=Microsoft.Mashup.OleDb.1;Data Source=$Workbook$;Location=&quot;Table_3533_113_05&quot;;Extended Properties=&quot;&quot;" commandType="0"/>
  </connection>
  <connection id="1372" xr16:uid="{BEC0B18F-E6A0-47E0-926B-403885EBEBF4}" keepAlive="1" name="連線964" type="5" refreshedVersion="0" background="1">
    <dbPr connection="Provider=Microsoft.Mashup.OleDb.1;Data Source=$Workbook$;Location=&quot;Table_3533_113_04&quot;;Extended Properties=&quot;&quot;" commandType="0"/>
  </connection>
  <connection id="1373" xr16:uid="{5126C266-9E65-4A37-9861-9990D4AA7D73}" keepAlive="1" name="連線965" type="5" refreshedVersion="0" background="1">
    <dbPr connection="Provider=Microsoft.Mashup.OleDb.1;Data Source=$Workbook$;Location=&quot;Table_3533_113_03&quot;;Extended Properties=&quot;&quot;" commandType="0"/>
  </connection>
  <connection id="1374" xr16:uid="{242D8B12-180E-4117-8979-18C85D42F5B7}" keepAlive="1" name="連線966" type="5" refreshedVersion="0" background="1">
    <dbPr connection="Provider=Microsoft.Mashup.OleDb.1;Data Source=$Workbook$;Location=&quot;Table_2059_113_05&quot;;Extended Properties=&quot;&quot;" commandType="0"/>
  </connection>
  <connection id="1375" xr16:uid="{433735B6-42A7-4886-9F24-D4EA7B7A0BDF}" keepAlive="1" name="連線967" type="5" refreshedVersion="0" background="1">
    <dbPr connection="Provider=Microsoft.Mashup.OleDb.1;Data Source=$Workbook$;Location=&quot;Table_2059_113_04&quot;;Extended Properties=&quot;&quot;" commandType="0"/>
  </connection>
  <connection id="1376" xr16:uid="{4C3FB9D7-C546-4401-88BA-505DA449C427}" keepAlive="1" name="連線968" type="5" refreshedVersion="0" background="1">
    <dbPr connection="Provider=Microsoft.Mashup.OleDb.1;Data Source=$Workbook$;Location=&quot;Table_2059_113_03&quot;;Extended Properties=&quot;&quot;" commandType="0"/>
  </connection>
  <connection id="1377" xr16:uid="{6189D3DB-2BA6-4D72-A3DA-F4B4F63710C2}" keepAlive="1" name="連線969" type="5" refreshedVersion="0" background="1">
    <dbPr connection="Provider=Microsoft.Mashup.OleDb.1;Data Source=$Workbook$;Location=&quot;Table_2357_113_05&quot;;Extended Properties=&quot;&quot;" commandType="0"/>
  </connection>
  <connection id="1378" xr16:uid="{0D85E25B-A1C0-45F2-9D30-0F75120A2C85}" keepAlive="1" name="連線97" type="5" refreshedVersion="0" background="1">
    <dbPr connection="Provider=Microsoft.Mashup.OleDb.1;Data Source=$Workbook$;Location=&quot;Table_6669_113_04&quot;;Extended Properties=&quot;&quot;" commandType="0"/>
  </connection>
  <connection id="1379" xr16:uid="{22588790-47BA-4DEE-A624-383CC60D2A72}" keepAlive="1" name="連線970" type="5" refreshedVersion="0" background="1">
    <dbPr connection="Provider=Microsoft.Mashup.OleDb.1;Data Source=$Workbook$;Location=&quot;Table_2357_113_04&quot;;Extended Properties=&quot;&quot;" commandType="0"/>
  </connection>
  <connection id="1380" xr16:uid="{D8A32508-4DE2-4B3D-AC47-AFF8B2BE9151}" keepAlive="1" name="連線971" type="5" refreshedVersion="0" background="1">
    <dbPr connection="Provider=Microsoft.Mashup.OleDb.1;Data Source=$Workbook$;Location=&quot;Table_2357_113_03&quot;;Extended Properties=&quot;&quot;" commandType="0"/>
  </connection>
  <connection id="1381" xr16:uid="{A40582B1-45A1-428E-A526-F639B8A748FB}" keepAlive="1" name="連線972" type="5" refreshedVersion="0" background="1">
    <dbPr connection="Provider=Microsoft.Mashup.OleDb.1;Data Source=$Workbook$;Location=&quot;Table_2404_113_05&quot;;Extended Properties=&quot;&quot;" commandType="0"/>
  </connection>
  <connection id="1382" xr16:uid="{0F1CFFA6-84E6-49EB-B165-6C0197F4B6B8}" keepAlive="1" name="連線973" type="5" refreshedVersion="0" background="1">
    <dbPr connection="Provider=Microsoft.Mashup.OleDb.1;Data Source=$Workbook$;Location=&quot;Table_2404_113_04&quot;;Extended Properties=&quot;&quot;" commandType="0"/>
  </connection>
  <connection id="1383" xr16:uid="{EF78E3AF-D5A3-453D-95BB-A64C973E00CC}" keepAlive="1" name="連線974" type="5" refreshedVersion="0" background="1">
    <dbPr connection="Provider=Microsoft.Mashup.OleDb.1;Data Source=$Workbook$;Location=&quot;Table_2404_113_03&quot;;Extended Properties=&quot;&quot;" commandType="0"/>
  </connection>
  <connection id="1384" xr16:uid="{2BF737D6-79A2-4D3B-A041-FCCE476503FB}" keepAlive="1" name="連線975" type="5" refreshedVersion="0" background="1">
    <dbPr connection="Provider=Microsoft.Mashup.OleDb.1;Data Source=$Workbook$;Location=&quot;Table_3008_113_05&quot;;Extended Properties=&quot;&quot;" commandType="0"/>
  </connection>
  <connection id="1385" xr16:uid="{63B1311C-6792-481B-99B2-149F885C3CE0}" keepAlive="1" name="連線976" type="5" refreshedVersion="0" background="1">
    <dbPr connection="Provider=Microsoft.Mashup.OleDb.1;Data Source=$Workbook$;Location=&quot;Table_3008_113_04&quot;;Extended Properties=&quot;&quot;" commandType="0"/>
  </connection>
  <connection id="1386" xr16:uid="{450D6BCF-CB60-4BBB-B642-F53C51DB47DB}" keepAlive="1" name="連線977" type="5" refreshedVersion="0" background="1">
    <dbPr connection="Provider=Microsoft.Mashup.OleDb.1;Data Source=$Workbook$;Location=&quot;Table_3008_113_03&quot;;Extended Properties=&quot;&quot;" commandType="0"/>
  </connection>
  <connection id="1387" xr16:uid="{84332CE2-798A-4B6F-B23D-89A71057E7A4}" keepAlive="1" name="連線978" type="5" refreshedVersion="0" background="1">
    <dbPr connection="Provider=Microsoft.Mashup.OleDb.1;Data Source=$Workbook$;Location=&quot;Table_4763_113_05&quot;;Extended Properties=&quot;&quot;" commandType="0"/>
  </connection>
  <connection id="1388" xr16:uid="{D1C527E2-2918-45EF-93FE-1DF39D560FCA}" keepAlive="1" name="連線979" type="5" refreshedVersion="0" background="1">
    <dbPr connection="Provider=Microsoft.Mashup.OleDb.1;Data Source=$Workbook$;Location=&quot;Table_4763_113_04&quot;;Extended Properties=&quot;&quot;" commandType="0"/>
  </connection>
  <connection id="1389" xr16:uid="{8F7035D0-2F4C-494B-ABE9-3C903EA5A782}" keepAlive="1" name="連線98" type="5" refreshedVersion="0" background="1">
    <dbPr connection="Provider=Microsoft.Mashup.OleDb.1;Data Source=$Workbook$;Location=&quot;Table_6669_113_03&quot;;Extended Properties=&quot;&quot;" commandType="0"/>
  </connection>
  <connection id="1390" xr16:uid="{572AF9D5-EC37-4932-B6D4-BD0ADB2F7378}" keepAlive="1" name="連線980" type="5" refreshedVersion="0" background="1">
    <dbPr connection="Provider=Microsoft.Mashup.OleDb.1;Data Source=$Workbook$;Location=&quot;Table_4763_113_03&quot;;Extended Properties=&quot;&quot;" commandType="0"/>
  </connection>
  <connection id="1391" xr16:uid="{3B644CE1-88E2-4BB4-8A5C-58DADC5E0921}" keepAlive="1" name="連線981" type="5" refreshedVersion="0" background="1">
    <dbPr connection="Provider=Microsoft.Mashup.OleDb.1;Data Source=$Workbook$;Location=&quot;Table_2454_113_05&quot;;Extended Properties=&quot;&quot;" commandType="0"/>
  </connection>
  <connection id="1392" xr16:uid="{42DE26D7-745F-4DD2-806F-6F774035CB1A}" keepAlive="1" name="連線982" type="5" refreshedVersion="0" background="1">
    <dbPr connection="Provider=Microsoft.Mashup.OleDb.1;Data Source=$Workbook$;Location=&quot;Table_2454_113_04&quot;;Extended Properties=&quot;&quot;" commandType="0"/>
  </connection>
  <connection id="1393" xr16:uid="{375FACF9-60B0-4118-A68D-B31FF2A5E52B}" keepAlive="1" name="連線983" type="5" refreshedVersion="0" background="1">
    <dbPr connection="Provider=Microsoft.Mashup.OleDb.1;Data Source=$Workbook$;Location=&quot;Table_2454_113_03&quot;;Extended Properties=&quot;&quot;" commandType="0"/>
  </connection>
  <connection id="1394" xr16:uid="{DC46B3E9-CB49-4ADF-A9EE-AF897BE0CD71}" keepAlive="1" name="連線984" type="5" refreshedVersion="0" background="1">
    <dbPr connection="Provider=Microsoft.Mashup.OleDb.1;Data Source=$Workbook$;Location=&quot;Table_2207_113_05&quot;;Extended Properties=&quot;&quot;" commandType="0"/>
  </connection>
  <connection id="1395" xr16:uid="{D2E3F5FC-D19F-4859-9D32-0E54BE38D087}" keepAlive="1" name="連線985" type="5" refreshedVersion="0" background="1">
    <dbPr connection="Provider=Microsoft.Mashup.OleDb.1;Data Source=$Workbook$;Location=&quot;Table_2207_113_04&quot;;Extended Properties=&quot;&quot;" commandType="0"/>
  </connection>
  <connection id="1396" xr16:uid="{FCE79661-8FB6-44F8-B1CC-B9B12CBB1468}" keepAlive="1" name="連線986" type="5" refreshedVersion="0" background="1">
    <dbPr connection="Provider=Microsoft.Mashup.OleDb.1;Data Source=$Workbook$;Location=&quot;Table_2207_113_03&quot;;Extended Properties=&quot;&quot;" commandType="0"/>
  </connection>
  <connection id="1397" xr16:uid="{1727B36A-F75F-43FA-86C1-84174EA4E4B7}" keepAlive="1" name="連線987" type="5" refreshedVersion="0" background="1">
    <dbPr connection="Provider=Microsoft.Mashup.OleDb.1;Data Source=$Workbook$;Location=&quot;Table_3661_113_05&quot;;Extended Properties=&quot;&quot;" commandType="0"/>
  </connection>
  <connection id="1398" xr16:uid="{EE79D786-841B-4E13-B633-FD9E968474CB}" keepAlive="1" name="連線988" type="5" refreshedVersion="0" background="1">
    <dbPr connection="Provider=Microsoft.Mashup.OleDb.1;Data Source=$Workbook$;Location=&quot;Table_3661_113_04&quot;;Extended Properties=&quot;&quot;" commandType="0"/>
  </connection>
  <connection id="1399" xr16:uid="{523F1E42-87C5-494B-9D53-9D7295C545D3}" keepAlive="1" name="連線989" type="5" refreshedVersion="0" background="1">
    <dbPr connection="Provider=Microsoft.Mashup.OleDb.1;Data Source=$Workbook$;Location=&quot;Table_3661_113_03&quot;;Extended Properties=&quot;&quot;" commandType="0"/>
  </connection>
  <connection id="1400" xr16:uid="{8BA80FE9-CBF3-48FE-8B4C-ACBB239A02B4}" keepAlive="1" name="連線99" type="5" refreshedVersion="0" background="1">
    <dbPr connection="Provider=Microsoft.Mashup.OleDb.1;Data Source=$Workbook$;Location=&quot;Table_3653_113_05&quot;;Extended Properties=&quot;&quot;" commandType="0"/>
  </connection>
  <connection id="1401" xr16:uid="{00CE57B3-BAB9-46FC-8102-95546710C866}" keepAlive="1" name="連線990" type="5" refreshedVersion="0" background="1">
    <dbPr connection="Provider=Microsoft.Mashup.OleDb.1;Data Source=$Workbook$;Location=&quot;Table_6669_113_05&quot;;Extended Properties=&quot;&quot;" commandType="0"/>
  </connection>
  <connection id="1402" xr16:uid="{BBAD5779-DEB8-419B-AE0F-23C2365833D2}" keepAlive="1" name="連線991" type="5" refreshedVersion="0" background="1">
    <dbPr connection="Provider=Microsoft.Mashup.OleDb.1;Data Source=$Workbook$;Location=&quot;Table_6669_113_04&quot;;Extended Properties=&quot;&quot;" commandType="0"/>
  </connection>
  <connection id="1403" xr16:uid="{680A43EE-5494-4F86-B66D-3357A677911F}" keepAlive="1" name="連線992" type="5" refreshedVersion="0" background="1">
    <dbPr connection="Provider=Microsoft.Mashup.OleDb.1;Data Source=$Workbook$;Location=&quot;Table_6669_113_03&quot;;Extended Properties=&quot;&quot;" commandType="0"/>
  </connection>
  <connection id="1404" xr16:uid="{2DD3E771-3976-4188-832E-1415EFB4974E}" keepAlive="1" name="連線993" type="5" refreshedVersion="0" background="1">
    <dbPr connection="Provider=Microsoft.Mashup.OleDb.1;Data Source=$Workbook$;Location=&quot;Table_3036_113_05&quot;;Extended Properties=&quot;&quot;" commandType="0"/>
  </connection>
  <connection id="1405" xr16:uid="{628B6893-FCE7-4EC7-B699-170BE90D43C8}" keepAlive="1" name="連線994" type="5" refreshedVersion="0" background="1">
    <dbPr connection="Provider=Microsoft.Mashup.OleDb.1;Data Source=$Workbook$;Location=&quot;Table_3036_113_04&quot;;Extended Properties=&quot;&quot;" commandType="0"/>
  </connection>
  <connection id="1406" xr16:uid="{5050B2B9-EFDA-4B68-B305-EC91EAE7CA34}" keepAlive="1" name="連線995" type="5" refreshedVersion="0" background="1">
    <dbPr connection="Provider=Microsoft.Mashup.OleDb.1;Data Source=$Workbook$;Location=&quot;Table_3036_113_03&quot;;Extended Properties=&quot;&quot;" commandType="0"/>
  </connection>
  <connection id="1407" xr16:uid="{D0B54C9E-D47C-4624-A664-6CD9804888B0}" keepAlive="1" name="連線996" type="5" refreshedVersion="0" background="1">
    <dbPr connection="Provider=Microsoft.Mashup.OleDb.1;Data Source=$Workbook$;Location=&quot;Table_2357_113_05&quot;;Extended Properties=&quot;&quot;" commandType="0"/>
  </connection>
  <connection id="1408" xr16:uid="{7E68334F-E14B-4703-9FEE-716F08F78984}" keepAlive="1" name="連線997" type="5" refreshedVersion="0" background="1">
    <dbPr connection="Provider=Microsoft.Mashup.OleDb.1;Data Source=$Workbook$;Location=&quot;Table_2357_113_04&quot;;Extended Properties=&quot;&quot;" commandType="0"/>
  </connection>
  <connection id="1409" xr16:uid="{11483274-3C36-47D6-8ECC-B9E8D68C42EC}" keepAlive="1" name="連線998" type="5" refreshedVersion="0" background="1">
    <dbPr connection="Provider=Microsoft.Mashup.OleDb.1;Data Source=$Workbook$;Location=&quot;Table_2357_113_03&quot;;Extended Properties=&quot;&quot;" commandType="0"/>
  </connection>
  <connection id="141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<sst xmlns="http://schemas.openxmlformats.org/spreadsheetml/2006/main" count="1707" uniqueCount="774">
  <si>
    <t>暱稱</t>
  </si>
  <si>
    <t>年齡</t>
  </si>
  <si>
    <t>性別</t>
  </si>
  <si>
    <t>郵件</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</si>
  <si>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</si>
  <si>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</si>
  <si>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</si>
  <si>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</si>
  <si>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</si>
  <si>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</si>
  <si>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</si>
  <si>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</si>
  <si>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</si>
  <si>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</si>
  <si>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</si>
  <si>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</si>
  <si>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</si>
  <si>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</si>
  <si>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</si>
  <si>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</si>
  <si>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</si>
  <si>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</si>
  <si>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</si>
  <si>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</si>
  <si>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</si>
  <si>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</si>
  <si>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</si>
  <si>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</si>
  <si>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</si>
  <si>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</si>
  <si>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</si>
  <si>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</si>
  <si>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</si>
  <si>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</si>
  <si>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</si>
  <si>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</si>
  <si>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</si>
  <si>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</si>
  <si>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</si>
  <si>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</si>
  <si>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</si>
  <si>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</si>
  <si>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</si>
  <si>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</si>
  <si>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</si>
  <si>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</si>
  <si>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</si>
  <si>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</si>
  <si>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</si>
  <si>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</si>
  <si>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</si>
  <si>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</si>
  <si>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</si>
  <si>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</si>
  <si>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</si>
  <si>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</si>
  <si>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</si>
  <si>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</si>
  <si>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</si>
  <si>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</si>
  <si>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</si>
  <si>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</si>
  <si>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</si>
  <si>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</si>
  <si>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</si>
  <si>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</si>
  <si>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</si>
  <si>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</si>
  <si>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</si>
  <si>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</si>
  <si>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</si>
  <si>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</si>
  <si>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</si>
  <si>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</si>
  <si>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</si>
  <si>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</si>
  <si>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</si>
  <si>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</si>
  <si>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</si>
  <si>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</si>
  <si>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</si>
  <si>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</si>
  <si>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</si>
  <si>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</si>
  <si>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</si>
  <si>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</si>
  <si>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</si>
  <si>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</si>
  <si>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</si>
  <si>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</si>
  <si>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</si>
  <si>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</si>
  <si>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</si>
  <si>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</si>
  <si>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</si>
  <si>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</si>
  <si>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</si>
  <si>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</si>
  <si>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</si>
  <si>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</si>
  <si>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</si>
  <si>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</si>
  <si>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</si>
  <si>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</si>
  <si>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</si>
  <si>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</si>
  <si>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</si>
  <si>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</si>
  <si>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</si>
  <si>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</si>
  <si>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</si>
  <si>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</si>
  <si>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</si>
  <si>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</si>
  <si>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</si>
  <si>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</si>
  <si>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</si>
  <si>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</si>
  <si>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</si>
  <si>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</si>
  <si>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</si>
  <si>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</si>
  <si>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</si>
  <si>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</si>
  <si>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</si>
  <si>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</si>
  <si>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</si>
  <si>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</si>
  <si>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</si>
  <si>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</si>
  <si>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</si>
  <si>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</si>
  <si>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</si>
  <si>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</si>
  <si>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</si>
  <si>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</si>
  <si>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</si>
  <si>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</si>
  <si>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</si>
  <si>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</si>
  <si>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</si>
  <si>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</si>
  <si>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</si>
  <si>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</si>
  <si>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</si>
  <si>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</si>
  <si>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</si>
  <si>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</si>
  <si>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</si>
  <si>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</si>
  <si>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</si>
  <si>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</si>
  <si>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</si>
  <si>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</si>
  <si>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</si>
  <si>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</si>
  <si>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</si>
  <si>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</si>
  <si>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</si>
  <si>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</si>
  <si>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</si>
  <si>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</si>
  <si>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</si>
  <si>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</si>
  <si>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</si>
  <si>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</si>
  <si>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</si>
  <si>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</si>
  <si>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</si>
  <si>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</si>
  <si>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</si>
  <si>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</si>
  <si>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</si>
  <si>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</si>
  <si>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</si>
  <si>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</si>
  <si>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</si>
  <si>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</si>
  <si>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</si>
  <si>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</si>
  <si>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</si>
  <si>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</si>
  <si>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</si>
  <si>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</si>
  <si>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</si>
  <si>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</si>
  <si>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</si>
  <si>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</si>
  <si>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</si>
  <si>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</si>
  <si>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</si>
  <si>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</si>
  <si>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</si>
  <si>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</si>
  <si>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</si>
  <si>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</si>
  <si>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</si>
  <si>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</si>
  <si>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</si>
  <si>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</si>
  <si>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</si>
  <si>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</si>
  <si>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</si>
  <si>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</si>
  <si>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</si>
  <si>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</si>
  <si>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</si>
  <si>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</si>
  <si>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</si>
  <si>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</si>
  <si>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</si>
  <si>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</si>
  <si>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</si>
  <si>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</si>
  <si>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</si>
  <si>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</si>
  <si>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</si>
  <si>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</si>
  <si>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</si>
  <si>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</si>
  <si>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</si>
  <si>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</si>
  <si>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</si>
  <si>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</si>
  <si>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</si>
  <si>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</si>
  <si>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</si>
  <si>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</si>
  <si>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</si>
  <si>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</si>
  <si>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</si>
  <si>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</si>
  <si>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</si>
  <si>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</si>
  <si>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</si>
  <si>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</si>
  <si>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</si>
  <si>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</si>
  <si>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</si>
  <si>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</si>
  <si>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</si>
  <si>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</si>
  <si>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</si>
  <si>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</si>
  <si>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</si>
  <si>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</si>
  <si>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</si>
  <si>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</si>
  <si>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</si>
  <si>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</si>
  <si>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</si>
  <si>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</si>
  <si>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</si>
  <si>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</si>
  <si>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</si>
  <si>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</si>
  <si>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</si>
  <si>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</si>
  <si>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</si>
  <si>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</si>
  <si>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</si>
  <si>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</si>
  <si>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</si>
  <si>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</si>
  <si>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</si>
  <si>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</si>
  <si>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</si>
  <si>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</si>
  <si>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</si>
  <si>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</si>
  <si>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</si>
  <si>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</si>
  <si>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</si>
  <si>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</si>
  <si>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</si>
  <si>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</si>
  <si>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</si>
  <si>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</si>
  <si>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</si>
  <si>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</si>
  <si>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</si>
  <si>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</si>
  <si>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</si>
  <si>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</si>
  <si>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</si>
  <si>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</si>
  <si>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</si>
  <si>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</si>
  <si>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</si>
  <si>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</si>
  <si>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</si>
  <si>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</si>
  <si>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</si>
  <si>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</si>
  <si>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</si>
  <si>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</si>
  <si>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</si>
  <si>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</si>
  <si>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</si>
  <si>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</si>
  <si>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</si>
  <si>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</si>
  <si>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</si>
  <si>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</si>
  <si>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</si>
  <si>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</si>
  <si>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</si>
  <si>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</si>
  <si>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</si>
  <si>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</si>
  <si>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</si>
  <si>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</si>
  <si>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</si>
  <si>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</si>
  <si>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</si>
  <si>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</si>
  <si>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</si>
  <si>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</si>
  <si>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</si>
  <si>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</si>
  <si>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</si>
  <si>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</si>
  <si>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</si>
  <si>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</si>
  <si>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</si>
  <si>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</si>
  <si>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</si>
  <si>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</si>
  <si>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</si>
  <si>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</si>
  <si>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</si>
  <si>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</si>
  <si>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</si>
  <si>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</si>
  <si>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</si>
  <si>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</si>
  <si>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</si>
  <si>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</si>
  <si>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</si>
  <si>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</si>
  <si>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</si>
  <si>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</si>
  <si>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</si>
  <si>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</si>
  <si>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</si>
  <si>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</si>
  <si>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</si>
  <si>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</si>
  <si>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</si>
  <si>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</si>
  <si>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</si>
  <si>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</si>
  <si>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</si>
  <si>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</si>
  <si>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</si>
  <si>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</si>
  <si>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</si>
  <si>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</si>
  <si>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</si>
  <si>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</si>
  <si>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</si>
  <si>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</si>
  <si>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</si>
  <si>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</si>
  <si>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</si>
  <si>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</si>
  <si>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</si>
  <si>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</si>
  <si>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</si>
  <si>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</si>
  <si>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</si>
  <si>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</si>
  <si>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</si>
  <si>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</si>
  <si>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</si>
  <si>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</si>
  <si>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</si>
  <si>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</si>
  <si>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</si>
  <si>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</si>
  <si>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</si>
  <si>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</si>
  <si>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</si>
  <si>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</si>
  <si>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</si>
  <si>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</si>
  <si>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</si>
  <si>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</si>
  <si>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</si>
  <si>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</si>
  <si>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</si>
  <si>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</si>
  <si>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</si>
  <si>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</si>
  <si>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</si>
  <si>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</si>
  <si>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</si>
  <si>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</si>
  <si>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</si>
  <si>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</si>
  <si>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</si>
  <si>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</si>
  <si>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</si>
  <si>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</si>
  <si>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</si>
  <si>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</si>
  <si>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</si>
  <si>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</si>
  <si>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</si>
  <si>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</si>
  <si>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</si>
  <si>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</si>
  <si>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</si>
  <si>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</si>
  <si>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</si>
  <si>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</si>
  <si>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</si>
  <si>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</si>
  <si>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</si>
  <si>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</si>
  <si>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</si>
  <si>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</si>
  <si>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</si>
  <si>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</si>
  <si>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</si>
  <si>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</si>
  <si>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</si>
  <si>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</si>
  <si>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</si>
  <si>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</si>
  <si>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</si>
  <si>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</si>
  <si>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</si>
  <si>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</si>
  <si>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</si>
  <si>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</si>
  <si>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</si>
  <si>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</si>
  <si>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</si>
  <si>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</si>
  <si>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</si>
  <si>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</si>
  <si>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</si>
  <si>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</si>
  <si>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</si>
  <si>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</si>
  <si>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</si>
  <si>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</si>
  <si>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</si>
  <si>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</si>
  <si>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</si>
  <si>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</si>
  <si>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</si>
  <si>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</si>
  <si>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</si>
  <si>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</si>
  <si>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</si>
  <si>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</si>
  <si>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</si>
  <si>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</si>
  <si>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</si>
  <si>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</si>
  <si>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</si>
  <si>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</si>
  <si>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</si>
  <si>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</si>
  <si>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</si>
  <si>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</si>
  <si>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</si>
  <si>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</si>
  <si>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</si>
  <si>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</si>
  <si>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</si>
  <si>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</si>
  <si>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</si>
  <si>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</si>
  <si>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</si>
  <si>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</si>
  <si>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</si>
  <si>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</si>
  <si>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</si>
  <si>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</si>
  <si>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</si>
  <si>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</si>
  <si>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</si>
  <si>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</si>
  <si>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</si>
  <si>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</si>
  <si>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</si>
  <si>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</si>
  <si>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</si>
  <si>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</si>
  <si>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</si>
  <si>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</si>
  <si>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</si>
  <si>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</si>
  <si>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</si>
  <si>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</si>
  <si>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</si>
  <si>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</si>
  <si>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</si>
  <si>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</si>
  <si>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</si>
  <si>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</si>
  <si>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</si>
  <si>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</si>
  <si>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</si>
  <si>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</si>
  <si>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</si>
  <si>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</si>
  <si>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</si>
  <si>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</si>
  <si>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</si>
  <si>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</si>
  <si>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</si>
  <si>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</si>
  <si>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</si>
  <si>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</si>
  <si>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</si>
  <si>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</si>
  <si>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</si>
  <si>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</si>
  <si>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</si>
  <si>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</si>
  <si>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</si>
  <si>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</si>
  <si>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</si>
  <si>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</si>
  <si>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</si>
  <si>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</si>
  <si>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</si>
  <si>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</si>
  <si>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</si>
  <si>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</si>
  <si>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</si>
  <si>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</si>
  <si>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</si>
  <si>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</si>
  <si>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</si>
  <si>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</si>
  <si>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</si>
  <si>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</si>
  <si>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</si>
  <si>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</si>
  <si>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</si>
  <si>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</si>
  <si>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</si>
  <si>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</si>
  <si>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</si>
  <si>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</si>
  <si>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</si>
  <si>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</si>
  <si>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</si>
  <si>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</si>
  <si>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</si>
  <si>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</si>
  <si>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</si>
  <si>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</si>
  <si>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</si>
  <si>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</si>
  <si>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</si>
  <si>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</si>
  <si>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</si>
  <si>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</si>
  <si>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</si>
  <si>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</si>
  <si>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</si>
  <si>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</si>
  <si>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</si>
  <si>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</si>
  <si>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</si>
  <si>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</si>
  <si>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</si>
  <si>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</si>
  <si>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</si>
  <si>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</si>
  <si>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</si>
  <si>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</si>
  <si>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</si>
  <si>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</si>
  <si>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</si>
  <si>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</si>
  <si>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</si>
  <si>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</si>
  <si>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</si>
  <si>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</si>
  <si>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</si>
  <si>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</si>
  <si>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</si>
  <si>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</si>
  <si>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</si>
  <si>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</si>
  <si>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</si>
  <si>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</si>
  <si>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</si>
  <si>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</si>
  <si>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</si>
  <si>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</si>
  <si>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</si>
  <si>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</si>
  <si>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</si>
  <si>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</si>
  <si>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</si>
  <si>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</si>
  <si>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</si>
  <si>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</si>
  <si>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</si>
  <si>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</si>
  <si>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</si>
  <si>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</si>
  <si>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</si>
  <si>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</si>
  <si>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</si>
  <si>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</si>
  <si>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</si>
  <si>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</si>
  <si>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</si>
  <si>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</si>
  <si>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</si>
  <si>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</si>
  <si>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</si>
  <si>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</si>
  <si>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</si>
  <si>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</si>
  <si>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</si>
  <si>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</si>
  <si>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</si>
  <si>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</si>
  <si>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</si>
  <si>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</si>
  <si>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</si>
  <si>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</si>
  <si>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</si>
  <si>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</si>
  <si>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</si>
  <si>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</si>
  <si>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</si>
  <si>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</si>
  <si>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</si>
  <si>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</si>
  <si>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</si>
  <si>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</si>
  <si>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</si>
  <si>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</si>
  <si>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</si>
  <si>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</si>
  <si>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</si>
  <si>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</si>
  <si>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</si>
  <si>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</si>
  <si>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</si>
  <si>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</si>
  <si>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</si>
  <si>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</si>
  <si>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</si>
  <si>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</si>
  <si>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</si>
  <si>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</si>
  <si>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</si>
  <si>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</si>
  <si>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</si>
  <si>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</si>
  <si>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</si>
  <si>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</si>
  <si>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</si>
  <si>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</si>
  <si>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</si>
  <si>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</si>
  <si>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</si>
  <si>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</si>
  <si>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</si>
  <si>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</si>
  <si>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</si>
  <si>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</si>
  <si>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</si>
  <si>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</si>
  <si>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</si>
  <si>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</si>
  <si>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</si>
  <si>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</si>
  <si>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</si>
  <si>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</si>
  <si>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</si>
  <si>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</si>
  <si>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</si>
  <si>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</si>
  <si>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</si>
  <si>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</si>
  <si>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</si>
  <si>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</si>
  <si>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</si>
  <si>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</si>
  <si>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</si>
  <si>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</si>
  <si>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</si>
  <si>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</si>
  <si>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</si>
  <si>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</si>
  <si>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</si>
  <si>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</si>
  <si>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</si>
  <si>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</si>
  <si>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</si>
  <si>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7" type="noConversion"/>
  </si>
  <si>
    <t>日期</t>
    <phoneticPr fontId="27" type="noConversion"/>
  </si>
  <si>
    <t>每日報酬率對數變化</t>
    <phoneticPr fontId="27" type="noConversion"/>
  </si>
  <si>
    <t>每日報酬率對數變化數值計算</t>
    <phoneticPr fontId="27" type="noConversion"/>
  </si>
  <si>
    <t>此表日期對應A行</t>
    <phoneticPr fontId="27" type="noConversion"/>
  </si>
  <si>
    <t>平均值 (Mean)</t>
    <phoneticPr fontId="27" type="noConversion"/>
  </si>
  <si>
    <t>可見H1註解</t>
    <phoneticPr fontId="27" type="noConversion"/>
  </si>
  <si>
    <t>變異數 (Var)</t>
    <phoneticPr fontId="27" type="noConversion"/>
  </si>
  <si>
    <t>標準差 (Std)</t>
    <phoneticPr fontId="27" type="noConversion"/>
  </si>
  <si>
    <t>年化標準差 (Std_year)</t>
    <phoneticPr fontId="27" type="noConversion"/>
  </si>
  <si>
    <t>▲ 年化計算見註解</t>
    <phoneticPr fontId="27" type="noConversion"/>
  </si>
  <si>
    <t>矩陣1</t>
    <phoneticPr fontId="27" type="noConversion"/>
  </si>
  <si>
    <t>▲ 共變異數矩陣</t>
    <phoneticPr fontId="27" type="noConversion"/>
  </si>
  <si>
    <t>▲ 相關係數矩陣</t>
    <phoneticPr fontId="27" type="noConversion"/>
  </si>
  <si>
    <t>▲ CheleskyDecompose矩陣</t>
    <phoneticPr fontId="27" type="noConversion"/>
  </si>
  <si>
    <t>Path Number</t>
    <phoneticPr fontId="27" type="noConversion"/>
  </si>
  <si>
    <t>Total Weight</t>
    <phoneticPr fontId="27" type="noConversion"/>
  </si>
  <si>
    <t>Mean</t>
    <phoneticPr fontId="27" type="noConversion"/>
  </si>
  <si>
    <t>Standard Deviation</t>
    <phoneticPr fontId="27" type="noConversion"/>
  </si>
  <si>
    <t>Sharpe Ratio</t>
    <phoneticPr fontId="27" type="noConversion"/>
  </si>
  <si>
    <t>Rf</t>
    <phoneticPr fontId="27" type="noConversion"/>
  </si>
  <si>
    <t>▲ 此處有註解</t>
    <phoneticPr fontId="27" type="noConversion"/>
  </si>
  <si>
    <t>日期</t>
  </si>
  <si>
    <t>開盤價</t>
  </si>
  <si>
    <t>最高價</t>
  </si>
  <si>
    <t>最低價</t>
  </si>
  <si>
    <t>收盤價</t>
  </si>
  <si>
    <t>成交量</t>
  </si>
  <si>
    <t>6669 ~N(0,1)</t>
  </si>
  <si>
    <t>6669ε</t>
  </si>
  <si>
    <t>6669R</t>
  </si>
  <si>
    <t>6669W</t>
  </si>
  <si>
    <t>2357 ~N(0,1)</t>
  </si>
  <si>
    <t>2357ε</t>
  </si>
  <si>
    <t>2357R</t>
  </si>
  <si>
    <t>2357W</t>
  </si>
  <si>
    <t>4938 ~N(0,1)</t>
  </si>
  <si>
    <t>3036 ~N(0,1)</t>
  </si>
  <si>
    <t>3356 ~N(0,1)</t>
  </si>
  <si>
    <t>6414 ~N(0,1)</t>
  </si>
  <si>
    <t>1905 ~N(0,1)</t>
  </si>
  <si>
    <t>2338 ~N(0,1)</t>
  </si>
  <si>
    <t>4938ε</t>
  </si>
  <si>
    <t>3036ε</t>
  </si>
  <si>
    <t>3356ε</t>
  </si>
  <si>
    <t>6414ε</t>
  </si>
  <si>
    <t>1905ε</t>
  </si>
  <si>
    <t>2338ε</t>
  </si>
  <si>
    <t>4938R</t>
  </si>
  <si>
    <t>3036R</t>
  </si>
  <si>
    <t>3356R</t>
  </si>
  <si>
    <t>6414R</t>
  </si>
  <si>
    <t>1905R</t>
  </si>
  <si>
    <t>2338R</t>
  </si>
  <si>
    <t>4938W</t>
  </si>
  <si>
    <t>3036W</t>
  </si>
  <si>
    <t>3356W</t>
  </si>
  <si>
    <t>6414W</t>
  </si>
  <si>
    <t>1905W</t>
  </si>
  <si>
    <t>2338W</t>
  </si>
  <si>
    <t>權重</t>
    <phoneticPr fontId="6" type="noConversion"/>
  </si>
  <si>
    <t>平均</t>
    <phoneticPr fontId="6" type="noConversion"/>
  </si>
  <si>
    <t>百分比</t>
    <phoneticPr fontId="6" type="noConversion"/>
  </si>
  <si>
    <t>2317 ~N(0,1)</t>
  </si>
  <si>
    <t>3702 ~N(0,1)</t>
  </si>
  <si>
    <t>2317ε</t>
  </si>
  <si>
    <t>3702ε</t>
  </si>
  <si>
    <t>2317R</t>
  </si>
  <si>
    <t>3702R</t>
  </si>
  <si>
    <t>2317W</t>
  </si>
  <si>
    <t>3702W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</si>
</sst>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6">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FFD966"/>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2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0" fillId="9" borderId="0" xfId="0" applyFill="1" applyAlignment="1">
      <alignment vertical="center"/>
    </xf>
    <xf numFmtId="0" fontId="0" fillId="10" borderId="0" xfId="0" applyFill="1" applyAlignment="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2" fillId="15" borderId="10" xfId="4" applyFont="1" applyFill="1" applyBorder="1">
      <alignment vertical="center"/>
    </xf>
    <xf numFmtId="0" fontId="1" fillId="0" borderId="11" xfId="4" applyBorder="1">
      <alignment vertical="center"/>
    </xf>
    <xf numFmtId="0" fontId="22" fillId="15" borderId="12" xfId="4" applyFont="1" applyFill="1" applyBorder="1">
      <alignment vertical="center"/>
    </xf>
    <xf numFmtId="0" fontId="1" fillId="0" borderId="13" xfId="4" applyBorder="1">
      <alignment vertical="center"/>
    </xf>
    <xf numFmtId="0" fontId="1" fillId="0" borderId="14" xfId="4" applyBorder="1">
      <alignment vertical="center"/>
    </xf>
    <xf numFmtId="0" fontId="22" fillId="16" borderId="15" xfId="4" applyFont="1" applyFill="1" applyBorder="1" applyAlignment="1">
      <alignment horizontal="center" vertical="center"/>
    </xf>
    <xf numFmtId="0" fontId="22" fillId="17" borderId="16" xfId="4" applyFont="1" applyFill="1" applyBorder="1">
      <alignment vertical="center"/>
    </xf>
    <xf numFmtId="0" fontId="22" fillId="17"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8" fillId="19" borderId="26" xfId="4" applyFont="1" applyFill="1" applyBorder="1" applyAlignment="1">
      <alignment horizontal="center" vertical="center"/>
    </xf>
    <xf numFmtId="49" fontId="28" fillId="20" borderId="27" xfId="4" applyNumberFormat="1" applyFont="1" applyFill="1" applyBorder="1" applyAlignment="1">
      <alignment horizontal="center" vertical="center"/>
    </xf>
    <xf numFmtId="49" fontId="28" fillId="20" borderId="28" xfId="4" applyNumberFormat="1" applyFont="1" applyFill="1" applyBorder="1" applyAlignment="1">
      <alignment horizontal="center" vertical="center"/>
    </xf>
    <xf numFmtId="49" fontId="28" fillId="20" borderId="29" xfId="4" applyNumberFormat="1" applyFont="1" applyFill="1" applyBorder="1" applyAlignment="1">
      <alignment horizontal="center" vertical="center"/>
    </xf>
    <xf numFmtId="49" fontId="28" fillId="21" borderId="27" xfId="4" applyNumberFormat="1" applyFont="1" applyFill="1" applyBorder="1" applyAlignment="1">
      <alignment horizontal="center" vertical="center"/>
    </xf>
    <xf numFmtId="49" fontId="28" fillId="21" borderId="30" xfId="4" applyNumberFormat="1" applyFont="1" applyFill="1" applyBorder="1" applyAlignment="1">
      <alignment horizontal="center" vertical="center"/>
    </xf>
    <xf numFmtId="0" fontId="20" fillId="6" borderId="0" xfId="4" applyFont="1" applyFill="1" applyAlignment="1">
      <alignment horizontal="center" vertical="center"/>
    </xf>
    <xf numFmtId="0" fontId="29" fillId="22" borderId="0" xfId="4" applyFont="1" applyFill="1" applyAlignment="1">
      <alignment horizontal="right" vertical="center"/>
    </xf>
    <xf numFmtId="0" fontId="29" fillId="8" borderId="0" xfId="4" applyFont="1" applyFill="1" applyAlignment="1">
      <alignment horizontal="right" vertical="center"/>
    </xf>
    <xf numFmtId="0" fontId="30" fillId="0" borderId="0" xfId="4" applyFont="1">
      <alignment vertical="center"/>
    </xf>
    <xf numFmtId="0" fontId="20" fillId="7" borderId="0" xfId="4" applyFont="1" applyFill="1" applyAlignment="1">
      <alignment horizontal="center" vertical="center"/>
    </xf>
    <xf numFmtId="0" fontId="20" fillId="8" borderId="0" xfId="4" applyFont="1" applyFill="1" applyAlignment="1">
      <alignment horizontal="center" vertical="center"/>
    </xf>
    <xf numFmtId="0" fontId="28" fillId="24" borderId="31" xfId="4" applyFont="1" applyFill="1" applyBorder="1">
      <alignment vertical="center"/>
    </xf>
    <xf numFmtId="49" fontId="28" fillId="20" borderId="32" xfId="4" applyNumberFormat="1" applyFont="1" applyFill="1" applyBorder="1" applyAlignment="1">
      <alignment horizontal="center" vertical="center"/>
    </xf>
    <xf numFmtId="49" fontId="28" fillId="20" borderId="33" xfId="4" applyNumberFormat="1" applyFont="1" applyFill="1" applyBorder="1" applyAlignment="1">
      <alignment horizontal="center" vertical="center"/>
    </xf>
    <xf numFmtId="49" fontId="28" fillId="20" borderId="34" xfId="4" applyNumberFormat="1" applyFont="1" applyFill="1" applyBorder="1" applyAlignment="1">
      <alignment horizontal="center" vertical="center"/>
    </xf>
    <xf numFmtId="49" fontId="28" fillId="20" borderId="35" xfId="4" applyNumberFormat="1" applyFont="1" applyFill="1" applyBorder="1" applyAlignment="1">
      <alignment horizontal="center" vertical="center"/>
    </xf>
    <xf numFmtId="0" fontId="28" fillId="24" borderId="36" xfId="4" applyFont="1" applyFill="1" applyBorder="1">
      <alignment vertical="center"/>
    </xf>
    <xf numFmtId="49" fontId="28" fillId="20" borderId="37" xfId="4" applyNumberFormat="1" applyFont="1" applyFill="1" applyBorder="1" applyAlignment="1">
      <alignment horizontal="center" vertical="center"/>
    </xf>
    <xf numFmtId="49" fontId="28" fillId="20" borderId="38" xfId="4" applyNumberFormat="1" applyFont="1" applyFill="1" applyBorder="1" applyAlignment="1">
      <alignment horizontal="center" vertical="center"/>
    </xf>
    <xf numFmtId="49" fontId="28" fillId="20" borderId="39" xfId="4" applyNumberFormat="1" applyFont="1" applyFill="1" applyBorder="1" applyAlignment="1">
      <alignment horizontal="center" vertical="center"/>
    </xf>
    <xf numFmtId="49" fontId="28" fillId="20" borderId="40" xfId="4" applyNumberFormat="1" applyFont="1" applyFill="1" applyBorder="1" applyAlignment="1">
      <alignment horizontal="center" vertical="center"/>
    </xf>
    <xf numFmtId="0" fontId="28" fillId="24" borderId="41" xfId="4" applyFont="1" applyFill="1" applyBorder="1">
      <alignment vertical="center"/>
    </xf>
    <xf numFmtId="49" fontId="28" fillId="20" borderId="42" xfId="4" applyNumberFormat="1" applyFont="1" applyFill="1" applyBorder="1" applyAlignment="1">
      <alignment horizontal="center" vertical="center"/>
    </xf>
    <xf numFmtId="49" fontId="28" fillId="20" borderId="43" xfId="4" applyNumberFormat="1" applyFont="1" applyFill="1" applyBorder="1" applyAlignment="1">
      <alignment horizontal="center" vertical="center"/>
    </xf>
    <xf numFmtId="49" fontId="28" fillId="20" borderId="44" xfId="4" applyNumberFormat="1" applyFont="1" applyFill="1" applyBorder="1" applyAlignment="1">
      <alignment horizontal="center" vertical="center"/>
    </xf>
    <xf numFmtId="49" fontId="28" fillId="20" borderId="45" xfId="4" applyNumberFormat="1" applyFont="1" applyFill="1" applyBorder="1" applyAlignment="1">
      <alignment horizontal="center" vertical="center"/>
    </xf>
    <xf numFmtId="0" fontId="28" fillId="24" borderId="46" xfId="4" applyFont="1" applyFill="1" applyBorder="1">
      <alignment vertical="center"/>
    </xf>
    <xf numFmtId="49" fontId="28" fillId="20" borderId="47" xfId="4" applyNumberFormat="1" applyFont="1" applyFill="1" applyBorder="1" applyAlignment="1">
      <alignment horizontal="center" vertical="center"/>
    </xf>
    <xf numFmtId="49" fontId="28" fillId="20" borderId="48" xfId="4" applyNumberFormat="1" applyFont="1" applyFill="1" applyBorder="1" applyAlignment="1">
      <alignment horizontal="center" vertical="center"/>
    </xf>
    <xf numFmtId="49" fontId="28" fillId="20" borderId="49" xfId="4" applyNumberFormat="1" applyFont="1" applyFill="1" applyBorder="1" applyAlignment="1">
      <alignment horizontal="center" vertical="center"/>
    </xf>
    <xf numFmtId="49" fontId="28" fillId="20" borderId="50" xfId="4" applyNumberFormat="1" applyFont="1" applyFill="1" applyBorder="1" applyAlignment="1">
      <alignment horizontal="center" vertical="center"/>
    </xf>
    <xf numFmtId="49" fontId="28" fillId="20" borderId="51" xfId="4" applyNumberFormat="1" applyFont="1" applyFill="1" applyBorder="1" applyAlignment="1">
      <alignment horizontal="center" vertical="center"/>
    </xf>
    <xf numFmtId="49" fontId="28" fillId="8" borderId="25" xfId="4" applyNumberFormat="1" applyFont="1" applyFill="1" applyBorder="1" applyAlignment="1">
      <alignment horizontal="center" vertical="center"/>
    </xf>
    <xf numFmtId="49" fontId="28" fillId="20" borderId="52" xfId="4" applyNumberFormat="1" applyFont="1" applyFill="1" applyBorder="1" applyAlignment="1">
      <alignment horizontal="right" vertical="center"/>
    </xf>
    <xf numFmtId="0" fontId="20" fillId="0" borderId="23" xfId="4" applyFont="1" applyBorder="1">
      <alignment vertical="center"/>
    </xf>
    <xf numFmtId="49" fontId="28" fillId="20" borderId="53" xfId="4" applyNumberFormat="1" applyFont="1" applyFill="1" applyBorder="1" applyAlignment="1">
      <alignment horizontal="right" vertical="center"/>
    </xf>
    <xf numFmtId="0" fontId="20" fillId="0" borderId="19" xfId="4" applyFont="1" applyBorder="1">
      <alignment vertical="center"/>
    </xf>
    <xf numFmtId="0" fontId="28" fillId="20" borderId="54" xfId="4" applyFont="1" applyFill="1" applyBorder="1">
      <alignment vertical="center"/>
    </xf>
    <xf numFmtId="0" fontId="20" fillId="0" borderId="22" xfId="4" applyFont="1" applyBorder="1">
      <alignment vertical="center"/>
    </xf>
    <xf numFmtId="49" fontId="28" fillId="20"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5" borderId="23" xfId="4" applyFont="1" applyFill="1" applyBorder="1">
      <alignment vertical="center"/>
    </xf>
    <xf numFmtId="0" fontId="20" fillId="25" borderId="0" xfId="4" applyFont="1" applyFill="1">
      <alignment vertical="center"/>
    </xf>
    <xf numFmtId="49" fontId="28" fillId="25" borderId="53" xfId="4" applyNumberFormat="1" applyFont="1" applyFill="1" applyBorder="1" applyAlignment="1">
      <alignment horizontal="right" vertical="center"/>
    </xf>
    <xf numFmtId="0" fontId="30" fillId="0" borderId="0" xfId="4" applyFont="1" applyAlignment="1">
      <alignment horizontal="center" vertical="center"/>
    </xf>
    <xf numFmtId="0" fontId="28" fillId="20" borderId="57" xfId="4" applyFont="1" applyFill="1" applyBorder="1">
      <alignment vertical="center"/>
    </xf>
    <xf numFmtId="49" fontId="28" fillId="25" borderId="58" xfId="4" applyNumberFormat="1" applyFont="1" applyFill="1" applyBorder="1" applyAlignment="1">
      <alignment horizontal="right" vertical="center"/>
    </xf>
    <xf numFmtId="0" fontId="28" fillId="20"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8" fillId="20"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8" fillId="20" borderId="62" xfId="4" applyNumberFormat="1" applyFont="1" applyFill="1" applyBorder="1" applyAlignment="1">
      <alignment horizontal="center" vertical="center"/>
    </xf>
    <xf numFmtId="49" fontId="28" fillId="20" borderId="63" xfId="4" applyNumberFormat="1" applyFont="1" applyFill="1" applyBorder="1" applyAlignment="1">
      <alignment horizontal="center" vertical="center"/>
    </xf>
    <xf numFmtId="49" fontId="28" fillId="20" borderId="64" xfId="4" applyNumberFormat="1" applyFont="1" applyFill="1" applyBorder="1" applyAlignment="1">
      <alignment horizontal="center" vertical="center"/>
    </xf>
    <xf numFmtId="49" fontId="28" fillId="20" borderId="65" xfId="4" applyNumberFormat="1" applyFont="1" applyFill="1" applyBorder="1" applyAlignment="1">
      <alignment horizontal="center" vertical="center"/>
    </xf>
    <xf numFmtId="49" fontId="28" fillId="20"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1" borderId="56" xfId="4" applyFont="1" applyFill="1" applyBorder="1">
      <alignment vertical="center"/>
    </xf>
    <xf numFmtId="0" fontId="20" fillId="0" borderId="0" xfId="4" applyFont="1" applyBorder="1">
      <alignment vertical="center"/>
    </xf>
    <xf numFmtId="49" fontId="28" fillId="20" borderId="67" xfId="4" applyNumberFormat="1" applyFont="1" applyFill="1" applyBorder="1" applyAlignment="1">
      <alignment horizontal="right" vertical="center"/>
    </xf>
    <xf numFmtId="0" fontId="1" fillId="0" borderId="0" xfId="4" applyBorder="1">
      <alignment vertical="center"/>
    </xf>
    <xf numFmtId="0" fontId="20" fillId="18" borderId="0" xfId="4" applyFont="1" applyFill="1" applyBorder="1">
      <alignment vertical="center"/>
    </xf>
    <xf numFmtId="0" fontId="20" fillId="11" borderId="0" xfId="4" applyFont="1" applyFill="1" applyBorder="1">
      <alignment vertical="center"/>
    </xf>
    <xf numFmtId="49" fontId="28" fillId="23" borderId="6" xfId="4" applyNumberFormat="1" applyFont="1" applyFill="1" applyBorder="1" applyAlignment="1">
      <alignment horizontal="center" vertical="center"/>
    </xf>
    <xf numFmtId="49" fontId="28" fillId="20" borderId="69" xfId="4" applyNumberFormat="1" applyFont="1" applyFill="1" applyBorder="1" applyAlignment="1">
      <alignment horizontal="center" vertical="center"/>
    </xf>
    <xf numFmtId="49" fontId="28" fillId="20" borderId="70" xfId="4" applyNumberFormat="1" applyFont="1" applyFill="1" applyBorder="1" applyAlignment="1">
      <alignment horizontal="center" vertical="center"/>
    </xf>
    <xf numFmtId="49" fontId="28" fillId="23" borderId="68" xfId="4" applyNumberFormat="1" applyFont="1" applyFill="1" applyBorder="1" applyAlignment="1">
      <alignment horizontal="center" vertical="center"/>
    </xf>
    <xf numFmtId="0" fontId="28" fillId="5" borderId="71" xfId="4" applyFont="1" applyFill="1" applyBorder="1" applyAlignment="1">
      <alignment horizontal="center" vertical="center"/>
    </xf>
    <xf numFmtId="49" fontId="28" fillId="20" borderId="72" xfId="4" applyNumberFormat="1" applyFont="1" applyFill="1" applyBorder="1" applyAlignment="1">
      <alignment horizontal="center" vertical="center"/>
    </xf>
    <xf numFmtId="49" fontId="28" fillId="20" borderId="73" xfId="4" applyNumberFormat="1" applyFont="1" applyFill="1" applyBorder="1" applyAlignment="1">
      <alignment horizontal="center" vertical="center"/>
    </xf>
    <xf numFmtId="49" fontId="28" fillId="20" borderId="74" xfId="4" applyNumberFormat="1" applyFont="1" applyFill="1" applyBorder="1" applyAlignment="1">
      <alignment horizontal="center" vertical="center"/>
    </xf>
    <xf numFmtId="49" fontId="28" fillId="20" borderId="75" xfId="4" applyNumberFormat="1" applyFont="1" applyFill="1" applyBorder="1" applyAlignment="1">
      <alignment horizontal="center" vertical="center"/>
    </xf>
    <xf numFmtId="0" fontId="20" fillId="0" borderId="76" xfId="4" applyFont="1" applyBorder="1">
      <alignment vertical="center"/>
    </xf>
    <xf numFmtId="49" fontId="28" fillId="23"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368600</xdr:colOff>
      <xdr:row>0</xdr:row>
      <xdr:rowOff>0</xdr:rowOff>
    </xdr:from>
    <xdr:to>
      <xdr:col>18</xdr:col>
      <xdr:colOff>368602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6186" y="0"/>
          <a:ext cx="9196554" cy="12262069"/>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175174</xdr:colOff>
      <xdr:row>9</xdr:row>
      <xdr:rowOff>172659</xdr:rowOff>
    </xdr:from>
    <xdr:to>
      <xdr:col>16</xdr:col>
      <xdr:colOff>632014</xdr:colOff>
      <xdr:row>48</xdr:row>
      <xdr:rowOff>171490</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180559" y="2077659"/>
          <a:ext cx="7132481" cy="8253831"/>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6669.TW,3036.TW,2357.TW,4938.TW,2317.TW,3702.TW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89369" y="993205"/>
          <a:ext cx="7032860" cy="810553"/>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11</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33</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44</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92760" y="5120980"/>
          <a:ext cx="6276027" cy="1159237"/>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2317W     3702W     1905W     6414W     3356W     2338W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0.002        0.026        0.061        0.159        0.198        0.093        0.027        0.134        0.21        0.09</a:t>
            </a:r>
            <a:endParaRPr lang="zh-TW" altLang="en-US" sz="1100">
              <a:latin typeface="+mj-lt"/>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53123" y="4836280"/>
          <a:ext cx="7037076" cy="323564"/>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294393</xdr:colOff>
      <xdr:row>30</xdr:row>
      <xdr:rowOff>103868</xdr:rowOff>
    </xdr:from>
    <xdr:to>
      <xdr:col>16</xdr:col>
      <xdr:colOff>169210</xdr:colOff>
      <xdr:row>48</xdr:row>
      <xdr:rowOff>5363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573609" y="6453868"/>
          <a:ext cx="5154032" cy="3711495"/>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369712" y="3856463"/>
          <a:ext cx="1759522" cy="440100"/>
          <a:chOff x="13383835" y="6147552"/>
          <a:chExt cx="2561081" cy="651710"/>
        </a:xfrm>
      </xdr:grpSpPr>
      <xdr:sp macro="[0]!雪天型最終分析"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550015</xdr:colOff>
      <xdr:row>30</xdr:row>
      <xdr:rowOff>48096</xdr:rowOff>
    </xdr:from>
    <xdr:to>
      <xdr:col>8</xdr:col>
      <xdr:colOff>169119</xdr:colOff>
      <xdr:row>47</xdr:row>
      <xdr:rowOff>159813</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55400" y="6398096"/>
          <a:ext cx="954232" cy="3710050"/>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371435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6102"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95241</xdr:colOff>
      <xdr:row>25</xdr:row>
      <xdr:rowOff>149747</xdr:rowOff>
    </xdr:from>
    <xdr:to>
      <xdr:col>16</xdr:col>
      <xdr:colOff>556542</xdr:colOff>
      <xdr:row>50</xdr:row>
      <xdr:rowOff>174784</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32241" y="5145080"/>
          <a:ext cx="7022968" cy="531670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052358" y="1012320"/>
          <a:ext cx="6933162"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11</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33</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44</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440398" y="5217277"/>
          <a:ext cx="6168188" cy="1176723"/>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2317W     3702W     1905W     6414W     3356W     2338W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233479</xdr:colOff>
      <xdr:row>32</xdr:row>
      <xdr:rowOff>38866</xdr:rowOff>
    </xdr:from>
    <xdr:to>
      <xdr:col>16</xdr:col>
      <xdr:colOff>152645</xdr:colOff>
      <xdr:row>49</xdr:row>
      <xdr:rowOff>166748</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5561284" y="6667646"/>
          <a:ext cx="5246971" cy="3813980"/>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8990795" y="3918085"/>
          <a:ext cx="1887441" cy="441418"/>
          <a:chOff x="13735911" y="6147552"/>
          <a:chExt cx="2209004" cy="651710"/>
        </a:xfrm>
      </xdr:grpSpPr>
      <xdr:sp macro="[0]!陰天型最終分析"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509743</xdr:colOff>
      <xdr:row>32</xdr:row>
      <xdr:rowOff>40171</xdr:rowOff>
    </xdr:from>
    <xdr:to>
      <xdr:col>8</xdr:col>
      <xdr:colOff>132513</xdr:colOff>
      <xdr:row>49</xdr:row>
      <xdr:rowOff>167970</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4425576" y="6513643"/>
          <a:ext cx="928048" cy="3726133"/>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345694</xdr:colOff>
      <xdr:row>0</xdr:row>
      <xdr:rowOff>0</xdr:rowOff>
    </xdr:from>
    <xdr:to>
      <xdr:col>18</xdr:col>
      <xdr:colOff>345695</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8265" y="0"/>
          <a:ext cx="9144001" cy="121920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27287" y="941096"/>
          <a:ext cx="6974064" cy="810553"/>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11</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33</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44</a:t>
          </a:r>
          <a:endParaRPr lang="zh-TW" altLang="en-US" sz="1600" b="1">
            <a:solidFill>
              <a:schemeClr val="tx1"/>
            </a:solidFill>
          </a:endParaRPr>
        </a:p>
      </xdr:txBody>
    </xdr:sp>
    <xdr:clientData/>
  </xdr:twoCellAnchor>
  <xdr:twoCellAnchor>
    <xdr:from>
      <xdr:col>6</xdr:col>
      <xdr:colOff>105258</xdr:colOff>
      <xdr:row>9</xdr:row>
      <xdr:rowOff>202246</xdr:rowOff>
    </xdr:from>
    <xdr:to>
      <xdr:col>16</xdr:col>
      <xdr:colOff>568198</xdr:colOff>
      <xdr:row>49</xdr:row>
      <xdr:rowOff>114197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21091" y="2107246"/>
          <a:ext cx="6989329" cy="8378618"/>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3959" y="5281087"/>
          <a:ext cx="6179692" cy="1222736"/>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2317W     3702W     1905W     6414W     3356W     2338W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0.046        0.002        0.164        0.198        0.048        0.16        0.214        0.111        0.013        0.044</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284036</xdr:colOff>
      <xdr:row>31</xdr:row>
      <xdr:rowOff>34928</xdr:rowOff>
    </xdr:from>
    <xdr:to>
      <xdr:col>16</xdr:col>
      <xdr:colOff>171568</xdr:colOff>
      <xdr:row>48</xdr:row>
      <xdr:rowOff>148972</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33369" y="6596595"/>
          <a:ext cx="5136866" cy="3712377"/>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099463" y="3949390"/>
          <a:ext cx="1759991" cy="440100"/>
          <a:chOff x="13735911" y="6147552"/>
          <a:chExt cx="2209004" cy="651710"/>
        </a:xfrm>
      </xdr:grpSpPr>
      <xdr:sp macro="[0]!晴天型最終分析"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512993</xdr:colOff>
      <xdr:row>31</xdr:row>
      <xdr:rowOff>22151</xdr:rowOff>
    </xdr:from>
    <xdr:to>
      <xdr:col>8</xdr:col>
      <xdr:colOff>130732</xdr:colOff>
      <xdr:row>48</xdr:row>
      <xdr:rowOff>112867</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28826" y="6583818"/>
          <a:ext cx="923017" cy="3689049"/>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122727"/>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105808" y="2127659"/>
          <a:ext cx="7150905" cy="8502369"/>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3661.TW,2455.TW,2330.TW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40295" y="1099695"/>
          <a:ext cx="7096859" cy="813753"/>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11</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33</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44</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50951" y="5389320"/>
          <a:ext cx="6331885" cy="1229137"/>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2317W     3702W     1905W     6414W     3356W     2338W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0.189        0.081        0.065        0.229        0.019        0.188        0.019        0.047        0.043        0.119</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73648" y="6683467"/>
          <a:ext cx="5230076" cy="3762660"/>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82698" y="3929801"/>
          <a:ext cx="1787628" cy="436664"/>
          <a:chOff x="13735911" y="6147552"/>
          <a:chExt cx="2209004" cy="651710"/>
        </a:xfrm>
      </xdr:grpSpPr>
      <xdr:sp macro="[0]!雷雨型最終分析"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21287" y="6724172"/>
          <a:ext cx="955831" cy="3760237"/>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22681" y="0"/>
          <a:ext cx="9345899" cy="12216190"/>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20705" y="2066926"/>
          <a:ext cx="7009118"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3661.TW,2327.TW,2330.TW,6491.TW,3406.TW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049280" y="1049867"/>
          <a:ext cx="6971284"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11</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33</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44</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458855" y="5444067"/>
          <a:ext cx="6206310"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2317W     3702W     1905W     6414W     3356W     2338W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0.083        0.214        0.032        0.002        0.198        0.022        0.137        0.044        0.112        0.156</a:t>
            </a:r>
            <a:endParaRPr lang="zh-TW" altLang="en-US" sz="1100">
              <a:latin typeface="+mj-lt"/>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469740" y="6750781"/>
          <a:ext cx="939641"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614189" y="6727976"/>
          <a:ext cx="5233945"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260415" y="4043564"/>
          <a:ext cx="1651396" cy="435827"/>
          <a:chOff x="13532841" y="6147552"/>
          <a:chExt cx="2412074" cy="651710"/>
        </a:xfrm>
      </xdr:grpSpPr>
      <xdr:sp macro="[0]!閃電型最終分析"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閃電型最終分析"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s>
    <definedNames>
      <definedName name="列印風險中立偏愛好結果"/>
      <definedName name="返回風險中立偏愛好人格頁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row>
        <row r="2">
          <cell r="A2" t="str">
            <v>1101.TW</v>
          </cell>
          <cell r="B2">
            <v>1.1000000000000001</v>
          </cell>
          <cell r="C2">
            <v>0.55500000000000005</v>
          </cell>
          <cell r="D2">
            <v>20.575758</v>
          </cell>
          <cell r="E2">
            <v>4.1929998000000003E-2</v>
          </cell>
          <cell r="F2">
            <v>1.3429999999999999E-2</v>
          </cell>
          <cell r="G2">
            <v>0.20221001</v>
          </cell>
          <cell r="H2">
            <v>4.6980000000000001E-2</v>
          </cell>
          <cell r="I2">
            <v>30.863636</v>
          </cell>
          <cell r="J2">
            <v>1.0791824999999999</v>
          </cell>
          <cell r="K2">
            <v>14.871</v>
          </cell>
        </row>
        <row r="3">
          <cell r="A3" t="str">
            <v>1102.TW</v>
          </cell>
          <cell r="B3">
            <v>3.36</v>
          </cell>
          <cell r="C3">
            <v>0.30399999999999999</v>
          </cell>
          <cell r="D3">
            <v>15.173610999999999</v>
          </cell>
          <cell r="E3">
            <v>5.9490000000000001E-2</v>
          </cell>
          <cell r="F3">
            <v>1.2940001E-2</v>
          </cell>
          <cell r="G3">
            <v>0.13184999999999999</v>
          </cell>
          <cell r="H3">
            <v>6.2039999999999998E-2</v>
          </cell>
          <cell r="I3">
            <v>13.005953</v>
          </cell>
          <cell r="J3">
            <v>0.90773135000000005</v>
          </cell>
          <cell r="K3">
            <v>23.353000000000002</v>
          </cell>
        </row>
        <row r="4">
          <cell r="A4" t="str">
            <v>1103.TW</v>
          </cell>
          <cell r="B4">
            <v>0.27</v>
          </cell>
          <cell r="C4">
            <v>0.67500000000000004</v>
          </cell>
          <cell r="D4">
            <v>42.209299999999999</v>
          </cell>
          <cell r="E4">
            <v>4.3200002999999997E-3</v>
          </cell>
          <cell r="F4">
            <v>-2.5300000000000001E-3</v>
          </cell>
          <cell r="G4">
            <v>0.12584999999999999</v>
          </cell>
          <cell r="H4">
            <v>-2.6329999999999999E-2</v>
          </cell>
          <cell r="I4">
            <v>67.222219999999993</v>
          </cell>
          <cell r="J4">
            <v>0.55157113000000002</v>
          </cell>
          <cell r="K4">
            <v>4.4189999999999996</v>
          </cell>
        </row>
        <row r="5">
          <cell r="A5" t="str">
            <v>1104.TW</v>
          </cell>
          <cell r="B5">
            <v>3.08</v>
          </cell>
          <cell r="C5">
            <v>0.58399999999999996</v>
          </cell>
          <cell r="D5">
            <v>11.837456</v>
          </cell>
          <cell r="E5">
            <v>0.1062</v>
          </cell>
          <cell r="F5">
            <v>2.1749999999999999E-2</v>
          </cell>
          <cell r="G5">
            <v>0.19764999999999999</v>
          </cell>
          <cell r="H5">
            <v>0.14233999999999999</v>
          </cell>
          <cell r="I5">
            <v>10.876624</v>
          </cell>
          <cell r="J5">
            <v>1.0312451</v>
          </cell>
          <cell r="K5">
            <v>11.59</v>
          </cell>
        </row>
        <row r="6">
          <cell r="A6" t="str">
            <v>1108.TW</v>
          </cell>
          <cell r="B6">
            <v>1.29</v>
          </cell>
          <cell r="E6">
            <v>0.11</v>
          </cell>
          <cell r="F6">
            <v>3.9989999999999998E-2</v>
          </cell>
          <cell r="G6">
            <v>0.17455000000000001</v>
          </cell>
          <cell r="H6">
            <v>0.13542000000000001</v>
          </cell>
          <cell r="I6">
            <v>13.100776</v>
          </cell>
          <cell r="J6">
            <v>1.4389101</v>
          </cell>
          <cell r="K6">
            <v>12.862</v>
          </cell>
        </row>
        <row r="7">
          <cell r="A7" t="str">
            <v>1109.TW</v>
          </cell>
          <cell r="B7">
            <v>1.94</v>
          </cell>
          <cell r="C7">
            <v>0.375</v>
          </cell>
          <cell r="D7">
            <v>15.555555999999999</v>
          </cell>
          <cell r="E7">
            <v>8.2180000000000003E-2</v>
          </cell>
          <cell r="F7">
            <v>5.3639997000000002E-2</v>
          </cell>
          <cell r="G7">
            <v>0.21423</v>
          </cell>
          <cell r="H7">
            <v>0.17874999999999999</v>
          </cell>
          <cell r="I7">
            <v>10.103092999999999</v>
          </cell>
          <cell r="J7">
            <v>0.8237371</v>
          </cell>
          <cell r="K7">
            <v>18.349</v>
          </cell>
        </row>
        <row r="8">
          <cell r="A8" t="str">
            <v>1110.TW</v>
          </cell>
          <cell r="B8">
            <v>0.25</v>
          </cell>
          <cell r="C8">
            <v>7.8E-2</v>
          </cell>
          <cell r="E8">
            <v>1.7579999999999998E-2</v>
          </cell>
          <cell r="F8">
            <v>3.1199999999999999E-3</v>
          </cell>
          <cell r="G8">
            <v>8.9679999999999996E-2</v>
          </cell>
          <cell r="H8">
            <v>8.7349995999999999E-2</v>
          </cell>
          <cell r="I8">
            <v>80.8</v>
          </cell>
          <cell r="J8">
            <v>1.2899929999999999</v>
          </cell>
          <cell r="K8">
            <v>3.9889999999999999</v>
          </cell>
        </row>
        <row r="9">
          <cell r="A9" t="str">
            <v>1201.TW</v>
          </cell>
          <cell r="B9">
            <v>0.54</v>
          </cell>
          <cell r="E9">
            <v>3.7240000000000002E-2</v>
          </cell>
          <cell r="F9">
            <v>1.265E-2</v>
          </cell>
          <cell r="G9">
            <v>0.27212997999999999</v>
          </cell>
          <cell r="H9">
            <v>2.962E-2</v>
          </cell>
          <cell r="I9">
            <v>34.537033000000001</v>
          </cell>
          <cell r="J9">
            <v>1.2731245</v>
          </cell>
          <cell r="K9">
            <v>43.646999999999998</v>
          </cell>
        </row>
        <row r="10">
          <cell r="A10" t="str">
            <v>1203.TW</v>
          </cell>
          <cell r="B10">
            <v>2.11</v>
          </cell>
          <cell r="D10">
            <v>28.988764</v>
          </cell>
          <cell r="E10">
            <v>0.11337999999999999</v>
          </cell>
          <cell r="F10">
            <v>5.9819999999999998E-2</v>
          </cell>
          <cell r="G10">
            <v>0.31175000000000003</v>
          </cell>
          <cell r="H10">
            <v>0.18781999999999999</v>
          </cell>
          <cell r="I10">
            <v>24.454977</v>
          </cell>
          <cell r="J10">
            <v>2.0781312000000001</v>
          </cell>
          <cell r="K10">
            <v>26.808</v>
          </cell>
        </row>
        <row r="11">
          <cell r="A11" t="str">
            <v>1210.TW</v>
          </cell>
          <cell r="B11">
            <v>4.9000000000000004</v>
          </cell>
          <cell r="C11">
            <v>0.57899999999999996</v>
          </cell>
          <cell r="D11">
            <v>11.729165999999999</v>
          </cell>
          <cell r="E11">
            <v>0.15823999999999999</v>
          </cell>
          <cell r="F11">
            <v>5.9180003000000002E-2</v>
          </cell>
          <cell r="G11">
            <v>0.13464999999999999</v>
          </cell>
          <cell r="H11">
            <v>5.3760000000000002E-2</v>
          </cell>
          <cell r="I11">
            <v>11.489796</v>
          </cell>
          <cell r="J11">
            <v>2.0097811000000001</v>
          </cell>
          <cell r="K11">
            <v>131.38</v>
          </cell>
        </row>
        <row r="12">
          <cell r="A12" t="str">
            <v>1213.TW</v>
          </cell>
          <cell r="B12">
            <v>-2.54</v>
          </cell>
          <cell r="C12">
            <v>0.36299999999999999</v>
          </cell>
          <cell r="E12">
            <v>-0.46766999999999997</v>
          </cell>
          <cell r="F12">
            <v>-9.4469994000000002E-2</v>
          </cell>
          <cell r="G12">
            <v>-0.78256000000000003</v>
          </cell>
          <cell r="H12">
            <v>-2.8861701000000002</v>
          </cell>
          <cell r="J12">
            <v>1.7318713999999999</v>
          </cell>
          <cell r="K12">
            <v>2.1320000000000001</v>
          </cell>
        </row>
        <row r="13">
          <cell r="A13" t="str">
            <v>1215.TW</v>
          </cell>
          <cell r="B13">
            <v>7.51</v>
          </cell>
          <cell r="D13">
            <v>12.441314</v>
          </cell>
          <cell r="E13">
            <v>0.22116</v>
          </cell>
          <cell r="F13">
            <v>6.7490004000000006E-2</v>
          </cell>
          <cell r="G13">
            <v>0.17569000000000001</v>
          </cell>
          <cell r="H13">
            <v>7.4380000000000002E-2</v>
          </cell>
          <cell r="I13">
            <v>14.114513000000001</v>
          </cell>
          <cell r="J13">
            <v>3.1440011999999999</v>
          </cell>
          <cell r="K13">
            <v>97.834999999999994</v>
          </cell>
        </row>
        <row r="14">
          <cell r="A14" t="str">
            <v>1216.TW</v>
          </cell>
          <cell r="B14">
            <v>3.3</v>
          </cell>
          <cell r="C14">
            <v>0.255</v>
          </cell>
          <cell r="D14">
            <v>18.171295000000001</v>
          </cell>
          <cell r="E14">
            <v>0.1517</v>
          </cell>
          <cell r="F14">
            <v>3.1229999000000001E-2</v>
          </cell>
          <cell r="G14">
            <v>0.32351999999999997</v>
          </cell>
          <cell r="H14">
            <v>5.4699999999999999E-2</v>
          </cell>
          <cell r="I14">
            <v>23.787880000000001</v>
          </cell>
          <cell r="J14">
            <v>3.3275402000000001</v>
          </cell>
          <cell r="K14">
            <v>107.084</v>
          </cell>
        </row>
        <row r="15">
          <cell r="A15" t="str">
            <v>1217.TW</v>
          </cell>
          <cell r="B15">
            <v>0.44</v>
          </cell>
          <cell r="C15">
            <v>0.58499999999999996</v>
          </cell>
          <cell r="E15">
            <v>3.0040000000000001E-2</v>
          </cell>
          <cell r="F15">
            <v>5.3699999999999998E-3</v>
          </cell>
          <cell r="G15">
            <v>0.29214000000000001</v>
          </cell>
          <cell r="H15">
            <v>3.9550000000000002E-2</v>
          </cell>
          <cell r="I15">
            <v>27.727271999999999</v>
          </cell>
          <cell r="J15">
            <v>0.85728340000000003</v>
          </cell>
          <cell r="K15">
            <v>9.8840000000000003</v>
          </cell>
        </row>
        <row r="16">
          <cell r="A16" t="str">
            <v>1218.TW</v>
          </cell>
          <cell r="B16">
            <v>0.28999999999999998</v>
          </cell>
          <cell r="C16">
            <v>0.25600000000000001</v>
          </cell>
          <cell r="D16">
            <v>18.032786999999999</v>
          </cell>
          <cell r="E16">
            <v>-6.5399999999999998E-3</v>
          </cell>
          <cell r="F16">
            <v>-2.5799998999999998E-3</v>
          </cell>
          <cell r="G16">
            <v>0.13800999999999999</v>
          </cell>
          <cell r="H16">
            <v>5.8140002000000003E-2</v>
          </cell>
          <cell r="I16">
            <v>75.862070000000003</v>
          </cell>
          <cell r="J16">
            <v>0.88577527</v>
          </cell>
          <cell r="K16">
            <v>23.085000000000001</v>
          </cell>
        </row>
        <row r="17">
          <cell r="A17" t="str">
            <v>1219.TW</v>
          </cell>
          <cell r="B17">
            <v>0.9</v>
          </cell>
          <cell r="E17">
            <v>6.5699999999999995E-2</v>
          </cell>
          <cell r="F17">
            <v>2.0039999999999999E-2</v>
          </cell>
          <cell r="G17">
            <v>9.2460009999999995E-2</v>
          </cell>
          <cell r="H17">
            <v>1.1030000999999999E-2</v>
          </cell>
          <cell r="I17">
            <v>21</v>
          </cell>
          <cell r="J17">
            <v>1.3376743</v>
          </cell>
          <cell r="K17">
            <v>47.198</v>
          </cell>
        </row>
        <row r="18">
          <cell r="A18" t="str">
            <v>1220.TW</v>
          </cell>
          <cell r="B18">
            <v>1.08</v>
          </cell>
          <cell r="C18">
            <v>0.27</v>
          </cell>
          <cell r="D18">
            <v>22.112677000000001</v>
          </cell>
          <cell r="E18">
            <v>6.3530000000000003E-2</v>
          </cell>
          <cell r="F18">
            <v>3.175E-2</v>
          </cell>
          <cell r="G18">
            <v>0.13300000000000001</v>
          </cell>
          <cell r="H18">
            <v>8.4790000000000004E-2</v>
          </cell>
          <cell r="I18">
            <v>14.537036000000001</v>
          </cell>
          <cell r="J18">
            <v>1.1943703999999999</v>
          </cell>
          <cell r="K18">
            <v>18.672999999999998</v>
          </cell>
        </row>
        <row r="19">
          <cell r="A19" t="str">
            <v>1225.TW</v>
          </cell>
          <cell r="B19">
            <v>1.63</v>
          </cell>
          <cell r="C19">
            <v>0.23200000000000001</v>
          </cell>
          <cell r="E19">
            <v>0.10512000000000001</v>
          </cell>
          <cell r="F19">
            <v>2.8930000000000001E-2</v>
          </cell>
          <cell r="G19">
            <v>7.2919995000000001E-2</v>
          </cell>
          <cell r="H19">
            <v>4.5429999999999998E-2</v>
          </cell>
          <cell r="I19">
            <v>48.834353999999998</v>
          </cell>
          <cell r="J19">
            <v>5.2046555999999997</v>
          </cell>
          <cell r="K19">
            <v>63.334000000000003</v>
          </cell>
        </row>
        <row r="20">
          <cell r="A20" t="str">
            <v>1227.TW</v>
          </cell>
          <cell r="B20">
            <v>1.58</v>
          </cell>
          <cell r="C20">
            <v>0.25</v>
          </cell>
          <cell r="D20">
            <v>15.444445</v>
          </cell>
          <cell r="E20">
            <v>7.1419999999999997E-2</v>
          </cell>
          <cell r="F20">
            <v>3.1689997999999997E-2</v>
          </cell>
          <cell r="G20">
            <v>0.22620999999999999</v>
          </cell>
          <cell r="H20">
            <v>4.5370000000000001E-2</v>
          </cell>
          <cell r="I20">
            <v>26.392405</v>
          </cell>
          <cell r="J20">
            <v>2.1797081999999999</v>
          </cell>
          <cell r="K20">
            <v>30.606999999999999</v>
          </cell>
        </row>
        <row r="21">
          <cell r="A21" t="str">
            <v>1229.TW</v>
          </cell>
          <cell r="B21">
            <v>2.5299999999999998</v>
          </cell>
          <cell r="C21">
            <v>0.42399999999999999</v>
          </cell>
          <cell r="D21">
            <v>22.969283999999998</v>
          </cell>
          <cell r="E21">
            <v>8.0399999999999999E-2</v>
          </cell>
          <cell r="F21">
            <v>9.4199999999999996E-3</v>
          </cell>
          <cell r="G21">
            <v>0.18265000000000001</v>
          </cell>
          <cell r="H21">
            <v>2.9790001E-2</v>
          </cell>
          <cell r="I21">
            <v>26.600791999999998</v>
          </cell>
          <cell r="J21">
            <v>2.3277532999999999</v>
          </cell>
          <cell r="K21">
            <v>8.6210000000000004</v>
          </cell>
        </row>
        <row r="22">
          <cell r="A22" t="str">
            <v>1231.TW</v>
          </cell>
          <cell r="B22">
            <v>4.16</v>
          </cell>
          <cell r="C22">
            <v>0.26</v>
          </cell>
          <cell r="E22">
            <v>0.17896000000000001</v>
          </cell>
          <cell r="F22">
            <v>4.5420000000000002E-2</v>
          </cell>
          <cell r="G22">
            <v>0.20874999999999999</v>
          </cell>
          <cell r="H22">
            <v>8.1640000000000004E-2</v>
          </cell>
          <cell r="I22">
            <v>24.014424999999999</v>
          </cell>
          <cell r="J22">
            <v>4.0695779999999999</v>
          </cell>
          <cell r="K22">
            <v>44.534999999999997</v>
          </cell>
        </row>
        <row r="23">
          <cell r="A23" t="str">
            <v>1232.TW</v>
          </cell>
          <cell r="B23">
            <v>7.12</v>
          </cell>
          <cell r="C23">
            <v>0.309</v>
          </cell>
          <cell r="E23">
            <v>0.20739001000000001</v>
          </cell>
          <cell r="F23">
            <v>0.11178</v>
          </cell>
          <cell r="G23">
            <v>0.10564999</v>
          </cell>
          <cell r="H23">
            <v>5.8579996000000002E-2</v>
          </cell>
          <cell r="I23">
            <v>20.365169999999999</v>
          </cell>
          <cell r="J23">
            <v>4.0832414999999997</v>
          </cell>
          <cell r="K23">
            <v>143.63999999999999</v>
          </cell>
        </row>
        <row r="24">
          <cell r="A24" t="str">
            <v>1233.TW</v>
          </cell>
          <cell r="B24">
            <v>1.07</v>
          </cell>
          <cell r="C24">
            <v>0.25900000000000001</v>
          </cell>
          <cell r="E24">
            <v>6.4360000000000001E-2</v>
          </cell>
          <cell r="F24">
            <v>2.6950000000000002E-2</v>
          </cell>
          <cell r="G24">
            <v>0.57918999999999998</v>
          </cell>
          <cell r="H24">
            <v>2.9089997999999999E-2</v>
          </cell>
          <cell r="I24">
            <v>31.962616000000001</v>
          </cell>
          <cell r="J24">
            <v>2.0838410000000001</v>
          </cell>
          <cell r="K24">
            <v>23.306000000000001</v>
          </cell>
        </row>
        <row r="25">
          <cell r="A25" t="str">
            <v>1234.TW</v>
          </cell>
          <cell r="B25">
            <v>2.33</v>
          </cell>
          <cell r="C25">
            <v>0.186</v>
          </cell>
          <cell r="E25">
            <v>5.1279999999999999E-2</v>
          </cell>
          <cell r="F25">
            <v>1.9720000000000001E-2</v>
          </cell>
          <cell r="G25">
            <v>0.28039999999999998</v>
          </cell>
          <cell r="H25">
            <v>4.5110002000000003E-2</v>
          </cell>
          <cell r="I25">
            <v>18.283262000000001</v>
          </cell>
          <cell r="J25">
            <v>0.91814302999999997</v>
          </cell>
          <cell r="K25">
            <v>26.318000000000001</v>
          </cell>
        </row>
        <row r="26">
          <cell r="A26" t="str">
            <v>1235.TW</v>
          </cell>
          <cell r="B26">
            <v>1.1000000000000001</v>
          </cell>
          <cell r="E26">
            <v>3.8989999999999997E-2</v>
          </cell>
          <cell r="F26">
            <v>-7.7999999999999999E-4</v>
          </cell>
          <cell r="G26">
            <v>0.31861</v>
          </cell>
          <cell r="H26">
            <v>-0.20169999999999999</v>
          </cell>
          <cell r="I26">
            <v>79</v>
          </cell>
          <cell r="J26">
            <v>3.3141375000000002</v>
          </cell>
          <cell r="K26">
            <v>1.002</v>
          </cell>
        </row>
        <row r="27">
          <cell r="A27" t="str">
            <v>1236.TW</v>
          </cell>
          <cell r="B27">
            <v>0.22</v>
          </cell>
          <cell r="E27">
            <v>8.1199989999999993E-3</v>
          </cell>
          <cell r="F27">
            <v>-1.1900000000000001E-3</v>
          </cell>
          <cell r="G27">
            <v>0.26816000000000001</v>
          </cell>
          <cell r="H27">
            <v>1.129E-2</v>
          </cell>
          <cell r="I27">
            <v>109.545456</v>
          </cell>
          <cell r="J27">
            <v>0.92853015999999999</v>
          </cell>
          <cell r="K27">
            <v>21.209</v>
          </cell>
        </row>
        <row r="28">
          <cell r="A28" t="str">
            <v>1256.TW</v>
          </cell>
          <cell r="B28">
            <v>12.41</v>
          </cell>
          <cell r="C28">
            <v>0.52400000000000002</v>
          </cell>
          <cell r="D28">
            <v>17.098866000000001</v>
          </cell>
          <cell r="E28">
            <v>0.1116</v>
          </cell>
          <cell r="F28">
            <v>7.1100003999999994E-2</v>
          </cell>
          <cell r="G28">
            <v>0.27584999999999998</v>
          </cell>
          <cell r="H28">
            <v>6.4949999999999994E-2</v>
          </cell>
          <cell r="I28">
            <v>17.002419</v>
          </cell>
          <cell r="J28">
            <v>1.8308025999999999</v>
          </cell>
          <cell r="K28">
            <v>138.19</v>
          </cell>
        </row>
        <row r="29">
          <cell r="A29" t="str">
            <v>1301.TW</v>
          </cell>
          <cell r="B29">
            <v>0.81</v>
          </cell>
          <cell r="C29">
            <v>0.53200000000000003</v>
          </cell>
          <cell r="D29">
            <v>20.709875</v>
          </cell>
          <cell r="E29">
            <v>1.5310001E-2</v>
          </cell>
          <cell r="F29">
            <v>-6.4900000000000001E-3</v>
          </cell>
          <cell r="G29">
            <v>4.2009999999999999E-2</v>
          </cell>
          <cell r="H29">
            <v>-3.0040000000000001E-2</v>
          </cell>
          <cell r="I29">
            <v>82.839500000000001</v>
          </cell>
          <cell r="J29">
            <v>1.2660855</v>
          </cell>
          <cell r="K29">
            <v>30.638000000000002</v>
          </cell>
        </row>
        <row r="30">
          <cell r="A30" t="str">
            <v>1303.TW</v>
          </cell>
          <cell r="B30">
            <v>0.85</v>
          </cell>
          <cell r="C30">
            <v>0.63700000000000001</v>
          </cell>
          <cell r="D30">
            <v>18.469387000000001</v>
          </cell>
          <cell r="E30">
            <v>2.027E-2</v>
          </cell>
          <cell r="F30">
            <v>3.0000001E-5</v>
          </cell>
          <cell r="G30">
            <v>6.8449999999999997E-2</v>
          </cell>
          <cell r="H30">
            <v>-1.5800001000000001E-2</v>
          </cell>
          <cell r="I30">
            <v>63.882350000000002</v>
          </cell>
          <cell r="J30">
            <v>1.1859521</v>
          </cell>
          <cell r="K30">
            <v>31.852</v>
          </cell>
        </row>
        <row r="31">
          <cell r="A31" t="str">
            <v>1304.TW</v>
          </cell>
          <cell r="B31">
            <v>-0.47</v>
          </cell>
          <cell r="D31">
            <v>-33.645831999999999</v>
          </cell>
          <cell r="E31">
            <v>-4.6789999999999998E-2</v>
          </cell>
          <cell r="F31">
            <v>3.64E-3</v>
          </cell>
          <cell r="G31">
            <v>8.5690000000000002E-2</v>
          </cell>
          <cell r="H31">
            <v>-3.6450000000000003E-2</v>
          </cell>
          <cell r="J31">
            <v>0.74324630000000003</v>
          </cell>
          <cell r="K31">
            <v>47.755000000000003</v>
          </cell>
        </row>
        <row r="32">
          <cell r="A32" t="str">
            <v>1305.TW</v>
          </cell>
          <cell r="B32">
            <v>0.14000000000000001</v>
          </cell>
          <cell r="D32">
            <v>39.361702000000001</v>
          </cell>
          <cell r="E32">
            <v>9.4999999999999998E-3</v>
          </cell>
          <cell r="F32">
            <v>-6.3000000000000003E-4</v>
          </cell>
          <cell r="G32">
            <v>8.9590000000000003E-2</v>
          </cell>
          <cell r="H32">
            <v>-3.4450000000000001E-2</v>
          </cell>
          <cell r="I32">
            <v>132.14285000000001</v>
          </cell>
          <cell r="J32">
            <v>1.2262211999999999</v>
          </cell>
          <cell r="K32">
            <v>21.597000000000001</v>
          </cell>
        </row>
        <row r="33">
          <cell r="A33" t="str">
            <v>1307.TW</v>
          </cell>
          <cell r="B33">
            <v>2.54</v>
          </cell>
          <cell r="D33">
            <v>30.283017999999998</v>
          </cell>
          <cell r="E33">
            <v>0.1172</v>
          </cell>
          <cell r="F33">
            <v>4.1890003000000002E-2</v>
          </cell>
          <cell r="G33">
            <v>0.26518000000000003</v>
          </cell>
          <cell r="H33">
            <v>0.12864</v>
          </cell>
          <cell r="I33">
            <v>12.6377945</v>
          </cell>
          <cell r="J33">
            <v>1.4117335</v>
          </cell>
          <cell r="K33">
            <v>25.288</v>
          </cell>
        </row>
        <row r="34">
          <cell r="A34" t="str">
            <v>1308.TW</v>
          </cell>
          <cell r="B34">
            <v>-0.08</v>
          </cell>
          <cell r="C34">
            <v>0.39600000000000002</v>
          </cell>
          <cell r="D34">
            <v>69.814809999999994</v>
          </cell>
          <cell r="E34">
            <v>8.4399999999999996E-3</v>
          </cell>
          <cell r="F34">
            <v>3.6769999999999997E-2</v>
          </cell>
          <cell r="G34">
            <v>0.17061001000000001</v>
          </cell>
          <cell r="H34">
            <v>6.8029999999999993E-2</v>
          </cell>
          <cell r="J34">
            <v>0.83904570000000001</v>
          </cell>
          <cell r="K34">
            <v>11.313000000000001</v>
          </cell>
        </row>
        <row r="35">
          <cell r="A35" t="str">
            <v>1309.TW</v>
          </cell>
          <cell r="B35">
            <v>-0.77</v>
          </cell>
          <cell r="C35">
            <v>0.72</v>
          </cell>
          <cell r="D35">
            <v>-396.25002999999998</v>
          </cell>
          <cell r="E35">
            <v>-3.9489999999999997E-2</v>
          </cell>
          <cell r="F35">
            <v>-3.2009999999999997E-2</v>
          </cell>
          <cell r="G35">
            <v>2.8649999999999998E-2</v>
          </cell>
          <cell r="H35">
            <v>-2.5910000999999998E-2</v>
          </cell>
          <cell r="J35">
            <v>0.94790980000000002</v>
          </cell>
          <cell r="K35">
            <v>38.244</v>
          </cell>
        </row>
        <row r="36">
          <cell r="A36" t="str">
            <v>1310.TW</v>
          </cell>
          <cell r="B36">
            <v>-0.88</v>
          </cell>
          <cell r="C36">
            <v>0.86399999999999999</v>
          </cell>
          <cell r="D36">
            <v>53.269233999999997</v>
          </cell>
          <cell r="E36">
            <v>-6.6259999999999999E-2</v>
          </cell>
          <cell r="F36">
            <v>-4.086E-2</v>
          </cell>
          <cell r="G36">
            <v>-4.3109997999999997E-2</v>
          </cell>
          <cell r="H36">
            <v>-8.4500000000000006E-2</v>
          </cell>
          <cell r="J36">
            <v>1.055399</v>
          </cell>
          <cell r="K36">
            <v>18.074999999999999</v>
          </cell>
        </row>
        <row r="37">
          <cell r="A37" t="str">
            <v>1312.TW</v>
          </cell>
          <cell r="B37">
            <v>-1.87</v>
          </cell>
          <cell r="C37">
            <v>0.746</v>
          </cell>
          <cell r="D37">
            <v>22.348483999999999</v>
          </cell>
          <cell r="E37">
            <v>-4.0120002000000002E-2</v>
          </cell>
          <cell r="F37">
            <v>-1.116E-2</v>
          </cell>
          <cell r="G37">
            <v>2.852E-2</v>
          </cell>
          <cell r="H37">
            <v>-0.12066</v>
          </cell>
          <cell r="J37">
            <v>0.49400495999999999</v>
          </cell>
          <cell r="K37">
            <v>17.233000000000001</v>
          </cell>
        </row>
        <row r="38">
          <cell r="A38" t="str">
            <v>1313.TW</v>
          </cell>
          <cell r="B38">
            <v>-0.82</v>
          </cell>
          <cell r="C38">
            <v>1.1220000000000001</v>
          </cell>
          <cell r="D38">
            <v>-13.906250999999999</v>
          </cell>
          <cell r="E38">
            <v>-1.0070000000000001E-2</v>
          </cell>
          <cell r="F38">
            <v>-2.32E-3</v>
          </cell>
          <cell r="G38">
            <v>3.0159999999999999E-2</v>
          </cell>
          <cell r="H38">
            <v>-7.1500000000000001E-3</v>
          </cell>
          <cell r="J38">
            <v>0.58862435999999996</v>
          </cell>
          <cell r="K38">
            <v>55.433</v>
          </cell>
        </row>
        <row r="39">
          <cell r="A39" t="str">
            <v>1314.TW</v>
          </cell>
          <cell r="B39">
            <v>0.05</v>
          </cell>
          <cell r="C39">
            <v>0.54600000000000004</v>
          </cell>
          <cell r="D39">
            <v>5.9195403999999998</v>
          </cell>
          <cell r="E39">
            <v>-1.3660001E-2</v>
          </cell>
          <cell r="F39">
            <v>-1.329E-2</v>
          </cell>
          <cell r="G39">
            <v>-4.1199997000000002E-2</v>
          </cell>
          <cell r="H39">
            <v>-8.3280000000000007E-2</v>
          </cell>
          <cell r="I39">
            <v>206</v>
          </cell>
          <cell r="J39">
            <v>0.49562123000000002</v>
          </cell>
          <cell r="K39">
            <v>6.9790000000000001</v>
          </cell>
        </row>
        <row r="40">
          <cell r="A40" t="str">
            <v>1315.TW</v>
          </cell>
          <cell r="B40">
            <v>3.75</v>
          </cell>
          <cell r="E40">
            <v>3.415E-2</v>
          </cell>
          <cell r="F40">
            <v>-2.32E-3</v>
          </cell>
          <cell r="G40">
            <v>0.14843999999999999</v>
          </cell>
          <cell r="H40">
            <v>-9.3600000000000003E-2</v>
          </cell>
          <cell r="I40">
            <v>19.173334000000001</v>
          </cell>
          <cell r="J40">
            <v>0.67191239999999997</v>
          </cell>
          <cell r="K40">
            <v>21.734999999999999</v>
          </cell>
        </row>
        <row r="41">
          <cell r="A41" t="str">
            <v>1316.TW</v>
          </cell>
          <cell r="B41">
            <v>-0.74</v>
          </cell>
          <cell r="C41">
            <v>1.1870000000000001</v>
          </cell>
          <cell r="D41">
            <v>85.681820000000002</v>
          </cell>
          <cell r="E41">
            <v>-2.6789998999999998E-2</v>
          </cell>
          <cell r="F41">
            <v>-9.1800000000000007E-3</v>
          </cell>
          <cell r="G41">
            <v>0.17238001999999999</v>
          </cell>
          <cell r="H41">
            <v>-0.29243999999999998</v>
          </cell>
          <cell r="J41">
            <v>1.6196942000000001</v>
          </cell>
          <cell r="K41">
            <v>3.9750000000000001</v>
          </cell>
        </row>
        <row r="42">
          <cell r="A42" t="str">
            <v>1319.TW</v>
          </cell>
          <cell r="B42">
            <v>6.19</v>
          </cell>
          <cell r="C42">
            <v>0.42899999999999999</v>
          </cell>
          <cell r="D42">
            <v>16.394558</v>
          </cell>
          <cell r="E42">
            <v>0.12146</v>
          </cell>
          <cell r="F42">
            <v>6.8239999999999995E-2</v>
          </cell>
          <cell r="G42">
            <v>0.29898999999999998</v>
          </cell>
          <cell r="H42">
            <v>0.18451998999999999</v>
          </cell>
          <cell r="I42">
            <v>19.466882999999999</v>
          </cell>
          <cell r="J42">
            <v>2.8003719999999999</v>
          </cell>
          <cell r="K42">
            <v>40.338000000000001</v>
          </cell>
        </row>
        <row r="43">
          <cell r="A43" t="str">
            <v>1321.TW</v>
          </cell>
          <cell r="B43">
            <v>0.81</v>
          </cell>
          <cell r="C43">
            <v>0.56200000000000006</v>
          </cell>
          <cell r="E43">
            <v>3.1899999999999998E-2</v>
          </cell>
          <cell r="F43">
            <v>1.8400000000000001E-3</v>
          </cell>
          <cell r="G43">
            <v>8.4169999999999995E-2</v>
          </cell>
          <cell r="H43">
            <v>3.2989999999999998E-2</v>
          </cell>
          <cell r="I43">
            <v>47.654319999999998</v>
          </cell>
          <cell r="J43">
            <v>1.3752804999999999</v>
          </cell>
          <cell r="K43">
            <v>22.268999999999998</v>
          </cell>
        </row>
        <row r="44">
          <cell r="A44" t="str">
            <v>1323.TW</v>
          </cell>
          <cell r="B44">
            <v>0.88</v>
          </cell>
          <cell r="C44">
            <v>0.22900000000000001</v>
          </cell>
          <cell r="D44">
            <v>9.2455619999999996</v>
          </cell>
          <cell r="E44">
            <v>6.1690003E-2</v>
          </cell>
          <cell r="F44">
            <v>2.4039999999999999E-2</v>
          </cell>
          <cell r="G44">
            <v>0.19325999999999999</v>
          </cell>
          <cell r="H44">
            <v>7.2270005999999998E-2</v>
          </cell>
          <cell r="I44">
            <v>35.511364</v>
          </cell>
          <cell r="J44">
            <v>1.1854184999999999</v>
          </cell>
          <cell r="K44">
            <v>36.408000000000001</v>
          </cell>
        </row>
        <row r="45">
          <cell r="A45" t="str">
            <v>1324.TW</v>
          </cell>
          <cell r="B45">
            <v>0.52</v>
          </cell>
          <cell r="C45">
            <v>0.307</v>
          </cell>
          <cell r="E45">
            <v>4.0999997000000003E-2</v>
          </cell>
          <cell r="F45">
            <v>2.1319999999999999E-2</v>
          </cell>
          <cell r="G45">
            <v>0.21385000000000001</v>
          </cell>
          <cell r="H45">
            <v>4.2979999999999997E-2</v>
          </cell>
          <cell r="I45">
            <v>27.211538000000001</v>
          </cell>
          <cell r="J45">
            <v>1.0946081999999999</v>
          </cell>
          <cell r="K45">
            <v>12.266</v>
          </cell>
        </row>
        <row r="46">
          <cell r="A46" t="str">
            <v>1325.TW</v>
          </cell>
          <cell r="B46">
            <v>0.39</v>
          </cell>
          <cell r="E46">
            <v>9.5999994999999994E-3</v>
          </cell>
          <cell r="F46">
            <v>-1.119E-2</v>
          </cell>
          <cell r="G46">
            <v>-1.4160000000000001E-2</v>
          </cell>
          <cell r="H46">
            <v>-0.11622</v>
          </cell>
          <cell r="I46">
            <v>73.333336000000003</v>
          </cell>
          <cell r="J46">
            <v>0.85733985999999995</v>
          </cell>
          <cell r="K46">
            <v>4.423</v>
          </cell>
        </row>
        <row r="47">
          <cell r="A47" t="str">
            <v>1326.TW</v>
          </cell>
          <cell r="B47">
            <v>1.85</v>
          </cell>
          <cell r="C47">
            <v>0.54700000000000004</v>
          </cell>
          <cell r="D47">
            <v>23.012550000000001</v>
          </cell>
          <cell r="E47">
            <v>2.7720000000000002E-2</v>
          </cell>
          <cell r="F47">
            <v>-9.7999999999999997E-4</v>
          </cell>
          <cell r="G47">
            <v>4.0910000000000002E-2</v>
          </cell>
          <cell r="H47">
            <v>-1.7700000000000001E-3</v>
          </cell>
          <cell r="I47">
            <v>29.729728999999999</v>
          </cell>
          <cell r="J47">
            <v>0.98730856</v>
          </cell>
          <cell r="K47">
            <v>57.024000000000001</v>
          </cell>
        </row>
        <row r="48">
          <cell r="A48" t="str">
            <v>1337.TW</v>
          </cell>
          <cell r="B48">
            <v>-1.56</v>
          </cell>
          <cell r="C48">
            <v>0.61599999999999999</v>
          </cell>
          <cell r="E48">
            <v>-8.856E-2</v>
          </cell>
          <cell r="F48">
            <v>-5.0669998000000001E-2</v>
          </cell>
          <cell r="G48">
            <v>-0.19861001</v>
          </cell>
          <cell r="H48">
            <v>-0.39466997999999998</v>
          </cell>
          <cell r="J48">
            <v>0.47566639999999999</v>
          </cell>
          <cell r="K48">
            <v>2.87</v>
          </cell>
        </row>
        <row r="49">
          <cell r="A49" t="str">
            <v>1338.TW</v>
          </cell>
          <cell r="B49">
            <v>-2.06</v>
          </cell>
          <cell r="C49">
            <v>0.68100000000000005</v>
          </cell>
          <cell r="D49">
            <v>3.9385151999999999</v>
          </cell>
          <cell r="E49">
            <v>-2.5860000000000001E-2</v>
          </cell>
          <cell r="F49">
            <v>2.48E-3</v>
          </cell>
          <cell r="G49">
            <v>0.22122</v>
          </cell>
          <cell r="H49">
            <v>7.5599999999999999E-3</v>
          </cell>
          <cell r="J49">
            <v>0.46632695000000002</v>
          </cell>
          <cell r="K49">
            <v>68.718000000000004</v>
          </cell>
        </row>
        <row r="50">
          <cell r="A50" t="str">
            <v>1339.TW</v>
          </cell>
          <cell r="B50">
            <v>6.79</v>
          </cell>
          <cell r="C50">
            <v>0.57499999999999996</v>
          </cell>
          <cell r="D50">
            <v>22.585668999999999</v>
          </cell>
          <cell r="E50">
            <v>0.110080004</v>
          </cell>
          <cell r="F50">
            <v>4.5859999999999998E-2</v>
          </cell>
          <cell r="G50">
            <v>0.33612999999999998</v>
          </cell>
          <cell r="H50">
            <v>0.26817000000000002</v>
          </cell>
          <cell r="I50">
            <v>10.677467</v>
          </cell>
          <cell r="J50">
            <v>1.3619114999999999</v>
          </cell>
          <cell r="K50">
            <v>27.672999999999998</v>
          </cell>
        </row>
        <row r="51">
          <cell r="A51" t="str">
            <v>1340.TW</v>
          </cell>
          <cell r="B51">
            <v>-5.75</v>
          </cell>
          <cell r="E51">
            <v>-0.21237</v>
          </cell>
          <cell r="F51">
            <v>-5.901E-2</v>
          </cell>
          <cell r="G51">
            <v>-0.41581002</v>
          </cell>
          <cell r="H51">
            <v>-1.34666</v>
          </cell>
          <cell r="J51">
            <v>0.41812563000000003</v>
          </cell>
          <cell r="K51">
            <v>3.4420000000000002</v>
          </cell>
        </row>
        <row r="52">
          <cell r="A52" t="str">
            <v>1341.TW</v>
          </cell>
          <cell r="B52">
            <v>4.43</v>
          </cell>
          <cell r="C52">
            <v>0.23</v>
          </cell>
          <cell r="E52">
            <v>0.18329999999999999</v>
          </cell>
          <cell r="F52">
            <v>8.0280000000000004E-2</v>
          </cell>
          <cell r="G52">
            <v>0.21254998</v>
          </cell>
          <cell r="H52">
            <v>0.10392999999999999</v>
          </cell>
          <cell r="I52">
            <v>15.823928</v>
          </cell>
          <cell r="J52">
            <v>2.7792094000000001</v>
          </cell>
          <cell r="K52">
            <v>48.951000000000001</v>
          </cell>
        </row>
        <row r="53">
          <cell r="A53" t="str">
            <v>1342.TW</v>
          </cell>
          <cell r="B53">
            <v>7.66</v>
          </cell>
          <cell r="C53">
            <v>0.128</v>
          </cell>
          <cell r="D53">
            <v>11.641026</v>
          </cell>
          <cell r="E53">
            <v>0.24933</v>
          </cell>
          <cell r="F53">
            <v>0.12333000500000001</v>
          </cell>
          <cell r="G53">
            <v>0.32498001999999998</v>
          </cell>
          <cell r="H53">
            <v>0.25974999999999998</v>
          </cell>
          <cell r="I53">
            <v>14.817233</v>
          </cell>
          <cell r="J53">
            <v>3.6086735999999999</v>
          </cell>
          <cell r="K53">
            <v>36.386000000000003</v>
          </cell>
        </row>
        <row r="54">
          <cell r="A54" t="str">
            <v>1402.TW</v>
          </cell>
          <cell r="B54">
            <v>1.67</v>
          </cell>
          <cell r="C54">
            <v>0.42599999999999999</v>
          </cell>
          <cell r="D54">
            <v>16.600985999999999</v>
          </cell>
          <cell r="E54">
            <v>5.3960000000000001E-2</v>
          </cell>
          <cell r="F54">
            <v>1.4239999999999999E-2</v>
          </cell>
          <cell r="G54">
            <v>0.18440000000000001</v>
          </cell>
          <cell r="H54">
            <v>4.9520000000000002E-2</v>
          </cell>
          <cell r="I54">
            <v>20.179642000000001</v>
          </cell>
          <cell r="J54">
            <v>0.78067089999999995</v>
          </cell>
          <cell r="K54">
            <v>52.177</v>
          </cell>
        </row>
        <row r="55">
          <cell r="A55" t="str">
            <v>1409.TW</v>
          </cell>
          <cell r="B55">
            <v>0.67</v>
          </cell>
          <cell r="E55">
            <v>3.4259999999999999E-2</v>
          </cell>
          <cell r="F55">
            <v>1.206E-2</v>
          </cell>
          <cell r="G55">
            <v>0.19181999999999999</v>
          </cell>
          <cell r="H55">
            <v>0.1016</v>
          </cell>
          <cell r="I55">
            <v>24.850743999999999</v>
          </cell>
          <cell r="J55">
            <v>0.75179479999999999</v>
          </cell>
          <cell r="K55">
            <v>23.978999999999999</v>
          </cell>
        </row>
        <row r="56">
          <cell r="A56" t="str">
            <v>1410.TW</v>
          </cell>
          <cell r="B56">
            <v>0.37</v>
          </cell>
          <cell r="E56">
            <v>1.975E-2</v>
          </cell>
          <cell r="F56">
            <v>-4.6999997E-4</v>
          </cell>
          <cell r="G56">
            <v>0.30898999999999999</v>
          </cell>
          <cell r="H56">
            <v>4.9549999999999997E-2</v>
          </cell>
          <cell r="I56">
            <v>100.94593999999999</v>
          </cell>
          <cell r="J56">
            <v>2.2195149999999999</v>
          </cell>
          <cell r="K56">
            <v>3.5779999999999998</v>
          </cell>
        </row>
        <row r="57">
          <cell r="A57" t="str">
            <v>1413.TW</v>
          </cell>
          <cell r="B57">
            <v>-0.86</v>
          </cell>
          <cell r="C57">
            <v>0.40400000000000003</v>
          </cell>
          <cell r="E57">
            <v>-0.11432</v>
          </cell>
          <cell r="F57">
            <v>-3.3989999999999999E-2</v>
          </cell>
          <cell r="G57">
            <v>-3.9510000000000003E-2</v>
          </cell>
          <cell r="H57">
            <v>-4.3700000000000003E-2</v>
          </cell>
          <cell r="J57">
            <v>1.1990349</v>
          </cell>
          <cell r="K57">
            <v>15.103999999999999</v>
          </cell>
        </row>
        <row r="58">
          <cell r="A58" t="str">
            <v>1414.TW</v>
          </cell>
          <cell r="B58">
            <v>0.27</v>
          </cell>
          <cell r="C58">
            <v>0.59</v>
          </cell>
          <cell r="E58">
            <v>1.0529999999999999E-2</v>
          </cell>
          <cell r="F58">
            <v>-5.2100000000000002E-3</v>
          </cell>
          <cell r="G58">
            <v>7.1809999999999999E-2</v>
          </cell>
          <cell r="H58">
            <v>-9.1E-4</v>
          </cell>
          <cell r="I58">
            <v>73.703699999999998</v>
          </cell>
          <cell r="J58">
            <v>1.3972757</v>
          </cell>
          <cell r="K58">
            <v>2.5760000000000001</v>
          </cell>
        </row>
        <row r="59">
          <cell r="A59" t="str">
            <v>1416.TW</v>
          </cell>
          <cell r="B59">
            <v>0.67</v>
          </cell>
          <cell r="E59">
            <v>3.8780000000000002E-2</v>
          </cell>
          <cell r="F59">
            <v>-5.4000003999999996E-4</v>
          </cell>
          <cell r="G59">
            <v>0.38396000000000002</v>
          </cell>
          <cell r="H59">
            <v>4.5710000000000001E-2</v>
          </cell>
          <cell r="I59">
            <v>19.626864999999999</v>
          </cell>
          <cell r="J59">
            <v>0.65704006000000004</v>
          </cell>
          <cell r="K59">
            <v>1.5609999999999999</v>
          </cell>
        </row>
        <row r="60">
          <cell r="A60" t="str">
            <v>1417.TW</v>
          </cell>
          <cell r="B60">
            <v>-0.44</v>
          </cell>
          <cell r="E60">
            <v>-3.1059999000000001E-2</v>
          </cell>
          <cell r="F60">
            <v>-1.652E-2</v>
          </cell>
          <cell r="G60">
            <v>0.33612999999999998</v>
          </cell>
          <cell r="H60">
            <v>-8.5290000000000005E-2</v>
          </cell>
          <cell r="J60">
            <v>0.86058520000000005</v>
          </cell>
          <cell r="K60">
            <v>6.8049999999999997</v>
          </cell>
        </row>
        <row r="61">
          <cell r="A61" t="str">
            <v>1418.TW</v>
          </cell>
          <cell r="B61">
            <v>0.51</v>
          </cell>
          <cell r="C61">
            <v>0.13200000000000001</v>
          </cell>
          <cell r="E61">
            <v>3.1969999999999998E-2</v>
          </cell>
          <cell r="F61">
            <v>-1.0999999999999999E-2</v>
          </cell>
          <cell r="G61">
            <v>0.19006999999999999</v>
          </cell>
          <cell r="H61">
            <v>-5.9011100000000001</v>
          </cell>
          <cell r="I61">
            <v>58.431373999999998</v>
          </cell>
          <cell r="J61">
            <v>1.2728515</v>
          </cell>
          <cell r="K61">
            <v>0.379</v>
          </cell>
        </row>
        <row r="62">
          <cell r="A62" t="str">
            <v>1419.TW</v>
          </cell>
          <cell r="B62">
            <v>2.17</v>
          </cell>
          <cell r="C62">
            <v>0.33</v>
          </cell>
          <cell r="E62">
            <v>5.2150000000000002E-2</v>
          </cell>
          <cell r="F62">
            <v>1.2760000000000001E-2</v>
          </cell>
          <cell r="G62">
            <v>0.29360999999999998</v>
          </cell>
          <cell r="H62">
            <v>0.13250000000000001</v>
          </cell>
          <cell r="I62">
            <v>21.981565</v>
          </cell>
          <cell r="J62">
            <v>1.0856948</v>
          </cell>
          <cell r="K62">
            <v>11.305</v>
          </cell>
        </row>
        <row r="63">
          <cell r="A63" t="str">
            <v>1423.TW</v>
          </cell>
          <cell r="B63">
            <v>0.38</v>
          </cell>
          <cell r="C63">
            <v>0.26800000000000002</v>
          </cell>
          <cell r="E63">
            <v>2.3879999999999998E-2</v>
          </cell>
          <cell r="F63">
            <v>-1.367E-2</v>
          </cell>
          <cell r="G63">
            <v>-0.31358999999999998</v>
          </cell>
          <cell r="H63">
            <v>-0.25928000000000001</v>
          </cell>
          <cell r="I63">
            <v>94.736850000000004</v>
          </cell>
          <cell r="J63">
            <v>1.2533510000000001</v>
          </cell>
          <cell r="K63">
            <v>1.004</v>
          </cell>
        </row>
        <row r="64">
          <cell r="A64" t="str">
            <v>1432.TW</v>
          </cell>
          <cell r="B64">
            <v>0.5</v>
          </cell>
          <cell r="E64">
            <v>5.2410002999999997E-2</v>
          </cell>
          <cell r="F64">
            <v>8.77E-3</v>
          </cell>
          <cell r="G64">
            <v>0.43219003</v>
          </cell>
          <cell r="H64">
            <v>3.2329999999999998E-2</v>
          </cell>
          <cell r="I64">
            <v>36.200000000000003</v>
          </cell>
          <cell r="J64">
            <v>2.0917602</v>
          </cell>
          <cell r="K64">
            <v>14.824</v>
          </cell>
        </row>
        <row r="65">
          <cell r="A65" t="str">
            <v>1434.TW</v>
          </cell>
          <cell r="B65">
            <v>0.32</v>
          </cell>
          <cell r="D65">
            <v>20.945945999999999</v>
          </cell>
          <cell r="E65">
            <v>1.0279999999999999E-2</v>
          </cell>
          <cell r="F65">
            <v>2.0699999999999998E-3</v>
          </cell>
          <cell r="G65">
            <v>8.9039999999999994E-2</v>
          </cell>
          <cell r="H65">
            <v>2.5409998E-2</v>
          </cell>
          <cell r="I65">
            <v>72.65625</v>
          </cell>
          <cell r="J65">
            <v>0.71970283999999995</v>
          </cell>
          <cell r="K65">
            <v>16.940000000000001</v>
          </cell>
        </row>
        <row r="66">
          <cell r="A66" t="str">
            <v>1435.TW</v>
          </cell>
          <cell r="B66">
            <v>-0.31</v>
          </cell>
          <cell r="C66">
            <v>3.5999999999999997E-2</v>
          </cell>
          <cell r="E66">
            <v>-0.34361000000000003</v>
          </cell>
          <cell r="F66">
            <v>-2.4149998999999998E-2</v>
          </cell>
          <cell r="G66">
            <v>0.90486999999999995</v>
          </cell>
          <cell r="H66">
            <v>-6.5799500000000002</v>
          </cell>
          <cell r="J66">
            <v>6.6980190000000004</v>
          </cell>
          <cell r="K66">
            <v>6.7000000000000004E-2</v>
          </cell>
        </row>
        <row r="67">
          <cell r="A67" t="str">
            <v>1436.TW</v>
          </cell>
          <cell r="B67">
            <v>7.15</v>
          </cell>
          <cell r="C67">
            <v>0.24399999999999999</v>
          </cell>
          <cell r="D67">
            <v>47.212547000000001</v>
          </cell>
          <cell r="E67">
            <v>0.2606</v>
          </cell>
          <cell r="F67">
            <v>4.8639997999999997E-2</v>
          </cell>
          <cell r="G67">
            <v>0.83848</v>
          </cell>
          <cell r="H67">
            <v>0.80105999999999999</v>
          </cell>
          <cell r="I67">
            <v>18.951048</v>
          </cell>
          <cell r="J67">
            <v>3.4759633999999999</v>
          </cell>
          <cell r="K67">
            <v>16.689</v>
          </cell>
        </row>
        <row r="68">
          <cell r="A68" t="str">
            <v>1437.TW</v>
          </cell>
          <cell r="B68">
            <v>3</v>
          </cell>
          <cell r="C68">
            <v>0.254</v>
          </cell>
          <cell r="E68">
            <v>7.7859999999999999E-2</v>
          </cell>
          <cell r="F68">
            <v>2.181E-2</v>
          </cell>
          <cell r="G68">
            <v>0.62282000000000004</v>
          </cell>
          <cell r="H68">
            <v>0.48057</v>
          </cell>
          <cell r="I68">
            <v>11.933332999999999</v>
          </cell>
          <cell r="J68">
            <v>0.95329386000000005</v>
          </cell>
          <cell r="K68">
            <v>4.2469999999999999</v>
          </cell>
        </row>
        <row r="69">
          <cell r="A69" t="str">
            <v>1438.TW</v>
          </cell>
          <cell r="B69">
            <v>-1.05</v>
          </cell>
          <cell r="C69">
            <v>0.22700000000000001</v>
          </cell>
          <cell r="E69">
            <v>-3.3550000000000003E-2</v>
          </cell>
          <cell r="F69">
            <v>1.6199999999999999E-3</v>
          </cell>
          <cell r="G69">
            <v>0.19067000000000001</v>
          </cell>
          <cell r="H69">
            <v>-0.19205</v>
          </cell>
          <cell r="J69">
            <v>2.611812</v>
          </cell>
          <cell r="K69">
            <v>3.4660000000000002</v>
          </cell>
        </row>
        <row r="70">
          <cell r="A70" t="str">
            <v>1439.TW</v>
          </cell>
          <cell r="B70">
            <v>2</v>
          </cell>
          <cell r="E70">
            <v>6.3939999999999997E-2</v>
          </cell>
          <cell r="F70">
            <v>-3.0599999999999998E-3</v>
          </cell>
          <cell r="G70">
            <v>0.29094999999999999</v>
          </cell>
          <cell r="H70">
            <v>-0.20899001</v>
          </cell>
          <cell r="I70">
            <v>13.675000000000001</v>
          </cell>
          <cell r="J70">
            <v>0.95874082999999999</v>
          </cell>
          <cell r="K70">
            <v>1.544</v>
          </cell>
        </row>
        <row r="71">
          <cell r="A71" t="str">
            <v>1440.TW</v>
          </cell>
          <cell r="B71">
            <v>1.5</v>
          </cell>
          <cell r="D71">
            <v>82.380949999999999</v>
          </cell>
          <cell r="E71">
            <v>9.0950005E-2</v>
          </cell>
          <cell r="F71">
            <v>-1.076E-2</v>
          </cell>
          <cell r="G71">
            <v>5.1529999999999999E-2</v>
          </cell>
          <cell r="H71">
            <v>-3.9890002000000001E-2</v>
          </cell>
          <cell r="I71">
            <v>11.533333000000001</v>
          </cell>
          <cell r="J71">
            <v>1.0502670999999999</v>
          </cell>
          <cell r="K71">
            <v>10.792999999999999</v>
          </cell>
        </row>
        <row r="72">
          <cell r="A72" t="str">
            <v>1441.TW</v>
          </cell>
          <cell r="B72">
            <v>-4.5999999999999996</v>
          </cell>
          <cell r="C72">
            <v>0.70899999999999996</v>
          </cell>
          <cell r="E72">
            <v>-0.64168999999999998</v>
          </cell>
          <cell r="F72">
            <v>-8.7679999999999994E-2</v>
          </cell>
          <cell r="G72">
            <v>-0.12953000000000001</v>
          </cell>
          <cell r="H72">
            <v>-0.12928999999999999</v>
          </cell>
          <cell r="J72">
            <v>2.58819</v>
          </cell>
          <cell r="K72">
            <v>18.291</v>
          </cell>
        </row>
        <row r="73">
          <cell r="A73" t="str">
            <v>1442.TW</v>
          </cell>
          <cell r="B73">
            <v>5.73</v>
          </cell>
          <cell r="C73">
            <v>0.53</v>
          </cell>
          <cell r="E73">
            <v>0.26037001999999998</v>
          </cell>
          <cell r="F73">
            <v>7.2580000000000006E-2</v>
          </cell>
          <cell r="G73">
            <v>0.44895000000000002</v>
          </cell>
          <cell r="H73">
            <v>0.38945999999999997</v>
          </cell>
          <cell r="I73">
            <v>10.209424</v>
          </cell>
          <cell r="J73">
            <v>2.9789183000000001</v>
          </cell>
          <cell r="K73">
            <v>14.295999999999999</v>
          </cell>
        </row>
        <row r="74">
          <cell r="A74" t="str">
            <v>1443.TW</v>
          </cell>
          <cell r="B74">
            <v>1.76</v>
          </cell>
          <cell r="E74">
            <v>0.13059000000000001</v>
          </cell>
          <cell r="F74">
            <v>2.5749999999999999E-2</v>
          </cell>
          <cell r="G74">
            <v>0.45909</v>
          </cell>
          <cell r="H74">
            <v>0.36264000000000002</v>
          </cell>
          <cell r="I74">
            <v>17.897728000000001</v>
          </cell>
          <cell r="J74">
            <v>2.1298175000000001</v>
          </cell>
          <cell r="K74">
            <v>6.1360000000000001</v>
          </cell>
        </row>
        <row r="75">
          <cell r="A75" t="str">
            <v>1444.TW</v>
          </cell>
          <cell r="B75">
            <v>7.0000000000000007E-2</v>
          </cell>
          <cell r="C75">
            <v>0.47199999999999998</v>
          </cell>
          <cell r="D75">
            <v>35.25</v>
          </cell>
          <cell r="E75">
            <v>-2.6180001000000001E-2</v>
          </cell>
          <cell r="F75">
            <v>-1.9359999999999999E-2</v>
          </cell>
          <cell r="G75">
            <v>-7.4900000000000001E-3</v>
          </cell>
          <cell r="H75">
            <v>-8.838E-2</v>
          </cell>
          <cell r="I75">
            <v>141</v>
          </cell>
          <cell r="J75">
            <v>0.91329693999999995</v>
          </cell>
          <cell r="K75">
            <v>8.2349999999999994</v>
          </cell>
        </row>
        <row r="76">
          <cell r="A76" t="str">
            <v>1445.TW</v>
          </cell>
          <cell r="B76">
            <v>7.53</v>
          </cell>
          <cell r="E76">
            <v>0.45938000000000001</v>
          </cell>
          <cell r="F76">
            <v>-2.921E-2</v>
          </cell>
          <cell r="G76">
            <v>0.11409</v>
          </cell>
          <cell r="H76">
            <v>-8.3129994999999998E-2</v>
          </cell>
          <cell r="I76">
            <v>3.0544487999999999</v>
          </cell>
          <cell r="J76">
            <v>1.1156383999999999</v>
          </cell>
          <cell r="K76">
            <v>10.574</v>
          </cell>
        </row>
        <row r="77">
          <cell r="A77" t="str">
            <v>1446.TW</v>
          </cell>
          <cell r="B77">
            <v>3.02</v>
          </cell>
          <cell r="C77">
            <v>0.55100000000000005</v>
          </cell>
          <cell r="E77">
            <v>7.424E-2</v>
          </cell>
          <cell r="F77">
            <v>1.9539999999999998E-2</v>
          </cell>
          <cell r="G77">
            <v>0.42031000000000002</v>
          </cell>
          <cell r="H77">
            <v>0.37805</v>
          </cell>
          <cell r="I77">
            <v>16.986754999999999</v>
          </cell>
          <cell r="J77">
            <v>4.6437945000000003</v>
          </cell>
          <cell r="K77">
            <v>4.1630000000000003</v>
          </cell>
        </row>
        <row r="78">
          <cell r="A78" t="str">
            <v>1447.TW</v>
          </cell>
          <cell r="B78">
            <v>-0.19</v>
          </cell>
          <cell r="C78">
            <v>0.67900000000000005</v>
          </cell>
          <cell r="D78">
            <v>26.083334000000001</v>
          </cell>
          <cell r="E78">
            <v>-4.2689999999999999E-2</v>
          </cell>
          <cell r="F78">
            <v>-1.932E-2</v>
          </cell>
          <cell r="G78">
            <v>7.7999999999999996E-3</v>
          </cell>
          <cell r="H78">
            <v>-1.5820000000000001E-2</v>
          </cell>
          <cell r="J78">
            <v>0.87625986</v>
          </cell>
          <cell r="K78">
            <v>33.930999999999997</v>
          </cell>
        </row>
        <row r="79">
          <cell r="A79" t="str">
            <v>1449.TW</v>
          </cell>
          <cell r="B79">
            <v>0.91</v>
          </cell>
          <cell r="C79">
            <v>0.92900000000000005</v>
          </cell>
          <cell r="E79">
            <v>4.5830000000000003E-2</v>
          </cell>
          <cell r="F79">
            <v>-1.4E-3</v>
          </cell>
          <cell r="G79">
            <v>0.15053000999999999</v>
          </cell>
          <cell r="H79">
            <v>-1.925E-2</v>
          </cell>
          <cell r="I79">
            <v>19.670328000000001</v>
          </cell>
          <cell r="J79">
            <v>0.92477779999999998</v>
          </cell>
          <cell r="K79">
            <v>31.626999999999999</v>
          </cell>
        </row>
        <row r="80">
          <cell r="A80" t="str">
            <v>1451.TW</v>
          </cell>
          <cell r="B80">
            <v>-0.61</v>
          </cell>
          <cell r="E80">
            <v>-1.67E-2</v>
          </cell>
          <cell r="F80">
            <v>-1.609E-2</v>
          </cell>
          <cell r="G80">
            <v>3.7219996999999998E-2</v>
          </cell>
          <cell r="H80">
            <v>-8.1799999999999998E-3</v>
          </cell>
          <cell r="J80">
            <v>0.55697315999999997</v>
          </cell>
          <cell r="K80">
            <v>33.246000000000002</v>
          </cell>
        </row>
        <row r="81">
          <cell r="A81" t="str">
            <v>1452.TW</v>
          </cell>
          <cell r="B81">
            <v>0.13</v>
          </cell>
          <cell r="D81">
            <v>8.6111109999999993</v>
          </cell>
          <cell r="E81">
            <v>2.2689999999999998E-2</v>
          </cell>
          <cell r="F81">
            <v>-1.086E-2</v>
          </cell>
          <cell r="G81">
            <v>4.1399999999999999E-2</v>
          </cell>
          <cell r="H81">
            <v>-1.7270000000000001E-2</v>
          </cell>
          <cell r="I81">
            <v>131.15384</v>
          </cell>
          <cell r="J81">
            <v>1.0061370999999999</v>
          </cell>
          <cell r="K81">
            <v>9.0660000000000007</v>
          </cell>
        </row>
        <row r="82">
          <cell r="A82" t="str">
            <v>1453.TW</v>
          </cell>
          <cell r="B82">
            <v>0.72</v>
          </cell>
          <cell r="E82">
            <v>5.4080000000000003E-2</v>
          </cell>
          <cell r="F82">
            <v>5.3399996999999996E-3</v>
          </cell>
          <cell r="G82">
            <v>0.31824000000000002</v>
          </cell>
          <cell r="H82">
            <v>-25.796509</v>
          </cell>
          <cell r="I82">
            <v>37.083331999999999</v>
          </cell>
          <cell r="J82">
            <v>2.0149422000000001</v>
          </cell>
          <cell r="K82">
            <v>1.899</v>
          </cell>
        </row>
        <row r="83">
          <cell r="A83" t="str">
            <v>1454.TW</v>
          </cell>
          <cell r="B83">
            <v>0.35</v>
          </cell>
          <cell r="E83">
            <v>2.649E-2</v>
          </cell>
          <cell r="F83">
            <v>-6.6699999999999997E-3</v>
          </cell>
          <cell r="G83">
            <v>9.3109995000000001E-2</v>
          </cell>
          <cell r="H83">
            <v>-9.8700000000000003E-3</v>
          </cell>
          <cell r="I83">
            <v>48.285713000000001</v>
          </cell>
          <cell r="J83">
            <v>1.2721114</v>
          </cell>
          <cell r="K83">
            <v>12.182</v>
          </cell>
        </row>
        <row r="84">
          <cell r="A84" t="str">
            <v>1455.TW</v>
          </cell>
          <cell r="B84">
            <v>-0.23</v>
          </cell>
          <cell r="D84">
            <v>19.791665999999999</v>
          </cell>
          <cell r="E84">
            <v>-1.942E-2</v>
          </cell>
          <cell r="F84">
            <v>-2.7780002000000002E-2</v>
          </cell>
          <cell r="G84">
            <v>-1.085E-2</v>
          </cell>
          <cell r="H84">
            <v>-6.79E-3</v>
          </cell>
          <cell r="J84">
            <v>1.1788551</v>
          </cell>
          <cell r="K84">
            <v>15.244</v>
          </cell>
        </row>
        <row r="85">
          <cell r="A85" t="str">
            <v>1456.TW</v>
          </cell>
          <cell r="B85">
            <v>0.22</v>
          </cell>
          <cell r="C85">
            <v>0.89400000000000002</v>
          </cell>
          <cell r="E85">
            <v>3.32E-3</v>
          </cell>
          <cell r="F85">
            <v>2.0840000000000001E-2</v>
          </cell>
          <cell r="G85">
            <v>0.33395999999999998</v>
          </cell>
          <cell r="H85">
            <v>0.18583</v>
          </cell>
          <cell r="I85">
            <v>87.954543999999999</v>
          </cell>
          <cell r="J85">
            <v>1.1834138999999999</v>
          </cell>
          <cell r="K85">
            <v>17.978000000000002</v>
          </cell>
        </row>
        <row r="86">
          <cell r="A86" t="str">
            <v>1457.TW</v>
          </cell>
          <cell r="B86">
            <v>2.4700000000000002</v>
          </cell>
          <cell r="C86">
            <v>0.39900000000000002</v>
          </cell>
          <cell r="D86">
            <v>40.740738</v>
          </cell>
          <cell r="E86">
            <v>0.116009995</v>
          </cell>
          <cell r="F86">
            <v>-1.4999999E-4</v>
          </cell>
          <cell r="G86">
            <v>6.6439999999999999E-2</v>
          </cell>
          <cell r="H86">
            <v>-2.026E-2</v>
          </cell>
          <cell r="I86">
            <v>8.9068819999999995</v>
          </cell>
          <cell r="J86">
            <v>0.88932</v>
          </cell>
          <cell r="K86">
            <v>14.032</v>
          </cell>
        </row>
        <row r="87">
          <cell r="A87" t="str">
            <v>1459.TW</v>
          </cell>
          <cell r="B87">
            <v>0.11</v>
          </cell>
          <cell r="C87">
            <v>0.76700000000000002</v>
          </cell>
          <cell r="D87">
            <v>160</v>
          </cell>
          <cell r="E87">
            <v>8.3899999999999999E-3</v>
          </cell>
          <cell r="F87">
            <v>-3.3950000000000001E-2</v>
          </cell>
          <cell r="G87">
            <v>-0.13024999000000001</v>
          </cell>
          <cell r="H87">
            <v>-0.11793999400000001</v>
          </cell>
          <cell r="I87">
            <v>101.818184</v>
          </cell>
          <cell r="J87">
            <v>1.2734506999999999</v>
          </cell>
          <cell r="K87">
            <v>3.7919999999999998</v>
          </cell>
        </row>
        <row r="88">
          <cell r="A88" t="str">
            <v>1460.TW</v>
          </cell>
          <cell r="B88">
            <v>-1.8</v>
          </cell>
          <cell r="C88">
            <v>0.71299999999999997</v>
          </cell>
          <cell r="D88">
            <v>12.830769999999999</v>
          </cell>
          <cell r="E88">
            <v>-0.18757999</v>
          </cell>
          <cell r="F88">
            <v>-4.7780000000000003E-2</v>
          </cell>
          <cell r="G88">
            <v>3.8110003000000003E-2</v>
          </cell>
          <cell r="H88">
            <v>-0.24599001000000001</v>
          </cell>
          <cell r="J88">
            <v>0.95862069999999999</v>
          </cell>
          <cell r="K88">
            <v>11.622</v>
          </cell>
        </row>
        <row r="89">
          <cell r="A89" t="str">
            <v>1463.TW</v>
          </cell>
          <cell r="B89">
            <v>0.53</v>
          </cell>
          <cell r="C89">
            <v>0.30499999999999999</v>
          </cell>
          <cell r="E89">
            <v>4.5659999999999999E-2</v>
          </cell>
          <cell r="F89">
            <v>-1.191E-2</v>
          </cell>
          <cell r="G89">
            <v>4.5350000000000001E-2</v>
          </cell>
          <cell r="H89">
            <v>-0.15240000000000001</v>
          </cell>
          <cell r="I89">
            <v>38.113213000000002</v>
          </cell>
          <cell r="J89">
            <v>1.4608042000000001</v>
          </cell>
          <cell r="K89">
            <v>2.1139999999999999</v>
          </cell>
        </row>
        <row r="90">
          <cell r="A90" t="str">
            <v>1464.TW</v>
          </cell>
          <cell r="B90">
            <v>0.15</v>
          </cell>
          <cell r="C90">
            <v>0.49199999999999999</v>
          </cell>
          <cell r="D90">
            <v>13.396227</v>
          </cell>
          <cell r="E90">
            <v>2.0559999999999998E-2</v>
          </cell>
          <cell r="F90">
            <v>-3.1299998999999999E-3</v>
          </cell>
          <cell r="G90">
            <v>0.15762000000000001</v>
          </cell>
          <cell r="H90">
            <v>-1.337E-2</v>
          </cell>
          <cell r="I90">
            <v>94.666663999999997</v>
          </cell>
          <cell r="J90">
            <v>1.1565402</v>
          </cell>
          <cell r="K90">
            <v>24.114000000000001</v>
          </cell>
        </row>
        <row r="91">
          <cell r="A91" t="str">
            <v>1465.TW</v>
          </cell>
          <cell r="B91">
            <v>0.9</v>
          </cell>
          <cell r="E91">
            <v>5.7340004E-2</v>
          </cell>
          <cell r="F91">
            <v>-6.7299995999999997E-3</v>
          </cell>
          <cell r="G91">
            <v>0.10253</v>
          </cell>
          <cell r="H91">
            <v>-0.16206999999999999</v>
          </cell>
          <cell r="I91">
            <v>17.555554999999998</v>
          </cell>
          <cell r="J91">
            <v>1.0056647999999999</v>
          </cell>
          <cell r="K91">
            <v>5.6669999999999998</v>
          </cell>
        </row>
        <row r="92">
          <cell r="A92" t="str">
            <v>1466.TW</v>
          </cell>
          <cell r="B92">
            <v>-0.84</v>
          </cell>
          <cell r="C92">
            <v>0.50800000000000001</v>
          </cell>
          <cell r="E92">
            <v>-9.9589996E-2</v>
          </cell>
          <cell r="F92">
            <v>-2.7890000000000002E-2</v>
          </cell>
          <cell r="G92">
            <v>3.2939999999999997E-2</v>
          </cell>
          <cell r="H92">
            <v>-1.32E-3</v>
          </cell>
          <cell r="J92">
            <v>0.96635099999999996</v>
          </cell>
          <cell r="K92">
            <v>22.074000000000002</v>
          </cell>
        </row>
        <row r="93">
          <cell r="A93" t="str">
            <v>1467.TW</v>
          </cell>
          <cell r="B93">
            <v>-0.1</v>
          </cell>
          <cell r="C93">
            <v>0.78400000000000003</v>
          </cell>
          <cell r="E93">
            <v>-5.3990003000000002E-2</v>
          </cell>
          <cell r="F93">
            <v>-1.3409999000000001E-2</v>
          </cell>
          <cell r="G93">
            <v>0.16896998999999999</v>
          </cell>
          <cell r="H93">
            <v>-2.3380000000000001E-2</v>
          </cell>
          <cell r="J93">
            <v>0.96763290000000002</v>
          </cell>
          <cell r="K93">
            <v>19.498999999999999</v>
          </cell>
        </row>
        <row r="94">
          <cell r="A94" t="str">
            <v>1468.TW</v>
          </cell>
          <cell r="B94">
            <v>0.44</v>
          </cell>
          <cell r="C94">
            <v>0.59</v>
          </cell>
          <cell r="E94">
            <v>4.4990000000000002E-2</v>
          </cell>
          <cell r="F94">
            <v>-1.358E-2</v>
          </cell>
          <cell r="G94">
            <v>7.2969999999999993E-2</v>
          </cell>
          <cell r="H94">
            <v>-0.19578000000000001</v>
          </cell>
          <cell r="I94">
            <v>32.045456000000001</v>
          </cell>
          <cell r="J94">
            <v>1.8850267999999999</v>
          </cell>
          <cell r="K94">
            <v>6.5640000000000001</v>
          </cell>
        </row>
        <row r="95">
          <cell r="A95" t="str">
            <v>1470.TW</v>
          </cell>
          <cell r="B95">
            <v>0.52</v>
          </cell>
          <cell r="E95">
            <v>4.6589999999999999E-2</v>
          </cell>
          <cell r="F95">
            <v>1.6619999E-2</v>
          </cell>
          <cell r="G95">
            <v>0.20465</v>
          </cell>
          <cell r="H95">
            <v>0.11305001000000001</v>
          </cell>
          <cell r="I95">
            <v>39.134616999999999</v>
          </cell>
          <cell r="J95">
            <v>1.8156673999999999</v>
          </cell>
          <cell r="K95">
            <v>7.1470000000000002</v>
          </cell>
        </row>
        <row r="96">
          <cell r="A96" t="str">
            <v>1471.TW</v>
          </cell>
          <cell r="B96">
            <v>-0.23</v>
          </cell>
          <cell r="C96">
            <v>1.4550000000000001</v>
          </cell>
          <cell r="E96">
            <v>-2.7959999999999999E-2</v>
          </cell>
          <cell r="F96">
            <v>-3.1280000000000002E-2</v>
          </cell>
          <cell r="G96">
            <v>0.12200999999999999</v>
          </cell>
          <cell r="H96">
            <v>-0.19120999999999999</v>
          </cell>
          <cell r="J96">
            <v>1.6152793999999999</v>
          </cell>
          <cell r="K96">
            <v>1.706</v>
          </cell>
        </row>
        <row r="97">
          <cell r="A97" t="str">
            <v>1472.TW</v>
          </cell>
          <cell r="B97">
            <v>5.03</v>
          </cell>
          <cell r="C97">
            <v>1.38</v>
          </cell>
          <cell r="E97">
            <v>0.12906000000000001</v>
          </cell>
          <cell r="F97">
            <v>2.9790001E-2</v>
          </cell>
          <cell r="G97">
            <v>0.12981999999999999</v>
          </cell>
          <cell r="H97">
            <v>9.7430000000000003E-2</v>
          </cell>
          <cell r="I97">
            <v>14.532802999999999</v>
          </cell>
          <cell r="J97">
            <v>2.181829</v>
          </cell>
          <cell r="K97">
            <v>58.598999999999997</v>
          </cell>
        </row>
        <row r="98">
          <cell r="A98" t="str">
            <v>1473.TW</v>
          </cell>
          <cell r="B98">
            <v>3.04</v>
          </cell>
          <cell r="C98">
            <v>0.112</v>
          </cell>
          <cell r="D98">
            <v>27.007041999999998</v>
          </cell>
          <cell r="E98">
            <v>8.6080000000000004E-2</v>
          </cell>
          <cell r="F98">
            <v>3.3730000000000003E-2</v>
          </cell>
          <cell r="G98">
            <v>0.17868000000000001</v>
          </cell>
          <cell r="H98">
            <v>4.5029998000000002E-2</v>
          </cell>
          <cell r="I98">
            <v>12.615131</v>
          </cell>
          <cell r="J98">
            <v>1.515331</v>
          </cell>
          <cell r="K98">
            <v>44.53</v>
          </cell>
        </row>
        <row r="99">
          <cell r="A99" t="str">
            <v>1474.TW</v>
          </cell>
          <cell r="B99">
            <v>0.36</v>
          </cell>
          <cell r="C99">
            <v>0.76600000000000001</v>
          </cell>
          <cell r="E99">
            <v>-2.0799999999999999E-2</v>
          </cell>
          <cell r="F99">
            <v>-1.4999999999999999E-2</v>
          </cell>
          <cell r="G99">
            <v>7.8479999999999994E-2</v>
          </cell>
          <cell r="H99">
            <v>-2.9100000000000001E-2</v>
          </cell>
          <cell r="I99">
            <v>39.166668000000001</v>
          </cell>
          <cell r="J99">
            <v>0.91392269999999998</v>
          </cell>
          <cell r="K99">
            <v>20.675999999999998</v>
          </cell>
        </row>
        <row r="100">
          <cell r="A100" t="str">
            <v>1475.TW</v>
          </cell>
          <cell r="B100">
            <v>4.95</v>
          </cell>
          <cell r="C100">
            <v>1.0229999999999999</v>
          </cell>
          <cell r="E100">
            <v>0.24465998999999999</v>
          </cell>
          <cell r="F100">
            <v>0.11169</v>
          </cell>
          <cell r="G100">
            <v>0.23296</v>
          </cell>
          <cell r="H100">
            <v>0.24571999999999999</v>
          </cell>
          <cell r="I100">
            <v>11.494949999999999</v>
          </cell>
          <cell r="J100">
            <v>2.9759414</v>
          </cell>
          <cell r="K100">
            <v>36.573999999999998</v>
          </cell>
        </row>
        <row r="101">
          <cell r="A101" t="str">
            <v>1476.TW</v>
          </cell>
          <cell r="B101">
            <v>16.68</v>
          </cell>
          <cell r="C101">
            <v>1.0209999999999999</v>
          </cell>
          <cell r="D101">
            <v>18.234632000000001</v>
          </cell>
          <cell r="E101">
            <v>0.25741999999999998</v>
          </cell>
          <cell r="F101">
            <v>0.12731000000000001</v>
          </cell>
          <cell r="G101">
            <v>0.31583</v>
          </cell>
          <cell r="H101">
            <v>0.19344</v>
          </cell>
          <cell r="I101">
            <v>29.166665999999999</v>
          </cell>
          <cell r="J101">
            <v>5.6529674999999999</v>
          </cell>
          <cell r="K101">
            <v>116.36</v>
          </cell>
        </row>
        <row r="102">
          <cell r="A102" t="str">
            <v>1477.TW</v>
          </cell>
          <cell r="B102">
            <v>17.14</v>
          </cell>
          <cell r="C102">
            <v>0.84599999999999997</v>
          </cell>
          <cell r="D102">
            <v>18.480391999999998</v>
          </cell>
          <cell r="E102">
            <v>0.32208002000000002</v>
          </cell>
          <cell r="F102">
            <v>0.121879995</v>
          </cell>
          <cell r="G102">
            <v>0.2626</v>
          </cell>
          <cell r="H102">
            <v>0.15701999999999999</v>
          </cell>
          <cell r="I102">
            <v>21.995332999999999</v>
          </cell>
          <cell r="J102">
            <v>6.9242920000000003</v>
          </cell>
          <cell r="K102">
            <v>137.40600000000001</v>
          </cell>
        </row>
        <row r="103">
          <cell r="A103" t="str">
            <v>1503.TW</v>
          </cell>
          <cell r="B103">
            <v>5.23</v>
          </cell>
          <cell r="C103">
            <v>0.48499999999999999</v>
          </cell>
          <cell r="D103">
            <v>23.653279999999999</v>
          </cell>
          <cell r="E103">
            <v>7.9560000000000006E-2</v>
          </cell>
          <cell r="F103">
            <v>2.9870000000000001E-2</v>
          </cell>
          <cell r="G103">
            <v>0.17819001000000001</v>
          </cell>
          <cell r="H103">
            <v>5.466E-2</v>
          </cell>
          <cell r="I103">
            <v>46.175907000000002</v>
          </cell>
          <cell r="J103">
            <v>3.8801413</v>
          </cell>
          <cell r="K103">
            <v>61.054000000000002</v>
          </cell>
        </row>
        <row r="104">
          <cell r="A104" t="str">
            <v>1504.TW</v>
          </cell>
          <cell r="B104">
            <v>2.5299999999999998</v>
          </cell>
          <cell r="C104">
            <v>0.29499999999999998</v>
          </cell>
          <cell r="D104">
            <v>15.6268215</v>
          </cell>
          <cell r="E104">
            <v>6.8099999999999994E-2</v>
          </cell>
          <cell r="F104">
            <v>3.143E-2</v>
          </cell>
          <cell r="G104">
            <v>0.25541002000000002</v>
          </cell>
          <cell r="H104">
            <v>0.11902001</v>
          </cell>
          <cell r="I104">
            <v>21.185770000000002</v>
          </cell>
          <cell r="J104">
            <v>1.5192744</v>
          </cell>
          <cell r="K104">
            <v>27.565999999999999</v>
          </cell>
        </row>
        <row r="105">
          <cell r="A105" t="str">
            <v>1506.TW</v>
          </cell>
          <cell r="B105">
            <v>0.24</v>
          </cell>
          <cell r="C105">
            <v>0.50900000000000001</v>
          </cell>
          <cell r="E105">
            <v>3.4110000000000001E-2</v>
          </cell>
          <cell r="F105">
            <v>1.2279999999999999E-2</v>
          </cell>
          <cell r="G105">
            <v>0.16194998999999999</v>
          </cell>
          <cell r="H105">
            <v>4.1490002999999998E-2</v>
          </cell>
          <cell r="I105">
            <v>70.208336000000003</v>
          </cell>
          <cell r="J105">
            <v>1.8579777</v>
          </cell>
          <cell r="K105">
            <v>3.8109999999999999</v>
          </cell>
        </row>
        <row r="106">
          <cell r="A106" t="str">
            <v>1512.TW</v>
          </cell>
          <cell r="B106">
            <v>0.04</v>
          </cell>
          <cell r="C106">
            <v>8.1000000000000003E-2</v>
          </cell>
          <cell r="E106">
            <v>9.8099999999999993E-3</v>
          </cell>
          <cell r="F106">
            <v>-3.4630000000000001E-2</v>
          </cell>
          <cell r="G106">
            <v>0.20882999999999999</v>
          </cell>
          <cell r="H106">
            <v>-0.14884</v>
          </cell>
          <cell r="I106">
            <v>234</v>
          </cell>
          <cell r="J106">
            <v>2.4867162999999999</v>
          </cell>
          <cell r="K106">
            <v>11.670999999999999</v>
          </cell>
        </row>
        <row r="107">
          <cell r="A107" t="str">
            <v>1513.TW</v>
          </cell>
          <cell r="B107">
            <v>3.62</v>
          </cell>
          <cell r="C107">
            <v>0.80500000000000005</v>
          </cell>
          <cell r="D107">
            <v>16.934673</v>
          </cell>
          <cell r="E107">
            <v>0.10816000000000001</v>
          </cell>
          <cell r="F107">
            <v>6.3890000000000002E-2</v>
          </cell>
          <cell r="G107">
            <v>0.28986000000000001</v>
          </cell>
          <cell r="H107">
            <v>0.16726999000000001</v>
          </cell>
          <cell r="I107">
            <v>46.546962999999998</v>
          </cell>
          <cell r="J107">
            <v>5.2844509999999998</v>
          </cell>
          <cell r="K107">
            <v>45.331000000000003</v>
          </cell>
        </row>
        <row r="108">
          <cell r="A108" t="str">
            <v>1514.TW</v>
          </cell>
          <cell r="B108">
            <v>3.28</v>
          </cell>
          <cell r="C108">
            <v>0.78800000000000003</v>
          </cell>
          <cell r="D108">
            <v>27.680796000000001</v>
          </cell>
          <cell r="E108">
            <v>0.17732000000000001</v>
          </cell>
          <cell r="F108">
            <v>5.4959998000000003E-2</v>
          </cell>
          <cell r="G108">
            <v>0.17777000000000001</v>
          </cell>
          <cell r="H108">
            <v>0.1249</v>
          </cell>
          <cell r="I108">
            <v>33.841464999999999</v>
          </cell>
          <cell r="J108">
            <v>5.8439506999999997</v>
          </cell>
          <cell r="K108">
            <v>38.81</v>
          </cell>
        </row>
        <row r="109">
          <cell r="A109" t="str">
            <v>1515.TW</v>
          </cell>
          <cell r="B109">
            <v>3.44</v>
          </cell>
          <cell r="C109">
            <v>1.1339999999999999</v>
          </cell>
          <cell r="D109">
            <v>14.725807</v>
          </cell>
          <cell r="E109">
            <v>8.4849999999999995E-2</v>
          </cell>
          <cell r="F109">
            <v>3.5350001999999998E-2</v>
          </cell>
          <cell r="G109">
            <v>0.16639000000000001</v>
          </cell>
          <cell r="H109">
            <v>0.12607001000000001</v>
          </cell>
          <cell r="I109">
            <v>13.2703495</v>
          </cell>
          <cell r="J109">
            <v>2.1833746000000001</v>
          </cell>
          <cell r="K109">
            <v>36.966999999999999</v>
          </cell>
        </row>
        <row r="110">
          <cell r="A110" t="str">
            <v>1516.TW</v>
          </cell>
          <cell r="B110">
            <v>0.51</v>
          </cell>
          <cell r="E110">
            <v>4.4639999999999999E-2</v>
          </cell>
          <cell r="F110">
            <v>2.6339999999999999E-2</v>
          </cell>
          <cell r="G110">
            <v>4.9429998000000003E-2</v>
          </cell>
          <cell r="H110">
            <v>3.5060000000000001E-2</v>
          </cell>
          <cell r="I110">
            <v>55.392159999999997</v>
          </cell>
          <cell r="J110">
            <v>2.3535783000000001</v>
          </cell>
          <cell r="K110">
            <v>19.196000000000002</v>
          </cell>
        </row>
        <row r="111">
          <cell r="A111" t="str">
            <v>1517.TW</v>
          </cell>
          <cell r="B111">
            <v>-0.78</v>
          </cell>
          <cell r="C111">
            <v>0.69499999999999995</v>
          </cell>
          <cell r="D111">
            <v>2.5757574999999999</v>
          </cell>
          <cell r="E111">
            <v>-3.9669999999999997E-2</v>
          </cell>
          <cell r="F111">
            <v>-3.8800000000000001E-2</v>
          </cell>
          <cell r="G111">
            <v>2.6839999999999999E-2</v>
          </cell>
          <cell r="H111">
            <v>-0.26445999999999997</v>
          </cell>
          <cell r="J111">
            <v>1.0275628999999999</v>
          </cell>
          <cell r="K111">
            <v>8.4749999999999996</v>
          </cell>
        </row>
        <row r="112">
          <cell r="A112" t="str">
            <v>1519.TW</v>
          </cell>
          <cell r="B112">
            <v>11.17</v>
          </cell>
          <cell r="C112">
            <v>0.69599999999999995</v>
          </cell>
          <cell r="D112">
            <v>27.064050000000002</v>
          </cell>
          <cell r="E112">
            <v>0.49275002000000001</v>
          </cell>
          <cell r="F112">
            <v>0.13237001000000001</v>
          </cell>
          <cell r="G112">
            <v>0.31180999999999998</v>
          </cell>
          <cell r="H112">
            <v>0.22</v>
          </cell>
          <cell r="I112">
            <v>65.443150000000003</v>
          </cell>
          <cell r="J112">
            <v>31.665585</v>
          </cell>
          <cell r="K112">
            <v>53.244</v>
          </cell>
        </row>
        <row r="113">
          <cell r="A113" t="str">
            <v>1521.TW</v>
          </cell>
          <cell r="B113">
            <v>0.73</v>
          </cell>
          <cell r="C113">
            <v>0.42199999999999999</v>
          </cell>
          <cell r="D113">
            <v>7.1234117000000001</v>
          </cell>
          <cell r="E113">
            <v>2.3779999999999999E-2</v>
          </cell>
          <cell r="F113">
            <v>3.721E-2</v>
          </cell>
          <cell r="G113">
            <v>0.14804</v>
          </cell>
          <cell r="H113">
            <v>3.4439999999999998E-2</v>
          </cell>
          <cell r="I113">
            <v>53.767119999999998</v>
          </cell>
          <cell r="J113">
            <v>1.6873738</v>
          </cell>
          <cell r="K113">
            <v>63.19</v>
          </cell>
        </row>
        <row r="114">
          <cell r="A114" t="str">
            <v>1522.TW</v>
          </cell>
          <cell r="B114">
            <v>4.67</v>
          </cell>
          <cell r="C114">
            <v>0.625</v>
          </cell>
          <cell r="D114">
            <v>12.040817000000001</v>
          </cell>
          <cell r="E114">
            <v>0.123780005</v>
          </cell>
          <cell r="F114">
            <v>4.2090002000000001E-2</v>
          </cell>
          <cell r="G114">
            <v>0.26811000000000001</v>
          </cell>
          <cell r="H114">
            <v>0.11613999999999999</v>
          </cell>
          <cell r="I114">
            <v>13.897216999999999</v>
          </cell>
          <cell r="J114">
            <v>2.2810347000000002</v>
          </cell>
          <cell r="K114">
            <v>61.795000000000002</v>
          </cell>
        </row>
        <row r="115">
          <cell r="A115" t="str">
            <v>1524.TW</v>
          </cell>
          <cell r="B115">
            <v>2.88</v>
          </cell>
          <cell r="C115">
            <v>0.46500000000000002</v>
          </cell>
          <cell r="D115">
            <v>32.300884000000003</v>
          </cell>
          <cell r="E115">
            <v>0.13458999999999999</v>
          </cell>
          <cell r="F115">
            <v>5.0590000000000003E-2</v>
          </cell>
          <cell r="G115">
            <v>0.27023000000000003</v>
          </cell>
          <cell r="H115">
            <v>0.20617000999999999</v>
          </cell>
          <cell r="I115">
            <v>12.673610999999999</v>
          </cell>
          <cell r="J115">
            <v>2.2363827000000001</v>
          </cell>
          <cell r="K115">
            <v>16.318000000000001</v>
          </cell>
        </row>
        <row r="116">
          <cell r="A116" t="str">
            <v>1525.TW</v>
          </cell>
          <cell r="B116">
            <v>3.53</v>
          </cell>
          <cell r="D116">
            <v>13.270548</v>
          </cell>
          <cell r="E116">
            <v>5.3280000000000001E-2</v>
          </cell>
          <cell r="F116">
            <v>4.4200000000000003E-3</v>
          </cell>
          <cell r="G116">
            <v>0.10520001</v>
          </cell>
          <cell r="H116">
            <v>8.3400000000000002E-3</v>
          </cell>
          <cell r="I116">
            <v>21.954674000000001</v>
          </cell>
          <cell r="J116">
            <v>1.160336</v>
          </cell>
          <cell r="K116">
            <v>19.771000000000001</v>
          </cell>
        </row>
        <row r="117">
          <cell r="A117" t="str">
            <v>1526.TW</v>
          </cell>
          <cell r="B117">
            <v>-0.06</v>
          </cell>
          <cell r="E117">
            <v>-2.2699999999999999E-3</v>
          </cell>
          <cell r="F117">
            <v>-6.7999999999999996E-3</v>
          </cell>
          <cell r="G117">
            <v>0.27065</v>
          </cell>
          <cell r="H117">
            <v>-5.2089999999999997E-2</v>
          </cell>
          <cell r="J117">
            <v>1.3832301</v>
          </cell>
          <cell r="K117">
            <v>13.792</v>
          </cell>
        </row>
        <row r="118">
          <cell r="A118" t="str">
            <v>1527.TW</v>
          </cell>
          <cell r="B118">
            <v>3.14</v>
          </cell>
          <cell r="D118">
            <v>10.740740000000001</v>
          </cell>
          <cell r="E118">
            <v>9.0450004000000001E-2</v>
          </cell>
          <cell r="F118">
            <v>4.1929998000000003E-2</v>
          </cell>
          <cell r="G118">
            <v>0.25419000000000003</v>
          </cell>
          <cell r="H118">
            <v>0.14235</v>
          </cell>
          <cell r="I118">
            <v>13.853502000000001</v>
          </cell>
          <cell r="J118">
            <v>1.2407657000000001</v>
          </cell>
          <cell r="K118">
            <v>20.039000000000001</v>
          </cell>
        </row>
        <row r="119">
          <cell r="A119" t="str">
            <v>1528.TW</v>
          </cell>
          <cell r="B119">
            <v>-0.42</v>
          </cell>
          <cell r="C119">
            <v>0.95199999999999996</v>
          </cell>
          <cell r="E119">
            <v>-1.191E-2</v>
          </cell>
          <cell r="F119">
            <v>-1.2099999999999999E-3</v>
          </cell>
          <cell r="G119">
            <v>0.25003999999999998</v>
          </cell>
          <cell r="H119">
            <v>-1.8480000999999999E-2</v>
          </cell>
          <cell r="J119">
            <v>1.0452406000000001</v>
          </cell>
          <cell r="K119">
            <v>20.295000000000002</v>
          </cell>
        </row>
        <row r="120">
          <cell r="A120" t="str">
            <v>1529.TW</v>
          </cell>
          <cell r="B120">
            <v>0.48</v>
          </cell>
          <cell r="C120">
            <v>0.71599999999999997</v>
          </cell>
          <cell r="E120">
            <v>8.1699999999999995E-2</v>
          </cell>
          <cell r="F120">
            <v>1.925E-2</v>
          </cell>
          <cell r="G120">
            <v>0.21010999999999999</v>
          </cell>
          <cell r="H120">
            <v>0.10704</v>
          </cell>
          <cell r="I120">
            <v>68.541669999999996</v>
          </cell>
          <cell r="J120">
            <v>2.8102846000000001</v>
          </cell>
          <cell r="K120">
            <v>4.9969999999999999</v>
          </cell>
        </row>
        <row r="121">
          <cell r="A121" t="str">
            <v>1530.TW</v>
          </cell>
          <cell r="B121">
            <v>2.2000000000000002</v>
          </cell>
          <cell r="C121">
            <v>0.51800000000000002</v>
          </cell>
          <cell r="D121">
            <v>19.553571999999999</v>
          </cell>
          <cell r="E121">
            <v>5.6339998000000002E-2</v>
          </cell>
          <cell r="F121">
            <v>3.2300000999999998E-3</v>
          </cell>
          <cell r="G121">
            <v>0.15204999999999999</v>
          </cell>
          <cell r="H121">
            <v>-3.9550000000000002E-2</v>
          </cell>
          <cell r="I121">
            <v>14.931817000000001</v>
          </cell>
          <cell r="J121">
            <v>0.96334310000000001</v>
          </cell>
          <cell r="K121">
            <v>24.452000000000002</v>
          </cell>
        </row>
        <row r="122">
          <cell r="A122" t="str">
            <v>1531.TW</v>
          </cell>
          <cell r="B122">
            <v>-0.06</v>
          </cell>
          <cell r="D122">
            <v>16.329788000000001</v>
          </cell>
          <cell r="E122">
            <v>-2.8900000999999998E-3</v>
          </cell>
          <cell r="F122">
            <v>-1.5980000000000001E-2</v>
          </cell>
          <cell r="G122">
            <v>0.14454001</v>
          </cell>
          <cell r="H122">
            <v>-7.2270005999999998E-2</v>
          </cell>
          <cell r="J122">
            <v>0.76512813999999996</v>
          </cell>
          <cell r="K122">
            <v>7.9950000000000001</v>
          </cell>
        </row>
        <row r="123">
          <cell r="A123" t="str">
            <v>1532.TW</v>
          </cell>
          <cell r="B123">
            <v>3.47</v>
          </cell>
          <cell r="C123">
            <v>0.58499999999999996</v>
          </cell>
          <cell r="E123">
            <v>7.732E-2</v>
          </cell>
          <cell r="F123">
            <v>1.9960001000000002E-2</v>
          </cell>
          <cell r="G123">
            <v>0.23371</v>
          </cell>
          <cell r="H123">
            <v>0.10559</v>
          </cell>
          <cell r="I123">
            <v>14.3804035</v>
          </cell>
          <cell r="J123">
            <v>1.4230309000000001</v>
          </cell>
          <cell r="K123">
            <v>46.777000000000001</v>
          </cell>
        </row>
        <row r="124">
          <cell r="A124" t="str">
            <v>1533.TW</v>
          </cell>
          <cell r="B124">
            <v>-1.55</v>
          </cell>
          <cell r="E124">
            <v>-9.5880000000000007E-2</v>
          </cell>
          <cell r="F124">
            <v>-2.1289999E-2</v>
          </cell>
          <cell r="G124">
            <v>0.18969999000000001</v>
          </cell>
          <cell r="H124">
            <v>-0.17021</v>
          </cell>
          <cell r="J124">
            <v>2.1457722000000001</v>
          </cell>
          <cell r="K124">
            <v>38.689</v>
          </cell>
        </row>
        <row r="125">
          <cell r="A125" t="str">
            <v>1535.TW</v>
          </cell>
          <cell r="B125">
            <v>4.51</v>
          </cell>
          <cell r="E125">
            <v>0.15121001000000001</v>
          </cell>
          <cell r="F125">
            <v>4.7050000000000002E-2</v>
          </cell>
          <cell r="G125">
            <v>0.1003</v>
          </cell>
          <cell r="H125">
            <v>4.2029999999999998E-2</v>
          </cell>
          <cell r="I125">
            <v>15.986694999999999</v>
          </cell>
          <cell r="J125">
            <v>2.3626174999999998</v>
          </cell>
          <cell r="K125">
            <v>83.811999999999998</v>
          </cell>
        </row>
        <row r="126">
          <cell r="A126" t="str">
            <v>1536.TW</v>
          </cell>
          <cell r="B126">
            <v>1.19</v>
          </cell>
          <cell r="C126">
            <v>0.84599999999999997</v>
          </cell>
          <cell r="D126">
            <v>24.909908000000001</v>
          </cell>
          <cell r="E126">
            <v>3.644E-2</v>
          </cell>
          <cell r="F126">
            <v>1.1480000000000001E-2</v>
          </cell>
          <cell r="G126">
            <v>0.17291000000000001</v>
          </cell>
          <cell r="H126">
            <v>1.3049999E-2</v>
          </cell>
          <cell r="I126">
            <v>46.470585</v>
          </cell>
          <cell r="J126">
            <v>1.7719247</v>
          </cell>
          <cell r="K126">
            <v>23.609000000000002</v>
          </cell>
        </row>
        <row r="127">
          <cell r="A127" t="str">
            <v>1537.TW</v>
          </cell>
          <cell r="B127">
            <v>8.4499999999999993</v>
          </cell>
          <cell r="D127">
            <v>10.643015999999999</v>
          </cell>
          <cell r="E127">
            <v>0.15595999999999999</v>
          </cell>
          <cell r="F127">
            <v>8.6580000000000004E-2</v>
          </cell>
          <cell r="G127">
            <v>0.19713</v>
          </cell>
          <cell r="H127">
            <v>0.12753001</v>
          </cell>
          <cell r="I127">
            <v>17.041419999999999</v>
          </cell>
          <cell r="J127">
            <v>2.6446767000000002</v>
          </cell>
          <cell r="K127">
            <v>82.162999999999997</v>
          </cell>
        </row>
        <row r="128">
          <cell r="A128" t="str">
            <v>1538.TW</v>
          </cell>
          <cell r="B128">
            <v>-0.49</v>
          </cell>
          <cell r="C128">
            <v>0.59</v>
          </cell>
          <cell r="E128">
            <v>-0.20254</v>
          </cell>
          <cell r="F128">
            <v>-0.109840006</v>
          </cell>
          <cell r="G128">
            <v>8.8660000000000003E-2</v>
          </cell>
          <cell r="H128">
            <v>-0.58916999999999997</v>
          </cell>
          <cell r="J128">
            <v>3.673924</v>
          </cell>
          <cell r="K128">
            <v>4.4340000000000002</v>
          </cell>
        </row>
        <row r="129">
          <cell r="A129" t="str">
            <v>1539.TW</v>
          </cell>
          <cell r="B129">
            <v>1.65</v>
          </cell>
          <cell r="C129">
            <v>0.86</v>
          </cell>
          <cell r="D129">
            <v>10.347826</v>
          </cell>
          <cell r="E129">
            <v>3.8599998000000003E-2</v>
          </cell>
          <cell r="F129">
            <v>1.9349999999999999E-2</v>
          </cell>
          <cell r="G129">
            <v>0.11265000999999999</v>
          </cell>
          <cell r="H129">
            <v>7.4969999999999995E-2</v>
          </cell>
          <cell r="I129">
            <v>14.424242</v>
          </cell>
          <cell r="J129">
            <v>0.98330850000000003</v>
          </cell>
          <cell r="K129">
            <v>23.459</v>
          </cell>
        </row>
        <row r="130">
          <cell r="A130" t="str">
            <v>1540.TW</v>
          </cell>
          <cell r="B130">
            <v>1.82</v>
          </cell>
          <cell r="C130">
            <v>0.20200000000000001</v>
          </cell>
          <cell r="D130">
            <v>14.718310000000001</v>
          </cell>
          <cell r="E130">
            <v>7.9140000000000002E-2</v>
          </cell>
          <cell r="F130">
            <v>4.4150000000000002E-2</v>
          </cell>
          <cell r="G130">
            <v>0.32057000000000002</v>
          </cell>
          <cell r="H130">
            <v>0.29849999999999999</v>
          </cell>
          <cell r="I130">
            <v>11.483516</v>
          </cell>
          <cell r="J130">
            <v>1.2467191</v>
          </cell>
          <cell r="K130">
            <v>6.7350000000000003</v>
          </cell>
        </row>
        <row r="131">
          <cell r="A131" t="str">
            <v>1541.TW</v>
          </cell>
          <cell r="B131">
            <v>1.82</v>
          </cell>
          <cell r="C131">
            <v>0.80600000000000005</v>
          </cell>
          <cell r="D131">
            <v>6.5567010000000003</v>
          </cell>
          <cell r="E131">
            <v>6.0830000000000002E-2</v>
          </cell>
          <cell r="F131">
            <v>4.6969999999999998E-2</v>
          </cell>
          <cell r="G131">
            <v>0.19622000000000001</v>
          </cell>
          <cell r="H131">
            <v>0.10922</v>
          </cell>
          <cell r="I131">
            <v>17.472526999999999</v>
          </cell>
          <cell r="J131">
            <v>1.311124</v>
          </cell>
          <cell r="K131">
            <v>42.868000000000002</v>
          </cell>
        </row>
        <row r="132">
          <cell r="A132" t="str">
            <v>1558.TW</v>
          </cell>
          <cell r="B132">
            <v>5.0599999999999996</v>
          </cell>
          <cell r="D132">
            <v>7.2297779999999996</v>
          </cell>
          <cell r="E132">
            <v>8.7679999999999994E-2</v>
          </cell>
          <cell r="F132">
            <v>3.2279997999999997E-2</v>
          </cell>
          <cell r="G132">
            <v>0.26832</v>
          </cell>
          <cell r="H132">
            <v>9.2209995000000003E-2</v>
          </cell>
          <cell r="I132">
            <v>19.960474000000001</v>
          </cell>
          <cell r="J132">
            <v>1.2229972</v>
          </cell>
          <cell r="K132">
            <v>114.994</v>
          </cell>
        </row>
        <row r="133">
          <cell r="A133" t="str">
            <v>1560.TW</v>
          </cell>
          <cell r="B133">
            <v>6.36</v>
          </cell>
          <cell r="C133">
            <v>0.90700000000000003</v>
          </cell>
          <cell r="D133">
            <v>24.488890000000001</v>
          </cell>
          <cell r="E133">
            <v>0.15323000000000001</v>
          </cell>
          <cell r="F133">
            <v>6.3530000000000003E-2</v>
          </cell>
          <cell r="G133">
            <v>0.31503999999999999</v>
          </cell>
          <cell r="H133">
            <v>0.16384001000000001</v>
          </cell>
          <cell r="I133">
            <v>43.317608</v>
          </cell>
          <cell r="J133">
            <v>6.8291110000000002</v>
          </cell>
          <cell r="K133">
            <v>44.362000000000002</v>
          </cell>
        </row>
        <row r="134">
          <cell r="A134" t="str">
            <v>1563.TW</v>
          </cell>
        </row>
        <row r="135">
          <cell r="A135" t="str">
            <v>1568.TW</v>
          </cell>
          <cell r="B135">
            <v>2.3199999999999998</v>
          </cell>
          <cell r="D135">
            <v>10.434027</v>
          </cell>
          <cell r="E135">
            <v>0.14326</v>
          </cell>
          <cell r="F135">
            <v>5.7270000000000001E-2</v>
          </cell>
          <cell r="G135">
            <v>0.33646999999999999</v>
          </cell>
          <cell r="H135">
            <v>0.17695999000000001</v>
          </cell>
          <cell r="I135">
            <v>12.952586</v>
          </cell>
          <cell r="J135">
            <v>1.7430394</v>
          </cell>
          <cell r="K135">
            <v>12.138</v>
          </cell>
        </row>
        <row r="136">
          <cell r="A136" t="str">
            <v>1582.TW</v>
          </cell>
          <cell r="B136">
            <v>6.45</v>
          </cell>
          <cell r="D136">
            <v>18.221831999999999</v>
          </cell>
          <cell r="E136">
            <v>0.12685001000000001</v>
          </cell>
          <cell r="F136">
            <v>5.5069998000000002E-2</v>
          </cell>
          <cell r="G136">
            <v>0.24813999</v>
          </cell>
          <cell r="H136">
            <v>0.13821</v>
          </cell>
          <cell r="I136">
            <v>16.046513000000001</v>
          </cell>
          <cell r="J136">
            <v>1.9931443</v>
          </cell>
          <cell r="K136">
            <v>70.143000000000001</v>
          </cell>
        </row>
        <row r="137">
          <cell r="A137" t="str">
            <v>1583.TW</v>
          </cell>
          <cell r="B137">
            <v>5.56</v>
          </cell>
          <cell r="D137">
            <v>18.727271999999999</v>
          </cell>
          <cell r="E137">
            <v>0.10123</v>
          </cell>
          <cell r="F137">
            <v>1.8939999999999999E-2</v>
          </cell>
          <cell r="G137">
            <v>0.24145000999999999</v>
          </cell>
          <cell r="H137">
            <v>3.6849998000000002E-2</v>
          </cell>
          <cell r="I137">
            <v>12.967625999999999</v>
          </cell>
          <cell r="J137">
            <v>1.4398689</v>
          </cell>
          <cell r="K137">
            <v>46.167000000000002</v>
          </cell>
        </row>
        <row r="138">
          <cell r="A138" t="str">
            <v>1587.TW</v>
          </cell>
          <cell r="B138">
            <v>0.56000000000000005</v>
          </cell>
          <cell r="C138">
            <v>0.995</v>
          </cell>
          <cell r="D138">
            <v>99.054053999999994</v>
          </cell>
          <cell r="E138">
            <v>3.0369999000000002E-2</v>
          </cell>
          <cell r="F138">
            <v>1.0570001000000001E-2</v>
          </cell>
          <cell r="G138">
            <v>0.20954001</v>
          </cell>
          <cell r="H138">
            <v>1.1900000000000001E-2</v>
          </cell>
          <cell r="I138">
            <v>130.89286999999999</v>
          </cell>
          <cell r="J138">
            <v>3.6662834000000002</v>
          </cell>
          <cell r="K138">
            <v>30.922999999999998</v>
          </cell>
        </row>
        <row r="139">
          <cell r="A139" t="str">
            <v>1589.TW</v>
          </cell>
          <cell r="B139">
            <v>-7.59</v>
          </cell>
          <cell r="C139">
            <v>0.77400000000000002</v>
          </cell>
          <cell r="D139">
            <v>10.098468</v>
          </cell>
          <cell r="E139">
            <v>-3.2099999999999997E-2</v>
          </cell>
          <cell r="F139">
            <v>-4.5999999999999999E-3</v>
          </cell>
          <cell r="G139">
            <v>0.13811999999999999</v>
          </cell>
          <cell r="H139">
            <v>-0.12851000000000001</v>
          </cell>
          <cell r="J139">
            <v>0.63691189999999998</v>
          </cell>
          <cell r="K139">
            <v>75.686000000000007</v>
          </cell>
        </row>
        <row r="140">
          <cell r="A140" t="str">
            <v>1590.TW</v>
          </cell>
          <cell r="B140">
            <v>35.840000000000003</v>
          </cell>
          <cell r="C140">
            <v>1.0680000000000001</v>
          </cell>
          <cell r="D140">
            <v>22.784544</v>
          </cell>
          <cell r="E140">
            <v>0.18011999000000001</v>
          </cell>
          <cell r="F140">
            <v>9.9309995999999998E-2</v>
          </cell>
          <cell r="G140">
            <v>0.46517999999999998</v>
          </cell>
          <cell r="H140">
            <v>0.30325000000000002</v>
          </cell>
          <cell r="I140">
            <v>30.273437999999999</v>
          </cell>
          <cell r="J140">
            <v>5.2156186</v>
          </cell>
          <cell r="K140">
            <v>150.636</v>
          </cell>
        </row>
        <row r="141">
          <cell r="A141" t="str">
            <v>1597.TW</v>
          </cell>
          <cell r="B141">
            <v>1.1000000000000001</v>
          </cell>
          <cell r="D141">
            <v>12.770398999999999</v>
          </cell>
          <cell r="E141">
            <v>4.1939996E-2</v>
          </cell>
          <cell r="F141">
            <v>1.469E-2</v>
          </cell>
          <cell r="G141">
            <v>0.42908000000000002</v>
          </cell>
          <cell r="H141">
            <v>8.9770004E-2</v>
          </cell>
          <cell r="I141">
            <v>61.181820000000002</v>
          </cell>
          <cell r="J141">
            <v>2.5284593000000002</v>
          </cell>
          <cell r="K141">
            <v>11.675000000000001</v>
          </cell>
        </row>
        <row r="142">
          <cell r="A142" t="str">
            <v>1598.TW</v>
          </cell>
          <cell r="B142">
            <v>0.24</v>
          </cell>
          <cell r="D142">
            <v>3.8046120000000001</v>
          </cell>
          <cell r="E142">
            <v>-5.6999999999999998E-4</v>
          </cell>
          <cell r="F142">
            <v>-5.0499999999999998E-3</v>
          </cell>
          <cell r="G142">
            <v>0.34597</v>
          </cell>
          <cell r="H142">
            <v>-4.1929998000000003E-2</v>
          </cell>
          <cell r="I142">
            <v>130.625</v>
          </cell>
          <cell r="J142">
            <v>1.0390773</v>
          </cell>
          <cell r="K142">
            <v>50.465000000000003</v>
          </cell>
        </row>
        <row r="143">
          <cell r="A143" t="str">
            <v>1603.TW</v>
          </cell>
          <cell r="B143">
            <v>3.25</v>
          </cell>
          <cell r="C143">
            <v>0.378</v>
          </cell>
          <cell r="E143">
            <v>7.6480000000000006E-2</v>
          </cell>
          <cell r="F143">
            <v>3.1559999999999998E-2</v>
          </cell>
          <cell r="G143">
            <v>0.14890999999999999</v>
          </cell>
          <cell r="H143">
            <v>0.13031999999999999</v>
          </cell>
          <cell r="I143">
            <v>13.846154</v>
          </cell>
          <cell r="J143">
            <v>1.1075832000000001</v>
          </cell>
          <cell r="K143">
            <v>25.2</v>
          </cell>
        </row>
        <row r="144">
          <cell r="A144" t="str">
            <v>1604.TW</v>
          </cell>
          <cell r="B144">
            <v>2.11</v>
          </cell>
          <cell r="C144">
            <v>0.53600000000000003</v>
          </cell>
          <cell r="E144">
            <v>9.1479993999999995E-2</v>
          </cell>
          <cell r="F144">
            <v>2.5690000000000001E-2</v>
          </cell>
          <cell r="G144">
            <v>0.19459000000000001</v>
          </cell>
          <cell r="H144">
            <v>2.1940000000000001E-2</v>
          </cell>
          <cell r="I144">
            <v>13.696683</v>
          </cell>
          <cell r="J144">
            <v>1.2952090000000001</v>
          </cell>
          <cell r="K144">
            <v>24.436</v>
          </cell>
        </row>
        <row r="145">
          <cell r="A145" t="str">
            <v>1605.TW</v>
          </cell>
          <cell r="B145">
            <v>0.98</v>
          </cell>
          <cell r="C145">
            <v>0.85499999999999998</v>
          </cell>
          <cell r="D145">
            <v>18.585364999999999</v>
          </cell>
          <cell r="E145">
            <v>3.066E-2</v>
          </cell>
          <cell r="F145">
            <v>9.9100000000000004E-3</v>
          </cell>
          <cell r="G145">
            <v>7.0019999999999999E-2</v>
          </cell>
          <cell r="H145">
            <v>1.201E-2</v>
          </cell>
          <cell r="I145">
            <v>38.877549999999999</v>
          </cell>
          <cell r="J145">
            <v>1.0850682</v>
          </cell>
          <cell r="K145">
            <v>45.390999999999998</v>
          </cell>
        </row>
        <row r="146">
          <cell r="A146" t="str">
            <v>1608.TW</v>
          </cell>
          <cell r="B146">
            <v>2.08</v>
          </cell>
          <cell r="E146">
            <v>0.10054</v>
          </cell>
          <cell r="F146">
            <v>2.0510001E-2</v>
          </cell>
          <cell r="G146">
            <v>6.5670000000000006E-2</v>
          </cell>
          <cell r="H146">
            <v>4.172E-2</v>
          </cell>
          <cell r="I146">
            <v>18.149038000000001</v>
          </cell>
          <cell r="J146">
            <v>2.0039281999999998</v>
          </cell>
          <cell r="K146">
            <v>23.312999999999999</v>
          </cell>
        </row>
        <row r="147">
          <cell r="A147" t="str">
            <v>1609.TW</v>
          </cell>
          <cell r="B147">
            <v>1.61</v>
          </cell>
          <cell r="C147">
            <v>0.94399999999999995</v>
          </cell>
          <cell r="D147">
            <v>24.878050000000002</v>
          </cell>
          <cell r="E147">
            <v>0.21648000000000001</v>
          </cell>
          <cell r="F147">
            <v>2.2409999999999999E-2</v>
          </cell>
          <cell r="G147">
            <v>0.13145999999999999</v>
          </cell>
          <cell r="H147">
            <v>7.3410004000000001E-2</v>
          </cell>
          <cell r="I147">
            <v>31.677019999999999</v>
          </cell>
          <cell r="J147">
            <v>2.6081620000000001</v>
          </cell>
          <cell r="K147">
            <v>37.421999999999997</v>
          </cell>
        </row>
        <row r="148">
          <cell r="A148" t="str">
            <v>1611.TW</v>
          </cell>
          <cell r="B148">
            <v>0.52</v>
          </cell>
          <cell r="C148">
            <v>0.43099999999999999</v>
          </cell>
          <cell r="E148">
            <v>3.5040000000000002E-2</v>
          </cell>
          <cell r="F148">
            <v>7.6699999999999997E-3</v>
          </cell>
          <cell r="G148">
            <v>0.27382000000000001</v>
          </cell>
          <cell r="H148">
            <v>8.5269999999999999E-2</v>
          </cell>
          <cell r="I148">
            <v>34.423076999999999</v>
          </cell>
          <cell r="J148">
            <v>1.3346256999999999</v>
          </cell>
          <cell r="K148">
            <v>4.2190000000000003</v>
          </cell>
        </row>
        <row r="149">
          <cell r="A149" t="str">
            <v>1612.TW</v>
          </cell>
          <cell r="B149">
            <v>2.0699999999999998</v>
          </cell>
          <cell r="C149">
            <v>0.86899999999999999</v>
          </cell>
          <cell r="E149">
            <v>8.5779999999999995E-2</v>
          </cell>
          <cell r="F149">
            <v>4.5350000000000001E-2</v>
          </cell>
          <cell r="G149">
            <v>0.14069999999999999</v>
          </cell>
          <cell r="H149">
            <v>0.11058</v>
          </cell>
          <cell r="I149">
            <v>18.671500000000002</v>
          </cell>
          <cell r="J149">
            <v>1.6179672</v>
          </cell>
          <cell r="K149">
            <v>19.600000000000001</v>
          </cell>
        </row>
        <row r="150">
          <cell r="A150" t="str">
            <v>1614.TW</v>
          </cell>
          <cell r="B150">
            <v>1.1200000000000001</v>
          </cell>
          <cell r="E150">
            <v>5.432E-2</v>
          </cell>
          <cell r="F150">
            <v>2.9489999999999999E-2</v>
          </cell>
          <cell r="G150">
            <v>0.20977000000000001</v>
          </cell>
          <cell r="H150">
            <v>1.677E-2</v>
          </cell>
          <cell r="I150">
            <v>39.642856999999999</v>
          </cell>
          <cell r="J150">
            <v>2.1137826</v>
          </cell>
          <cell r="K150">
            <v>21.946999999999999</v>
          </cell>
        </row>
        <row r="151">
          <cell r="A151" t="str">
            <v>1615.TW</v>
          </cell>
          <cell r="B151">
            <v>3.5</v>
          </cell>
          <cell r="C151">
            <v>0.39200000000000002</v>
          </cell>
          <cell r="E151">
            <v>0.19045999999999999</v>
          </cell>
          <cell r="F151">
            <v>9.2329999999999995E-2</v>
          </cell>
          <cell r="G151">
            <v>0.16256000000000001</v>
          </cell>
          <cell r="H151">
            <v>0.13482</v>
          </cell>
          <cell r="I151">
            <v>19.428571999999999</v>
          </cell>
          <cell r="J151">
            <v>3.7706553999999999</v>
          </cell>
          <cell r="K151">
            <v>30.201000000000001</v>
          </cell>
        </row>
        <row r="152">
          <cell r="A152" t="str">
            <v>1616.TW</v>
          </cell>
          <cell r="B152">
            <v>1.24</v>
          </cell>
          <cell r="C152">
            <v>1.0649999999999999</v>
          </cell>
          <cell r="E152">
            <v>0.12776000000000001</v>
          </cell>
          <cell r="F152">
            <v>5.8040000000000001E-2</v>
          </cell>
          <cell r="G152">
            <v>0.11472</v>
          </cell>
          <cell r="H152">
            <v>8.2609996000000005E-2</v>
          </cell>
          <cell r="I152">
            <v>19.637096</v>
          </cell>
          <cell r="J152">
            <v>2.4561229</v>
          </cell>
          <cell r="K152">
            <v>21.702999999999999</v>
          </cell>
        </row>
        <row r="153">
          <cell r="A153" t="str">
            <v>1617.TW</v>
          </cell>
          <cell r="B153">
            <v>0.06</v>
          </cell>
          <cell r="C153">
            <v>0.48499999999999999</v>
          </cell>
          <cell r="E153">
            <v>1.0399999999999999E-3</v>
          </cell>
          <cell r="F153">
            <v>-4.9500000000000004E-3</v>
          </cell>
          <cell r="G153">
            <v>7.9899999999999999E-2</v>
          </cell>
          <cell r="H153">
            <v>-1.507E-2</v>
          </cell>
          <cell r="I153">
            <v>376.66669999999999</v>
          </cell>
          <cell r="J153">
            <v>1.7471975</v>
          </cell>
          <cell r="K153">
            <v>17.920999999999999</v>
          </cell>
        </row>
        <row r="154">
          <cell r="A154" t="str">
            <v>1618.TW</v>
          </cell>
          <cell r="B154">
            <v>2.34</v>
          </cell>
          <cell r="E154">
            <v>9.1670000000000001E-2</v>
          </cell>
          <cell r="F154">
            <v>5.049E-2</v>
          </cell>
          <cell r="G154">
            <v>0.13202</v>
          </cell>
          <cell r="H154">
            <v>0.12225999999999999</v>
          </cell>
          <cell r="I154">
            <v>21.175215000000001</v>
          </cell>
          <cell r="J154">
            <v>1.7557845999999999</v>
          </cell>
          <cell r="K154">
            <v>24.225999999999999</v>
          </cell>
        </row>
        <row r="155">
          <cell r="A155" t="str">
            <v>1626.TW</v>
          </cell>
          <cell r="B155">
            <v>-0.03</v>
          </cell>
          <cell r="C155">
            <v>0.59399999999999997</v>
          </cell>
          <cell r="E155">
            <v>8.4399999999999996E-3</v>
          </cell>
          <cell r="F155">
            <v>-9.1E-4</v>
          </cell>
          <cell r="G155">
            <v>0.21745999999999999</v>
          </cell>
          <cell r="H155">
            <v>-3.4169999999999999E-2</v>
          </cell>
          <cell r="J155">
            <v>0.79510546000000004</v>
          </cell>
          <cell r="K155">
            <v>54.976999999999997</v>
          </cell>
        </row>
        <row r="156">
          <cell r="A156" t="str">
            <v>1701.TW</v>
          </cell>
          <cell r="B156">
            <v>1.1000000000000001</v>
          </cell>
          <cell r="C156">
            <v>0.128</v>
          </cell>
          <cell r="E156">
            <v>4.3430000000000003E-2</v>
          </cell>
          <cell r="F156">
            <v>1.1610000000000001E-2</v>
          </cell>
          <cell r="G156">
            <v>0.36619000000000002</v>
          </cell>
          <cell r="H156">
            <v>3.9570000000000001E-2</v>
          </cell>
          <cell r="I156">
            <v>20.181818</v>
          </cell>
          <cell r="J156">
            <v>0.8878935</v>
          </cell>
          <cell r="K156">
            <v>28.847000000000001</v>
          </cell>
        </row>
        <row r="157">
          <cell r="A157" t="str">
            <v>1702.TW</v>
          </cell>
          <cell r="B157">
            <v>5.0999999999999996</v>
          </cell>
          <cell r="C157">
            <v>0.39800000000000002</v>
          </cell>
          <cell r="D157">
            <v>15.577889000000001</v>
          </cell>
          <cell r="E157">
            <v>9.9610000000000004E-2</v>
          </cell>
          <cell r="F157">
            <v>3.2660000000000002E-2</v>
          </cell>
          <cell r="G157">
            <v>0.28688000000000002</v>
          </cell>
          <cell r="H157">
            <v>9.7799994000000001E-2</v>
          </cell>
          <cell r="I157">
            <v>12.156863</v>
          </cell>
          <cell r="J157">
            <v>1.5651823</v>
          </cell>
          <cell r="K157">
            <v>91.418000000000006</v>
          </cell>
        </row>
        <row r="158">
          <cell r="A158" t="str">
            <v>1707.TW</v>
          </cell>
          <cell r="B158">
            <v>9.59</v>
          </cell>
          <cell r="C158">
            <v>0.42099999999999999</v>
          </cell>
          <cell r="D158">
            <v>13.50211</v>
          </cell>
          <cell r="E158">
            <v>0.18809000000000001</v>
          </cell>
          <cell r="F158">
            <v>0.102110006</v>
          </cell>
          <cell r="G158">
            <v>0.80259999999999998</v>
          </cell>
          <cell r="H158">
            <v>0.25694</v>
          </cell>
          <cell r="I158">
            <v>16.684045999999999</v>
          </cell>
          <cell r="J158">
            <v>2.3753320000000002</v>
          </cell>
          <cell r="K158">
            <v>71.795000000000002</v>
          </cell>
        </row>
        <row r="159">
          <cell r="A159" t="str">
            <v>1708.TW</v>
          </cell>
          <cell r="B159">
            <v>1.32</v>
          </cell>
          <cell r="C159">
            <v>0.45100000000000001</v>
          </cell>
          <cell r="E159">
            <v>-4.2199999999999998E-3</v>
          </cell>
          <cell r="F159">
            <v>9.7599999999999996E-3</v>
          </cell>
          <cell r="G159">
            <v>0.1462</v>
          </cell>
          <cell r="H159">
            <v>0.16433</v>
          </cell>
          <cell r="I159">
            <v>26.704543999999999</v>
          </cell>
          <cell r="J159">
            <v>1.3786764</v>
          </cell>
          <cell r="K159">
            <v>23.611000000000001</v>
          </cell>
        </row>
        <row r="160">
          <cell r="A160" t="str">
            <v>1709.TW</v>
          </cell>
          <cell r="B160">
            <v>1.07</v>
          </cell>
          <cell r="C160">
            <v>0.47199999999999998</v>
          </cell>
          <cell r="E160">
            <v>4.9000002000000001E-2</v>
          </cell>
          <cell r="F160">
            <v>2.138E-2</v>
          </cell>
          <cell r="G160">
            <v>0.122530006</v>
          </cell>
          <cell r="H160">
            <v>3.7650000000000003E-2</v>
          </cell>
          <cell r="I160">
            <v>19.252337000000001</v>
          </cell>
          <cell r="J160">
            <v>1.2305855000000001</v>
          </cell>
          <cell r="K160">
            <v>19.774000000000001</v>
          </cell>
        </row>
        <row r="161">
          <cell r="A161" t="str">
            <v>1710.TW</v>
          </cell>
          <cell r="B161">
            <v>-0.39</v>
          </cell>
          <cell r="C161">
            <v>0.84599999999999997</v>
          </cell>
          <cell r="D161">
            <v>72.5</v>
          </cell>
          <cell r="E161">
            <v>-5.2040000000000003E-2</v>
          </cell>
          <cell r="F161">
            <v>-1.059E-2</v>
          </cell>
          <cell r="G161">
            <v>2.0539999E-2</v>
          </cell>
          <cell r="H161">
            <v>-4.6499999999999996E-3</v>
          </cell>
          <cell r="J161">
            <v>1.2616924</v>
          </cell>
          <cell r="K161">
            <v>23.664999999999999</v>
          </cell>
        </row>
        <row r="162">
          <cell r="A162" t="str">
            <v>1711.TW</v>
          </cell>
          <cell r="B162">
            <v>0.16</v>
          </cell>
          <cell r="C162">
            <v>0.68100000000000005</v>
          </cell>
          <cell r="E162">
            <v>1.089E-2</v>
          </cell>
          <cell r="F162">
            <v>4.0099999999999997E-3</v>
          </cell>
          <cell r="G162">
            <v>0.20349999999999999</v>
          </cell>
          <cell r="H162">
            <v>9.8799999999999999E-3</v>
          </cell>
          <cell r="I162">
            <v>122.8125</v>
          </cell>
          <cell r="J162">
            <v>1.2899624999999999</v>
          </cell>
          <cell r="K162">
            <v>14.352</v>
          </cell>
        </row>
        <row r="163">
          <cell r="A163" t="str">
            <v>1712.TW</v>
          </cell>
          <cell r="B163">
            <v>2.5499999999999998</v>
          </cell>
          <cell r="C163">
            <v>0.246</v>
          </cell>
          <cell r="D163">
            <v>27.635135999999999</v>
          </cell>
          <cell r="E163">
            <v>0.12275999999999999</v>
          </cell>
          <cell r="F163">
            <v>5.21E-2</v>
          </cell>
          <cell r="G163">
            <v>0.27205000000000001</v>
          </cell>
          <cell r="H163">
            <v>6.5140000000000003E-2</v>
          </cell>
          <cell r="I163">
            <v>16.039217000000001</v>
          </cell>
          <cell r="J163">
            <v>2.0225499</v>
          </cell>
          <cell r="K163">
            <v>45.453000000000003</v>
          </cell>
        </row>
        <row r="164">
          <cell r="A164" t="str">
            <v>1713.TW</v>
          </cell>
          <cell r="B164">
            <v>2.13</v>
          </cell>
          <cell r="C164">
            <v>9.9000000000000005E-2</v>
          </cell>
          <cell r="E164">
            <v>0.14185001</v>
          </cell>
          <cell r="F164">
            <v>-1.171E-2</v>
          </cell>
          <cell r="G164">
            <v>5.1269996999999998E-2</v>
          </cell>
          <cell r="H164">
            <v>-0.16829</v>
          </cell>
          <cell r="I164">
            <v>22.629107000000001</v>
          </cell>
          <cell r="J164">
            <v>2.6171471999999998</v>
          </cell>
          <cell r="K164">
            <v>2.97</v>
          </cell>
        </row>
        <row r="165">
          <cell r="A165" t="str">
            <v>1714.TW</v>
          </cell>
          <cell r="B165">
            <v>0.74</v>
          </cell>
          <cell r="C165">
            <v>0.51100000000000001</v>
          </cell>
          <cell r="E165">
            <v>5.3990003000000002E-2</v>
          </cell>
          <cell r="F165">
            <v>2.1089999000000002E-2</v>
          </cell>
          <cell r="G165">
            <v>9.4440006000000007E-2</v>
          </cell>
          <cell r="H165">
            <v>4.6260000000000003E-2</v>
          </cell>
          <cell r="I165">
            <v>13.270269000000001</v>
          </cell>
          <cell r="J165">
            <v>0.81358739999999996</v>
          </cell>
          <cell r="K165">
            <v>20.158000000000001</v>
          </cell>
        </row>
        <row r="166">
          <cell r="A166" t="str">
            <v>1717.TW</v>
          </cell>
          <cell r="B166">
            <v>1.53</v>
          </cell>
          <cell r="D166">
            <v>20.324674999999999</v>
          </cell>
          <cell r="E166">
            <v>7.281E-2</v>
          </cell>
          <cell r="F166">
            <v>2.4109999999999999E-2</v>
          </cell>
          <cell r="G166">
            <v>0.20051000999999999</v>
          </cell>
          <cell r="H166">
            <v>6.0819999999999999E-2</v>
          </cell>
          <cell r="I166">
            <v>20.457515999999998</v>
          </cell>
          <cell r="J166">
            <v>1.4372962</v>
          </cell>
          <cell r="K166">
            <v>36.149000000000001</v>
          </cell>
        </row>
        <row r="167">
          <cell r="A167" t="str">
            <v>1718.TW</v>
          </cell>
          <cell r="B167">
            <v>-0.83</v>
          </cell>
          <cell r="E167">
            <v>5.7779997999999999E-2</v>
          </cell>
          <cell r="F167">
            <v>1.286E-2</v>
          </cell>
          <cell r="G167">
            <v>0.72163003999999997</v>
          </cell>
          <cell r="H167">
            <v>0.54056000000000004</v>
          </cell>
          <cell r="J167">
            <v>0.41763460000000002</v>
          </cell>
          <cell r="K167">
            <v>30.687999999999999</v>
          </cell>
        </row>
        <row r="168">
          <cell r="A168" t="str">
            <v>1720.TW</v>
          </cell>
          <cell r="B168">
            <v>4.74</v>
          </cell>
          <cell r="C168">
            <v>0.14299999999999999</v>
          </cell>
          <cell r="D168">
            <v>13.955823000000001</v>
          </cell>
          <cell r="E168">
            <v>0.14871000000000001</v>
          </cell>
          <cell r="F168">
            <v>7.1059999999999998E-2</v>
          </cell>
          <cell r="G168">
            <v>0.43678</v>
          </cell>
          <cell r="H168">
            <v>0.19281000000000001</v>
          </cell>
          <cell r="I168">
            <v>14.662447999999999</v>
          </cell>
          <cell r="J168">
            <v>2.3436973000000001</v>
          </cell>
          <cell r="K168">
            <v>34.917999999999999</v>
          </cell>
        </row>
        <row r="169">
          <cell r="A169" t="str">
            <v>1721.TW</v>
          </cell>
          <cell r="B169">
            <v>-1.64</v>
          </cell>
          <cell r="C169">
            <v>0.51400000000000001</v>
          </cell>
          <cell r="E169">
            <v>-0.123380005</v>
          </cell>
          <cell r="F169">
            <v>-4.1100003000000003E-2</v>
          </cell>
          <cell r="G169">
            <v>-2.8490000000000001E-2</v>
          </cell>
          <cell r="H169">
            <v>-1.7819999E-2</v>
          </cell>
          <cell r="J169">
            <v>1.3333333999999999</v>
          </cell>
          <cell r="K169">
            <v>11.821999999999999</v>
          </cell>
        </row>
        <row r="170">
          <cell r="A170" t="str">
            <v>1722.TW</v>
          </cell>
          <cell r="B170">
            <v>3.8</v>
          </cell>
          <cell r="C170">
            <v>0.42799999999999999</v>
          </cell>
          <cell r="D170">
            <v>21.718212000000001</v>
          </cell>
          <cell r="E170">
            <v>7.2709999999999997E-2</v>
          </cell>
          <cell r="F170">
            <v>2.1240002000000001E-2</v>
          </cell>
          <cell r="G170">
            <v>0.27427000000000001</v>
          </cell>
          <cell r="H170">
            <v>7.016E-2</v>
          </cell>
          <cell r="I170">
            <v>16.631578000000001</v>
          </cell>
          <cell r="J170">
            <v>1.1314607999999999</v>
          </cell>
          <cell r="K170">
            <v>15.321</v>
          </cell>
        </row>
        <row r="171">
          <cell r="A171" t="str">
            <v>1723.TW</v>
          </cell>
          <cell r="B171">
            <v>5.96</v>
          </cell>
          <cell r="C171">
            <v>0.47699999999999998</v>
          </cell>
          <cell r="D171">
            <v>18.02233</v>
          </cell>
          <cell r="E171">
            <v>0.16455998999999999</v>
          </cell>
          <cell r="F171">
            <v>8.0620005999999994E-2</v>
          </cell>
          <cell r="G171">
            <v>0.25636998</v>
          </cell>
          <cell r="H171">
            <v>0.16047001</v>
          </cell>
          <cell r="I171">
            <v>18.959731999999999</v>
          </cell>
          <cell r="J171">
            <v>3.1291536999999998</v>
          </cell>
          <cell r="K171">
            <v>33.494999999999997</v>
          </cell>
        </row>
        <row r="172">
          <cell r="A172" t="str">
            <v>1725.TW</v>
          </cell>
          <cell r="B172">
            <v>1.24</v>
          </cell>
          <cell r="C172">
            <v>0.59899999999999998</v>
          </cell>
          <cell r="E172">
            <v>4.5739996999999998E-2</v>
          </cell>
          <cell r="F172">
            <v>1.3780001E-2</v>
          </cell>
          <cell r="G172">
            <v>5.0560000000000001E-2</v>
          </cell>
          <cell r="H172">
            <v>1.8079999999999999E-2</v>
          </cell>
          <cell r="I172">
            <v>37.5</v>
          </cell>
          <cell r="J172">
            <v>1.8437015999999999</v>
          </cell>
          <cell r="K172">
            <v>41.234999999999999</v>
          </cell>
        </row>
        <row r="173">
          <cell r="A173" t="str">
            <v>1726.TW</v>
          </cell>
          <cell r="B173">
            <v>5.09</v>
          </cell>
          <cell r="E173">
            <v>8.5870000000000002E-2</v>
          </cell>
          <cell r="F173">
            <v>5.1400000000000001E-2</v>
          </cell>
          <cell r="G173">
            <v>0.25011</v>
          </cell>
          <cell r="H173">
            <v>0.10131999999999999</v>
          </cell>
          <cell r="I173">
            <v>16.20825</v>
          </cell>
          <cell r="J173">
            <v>1.3666180000000001</v>
          </cell>
          <cell r="K173">
            <v>57.731000000000002</v>
          </cell>
        </row>
        <row r="174">
          <cell r="A174" t="str">
            <v>1727.TW</v>
          </cell>
          <cell r="B174">
            <v>0.16</v>
          </cell>
          <cell r="C174">
            <v>0.82399999999999995</v>
          </cell>
          <cell r="E174">
            <v>1.09399995E-2</v>
          </cell>
          <cell r="F174">
            <v>6.7000003999999997E-4</v>
          </cell>
          <cell r="G174">
            <v>0.11178</v>
          </cell>
          <cell r="H174">
            <v>-2.5190001E-2</v>
          </cell>
          <cell r="I174">
            <v>181.25</v>
          </cell>
          <cell r="J174">
            <v>1.8660318</v>
          </cell>
          <cell r="K174">
            <v>15.227</v>
          </cell>
        </row>
        <row r="175">
          <cell r="A175" t="str">
            <v>1730.TW</v>
          </cell>
          <cell r="B175">
            <v>3.31</v>
          </cell>
          <cell r="C175">
            <v>0.27900000000000003</v>
          </cell>
          <cell r="E175">
            <v>0.13383001</v>
          </cell>
          <cell r="F175">
            <v>7.3139999999999997E-2</v>
          </cell>
          <cell r="G175">
            <v>0.47397998000000002</v>
          </cell>
          <cell r="H175">
            <v>0.11521000000000001</v>
          </cell>
          <cell r="I175">
            <v>17.069486999999999</v>
          </cell>
          <cell r="J175">
            <v>1.9425152999999999</v>
          </cell>
          <cell r="K175">
            <v>41.374000000000002</v>
          </cell>
        </row>
        <row r="176">
          <cell r="A176" t="str">
            <v>1731.TW</v>
          </cell>
          <cell r="B176">
            <v>1.3</v>
          </cell>
          <cell r="C176">
            <v>0.36799999999999999</v>
          </cell>
          <cell r="D176">
            <v>22.636361999999998</v>
          </cell>
          <cell r="E176">
            <v>8.3830009999999996E-2</v>
          </cell>
          <cell r="F176">
            <v>4.5379999999999997E-2</v>
          </cell>
          <cell r="G176">
            <v>0.65683997000000005</v>
          </cell>
          <cell r="H176">
            <v>0.11251</v>
          </cell>
          <cell r="I176">
            <v>19.153846999999999</v>
          </cell>
          <cell r="J176">
            <v>1.6245841000000001</v>
          </cell>
          <cell r="K176">
            <v>9.7859999999999996</v>
          </cell>
        </row>
        <row r="177">
          <cell r="A177" t="str">
            <v>1732.TW</v>
          </cell>
          <cell r="B177">
            <v>0.02</v>
          </cell>
          <cell r="C177">
            <v>0.19900000000000001</v>
          </cell>
          <cell r="E177">
            <v>-1.2630000000000001E-2</v>
          </cell>
          <cell r="F177">
            <v>-6.7799999999999996E-3</v>
          </cell>
          <cell r="G177">
            <v>0.38838001999999999</v>
          </cell>
          <cell r="H177">
            <v>-2.4389998999999999E-2</v>
          </cell>
          <cell r="I177">
            <v>1455</v>
          </cell>
          <cell r="J177">
            <v>2.5898897999999999</v>
          </cell>
          <cell r="K177">
            <v>13.058999999999999</v>
          </cell>
        </row>
        <row r="178">
          <cell r="A178" t="str">
            <v>1733.TW</v>
          </cell>
          <cell r="B178">
            <v>1.08</v>
          </cell>
          <cell r="C178">
            <v>0.42099999999999999</v>
          </cell>
          <cell r="D178">
            <v>17.25131</v>
          </cell>
          <cell r="E178">
            <v>6.4019999999999994E-2</v>
          </cell>
          <cell r="F178">
            <v>3.6819999999999999E-2</v>
          </cell>
          <cell r="G178">
            <v>0.31679000000000002</v>
          </cell>
          <cell r="H178">
            <v>9.3439995999999997E-2</v>
          </cell>
          <cell r="I178">
            <v>30.509257999999999</v>
          </cell>
          <cell r="J178">
            <v>1.8333056000000001</v>
          </cell>
          <cell r="K178">
            <v>16.774000000000001</v>
          </cell>
        </row>
        <row r="179">
          <cell r="A179" t="str">
            <v>1734.TW</v>
          </cell>
          <cell r="B179">
            <v>2.41</v>
          </cell>
          <cell r="C179">
            <v>0.67400000000000004</v>
          </cell>
          <cell r="E179">
            <v>0.10786999999999999</v>
          </cell>
          <cell r="F179">
            <v>2.9020000000000001E-2</v>
          </cell>
          <cell r="G179">
            <v>0.36919999999999997</v>
          </cell>
          <cell r="H179">
            <v>0.15303998999999999</v>
          </cell>
          <cell r="I179">
            <v>15.248962000000001</v>
          </cell>
          <cell r="J179">
            <v>1.98939</v>
          </cell>
          <cell r="K179">
            <v>17.666</v>
          </cell>
        </row>
        <row r="180">
          <cell r="A180" t="str">
            <v>1735.TW</v>
          </cell>
          <cell r="B180">
            <v>0.84</v>
          </cell>
          <cell r="C180">
            <v>0.217</v>
          </cell>
          <cell r="D180">
            <v>20.465116999999999</v>
          </cell>
          <cell r="E180">
            <v>5.0259999999999999E-2</v>
          </cell>
          <cell r="F180">
            <v>1.711E-2</v>
          </cell>
          <cell r="G180">
            <v>0.18579000000000001</v>
          </cell>
          <cell r="H180">
            <v>5.9880000000000003E-2</v>
          </cell>
          <cell r="I180">
            <v>20.952380999999999</v>
          </cell>
          <cell r="J180">
            <v>1.1679607999999999</v>
          </cell>
          <cell r="K180">
            <v>23.821000000000002</v>
          </cell>
        </row>
        <row r="181">
          <cell r="A181" t="str">
            <v>1736.TW</v>
          </cell>
          <cell r="B181">
            <v>4.0199999999999996</v>
          </cell>
          <cell r="D181">
            <v>29.288136000000002</v>
          </cell>
          <cell r="E181">
            <v>0.13340001000000001</v>
          </cell>
          <cell r="F181">
            <v>2.6370000000000001E-2</v>
          </cell>
          <cell r="G181">
            <v>0.4909</v>
          </cell>
          <cell r="H181">
            <v>-4.1339997000000003E-2</v>
          </cell>
          <cell r="I181">
            <v>21.492538</v>
          </cell>
          <cell r="J181">
            <v>2.750016</v>
          </cell>
          <cell r="K181">
            <v>129.20599999999999</v>
          </cell>
        </row>
        <row r="182">
          <cell r="A182" t="str">
            <v>1737.TW</v>
          </cell>
          <cell r="B182">
            <v>1.48</v>
          </cell>
          <cell r="E182">
            <v>2.9610000000000001E-2</v>
          </cell>
          <cell r="F182">
            <v>2.4979999999999999E-2</v>
          </cell>
          <cell r="G182">
            <v>0.17385</v>
          </cell>
          <cell r="H182">
            <v>2.9360002E-2</v>
          </cell>
          <cell r="I182">
            <v>23.074325999999999</v>
          </cell>
          <cell r="J182">
            <v>1.0393524000000001</v>
          </cell>
          <cell r="K182">
            <v>36.262999999999998</v>
          </cell>
        </row>
        <row r="183">
          <cell r="A183" t="str">
            <v>1752.TW</v>
          </cell>
          <cell r="B183">
            <v>1.57</v>
          </cell>
          <cell r="D183">
            <v>17.275642000000001</v>
          </cell>
          <cell r="E183">
            <v>6.7220000000000002E-2</v>
          </cell>
          <cell r="F183">
            <v>3.875E-2</v>
          </cell>
          <cell r="G183">
            <v>0.34361000000000003</v>
          </cell>
          <cell r="H183">
            <v>0.12291000000000001</v>
          </cell>
          <cell r="I183">
            <v>34.331209999999999</v>
          </cell>
          <cell r="J183">
            <v>2.4481084000000002</v>
          </cell>
          <cell r="K183">
            <v>20.838000000000001</v>
          </cell>
        </row>
        <row r="184">
          <cell r="A184" t="str">
            <v>1760.TW</v>
          </cell>
          <cell r="B184">
            <v>1.1499999999999999</v>
          </cell>
          <cell r="C184">
            <v>0.24</v>
          </cell>
          <cell r="D184">
            <v>20.354906</v>
          </cell>
          <cell r="E184">
            <v>3.9419996999999998E-2</v>
          </cell>
          <cell r="F184">
            <v>3.0980000000000001E-2</v>
          </cell>
          <cell r="G184">
            <v>0.51778000000000002</v>
          </cell>
          <cell r="H184">
            <v>0.10813</v>
          </cell>
          <cell r="I184">
            <v>84.782610000000005</v>
          </cell>
          <cell r="J184">
            <v>4.3741589999999997</v>
          </cell>
          <cell r="K184">
            <v>21.949000000000002</v>
          </cell>
        </row>
        <row r="185">
          <cell r="A185" t="str">
            <v>1762.TW</v>
          </cell>
          <cell r="B185">
            <v>1.62</v>
          </cell>
          <cell r="D185">
            <v>17.723880000000001</v>
          </cell>
          <cell r="E185">
            <v>3.7199999999999997E-2</v>
          </cell>
          <cell r="F185">
            <v>1.091E-2</v>
          </cell>
          <cell r="G185">
            <v>0.33438997999999998</v>
          </cell>
          <cell r="H185">
            <v>5.6929998000000002E-2</v>
          </cell>
          <cell r="I185">
            <v>29.320988</v>
          </cell>
          <cell r="J185">
            <v>1.0960103999999999</v>
          </cell>
          <cell r="K185">
            <v>20.251000000000001</v>
          </cell>
        </row>
        <row r="186">
          <cell r="A186" t="str">
            <v>1773.TW</v>
          </cell>
          <cell r="B186">
            <v>6.43</v>
          </cell>
          <cell r="C186">
            <v>0.81200000000000006</v>
          </cell>
          <cell r="E186">
            <v>0.18856001</v>
          </cell>
          <cell r="F186">
            <v>8.2129999999999995E-2</v>
          </cell>
          <cell r="G186">
            <v>0.32027</v>
          </cell>
          <cell r="H186">
            <v>0.19601999000000001</v>
          </cell>
          <cell r="I186">
            <v>25.427682999999998</v>
          </cell>
          <cell r="J186">
            <v>4.6958469999999997</v>
          </cell>
          <cell r="K186">
            <v>39.411999999999999</v>
          </cell>
        </row>
        <row r="187">
          <cell r="A187" t="str">
            <v>1776.TW</v>
          </cell>
          <cell r="B187">
            <v>0.55000000000000004</v>
          </cell>
          <cell r="C187">
            <v>0.191</v>
          </cell>
          <cell r="D187">
            <v>14.335938000000001</v>
          </cell>
          <cell r="E187">
            <v>2.8490000000000001E-2</v>
          </cell>
          <cell r="F187">
            <v>4.4600000000000004E-3</v>
          </cell>
          <cell r="G187">
            <v>0.15237999999999999</v>
          </cell>
          <cell r="H187">
            <v>5.9359997999999997E-2</v>
          </cell>
          <cell r="I187">
            <v>33.363636</v>
          </cell>
          <cell r="J187">
            <v>1.253244</v>
          </cell>
          <cell r="K187">
            <v>18.189</v>
          </cell>
        </row>
        <row r="188">
          <cell r="A188" t="str">
            <v>1783.TW</v>
          </cell>
          <cell r="B188">
            <v>1.65</v>
          </cell>
          <cell r="E188">
            <v>0.11108</v>
          </cell>
          <cell r="F188">
            <v>5.7750000000000003E-2</v>
          </cell>
          <cell r="G188">
            <v>0.68489999999999995</v>
          </cell>
          <cell r="H188">
            <v>0.19941</v>
          </cell>
          <cell r="I188">
            <v>25.787877999999999</v>
          </cell>
          <cell r="J188">
            <v>2.7921779999999998</v>
          </cell>
          <cell r="K188">
            <v>6.7530000000000001</v>
          </cell>
        </row>
        <row r="189">
          <cell r="A189" t="str">
            <v>1786.TW</v>
          </cell>
          <cell r="B189">
            <v>2.65</v>
          </cell>
          <cell r="C189">
            <v>0.63600000000000001</v>
          </cell>
          <cell r="D189">
            <v>14.813153</v>
          </cell>
          <cell r="E189">
            <v>0.12639</v>
          </cell>
          <cell r="F189">
            <v>5.8799999999999998E-2</v>
          </cell>
          <cell r="G189">
            <v>0.74134003999999998</v>
          </cell>
          <cell r="H189">
            <v>0.24482999999999999</v>
          </cell>
          <cell r="I189">
            <v>37.396225000000001</v>
          </cell>
          <cell r="J189">
            <v>4.3723802999999997</v>
          </cell>
          <cell r="K189">
            <v>11.721</v>
          </cell>
        </row>
        <row r="190">
          <cell r="A190" t="str">
            <v>1789.TW</v>
          </cell>
          <cell r="B190">
            <v>0.49</v>
          </cell>
          <cell r="C190">
            <v>0.29799999999999999</v>
          </cell>
          <cell r="D190">
            <v>109.61539</v>
          </cell>
          <cell r="E190">
            <v>2.7579999000000001E-2</v>
          </cell>
          <cell r="F190">
            <v>1.6629999999999999E-2</v>
          </cell>
          <cell r="G190">
            <v>0.38166</v>
          </cell>
          <cell r="H190">
            <v>0.17058999999999999</v>
          </cell>
          <cell r="I190">
            <v>58.163265000000003</v>
          </cell>
          <cell r="J190">
            <v>2.1744105999999999</v>
          </cell>
          <cell r="K190">
            <v>4.0289999999999999</v>
          </cell>
        </row>
        <row r="191">
          <cell r="A191" t="str">
            <v>1795.TW</v>
          </cell>
          <cell r="B191">
            <v>15.06</v>
          </cell>
          <cell r="C191">
            <v>0.52200000000000002</v>
          </cell>
          <cell r="D191">
            <v>11.910829</v>
          </cell>
          <cell r="E191">
            <v>0.25278</v>
          </cell>
          <cell r="F191">
            <v>8.9969999999999994E-2</v>
          </cell>
          <cell r="G191">
            <v>0.53990000000000005</v>
          </cell>
          <cell r="H191">
            <v>0.29908000000000001</v>
          </cell>
          <cell r="I191">
            <v>18.625498</v>
          </cell>
          <cell r="J191">
            <v>4.3243660000000004</v>
          </cell>
          <cell r="K191">
            <v>63.627000000000002</v>
          </cell>
        </row>
        <row r="192">
          <cell r="A192" t="str">
            <v>1802.TW</v>
          </cell>
          <cell r="B192">
            <v>0.21</v>
          </cell>
          <cell r="D192">
            <v>5.1339290000000002</v>
          </cell>
          <cell r="E192">
            <v>1.222E-2</v>
          </cell>
          <cell r="F192">
            <v>4.45E-3</v>
          </cell>
          <cell r="G192">
            <v>0.12443</v>
          </cell>
          <cell r="H192">
            <v>-8.7199990000000008E-3</v>
          </cell>
          <cell r="I192">
            <v>82.142859999999999</v>
          </cell>
          <cell r="J192">
            <v>1.0130968</v>
          </cell>
          <cell r="K192">
            <v>15.78</v>
          </cell>
        </row>
        <row r="193">
          <cell r="A193" t="str">
            <v>1805.TW</v>
          </cell>
          <cell r="B193">
            <v>-1.05</v>
          </cell>
          <cell r="E193">
            <v>-8.9660000000000004E-2</v>
          </cell>
          <cell r="F193">
            <v>-2.1270001E-2</v>
          </cell>
          <cell r="G193">
            <v>3.96E-3</v>
          </cell>
          <cell r="H193">
            <v>-7.9265504</v>
          </cell>
          <cell r="J193">
            <v>2.4137930000000001</v>
          </cell>
          <cell r="K193">
            <v>2.0230000000000001</v>
          </cell>
        </row>
        <row r="194">
          <cell r="A194" t="str">
            <v>1806.TW</v>
          </cell>
          <cell r="B194">
            <v>-0.13</v>
          </cell>
          <cell r="C194">
            <v>0.88700000000000001</v>
          </cell>
          <cell r="D194">
            <v>34.687503999999997</v>
          </cell>
          <cell r="E194">
            <v>-9.1599999999999997E-3</v>
          </cell>
          <cell r="F194">
            <v>1.8870000000000001E-2</v>
          </cell>
          <cell r="G194">
            <v>0.28853000000000001</v>
          </cell>
          <cell r="H194">
            <v>0.13158</v>
          </cell>
          <cell r="J194">
            <v>0.80283519999999997</v>
          </cell>
          <cell r="K194">
            <v>8.0370000000000008</v>
          </cell>
        </row>
        <row r="195">
          <cell r="A195" t="str">
            <v>1808.TW</v>
          </cell>
          <cell r="B195">
            <v>15.5</v>
          </cell>
          <cell r="C195">
            <v>0.20699999999999999</v>
          </cell>
          <cell r="D195">
            <v>49.295772999999997</v>
          </cell>
          <cell r="E195">
            <v>0.78852999999999995</v>
          </cell>
          <cell r="F195">
            <v>0.12968001000000001</v>
          </cell>
          <cell r="G195">
            <v>0.36764999999999998</v>
          </cell>
          <cell r="H195">
            <v>0.25781999999999999</v>
          </cell>
          <cell r="I195">
            <v>6.7741939999999996</v>
          </cell>
          <cell r="J195">
            <v>3.5052577999999999</v>
          </cell>
          <cell r="K195">
            <v>68.031000000000006</v>
          </cell>
        </row>
        <row r="196">
          <cell r="A196" t="str">
            <v>1809.TW</v>
          </cell>
          <cell r="B196">
            <v>0.09</v>
          </cell>
          <cell r="C196">
            <v>1.085</v>
          </cell>
          <cell r="D196">
            <v>269.5</v>
          </cell>
          <cell r="E196">
            <v>-4.7999998000000004E-3</v>
          </cell>
          <cell r="F196">
            <v>-4.5999999999999999E-3</v>
          </cell>
          <cell r="G196">
            <v>0.16863</v>
          </cell>
          <cell r="H196">
            <v>1.328E-2</v>
          </cell>
          <cell r="I196">
            <v>299.44443000000001</v>
          </cell>
          <cell r="J196">
            <v>1.5363129</v>
          </cell>
          <cell r="K196">
            <v>14.525</v>
          </cell>
        </row>
        <row r="197">
          <cell r="A197" t="str">
            <v>1810.TW</v>
          </cell>
          <cell r="B197">
            <v>0.04</v>
          </cell>
          <cell r="D197">
            <v>43.695652000000003</v>
          </cell>
          <cell r="E197">
            <v>2.5899999999999999E-3</v>
          </cell>
          <cell r="F197">
            <v>-1.1800000000000001E-3</v>
          </cell>
          <cell r="G197">
            <v>0.24504999999999999</v>
          </cell>
          <cell r="H197">
            <v>-1.9349999999999999E-2</v>
          </cell>
          <cell r="I197">
            <v>502.50002999999998</v>
          </cell>
          <cell r="J197">
            <v>0.88871204999999998</v>
          </cell>
          <cell r="K197">
            <v>16.533000000000001</v>
          </cell>
        </row>
        <row r="198">
          <cell r="A198" t="str">
            <v>1817.TW</v>
          </cell>
          <cell r="B198">
            <v>3.72</v>
          </cell>
          <cell r="C198">
            <v>0.39800000000000002</v>
          </cell>
          <cell r="D198">
            <v>10.394736999999999</v>
          </cell>
          <cell r="E198">
            <v>0.11666000999999999</v>
          </cell>
          <cell r="F198">
            <v>6.6430000000000003E-2</v>
          </cell>
          <cell r="G198">
            <v>0.34293000000000001</v>
          </cell>
          <cell r="H198">
            <v>0.16254999000000001</v>
          </cell>
          <cell r="I198">
            <v>10.618278999999999</v>
          </cell>
          <cell r="J198">
            <v>1.4181087000000001</v>
          </cell>
          <cell r="K198">
            <v>34.697000000000003</v>
          </cell>
        </row>
        <row r="199">
          <cell r="A199" t="str">
            <v>1903.TW</v>
          </cell>
          <cell r="B199">
            <v>0.42</v>
          </cell>
          <cell r="C199">
            <v>0.88600000000000001</v>
          </cell>
          <cell r="E199">
            <v>1.8249999999999999E-2</v>
          </cell>
          <cell r="F199">
            <v>-4.4900000000000001E-3</v>
          </cell>
          <cell r="G199">
            <v>0.49650001999999999</v>
          </cell>
          <cell r="H199">
            <v>-0.16189999999999999</v>
          </cell>
          <cell r="I199">
            <v>151.90477000000001</v>
          </cell>
          <cell r="J199">
            <v>3.8568492000000001</v>
          </cell>
          <cell r="K199">
            <v>0.65800000000000003</v>
          </cell>
        </row>
        <row r="200">
          <cell r="A200" t="str">
            <v>1904.TW</v>
          </cell>
          <cell r="B200">
            <v>0.77</v>
          </cell>
          <cell r="C200">
            <v>0.45700000000000002</v>
          </cell>
          <cell r="D200">
            <v>27.216984</v>
          </cell>
          <cell r="E200">
            <v>3.1630001999999997E-2</v>
          </cell>
          <cell r="F200">
            <v>1.7670000000000002E-2</v>
          </cell>
          <cell r="G200">
            <v>0.18167</v>
          </cell>
          <cell r="H200">
            <v>7.8869999999999996E-2</v>
          </cell>
          <cell r="I200">
            <v>37.467533000000003</v>
          </cell>
          <cell r="J200">
            <v>1.1081236999999999</v>
          </cell>
          <cell r="K200">
            <v>38.045999999999999</v>
          </cell>
        </row>
        <row r="201">
          <cell r="A201" t="str">
            <v>1905.TW</v>
          </cell>
          <cell r="B201">
            <v>-0.53</v>
          </cell>
          <cell r="C201">
            <v>0.97299999999999998</v>
          </cell>
          <cell r="D201">
            <v>761.66669999999999</v>
          </cell>
          <cell r="E201">
            <v>-3.1170000999999999E-2</v>
          </cell>
          <cell r="F201">
            <v>-1.5149999000000001E-2</v>
          </cell>
          <cell r="G201">
            <v>5.2010002999999999E-2</v>
          </cell>
          <cell r="H201">
            <v>8.6599999999999993E-3</v>
          </cell>
          <cell r="J201">
            <v>1.6376406999999999</v>
          </cell>
          <cell r="K201">
            <v>19.28</v>
          </cell>
        </row>
        <row r="202">
          <cell r="A202" t="str">
            <v>1906.TW</v>
          </cell>
          <cell r="B202">
            <v>0.78</v>
          </cell>
          <cell r="E202">
            <v>2.4969999999999999E-2</v>
          </cell>
          <cell r="F202">
            <v>2.5999999999999999E-3</v>
          </cell>
          <cell r="G202">
            <v>6.9949999999999998E-2</v>
          </cell>
          <cell r="H202">
            <v>5.9100003E-3</v>
          </cell>
          <cell r="I202">
            <v>21.089745000000001</v>
          </cell>
          <cell r="J202">
            <v>0.56013349999999995</v>
          </cell>
          <cell r="K202">
            <v>23.434999999999999</v>
          </cell>
        </row>
        <row r="203">
          <cell r="A203" t="str">
            <v>1907.TW</v>
          </cell>
          <cell r="B203">
            <v>1.28</v>
          </cell>
          <cell r="C203">
            <v>0.82199999999999995</v>
          </cell>
          <cell r="D203">
            <v>24.834710000000001</v>
          </cell>
          <cell r="E203">
            <v>2.9240001000000002E-2</v>
          </cell>
          <cell r="F203">
            <v>5.9999996999999996E-4</v>
          </cell>
          <cell r="G203">
            <v>0.13650999999999999</v>
          </cell>
          <cell r="H203">
            <v>3.041E-2</v>
          </cell>
          <cell r="I203">
            <v>23.476562000000001</v>
          </cell>
          <cell r="J203">
            <v>0.85328110000000001</v>
          </cell>
          <cell r="K203">
            <v>44.488</v>
          </cell>
        </row>
        <row r="204">
          <cell r="A204" t="str">
            <v>1909.TW</v>
          </cell>
          <cell r="B204">
            <v>-0.28999999999999998</v>
          </cell>
          <cell r="C204">
            <v>1.1140000000000001</v>
          </cell>
          <cell r="D204">
            <v>-48.666663999999997</v>
          </cell>
          <cell r="E204">
            <v>-1.6750000000000001E-2</v>
          </cell>
          <cell r="F204">
            <v>5.0299999999999997E-3</v>
          </cell>
          <cell r="G204">
            <v>0.10732</v>
          </cell>
          <cell r="H204">
            <v>1.6539999999999999E-2</v>
          </cell>
          <cell r="J204">
            <v>0.86842733999999999</v>
          </cell>
          <cell r="K204">
            <v>35.171999999999997</v>
          </cell>
        </row>
        <row r="205">
          <cell r="A205" t="str">
            <v>2002.TW</v>
          </cell>
          <cell r="B205">
            <v>0.2</v>
          </cell>
          <cell r="C205">
            <v>0.749</v>
          </cell>
          <cell r="D205">
            <v>26.304348000000001</v>
          </cell>
          <cell r="E205">
            <v>1.3509999999999999E-2</v>
          </cell>
          <cell r="F205">
            <v>3.9199999999999999E-3</v>
          </cell>
          <cell r="G205">
            <v>4.759E-2</v>
          </cell>
          <cell r="H205">
            <v>8.2000000000000007E-3</v>
          </cell>
          <cell r="I205">
            <v>121</v>
          </cell>
          <cell r="J205">
            <v>1.1974863</v>
          </cell>
          <cell r="K205">
            <v>23.815999999999999</v>
          </cell>
        </row>
        <row r="206">
          <cell r="A206" t="str">
            <v>2006.TW</v>
          </cell>
          <cell r="B206">
            <v>6.38</v>
          </cell>
          <cell r="C206">
            <v>0.46899999999999997</v>
          </cell>
          <cell r="D206">
            <v>12.375000999999999</v>
          </cell>
          <cell r="E206">
            <v>0.16566</v>
          </cell>
          <cell r="F206">
            <v>6.6720000000000002E-2</v>
          </cell>
          <cell r="G206">
            <v>0.13888</v>
          </cell>
          <cell r="H206">
            <v>9.4700000000000006E-2</v>
          </cell>
          <cell r="I206">
            <v>10.862069</v>
          </cell>
          <cell r="J206">
            <v>1.7342343</v>
          </cell>
          <cell r="K206">
            <v>85.45</v>
          </cell>
        </row>
        <row r="207">
          <cell r="A207" t="str">
            <v>2007.TW</v>
          </cell>
          <cell r="B207">
            <v>-1.77</v>
          </cell>
          <cell r="C207">
            <v>0.73099999999999998</v>
          </cell>
          <cell r="E207">
            <v>-0.15562999</v>
          </cell>
          <cell r="F207">
            <v>-3.338E-2</v>
          </cell>
          <cell r="G207">
            <v>-9.325E-2</v>
          </cell>
          <cell r="H207">
            <v>-0.17468001</v>
          </cell>
          <cell r="J207">
            <v>1.1395751000000001</v>
          </cell>
          <cell r="K207">
            <v>9.4510000000000005</v>
          </cell>
        </row>
        <row r="208">
          <cell r="A208" t="str">
            <v>2008.TW</v>
          </cell>
          <cell r="B208">
            <v>1.94</v>
          </cell>
          <cell r="C208">
            <v>0.42699999999999999</v>
          </cell>
          <cell r="E208">
            <v>0.13821</v>
          </cell>
          <cell r="F208">
            <v>7.4900000000000001E-3</v>
          </cell>
          <cell r="G208">
            <v>0.13800999999999999</v>
          </cell>
          <cell r="H208">
            <v>7.7259994999999998E-2</v>
          </cell>
          <cell r="I208">
            <v>12.757731</v>
          </cell>
          <cell r="J208">
            <v>1.3701285000000001</v>
          </cell>
          <cell r="K208">
            <v>7.5549999999999997</v>
          </cell>
        </row>
        <row r="209">
          <cell r="A209" t="str">
            <v>2009.TW</v>
          </cell>
          <cell r="B209">
            <v>-0.04</v>
          </cell>
          <cell r="D209">
            <v>55.979377999999997</v>
          </cell>
          <cell r="E209">
            <v>-1.9699998999999999E-3</v>
          </cell>
          <cell r="F209">
            <v>-5.3100003999999998E-3</v>
          </cell>
          <cell r="G209">
            <v>-5.13E-3</v>
          </cell>
          <cell r="H209">
            <v>-1.6199999999999999E-3</v>
          </cell>
          <cell r="J209">
            <v>3.2655761000000001</v>
          </cell>
          <cell r="K209">
            <v>7.3579999999999997</v>
          </cell>
        </row>
        <row r="210">
          <cell r="A210" t="str">
            <v>2010.TW</v>
          </cell>
          <cell r="B210">
            <v>1.34</v>
          </cell>
          <cell r="C210">
            <v>0.79900000000000004</v>
          </cell>
          <cell r="D210">
            <v>17.820515</v>
          </cell>
          <cell r="E210">
            <v>7.5370000000000006E-2</v>
          </cell>
          <cell r="F210">
            <v>2.8219999999999999E-2</v>
          </cell>
          <cell r="G210">
            <v>8.3239999999999995E-2</v>
          </cell>
          <cell r="H210">
            <v>5.2580000000000002E-2</v>
          </cell>
          <cell r="I210">
            <v>15.559701</v>
          </cell>
          <cell r="J210">
            <v>1.1549327</v>
          </cell>
          <cell r="K210">
            <v>32.725000000000001</v>
          </cell>
        </row>
        <row r="211">
          <cell r="A211" t="str">
            <v>2012.TW</v>
          </cell>
          <cell r="B211">
            <v>0.83</v>
          </cell>
          <cell r="C211">
            <v>0.64700000000000002</v>
          </cell>
          <cell r="D211">
            <v>6.7226889999999999</v>
          </cell>
          <cell r="E211">
            <v>7.1080000000000004E-2</v>
          </cell>
          <cell r="F211">
            <v>2.3009999999999999E-2</v>
          </cell>
          <cell r="G211">
            <v>0.15590999999999999</v>
          </cell>
          <cell r="H211">
            <v>5.289E-2</v>
          </cell>
          <cell r="I211">
            <v>28.915662999999999</v>
          </cell>
          <cell r="J211">
            <v>1.5638236000000001</v>
          </cell>
          <cell r="K211">
            <v>30.353999999999999</v>
          </cell>
        </row>
        <row r="212">
          <cell r="A212" t="str">
            <v>2013.TW</v>
          </cell>
          <cell r="B212">
            <v>2.78</v>
          </cell>
          <cell r="C212">
            <v>0.72199999999999998</v>
          </cell>
          <cell r="E212">
            <v>0.10288999</v>
          </cell>
          <cell r="F212">
            <v>2.4039999999999999E-2</v>
          </cell>
          <cell r="G212">
            <v>4.9939999999999998E-2</v>
          </cell>
          <cell r="H212">
            <v>3.2379999999999999E-2</v>
          </cell>
          <cell r="I212">
            <v>21.115107999999999</v>
          </cell>
          <cell r="J212">
            <v>2.1557107000000002</v>
          </cell>
          <cell r="K212">
            <v>93.001000000000005</v>
          </cell>
        </row>
        <row r="213">
          <cell r="A213" t="str">
            <v>2014.TW</v>
          </cell>
          <cell r="B213">
            <v>-0.13</v>
          </cell>
          <cell r="C213">
            <v>1.5620000000000001</v>
          </cell>
          <cell r="D213">
            <v>12.734807</v>
          </cell>
          <cell r="E213">
            <v>-1.048E-2</v>
          </cell>
          <cell r="F213">
            <v>-8.2799999999999992E-3</v>
          </cell>
          <cell r="G213">
            <v>1.9300000000000001E-3</v>
          </cell>
          <cell r="H213">
            <v>5.62E-3</v>
          </cell>
          <cell r="J213">
            <v>2.1745280999999999</v>
          </cell>
          <cell r="K213">
            <v>25.652000000000001</v>
          </cell>
        </row>
        <row r="214">
          <cell r="A214" t="str">
            <v>2015.TW</v>
          </cell>
          <cell r="B214">
            <v>4.08</v>
          </cell>
          <cell r="C214">
            <v>0.71599999999999997</v>
          </cell>
          <cell r="D214">
            <v>16.252822999999999</v>
          </cell>
          <cell r="E214">
            <v>0.11726</v>
          </cell>
          <cell r="F214">
            <v>6.3079999999999997E-2</v>
          </cell>
          <cell r="G214">
            <v>0.102919996</v>
          </cell>
          <cell r="H214">
            <v>8.1619999999999998E-2</v>
          </cell>
          <cell r="I214">
            <v>17.647058000000001</v>
          </cell>
          <cell r="J214">
            <v>2.0470247000000001</v>
          </cell>
          <cell r="K214">
            <v>59.55</v>
          </cell>
        </row>
        <row r="215">
          <cell r="A215" t="str">
            <v>2017.TW</v>
          </cell>
          <cell r="B215">
            <v>0.06</v>
          </cell>
          <cell r="C215">
            <v>0.65</v>
          </cell>
          <cell r="E215">
            <v>-3.3230000000000003E-2</v>
          </cell>
          <cell r="F215">
            <v>-2.5579999999999999E-2</v>
          </cell>
          <cell r="G215">
            <v>-1.635E-2</v>
          </cell>
          <cell r="H215">
            <v>-0.20752999999999999</v>
          </cell>
          <cell r="I215">
            <v>245.83333999999999</v>
          </cell>
          <cell r="J215">
            <v>1.1831235</v>
          </cell>
          <cell r="K215">
            <v>8.0020000000000007</v>
          </cell>
        </row>
        <row r="216">
          <cell r="A216" t="str">
            <v>2020.TW</v>
          </cell>
          <cell r="B216">
            <v>5.77</v>
          </cell>
          <cell r="D216">
            <v>30.220586999999998</v>
          </cell>
          <cell r="E216">
            <v>0.35467997000000001</v>
          </cell>
          <cell r="F216">
            <v>3.9170000000000003E-2</v>
          </cell>
          <cell r="G216">
            <v>0.12401</v>
          </cell>
          <cell r="H216">
            <v>8.5070000000000007E-2</v>
          </cell>
          <cell r="I216">
            <v>7.1230500000000001</v>
          </cell>
          <cell r="J216">
            <v>2.2433274000000001</v>
          </cell>
          <cell r="K216">
            <v>30.477</v>
          </cell>
        </row>
        <row r="217">
          <cell r="A217" t="str">
            <v>2022.TW</v>
          </cell>
          <cell r="B217">
            <v>0.61</v>
          </cell>
          <cell r="C217">
            <v>1.056</v>
          </cell>
          <cell r="E217">
            <v>5.1240000000000001E-2</v>
          </cell>
          <cell r="F217">
            <v>2.895E-2</v>
          </cell>
          <cell r="G217">
            <v>0.14102000000000001</v>
          </cell>
          <cell r="H217">
            <v>4.795E-2</v>
          </cell>
          <cell r="I217">
            <v>19.918032</v>
          </cell>
          <cell r="J217">
            <v>1.1328670999999999</v>
          </cell>
          <cell r="K217">
            <v>24.972999999999999</v>
          </cell>
        </row>
        <row r="218">
          <cell r="A218" t="str">
            <v>2023.TW</v>
          </cell>
          <cell r="B218">
            <v>-0.54</v>
          </cell>
          <cell r="C218">
            <v>0.748</v>
          </cell>
          <cell r="D218">
            <v>41.052630000000001</v>
          </cell>
          <cell r="E218">
            <v>-4.5969999999999997E-2</v>
          </cell>
          <cell r="F218">
            <v>1.0779999E-2</v>
          </cell>
          <cell r="G218">
            <v>9.1560000000000002E-2</v>
          </cell>
          <cell r="H218">
            <v>1.264E-2</v>
          </cell>
          <cell r="J218">
            <v>1.0264508999999999</v>
          </cell>
          <cell r="K218">
            <v>37.341999999999999</v>
          </cell>
        </row>
        <row r="219">
          <cell r="A219" t="str">
            <v>2024.TW</v>
          </cell>
          <cell r="B219">
            <v>-0.41</v>
          </cell>
          <cell r="C219">
            <v>0.28799999999999998</v>
          </cell>
          <cell r="E219">
            <v>-4.7840000000000001E-2</v>
          </cell>
          <cell r="F219">
            <v>-1.396E-2</v>
          </cell>
          <cell r="G219">
            <v>1.9949999999999999E-2</v>
          </cell>
          <cell r="H219">
            <v>-2.6020000000000001E-2</v>
          </cell>
          <cell r="J219">
            <v>2.0814881000000001</v>
          </cell>
          <cell r="K219">
            <v>9.3989999999999991</v>
          </cell>
        </row>
        <row r="220">
          <cell r="A220" t="str">
            <v>2025.TW</v>
          </cell>
          <cell r="B220">
            <v>0.6</v>
          </cell>
          <cell r="C220">
            <v>0.495</v>
          </cell>
          <cell r="E220">
            <v>0.14391999999999999</v>
          </cell>
          <cell r="F220">
            <v>-7.1129999999999999E-2</v>
          </cell>
          <cell r="G220">
            <v>-0.21096000000000001</v>
          </cell>
          <cell r="H220">
            <v>-0.25656000000000001</v>
          </cell>
          <cell r="I220">
            <v>20.916665999999999</v>
          </cell>
          <cell r="J220">
            <v>2.0702739000000001</v>
          </cell>
          <cell r="K220">
            <v>2.6269999999999998</v>
          </cell>
        </row>
        <row r="221">
          <cell r="A221" t="str">
            <v>2027.TW</v>
          </cell>
          <cell r="B221">
            <v>1.92</v>
          </cell>
          <cell r="C221">
            <v>0.73099999999999998</v>
          </cell>
          <cell r="D221">
            <v>13.065068</v>
          </cell>
          <cell r="E221">
            <v>9.1800004000000004E-2</v>
          </cell>
          <cell r="F221">
            <v>3.9379999999999998E-2</v>
          </cell>
          <cell r="G221">
            <v>0.19214999999999999</v>
          </cell>
          <cell r="H221">
            <v>4.5700002000000003E-2</v>
          </cell>
          <cell r="I221">
            <v>19.869793000000001</v>
          </cell>
          <cell r="J221">
            <v>1.2970014999999999</v>
          </cell>
          <cell r="K221">
            <v>43.603999999999999</v>
          </cell>
        </row>
        <row r="222">
          <cell r="A222" t="str">
            <v>2028.TW</v>
          </cell>
          <cell r="B222">
            <v>1.19</v>
          </cell>
          <cell r="C222">
            <v>1.244</v>
          </cell>
          <cell r="E222">
            <v>9.4259999999999997E-2</v>
          </cell>
          <cell r="F222">
            <v>3.739E-2</v>
          </cell>
          <cell r="G222">
            <v>6.5349995999999994E-2</v>
          </cell>
          <cell r="H222">
            <v>5.0440001999999998E-2</v>
          </cell>
          <cell r="I222">
            <v>23.067226000000002</v>
          </cell>
          <cell r="J222">
            <v>1.9952027999999999</v>
          </cell>
          <cell r="K222">
            <v>32.316000000000003</v>
          </cell>
        </row>
        <row r="223">
          <cell r="A223" t="str">
            <v>2029.TW</v>
          </cell>
          <cell r="B223">
            <v>1.94</v>
          </cell>
          <cell r="C223">
            <v>0.88200000000000001</v>
          </cell>
          <cell r="D223">
            <v>45</v>
          </cell>
          <cell r="E223">
            <v>6.3719999999999999E-2</v>
          </cell>
          <cell r="F223">
            <v>4.3439999999999999E-2</v>
          </cell>
          <cell r="G223">
            <v>0.109639995</v>
          </cell>
          <cell r="H223">
            <v>7.0360000000000006E-2</v>
          </cell>
          <cell r="I223">
            <v>14.613401</v>
          </cell>
          <cell r="J223">
            <v>0.91487026000000005</v>
          </cell>
          <cell r="K223">
            <v>38.573999999999998</v>
          </cell>
        </row>
        <row r="224">
          <cell r="A224" t="str">
            <v>2030.TW</v>
          </cell>
          <cell r="B224">
            <v>-0.46</v>
          </cell>
          <cell r="C224">
            <v>0.56899999999999995</v>
          </cell>
          <cell r="D224">
            <v>12.000000999999999</v>
          </cell>
          <cell r="E224">
            <v>1.0140000999999999E-2</v>
          </cell>
          <cell r="F224">
            <v>1.2990000999999999E-2</v>
          </cell>
          <cell r="G224">
            <v>7.2889999999999996E-2</v>
          </cell>
          <cell r="H224">
            <v>1.0720001E-2</v>
          </cell>
          <cell r="J224">
            <v>1.0825283999999999</v>
          </cell>
          <cell r="K224">
            <v>45.831000000000003</v>
          </cell>
        </row>
        <row r="225">
          <cell r="A225" t="str">
            <v>2031.TW</v>
          </cell>
          <cell r="B225">
            <v>6.07</v>
          </cell>
          <cell r="C225">
            <v>1.163</v>
          </cell>
          <cell r="D225">
            <v>10.770576999999999</v>
          </cell>
          <cell r="E225">
            <v>0.15642998999999999</v>
          </cell>
          <cell r="F225">
            <v>2.0320000000000001E-2</v>
          </cell>
          <cell r="G225">
            <v>8.9940004000000004E-2</v>
          </cell>
          <cell r="H225">
            <v>4.5440003E-2</v>
          </cell>
          <cell r="I225">
            <v>10.131796</v>
          </cell>
          <cell r="J225">
            <v>1.7418642</v>
          </cell>
          <cell r="K225">
            <v>50.055</v>
          </cell>
        </row>
        <row r="226">
          <cell r="A226" t="str">
            <v>2032.TW</v>
          </cell>
          <cell r="B226">
            <v>0.03</v>
          </cell>
          <cell r="C226">
            <v>0.94599999999999995</v>
          </cell>
          <cell r="E226">
            <v>-1.239E-2</v>
          </cell>
          <cell r="F226">
            <v>-1.9279999999999999E-2</v>
          </cell>
          <cell r="G226">
            <v>1.5440000000000001E-2</v>
          </cell>
          <cell r="H226">
            <v>-2.341E-2</v>
          </cell>
          <cell r="I226">
            <v>586.66669999999999</v>
          </cell>
          <cell r="J226">
            <v>1.3870281</v>
          </cell>
          <cell r="K226">
            <v>21.928999999999998</v>
          </cell>
        </row>
        <row r="227">
          <cell r="A227" t="str">
            <v>2033.TW</v>
          </cell>
          <cell r="B227">
            <v>0.08</v>
          </cell>
          <cell r="C227">
            <v>0.75600000000000001</v>
          </cell>
          <cell r="D227">
            <v>70.652175999999997</v>
          </cell>
          <cell r="E227">
            <v>-3.0300000000000001E-3</v>
          </cell>
          <cell r="F227">
            <v>-2.9699997999999999E-3</v>
          </cell>
          <cell r="G227">
            <v>8.8859999999999995E-2</v>
          </cell>
          <cell r="H227">
            <v>2.479E-2</v>
          </cell>
          <cell r="I227">
            <v>203.125</v>
          </cell>
          <cell r="J227">
            <v>1.2748098000000001</v>
          </cell>
          <cell r="K227">
            <v>7.2690000000000001</v>
          </cell>
        </row>
        <row r="228">
          <cell r="A228" t="str">
            <v>2034.TW</v>
          </cell>
          <cell r="B228">
            <v>-0.49</v>
          </cell>
          <cell r="D228">
            <v>19.11111</v>
          </cell>
          <cell r="E228">
            <v>-2.1059999999999999E-2</v>
          </cell>
          <cell r="F228">
            <v>1.401E-2</v>
          </cell>
          <cell r="G228">
            <v>8.695E-2</v>
          </cell>
          <cell r="H228">
            <v>7.1120000000000003E-2</v>
          </cell>
          <cell r="J228">
            <v>1.3106426</v>
          </cell>
          <cell r="K228">
            <v>31.54</v>
          </cell>
        </row>
        <row r="229">
          <cell r="A229" t="str">
            <v>2038.TW</v>
          </cell>
          <cell r="B229">
            <v>0.25</v>
          </cell>
          <cell r="C229">
            <v>1.56</v>
          </cell>
          <cell r="E229">
            <v>7.5900000000000004E-3</v>
          </cell>
          <cell r="F229">
            <v>3.2100000000000002E-3</v>
          </cell>
          <cell r="G229">
            <v>2.6939999999999999E-2</v>
          </cell>
          <cell r="H229">
            <v>6.4900000000000001E-3</v>
          </cell>
          <cell r="I229">
            <v>85.4</v>
          </cell>
          <cell r="J229">
            <v>1.0985336000000001</v>
          </cell>
          <cell r="K229">
            <v>49.204999999999998</v>
          </cell>
        </row>
        <row r="230">
          <cell r="A230" t="str">
            <v>2049.TW</v>
          </cell>
          <cell r="B230">
            <v>5.62</v>
          </cell>
          <cell r="C230">
            <v>1.409</v>
          </cell>
          <cell r="D230">
            <v>23.150963000000001</v>
          </cell>
          <cell r="E230">
            <v>5.2270003000000002E-2</v>
          </cell>
          <cell r="F230">
            <v>3.1989999999999998E-2</v>
          </cell>
          <cell r="G230">
            <v>0.31078</v>
          </cell>
          <cell r="H230">
            <v>3.1050000000000001E-2</v>
          </cell>
          <cell r="I230">
            <v>40.658363000000001</v>
          </cell>
          <cell r="J230">
            <v>2.3098774</v>
          </cell>
          <cell r="K230">
            <v>69.625</v>
          </cell>
        </row>
        <row r="231">
          <cell r="A231" t="str">
            <v>2059.TW</v>
          </cell>
          <cell r="B231">
            <v>37.74</v>
          </cell>
          <cell r="D231">
            <v>22.317361999999999</v>
          </cell>
          <cell r="E231">
            <v>0.21405001000000001</v>
          </cell>
          <cell r="F231">
            <v>0.10067</v>
          </cell>
          <cell r="G231">
            <v>0.62111000000000005</v>
          </cell>
          <cell r="H231">
            <v>0.52182996000000004</v>
          </cell>
          <cell r="I231">
            <v>32.458927000000003</v>
          </cell>
          <cell r="J231">
            <v>6.5400305000000003</v>
          </cell>
          <cell r="K231">
            <v>68.628</v>
          </cell>
        </row>
        <row r="232">
          <cell r="A232" t="str">
            <v>2062.TW</v>
          </cell>
          <cell r="B232">
            <v>2.48</v>
          </cell>
          <cell r="C232">
            <v>0.68799999999999994</v>
          </cell>
          <cell r="D232">
            <v>11.310862</v>
          </cell>
          <cell r="E232">
            <v>4.2909999999999997E-2</v>
          </cell>
          <cell r="F232">
            <v>1.6889999999999999E-2</v>
          </cell>
          <cell r="G232">
            <v>0.119160004</v>
          </cell>
          <cell r="H232">
            <v>6.8059999999999996E-2</v>
          </cell>
          <cell r="I232">
            <v>12.17742</v>
          </cell>
          <cell r="J232">
            <v>0.82237289999999996</v>
          </cell>
          <cell r="K232">
            <v>37.835999999999999</v>
          </cell>
        </row>
        <row r="233">
          <cell r="A233" t="str">
            <v>2069.TW</v>
          </cell>
          <cell r="B233">
            <v>-1.18</v>
          </cell>
          <cell r="C233">
            <v>0.64200000000000002</v>
          </cell>
          <cell r="E233">
            <v>-4.947E-2</v>
          </cell>
          <cell r="G233">
            <v>3.3439999999999998E-2</v>
          </cell>
          <cell r="H233">
            <v>-2.8889999E-2</v>
          </cell>
          <cell r="J233">
            <v>0.74378330000000004</v>
          </cell>
          <cell r="K233">
            <v>68.748000000000005</v>
          </cell>
        </row>
        <row r="234">
          <cell r="A234" t="str">
            <v>2101.TW</v>
          </cell>
          <cell r="B234">
            <v>0.24</v>
          </cell>
          <cell r="C234">
            <v>0.35699999999999998</v>
          </cell>
          <cell r="D234">
            <v>118.54167</v>
          </cell>
          <cell r="E234">
            <v>1.29700005E-2</v>
          </cell>
          <cell r="F234">
            <v>6.9999998000000001E-3</v>
          </cell>
          <cell r="G234">
            <v>0.19511998999999999</v>
          </cell>
          <cell r="H234">
            <v>9.9809999999999996E-2</v>
          </cell>
          <cell r="I234">
            <v>237.08333999999999</v>
          </cell>
          <cell r="J234">
            <v>4.5809517</v>
          </cell>
          <cell r="K234">
            <v>9.4160000000000004</v>
          </cell>
        </row>
        <row r="235">
          <cell r="A235" t="str">
            <v>2102.TW</v>
          </cell>
          <cell r="B235">
            <v>-2.88</v>
          </cell>
          <cell r="C235">
            <v>0.63900000000000001</v>
          </cell>
          <cell r="E235">
            <v>-0.30963000000000002</v>
          </cell>
          <cell r="F235">
            <v>-5.6570000000000002E-2</v>
          </cell>
          <cell r="G235">
            <v>-0.62028000000000005</v>
          </cell>
          <cell r="H235">
            <v>-3.0824600000000002</v>
          </cell>
          <cell r="J235">
            <v>1.2976220999999999</v>
          </cell>
          <cell r="K235">
            <v>1.0409999999999999</v>
          </cell>
        </row>
        <row r="236">
          <cell r="A236" t="str">
            <v>2103.TW</v>
          </cell>
          <cell r="B236">
            <v>0.83</v>
          </cell>
          <cell r="D236">
            <v>25.860213999999999</v>
          </cell>
          <cell r="E236">
            <v>4.6100000000000002E-2</v>
          </cell>
          <cell r="F236">
            <v>1.694E-2</v>
          </cell>
          <cell r="G236">
            <v>0.10750999999999999</v>
          </cell>
          <cell r="H236">
            <v>4.7559999999999998E-2</v>
          </cell>
          <cell r="I236">
            <v>28.975902999999999</v>
          </cell>
          <cell r="J236">
            <v>0.98792310000000005</v>
          </cell>
          <cell r="K236">
            <v>38.938000000000002</v>
          </cell>
        </row>
        <row r="237">
          <cell r="A237" t="str">
            <v>2104.TW</v>
          </cell>
          <cell r="B237">
            <v>-0.78</v>
          </cell>
          <cell r="C237">
            <v>0.73099999999999998</v>
          </cell>
          <cell r="D237">
            <v>66.111109999999996</v>
          </cell>
          <cell r="E237">
            <v>-1.52900005E-2</v>
          </cell>
          <cell r="F237">
            <v>1.6300001E-3</v>
          </cell>
          <cell r="G237">
            <v>8.1999995000000006E-2</v>
          </cell>
          <cell r="H237">
            <v>3.424E-2</v>
          </cell>
          <cell r="J237">
            <v>0.51576180000000005</v>
          </cell>
          <cell r="K237">
            <v>18.428000000000001</v>
          </cell>
        </row>
        <row r="238">
          <cell r="A238" t="str">
            <v>2105.TW</v>
          </cell>
          <cell r="B238">
            <v>2.0299999999999998</v>
          </cell>
          <cell r="C238">
            <v>0.51400000000000001</v>
          </cell>
          <cell r="D238">
            <v>18.790849999999999</v>
          </cell>
          <cell r="E238">
            <v>9.5219999999999999E-2</v>
          </cell>
          <cell r="F238">
            <v>4.8759999999999998E-2</v>
          </cell>
          <cell r="G238">
            <v>0.25247999999999998</v>
          </cell>
          <cell r="H238">
            <v>0.115830004</v>
          </cell>
          <cell r="I238">
            <v>28.325123000000001</v>
          </cell>
          <cell r="J238">
            <v>2.2639577000000002</v>
          </cell>
          <cell r="K238">
            <v>29.707999999999998</v>
          </cell>
        </row>
        <row r="239">
          <cell r="A239" t="str">
            <v>2106.TW</v>
          </cell>
          <cell r="B239">
            <v>1.78</v>
          </cell>
          <cell r="C239">
            <v>0.29299999999999998</v>
          </cell>
          <cell r="D239">
            <v>23.943663000000001</v>
          </cell>
          <cell r="E239">
            <v>4.5229997000000001E-2</v>
          </cell>
          <cell r="F239">
            <v>1.7919999999999998E-2</v>
          </cell>
          <cell r="G239">
            <v>0.19373000000000001</v>
          </cell>
          <cell r="H239">
            <v>7.4950000000000003E-2</v>
          </cell>
          <cell r="I239">
            <v>19.101123999999999</v>
          </cell>
          <cell r="J239">
            <v>1.6586984</v>
          </cell>
          <cell r="K239">
            <v>36.070999999999998</v>
          </cell>
        </row>
        <row r="240">
          <cell r="A240" t="str">
            <v>2107.TW</v>
          </cell>
          <cell r="B240">
            <v>1.8</v>
          </cell>
          <cell r="C240">
            <v>0.60299999999999998</v>
          </cell>
          <cell r="E240">
            <v>4.2770000000000002E-2</v>
          </cell>
          <cell r="F240">
            <v>8.909999E-3</v>
          </cell>
          <cell r="G240">
            <v>0.30934</v>
          </cell>
          <cell r="H240">
            <v>9.9779989999999999E-2</v>
          </cell>
          <cell r="I240">
            <v>14.722222</v>
          </cell>
          <cell r="J240">
            <v>0.64868300000000001</v>
          </cell>
          <cell r="K240">
            <v>4.2060000000000004</v>
          </cell>
        </row>
        <row r="241">
          <cell r="A241" t="str">
            <v>2108.TW</v>
          </cell>
          <cell r="B241">
            <v>1.3</v>
          </cell>
          <cell r="D241">
            <v>10.237389</v>
          </cell>
          <cell r="E241">
            <v>6.0049999999999999E-2</v>
          </cell>
          <cell r="F241">
            <v>2.8330000000000001E-2</v>
          </cell>
          <cell r="G241">
            <v>0.23066998999999999</v>
          </cell>
          <cell r="H241">
            <v>7.671E-2</v>
          </cell>
          <cell r="I241">
            <v>26.538461999999999</v>
          </cell>
          <cell r="J241">
            <v>1.2196847</v>
          </cell>
          <cell r="K241">
            <v>18.038</v>
          </cell>
        </row>
        <row r="242">
          <cell r="A242" t="str">
            <v>2109.TW</v>
          </cell>
          <cell r="B242">
            <v>1.75</v>
          </cell>
          <cell r="C242">
            <v>0.48299999999999998</v>
          </cell>
          <cell r="E242">
            <v>0.10829999999999999</v>
          </cell>
          <cell r="F242">
            <v>3.5529999999999999E-2</v>
          </cell>
          <cell r="G242">
            <v>0.21945999999999999</v>
          </cell>
          <cell r="H242">
            <v>0.18432999999999999</v>
          </cell>
          <cell r="I242">
            <v>10.571427999999999</v>
          </cell>
          <cell r="J242">
            <v>1.4982184000000001</v>
          </cell>
          <cell r="K242">
            <v>16.733000000000001</v>
          </cell>
        </row>
        <row r="243">
          <cell r="A243" t="str">
            <v>2114.TW</v>
          </cell>
          <cell r="B243">
            <v>6.02</v>
          </cell>
          <cell r="C243">
            <v>0.39100000000000001</v>
          </cell>
          <cell r="E243">
            <v>0.15404999999999999</v>
          </cell>
          <cell r="F243">
            <v>8.906E-2</v>
          </cell>
          <cell r="G243">
            <v>0.42312</v>
          </cell>
          <cell r="H243">
            <v>0.33838000000000001</v>
          </cell>
          <cell r="I243">
            <v>18.521595000000001</v>
          </cell>
          <cell r="J243">
            <v>2.8155142999999998</v>
          </cell>
          <cell r="K243">
            <v>19.978000000000002</v>
          </cell>
        </row>
        <row r="244">
          <cell r="A244" t="str">
            <v>2115.TW</v>
          </cell>
          <cell r="B244">
            <v>0.94</v>
          </cell>
          <cell r="D244">
            <v>13.072288500000001</v>
          </cell>
          <cell r="E244">
            <v>2.9690001000000001E-2</v>
          </cell>
          <cell r="F244">
            <v>2.8269999000000001E-2</v>
          </cell>
          <cell r="G244">
            <v>0.20660999999999999</v>
          </cell>
          <cell r="H244">
            <v>0.10047</v>
          </cell>
          <cell r="I244">
            <v>34.627659999999999</v>
          </cell>
          <cell r="J244">
            <v>1.0154105</v>
          </cell>
          <cell r="K244">
            <v>27.498999999999999</v>
          </cell>
        </row>
        <row r="245">
          <cell r="A245" t="str">
            <v>2201.TW</v>
          </cell>
          <cell r="B245">
            <v>4.01</v>
          </cell>
          <cell r="C245">
            <v>0.92200000000000004</v>
          </cell>
          <cell r="D245">
            <v>11.860465</v>
          </cell>
          <cell r="E245">
            <v>0.105349995</v>
          </cell>
          <cell r="F245">
            <v>1.4710000000000001E-2</v>
          </cell>
          <cell r="G245">
            <v>0.35410999999999998</v>
          </cell>
          <cell r="H245">
            <v>7.1690000000000004E-2</v>
          </cell>
          <cell r="I245">
            <v>17.805485000000001</v>
          </cell>
          <cell r="J245">
            <v>1.2661595000000001</v>
          </cell>
          <cell r="K245">
            <v>81.069000000000003</v>
          </cell>
        </row>
        <row r="246">
          <cell r="A246" t="str">
            <v>2204.TW</v>
          </cell>
          <cell r="B246">
            <v>9.93</v>
          </cell>
          <cell r="D246">
            <v>10.786802</v>
          </cell>
          <cell r="E246">
            <v>0.15473999999999999</v>
          </cell>
          <cell r="F246">
            <v>3.6199997999999997E-2</v>
          </cell>
          <cell r="G246">
            <v>0.15537999999999999</v>
          </cell>
          <cell r="H246">
            <v>7.2410000000000002E-2</v>
          </cell>
          <cell r="I246">
            <v>12.839879</v>
          </cell>
          <cell r="J246">
            <v>2.0526110000000002</v>
          </cell>
          <cell r="K246">
            <v>76.397000000000006</v>
          </cell>
        </row>
        <row r="247">
          <cell r="A247" t="str">
            <v>2206.TW</v>
          </cell>
          <cell r="B247">
            <v>7.98</v>
          </cell>
          <cell r="C247">
            <v>0.32600000000000001</v>
          </cell>
          <cell r="E247">
            <v>0.29202</v>
          </cell>
          <cell r="F247">
            <v>6.3729999999999995E-2</v>
          </cell>
          <cell r="G247">
            <v>0.20802999999999999</v>
          </cell>
          <cell r="H247">
            <v>7.0949999999999999E-2</v>
          </cell>
          <cell r="I247">
            <v>9.7243110000000001</v>
          </cell>
          <cell r="J247">
            <v>2.7448619999999999</v>
          </cell>
          <cell r="K247">
            <v>81.328000000000003</v>
          </cell>
        </row>
        <row r="248">
          <cell r="A248" t="str">
            <v>2207.TW</v>
          </cell>
          <cell r="B248">
            <v>42.46</v>
          </cell>
          <cell r="C248">
            <v>0.83799999999999997</v>
          </cell>
          <cell r="D248">
            <v>12.988676999999999</v>
          </cell>
          <cell r="E248">
            <v>0.31234000000000001</v>
          </cell>
          <cell r="F248">
            <v>4.8839998000000003E-2</v>
          </cell>
          <cell r="G248">
            <v>0.21023000999999999</v>
          </cell>
          <cell r="H248">
            <v>0.14083000000000001</v>
          </cell>
          <cell r="I248">
            <v>14.31936</v>
          </cell>
          <cell r="J248">
            <v>5.1539396999999996</v>
          </cell>
          <cell r="K248">
            <v>506.75</v>
          </cell>
        </row>
        <row r="249">
          <cell r="A249" t="str">
            <v>2208.TW</v>
          </cell>
          <cell r="B249">
            <v>-2.77</v>
          </cell>
          <cell r="C249">
            <v>0.95799999999999996</v>
          </cell>
          <cell r="D249">
            <v>-4.2263279999999996</v>
          </cell>
          <cell r="E249">
            <v>-0.49145</v>
          </cell>
          <cell r="F249">
            <v>-4.1250000000000002E-2</v>
          </cell>
          <cell r="G249">
            <v>-0.11228</v>
          </cell>
          <cell r="H249">
            <v>-0.10536</v>
          </cell>
          <cell r="J249">
            <v>2.5540821999999999</v>
          </cell>
          <cell r="K249">
            <v>23.015000000000001</v>
          </cell>
        </row>
        <row r="250">
          <cell r="A250" t="str">
            <v>2211.TW</v>
          </cell>
          <cell r="B250">
            <v>8.7799999999999994</v>
          </cell>
          <cell r="C250">
            <v>0.58499999999999996</v>
          </cell>
          <cell r="D250">
            <v>28.150406</v>
          </cell>
          <cell r="E250">
            <v>0.16409999</v>
          </cell>
          <cell r="F250">
            <v>6.1550002999999999E-2</v>
          </cell>
          <cell r="G250">
            <v>0.35127000000000003</v>
          </cell>
          <cell r="H250">
            <v>0.30717</v>
          </cell>
          <cell r="I250">
            <v>15.774487499999999</v>
          </cell>
          <cell r="J250">
            <v>2.3762546000000002</v>
          </cell>
          <cell r="K250">
            <v>26.59</v>
          </cell>
        </row>
        <row r="251">
          <cell r="A251" t="str">
            <v>2227.TW</v>
          </cell>
          <cell r="B251">
            <v>4.58</v>
          </cell>
          <cell r="C251">
            <v>0.52700000000000002</v>
          </cell>
          <cell r="D251">
            <v>6.9889783999999997</v>
          </cell>
          <cell r="E251">
            <v>7.1129999999999999E-2</v>
          </cell>
          <cell r="F251">
            <v>6.4099999999999999E-3</v>
          </cell>
          <cell r="G251">
            <v>0.12020001</v>
          </cell>
          <cell r="H251">
            <v>3.6389999999999999E-2</v>
          </cell>
          <cell r="I251">
            <v>30.458514999999998</v>
          </cell>
          <cell r="J251">
            <v>2.2060217999999998</v>
          </cell>
          <cell r="K251">
            <v>88.841999999999999</v>
          </cell>
        </row>
        <row r="252">
          <cell r="A252" t="str">
            <v>2228.TW</v>
          </cell>
          <cell r="B252">
            <v>9.02</v>
          </cell>
          <cell r="C252">
            <v>0.624</v>
          </cell>
          <cell r="D252">
            <v>13.836104000000001</v>
          </cell>
          <cell r="E252">
            <v>0.15221999999999999</v>
          </cell>
          <cell r="F252">
            <v>6.0939997000000003E-2</v>
          </cell>
          <cell r="G252">
            <v>0.25152999999999998</v>
          </cell>
          <cell r="H252">
            <v>0.11921</v>
          </cell>
          <cell r="I252">
            <v>12.915742</v>
          </cell>
          <cell r="J252">
            <v>1.8760365999999999</v>
          </cell>
          <cell r="K252">
            <v>66.14</v>
          </cell>
        </row>
        <row r="253">
          <cell r="A253" t="str">
            <v>2231.TW</v>
          </cell>
          <cell r="B253">
            <v>2.74</v>
          </cell>
          <cell r="C253">
            <v>0.874</v>
          </cell>
          <cell r="D253">
            <v>14.435389499999999</v>
          </cell>
          <cell r="E253">
            <v>6.1109999999999998E-2</v>
          </cell>
          <cell r="F253">
            <v>2.7650000000000001E-2</v>
          </cell>
          <cell r="G253">
            <v>0.39751998</v>
          </cell>
          <cell r="H253">
            <v>-4.2119999999999998E-2</v>
          </cell>
          <cell r="I253">
            <v>45.255474</v>
          </cell>
          <cell r="J253">
            <v>4.1504890000000003</v>
          </cell>
          <cell r="K253">
            <v>31.215</v>
          </cell>
        </row>
        <row r="254">
          <cell r="A254" t="str">
            <v>2233.TW</v>
          </cell>
          <cell r="B254">
            <v>9.6999999999999993</v>
          </cell>
          <cell r="D254">
            <v>12.641508999999999</v>
          </cell>
          <cell r="E254">
            <v>0.15861</v>
          </cell>
          <cell r="F254">
            <v>7.1239999999999998E-2</v>
          </cell>
          <cell r="G254">
            <v>0.34429999999999999</v>
          </cell>
          <cell r="H254">
            <v>0.18740999999999999</v>
          </cell>
          <cell r="I254">
            <v>13.814432999999999</v>
          </cell>
          <cell r="J254">
            <v>2.1169704999999999</v>
          </cell>
          <cell r="K254">
            <v>56.71</v>
          </cell>
        </row>
        <row r="255">
          <cell r="A255" t="str">
            <v>2236.TW</v>
          </cell>
          <cell r="B255">
            <v>2.5</v>
          </cell>
          <cell r="C255">
            <v>0.90600000000000003</v>
          </cell>
          <cell r="D255">
            <v>17.678570000000001</v>
          </cell>
          <cell r="E255">
            <v>9.3280000000000002E-2</v>
          </cell>
          <cell r="F255">
            <v>4.9930000000000002E-2</v>
          </cell>
          <cell r="G255">
            <v>0.31859999999999999</v>
          </cell>
          <cell r="H255">
            <v>0.18391001000000001</v>
          </cell>
          <cell r="I255">
            <v>31.679998000000001</v>
          </cell>
          <cell r="J255">
            <v>2.5808973000000002</v>
          </cell>
          <cell r="K255">
            <v>39</v>
          </cell>
        </row>
        <row r="256">
          <cell r="A256" t="str">
            <v>2239.TW</v>
          </cell>
          <cell r="B256">
            <v>2.2000000000000002</v>
          </cell>
          <cell r="C256">
            <v>0.97499999999999998</v>
          </cell>
          <cell r="D256">
            <v>7.5261784</v>
          </cell>
          <cell r="E256">
            <v>1.512E-2</v>
          </cell>
          <cell r="F256">
            <v>1.0190001000000001E-2</v>
          </cell>
          <cell r="G256">
            <v>0.12925</v>
          </cell>
          <cell r="H256">
            <v>3.533E-2</v>
          </cell>
          <cell r="I256">
            <v>26.136364</v>
          </cell>
          <cell r="J256">
            <v>0.58596336999999998</v>
          </cell>
          <cell r="K256">
            <v>203.03700000000001</v>
          </cell>
        </row>
        <row r="257">
          <cell r="A257" t="str">
            <v>2241.TW</v>
          </cell>
          <cell r="B257">
            <v>-2.0299999999999998</v>
          </cell>
          <cell r="C257">
            <v>0.621</v>
          </cell>
          <cell r="E257">
            <v>-0.15528</v>
          </cell>
          <cell r="F257">
            <v>-5.203E-2</v>
          </cell>
          <cell r="G257">
            <v>-6.7600000000000004E-3</v>
          </cell>
          <cell r="H257">
            <v>-0.28804000000000002</v>
          </cell>
          <cell r="J257">
            <v>3.3069641999999999</v>
          </cell>
          <cell r="K257">
            <v>9.7840000000000007</v>
          </cell>
        </row>
        <row r="258">
          <cell r="A258" t="str">
            <v>2243.TW</v>
          </cell>
          <cell r="B258">
            <v>-1.33</v>
          </cell>
          <cell r="C258">
            <v>1.1060000000000001</v>
          </cell>
          <cell r="E258">
            <v>-0.24681998999999999</v>
          </cell>
          <cell r="F258">
            <v>-2.1979999E-2</v>
          </cell>
          <cell r="G258">
            <v>6.6699999999999997E-3</v>
          </cell>
          <cell r="H258">
            <v>-0.10281</v>
          </cell>
          <cell r="J258">
            <v>1.8401145999999999</v>
          </cell>
          <cell r="K258">
            <v>25.683</v>
          </cell>
        </row>
        <row r="259">
          <cell r="A259" t="str">
            <v>2247.TW</v>
          </cell>
          <cell r="B259">
            <v>22.35</v>
          </cell>
          <cell r="E259">
            <v>0.15554999999999999</v>
          </cell>
          <cell r="F259">
            <v>6.1780000000000002E-2</v>
          </cell>
          <cell r="G259">
            <v>0.11464000000000001</v>
          </cell>
          <cell r="H259">
            <v>3.8289999999999998E-2</v>
          </cell>
          <cell r="I259">
            <v>14.474273</v>
          </cell>
          <cell r="J259">
            <v>2.2178802000000002</v>
          </cell>
          <cell r="K259">
            <v>646.34100000000001</v>
          </cell>
        </row>
        <row r="260">
          <cell r="A260" t="str">
            <v>2250.TW</v>
          </cell>
          <cell r="B260">
            <v>5.48</v>
          </cell>
          <cell r="E260">
            <v>9.5290004999999997E-2</v>
          </cell>
          <cell r="F260">
            <v>4.2389999999999997E-2</v>
          </cell>
          <cell r="G260">
            <v>0.19554000999999999</v>
          </cell>
          <cell r="H260">
            <v>6.0370001999999999E-2</v>
          </cell>
          <cell r="I260">
            <v>23.448906000000001</v>
          </cell>
          <cell r="J260">
            <v>2.0784807000000001</v>
          </cell>
          <cell r="K260">
            <v>127.77</v>
          </cell>
        </row>
        <row r="261">
          <cell r="A261" t="str">
            <v>2301.TW</v>
          </cell>
          <cell r="B261">
            <v>6.3</v>
          </cell>
          <cell r="C261">
            <v>0.52700000000000002</v>
          </cell>
          <cell r="D261">
            <v>16.762589999999999</v>
          </cell>
          <cell r="E261">
            <v>0.18106001999999999</v>
          </cell>
          <cell r="F261">
            <v>4.9369999999999997E-2</v>
          </cell>
          <cell r="G261">
            <v>0.22453000000000001</v>
          </cell>
          <cell r="H261">
            <v>7.7520000000000006E-2</v>
          </cell>
          <cell r="I261">
            <v>18.492063999999999</v>
          </cell>
          <cell r="J261">
            <v>3.2190322999999998</v>
          </cell>
          <cell r="K261">
            <v>62.414000000000001</v>
          </cell>
        </row>
        <row r="262">
          <cell r="A262" t="str">
            <v>2302.TW</v>
          </cell>
          <cell r="B262">
            <v>0.56999999999999995</v>
          </cell>
          <cell r="E262">
            <v>5.4390002E-2</v>
          </cell>
          <cell r="F262">
            <v>2.0930000000000001E-2</v>
          </cell>
          <cell r="G262">
            <v>0.37109002000000002</v>
          </cell>
          <cell r="H262">
            <v>6.9830000000000003E-2</v>
          </cell>
          <cell r="I262">
            <v>33.68421</v>
          </cell>
          <cell r="J262">
            <v>1.8188709000000001</v>
          </cell>
          <cell r="K262">
            <v>4.2610000000000001</v>
          </cell>
        </row>
        <row r="263">
          <cell r="A263" t="str">
            <v>2303.TW</v>
          </cell>
          <cell r="B263">
            <v>4.37</v>
          </cell>
          <cell r="C263">
            <v>1.18</v>
          </cell>
          <cell r="D263">
            <v>12.287580999999999</v>
          </cell>
          <cell r="E263">
            <v>0.15123</v>
          </cell>
          <cell r="F263">
            <v>6.1379999999999997E-2</v>
          </cell>
          <cell r="G263">
            <v>0.33827000000000002</v>
          </cell>
          <cell r="H263">
            <v>0.21290999999999999</v>
          </cell>
          <cell r="I263">
            <v>12.906179</v>
          </cell>
          <cell r="J263">
            <v>1.8698406000000001</v>
          </cell>
          <cell r="K263">
            <v>17.998999999999999</v>
          </cell>
        </row>
        <row r="264">
          <cell r="A264" t="str">
            <v>2305.TW</v>
          </cell>
          <cell r="B264">
            <v>0.21</v>
          </cell>
          <cell r="C264">
            <v>0.65200000000000002</v>
          </cell>
          <cell r="E264">
            <v>9.9800010000000005E-3</v>
          </cell>
          <cell r="F264">
            <v>-2.9899999999999999E-2</v>
          </cell>
          <cell r="G264">
            <v>0.30499999999999999</v>
          </cell>
          <cell r="H264">
            <v>-0.17988999999999999</v>
          </cell>
          <cell r="I264">
            <v>116.19047500000001</v>
          </cell>
          <cell r="J264">
            <v>2.2752705</v>
          </cell>
          <cell r="K264">
            <v>2.8410000000000002</v>
          </cell>
        </row>
        <row r="265">
          <cell r="A265" t="str">
            <v>2308.TW</v>
          </cell>
          <cell r="B265">
            <v>12.35</v>
          </cell>
          <cell r="C265">
            <v>1.139</v>
          </cell>
          <cell r="D265">
            <v>21.683354999999999</v>
          </cell>
          <cell r="E265">
            <v>0.15440999999999999</v>
          </cell>
          <cell r="F265">
            <v>5.5539999999999999E-2</v>
          </cell>
          <cell r="G265">
            <v>0.29672999999999999</v>
          </cell>
          <cell r="H265">
            <v>8.1000000000000003E-2</v>
          </cell>
          <cell r="I265">
            <v>28.056678999999999</v>
          </cell>
          <cell r="J265">
            <v>4.2634606000000002</v>
          </cell>
          <cell r="K265">
            <v>153.863</v>
          </cell>
        </row>
        <row r="266">
          <cell r="A266" t="str">
            <v>2312.TW</v>
          </cell>
          <cell r="B266">
            <v>0.64</v>
          </cell>
          <cell r="C266">
            <v>0.754</v>
          </cell>
          <cell r="E266">
            <v>2.6400001999999999E-2</v>
          </cell>
          <cell r="F266">
            <v>1.549E-2</v>
          </cell>
          <cell r="G266">
            <v>6.1469999999999997E-2</v>
          </cell>
          <cell r="H266">
            <v>1.3250001000000001E-2</v>
          </cell>
          <cell r="I266">
            <v>26.171875</v>
          </cell>
          <cell r="J266">
            <v>1.1558899</v>
          </cell>
          <cell r="K266">
            <v>108.458</v>
          </cell>
        </row>
        <row r="267">
          <cell r="A267" t="str">
            <v>2313.TW</v>
          </cell>
          <cell r="B267">
            <v>4.01</v>
          </cell>
          <cell r="C267">
            <v>0.92500000000000004</v>
          </cell>
          <cell r="D267">
            <v>10.026809999999999</v>
          </cell>
          <cell r="E267">
            <v>0.106920004</v>
          </cell>
          <cell r="F267">
            <v>4.1050002000000002E-2</v>
          </cell>
          <cell r="G267">
            <v>0.15096999999999999</v>
          </cell>
          <cell r="H267">
            <v>0.10349999999999999</v>
          </cell>
          <cell r="I267">
            <v>18.653365999999998</v>
          </cell>
          <cell r="J267">
            <v>2.2711399999999999</v>
          </cell>
          <cell r="K267">
            <v>56.283000000000001</v>
          </cell>
        </row>
        <row r="268">
          <cell r="A268" t="str">
            <v>2314.TW</v>
          </cell>
          <cell r="B268">
            <v>-3.06</v>
          </cell>
          <cell r="C268">
            <v>1.236</v>
          </cell>
          <cell r="D268">
            <v>24.375</v>
          </cell>
          <cell r="E268">
            <v>-0.31304001999999997</v>
          </cell>
          <cell r="F268">
            <v>-5.4759997999999997E-2</v>
          </cell>
          <cell r="G268">
            <v>0.12926000000000001</v>
          </cell>
          <cell r="H268">
            <v>-0.48459997999999999</v>
          </cell>
          <cell r="J268">
            <v>4.4395340000000001</v>
          </cell>
          <cell r="K268">
            <v>14.051</v>
          </cell>
        </row>
        <row r="269">
          <cell r="A269" t="str">
            <v>2316.TW</v>
          </cell>
          <cell r="B269">
            <v>5.79</v>
          </cell>
          <cell r="E269">
            <v>0.12164999999999999</v>
          </cell>
          <cell r="F269">
            <v>-2.7309999000000001E-2</v>
          </cell>
          <cell r="G269">
            <v>-6.1120000000000001E-2</v>
          </cell>
          <cell r="H269">
            <v>-0.14688999999999999</v>
          </cell>
          <cell r="I269">
            <v>7.9620030000000002</v>
          </cell>
          <cell r="J269">
            <v>0.91061723000000006</v>
          </cell>
          <cell r="K269">
            <v>19.309000000000001</v>
          </cell>
        </row>
        <row r="270">
          <cell r="A270" t="str">
            <v>2317.TW</v>
          </cell>
          <cell r="B270">
            <v>10.73</v>
          </cell>
          <cell r="C270">
            <v>0.61599999999999999</v>
          </cell>
          <cell r="D270">
            <v>13.202847</v>
          </cell>
          <cell r="E270">
            <v>0.100839995</v>
          </cell>
          <cell r="F270">
            <v>2.7369999999999998E-2</v>
          </cell>
          <cell r="G270">
            <v>6.3630000000000006E-2</v>
          </cell>
          <cell r="H270">
            <v>2.776E-2</v>
          </cell>
          <cell r="I270">
            <v>17.287980000000001</v>
          </cell>
          <cell r="J270">
            <v>1.7260150000000001</v>
          </cell>
          <cell r="K270">
            <v>434.56900000000002</v>
          </cell>
        </row>
        <row r="271">
          <cell r="A271" t="str">
            <v>2321.TW</v>
          </cell>
          <cell r="B271">
            <v>-1.88</v>
          </cell>
          <cell r="C271">
            <v>0.98499999999999999</v>
          </cell>
          <cell r="E271">
            <v>-4.2969998000000002E-2</v>
          </cell>
          <cell r="F271">
            <v>-8.3300000000000006E-3</v>
          </cell>
          <cell r="G271">
            <v>0.25995000000000001</v>
          </cell>
          <cell r="H271">
            <v>2.1999999999999999E-2</v>
          </cell>
          <cell r="J271">
            <v>4.9566298</v>
          </cell>
          <cell r="K271">
            <v>56.89</v>
          </cell>
        </row>
        <row r="272">
          <cell r="A272" t="str">
            <v>2323.TW</v>
          </cell>
          <cell r="B272">
            <v>0.74</v>
          </cell>
          <cell r="C272">
            <v>0.74</v>
          </cell>
          <cell r="E272">
            <v>9.8599999999999993E-2</v>
          </cell>
          <cell r="F272">
            <v>-8.8699999999999994E-3</v>
          </cell>
          <cell r="G272">
            <v>0.22483</v>
          </cell>
          <cell r="H272">
            <v>-5.2399996999999997E-2</v>
          </cell>
          <cell r="I272">
            <v>17.635135999999999</v>
          </cell>
          <cell r="J272">
            <v>0.76927610000000002</v>
          </cell>
          <cell r="K272">
            <v>6.7789999999999999</v>
          </cell>
        </row>
        <row r="273">
          <cell r="A273" t="str">
            <v>2324.TW</v>
          </cell>
          <cell r="B273">
            <v>1.86</v>
          </cell>
          <cell r="C273">
            <v>0.41399999999999998</v>
          </cell>
          <cell r="D273">
            <v>13.935017999999999</v>
          </cell>
          <cell r="E273">
            <v>7.6409995999999994E-2</v>
          </cell>
          <cell r="F273">
            <v>1.7729999999999999E-2</v>
          </cell>
          <cell r="G273">
            <v>4.5739996999999998E-2</v>
          </cell>
          <cell r="H273">
            <v>1.422E-2</v>
          </cell>
          <cell r="I273">
            <v>20.752687000000002</v>
          </cell>
          <cell r="J273">
            <v>1.3988041</v>
          </cell>
          <cell r="K273">
            <v>215.01</v>
          </cell>
        </row>
        <row r="274">
          <cell r="A274" t="str">
            <v>2327.TW</v>
          </cell>
          <cell r="B274">
            <v>41.82</v>
          </cell>
          <cell r="C274">
            <v>1.5920000000000001</v>
          </cell>
          <cell r="D274">
            <v>11.548420999999999</v>
          </cell>
          <cell r="E274">
            <v>0.13897999999999999</v>
          </cell>
          <cell r="F274">
            <v>4.0770000000000001E-2</v>
          </cell>
          <cell r="G274">
            <v>0.33673999999999998</v>
          </cell>
          <cell r="H274">
            <v>0.17413998999999999</v>
          </cell>
          <cell r="I274">
            <v>15.99713</v>
          </cell>
          <cell r="J274">
            <v>2.0567465</v>
          </cell>
          <cell r="K274">
            <v>263.137</v>
          </cell>
        </row>
        <row r="275">
          <cell r="A275" t="str">
            <v>2328.TW</v>
          </cell>
          <cell r="B275">
            <v>2.17</v>
          </cell>
          <cell r="C275">
            <v>0.879</v>
          </cell>
          <cell r="D275">
            <v>17.995170000000002</v>
          </cell>
          <cell r="E275">
            <v>9.8929993999999993E-2</v>
          </cell>
          <cell r="F275">
            <v>4.02E-2</v>
          </cell>
          <cell r="G275">
            <v>0.123859994</v>
          </cell>
          <cell r="H275">
            <v>6.9839999999999999E-2</v>
          </cell>
          <cell r="I275">
            <v>17.165897000000001</v>
          </cell>
          <cell r="J275">
            <v>1.4402257000000001</v>
          </cell>
          <cell r="K275">
            <v>49.454000000000001</v>
          </cell>
        </row>
        <row r="276">
          <cell r="A276" t="str">
            <v>2329.TW</v>
          </cell>
          <cell r="B276">
            <v>2.98</v>
          </cell>
          <cell r="C276">
            <v>1.288</v>
          </cell>
          <cell r="D276">
            <v>21.478874000000001</v>
          </cell>
          <cell r="E276">
            <v>0.20743998999999999</v>
          </cell>
          <cell r="F276">
            <v>8.7849999999999998E-2</v>
          </cell>
          <cell r="G276">
            <v>0.21690999999999999</v>
          </cell>
          <cell r="H276">
            <v>0.12409000000000001</v>
          </cell>
          <cell r="I276">
            <v>20.469798999999998</v>
          </cell>
          <cell r="J276">
            <v>3.654226</v>
          </cell>
          <cell r="K276">
            <v>31.718</v>
          </cell>
        </row>
        <row r="277">
          <cell r="A277" t="str">
            <v>2330.TW</v>
          </cell>
          <cell r="B277">
            <v>33.54</v>
          </cell>
          <cell r="C277">
            <v>1.24</v>
          </cell>
          <cell r="D277">
            <v>17.732676999999999</v>
          </cell>
          <cell r="E277">
            <v>0.25331999999999999</v>
          </cell>
          <cell r="F277">
            <v>0.10836999999999999</v>
          </cell>
          <cell r="G277">
            <v>0.53573000000000004</v>
          </cell>
          <cell r="H277">
            <v>0.42018001999999999</v>
          </cell>
          <cell r="I277">
            <v>25.790099999999999</v>
          </cell>
          <cell r="J277">
            <v>6.1700214999999998</v>
          </cell>
          <cell r="K277">
            <v>86.611000000000004</v>
          </cell>
        </row>
        <row r="278">
          <cell r="A278" t="str">
            <v>2331.TW</v>
          </cell>
          <cell r="B278">
            <v>1.86</v>
          </cell>
          <cell r="C278">
            <v>0.88500000000000001</v>
          </cell>
          <cell r="D278">
            <v>-173.42106999999999</v>
          </cell>
          <cell r="E278">
            <v>8.5930005000000004E-2</v>
          </cell>
          <cell r="F278">
            <v>1.5709999999999998E-2</v>
          </cell>
          <cell r="G278">
            <v>0.16070999</v>
          </cell>
          <cell r="H278">
            <v>2.6870001000000001E-2</v>
          </cell>
          <cell r="I278">
            <v>17.715053999999999</v>
          </cell>
          <cell r="J278">
            <v>1.5250393</v>
          </cell>
          <cell r="K278">
            <v>35.417000000000002</v>
          </cell>
        </row>
        <row r="279">
          <cell r="A279" t="str">
            <v>2332.TW</v>
          </cell>
          <cell r="B279">
            <v>0.63</v>
          </cell>
          <cell r="C279">
            <v>0.72199999999999998</v>
          </cell>
          <cell r="D279">
            <v>62.833331999999999</v>
          </cell>
          <cell r="E279">
            <v>6.5949999999999995E-2</v>
          </cell>
          <cell r="F279">
            <v>4.9199999999999999E-3</v>
          </cell>
          <cell r="G279">
            <v>0.24115998999999999</v>
          </cell>
          <cell r="H279">
            <v>-2.3259999999999999E-2</v>
          </cell>
          <cell r="I279">
            <v>29.920635000000001</v>
          </cell>
          <cell r="J279">
            <v>1.2402131999999999</v>
          </cell>
          <cell r="K279">
            <v>26.651</v>
          </cell>
        </row>
        <row r="280">
          <cell r="A280" t="str">
            <v>2337.TW</v>
          </cell>
          <cell r="B280">
            <v>-1.31</v>
          </cell>
          <cell r="C280">
            <v>1.089</v>
          </cell>
          <cell r="D280">
            <v>33.475613000000003</v>
          </cell>
          <cell r="E280">
            <v>-4.8249997000000003E-2</v>
          </cell>
          <cell r="F280">
            <v>-2.5610002E-2</v>
          </cell>
          <cell r="G280">
            <v>0.23277001</v>
          </cell>
          <cell r="H280">
            <v>-0.22595999999999999</v>
          </cell>
          <cell r="J280">
            <v>1.0645724999999999</v>
          </cell>
          <cell r="K280">
            <v>14.176</v>
          </cell>
        </row>
        <row r="281">
          <cell r="A281" t="str">
            <v>2338.TW</v>
          </cell>
          <cell r="B281">
            <v>3.62</v>
          </cell>
          <cell r="C281">
            <v>1.3879999999999999</v>
          </cell>
          <cell r="D281">
            <v>245.66664</v>
          </cell>
          <cell r="E281">
            <v>3.4649998000000001E-2</v>
          </cell>
          <cell r="F281">
            <v>2.4109999999999999E-2</v>
          </cell>
          <cell r="G281">
            <v>0.25505</v>
          </cell>
          <cell r="H281">
            <v>0.11384</v>
          </cell>
          <cell r="I281">
            <v>20.359116</v>
          </cell>
          <cell r="J281">
            <v>3.0663613999999999</v>
          </cell>
          <cell r="K281">
            <v>34.42</v>
          </cell>
        </row>
        <row r="282">
          <cell r="A282" t="str">
            <v>2340.TW</v>
          </cell>
          <cell r="B282">
            <v>0.46</v>
          </cell>
          <cell r="C282">
            <v>0.97499999999999998</v>
          </cell>
          <cell r="D282">
            <v>77.090909999999994</v>
          </cell>
          <cell r="E282">
            <v>3.5740000000000001E-2</v>
          </cell>
          <cell r="F282">
            <v>4.2700000000000004E-3</v>
          </cell>
          <cell r="G282">
            <v>0.23422999999999999</v>
          </cell>
          <cell r="H282">
            <v>-9.8099999999999993E-3</v>
          </cell>
          <cell r="I282">
            <v>92.173910000000006</v>
          </cell>
          <cell r="J282">
            <v>2.231344</v>
          </cell>
          <cell r="K282">
            <v>9.0719999999999992</v>
          </cell>
        </row>
        <row r="283">
          <cell r="A283" t="str">
            <v>2342.TW</v>
          </cell>
          <cell r="B283">
            <v>-0.88</v>
          </cell>
          <cell r="C283">
            <v>1.054</v>
          </cell>
          <cell r="D283">
            <v>17.880436</v>
          </cell>
          <cell r="E283">
            <v>-6.9949999999999998E-2</v>
          </cell>
          <cell r="F283">
            <v>-3.2169999999999997E-2</v>
          </cell>
          <cell r="G283">
            <v>4.3610000000000003E-2</v>
          </cell>
          <cell r="H283">
            <v>-0.34958</v>
          </cell>
          <cell r="J283">
            <v>2.2089433999999999</v>
          </cell>
          <cell r="K283">
            <v>9.4979999999999993</v>
          </cell>
        </row>
        <row r="284">
          <cell r="A284" t="str">
            <v>2344.TW</v>
          </cell>
          <cell r="B284">
            <v>-0.15</v>
          </cell>
          <cell r="C284">
            <v>1.3109999999999999</v>
          </cell>
          <cell r="D284">
            <v>12.41784</v>
          </cell>
          <cell r="E284">
            <v>4.5999999999999999E-3</v>
          </cell>
          <cell r="F284">
            <v>-2.4199999999999998E-3</v>
          </cell>
          <cell r="G284">
            <v>0.29760998</v>
          </cell>
          <cell r="H284">
            <v>-9.2800000000000001E-3</v>
          </cell>
          <cell r="J284">
            <v>1.2154772</v>
          </cell>
          <cell r="K284">
            <v>19.120999999999999</v>
          </cell>
        </row>
        <row r="285">
          <cell r="A285" t="str">
            <v>2345.TW</v>
          </cell>
          <cell r="B285">
            <v>16.239999999999998</v>
          </cell>
          <cell r="C285">
            <v>0.374</v>
          </cell>
          <cell r="D285">
            <v>20.821235999999999</v>
          </cell>
          <cell r="E285">
            <v>0.34539002000000002</v>
          </cell>
          <cell r="F285">
            <v>0.12203</v>
          </cell>
          <cell r="G285">
            <v>0.22656999999999999</v>
          </cell>
          <cell r="H285">
            <v>0.10193000000000001</v>
          </cell>
          <cell r="I285">
            <v>30.911331000000001</v>
          </cell>
          <cell r="J285">
            <v>9.2445959999999996</v>
          </cell>
          <cell r="K285">
            <v>149.36500000000001</v>
          </cell>
        </row>
        <row r="286">
          <cell r="A286" t="str">
            <v>2347.TW</v>
          </cell>
          <cell r="B286">
            <v>4.6500000000000004</v>
          </cell>
          <cell r="C286">
            <v>0.27200000000000002</v>
          </cell>
          <cell r="D286">
            <v>16.275229</v>
          </cell>
          <cell r="E286">
            <v>0.11663</v>
          </cell>
          <cell r="F286">
            <v>2.8119999999999999E-2</v>
          </cell>
          <cell r="G286">
            <v>4.3150000000000001E-2</v>
          </cell>
          <cell r="H286">
            <v>2.3359998999999999E-2</v>
          </cell>
          <cell r="I286">
            <v>19.075268000000001</v>
          </cell>
          <cell r="J286">
            <v>2.100104</v>
          </cell>
          <cell r="K286">
            <v>246.49600000000001</v>
          </cell>
        </row>
        <row r="287">
          <cell r="A287" t="str">
            <v>2348.TW</v>
          </cell>
          <cell r="B287">
            <v>21.48</v>
          </cell>
          <cell r="C287">
            <v>0.59299999999999997</v>
          </cell>
          <cell r="E287">
            <v>0.23162000999999999</v>
          </cell>
          <cell r="F287">
            <v>4.1250000000000002E-2</v>
          </cell>
          <cell r="G287">
            <v>0.34596001999999998</v>
          </cell>
          <cell r="H287">
            <v>0.20624999999999999</v>
          </cell>
          <cell r="I287">
            <v>9.1480449999999998</v>
          </cell>
          <cell r="J287">
            <v>3.3856544</v>
          </cell>
          <cell r="K287">
            <v>66.867999999999995</v>
          </cell>
        </row>
        <row r="288">
          <cell r="A288" t="str">
            <v>2349.TW</v>
          </cell>
          <cell r="B288">
            <v>-0.28000000000000003</v>
          </cell>
          <cell r="D288">
            <v>8.6915879999999994</v>
          </cell>
          <cell r="E288">
            <v>-2.325E-2</v>
          </cell>
          <cell r="F288">
            <v>-1.193E-2</v>
          </cell>
          <cell r="G288">
            <v>0.15507000000000001</v>
          </cell>
          <cell r="H288">
            <v>-3.1570002E-2</v>
          </cell>
          <cell r="J288">
            <v>1.3014273999999999</v>
          </cell>
          <cell r="K288">
            <v>10.819000000000001</v>
          </cell>
        </row>
        <row r="289">
          <cell r="A289" t="str">
            <v>2351.TW</v>
          </cell>
          <cell r="B289">
            <v>3.76</v>
          </cell>
          <cell r="C289">
            <v>1.3120000000000001</v>
          </cell>
          <cell r="D289">
            <v>18.904322000000001</v>
          </cell>
          <cell r="E289">
            <v>0.11073</v>
          </cell>
          <cell r="F289">
            <v>4.8820000000000002E-2</v>
          </cell>
          <cell r="G289">
            <v>0.17080000000000001</v>
          </cell>
          <cell r="H289">
            <v>7.8320000000000001E-2</v>
          </cell>
          <cell r="I289">
            <v>32.579790000000003</v>
          </cell>
          <cell r="J289">
            <v>3.297088</v>
          </cell>
          <cell r="K289">
            <v>59.604999999999997</v>
          </cell>
        </row>
        <row r="290">
          <cell r="A290" t="str">
            <v>2352.TW</v>
          </cell>
          <cell r="B290">
            <v>1.48</v>
          </cell>
          <cell r="C290">
            <v>0.86</v>
          </cell>
          <cell r="D290">
            <v>15.304182000000001</v>
          </cell>
          <cell r="E290">
            <v>6.3240000000000005E-2</v>
          </cell>
          <cell r="F290">
            <v>1.4370000000000001E-2</v>
          </cell>
          <cell r="G290">
            <v>0.16291</v>
          </cell>
          <cell r="H290">
            <v>1.976E-2</v>
          </cell>
          <cell r="I290">
            <v>27.195945999999999</v>
          </cell>
          <cell r="J290">
            <v>2.1699283</v>
          </cell>
          <cell r="K290">
            <v>102.355</v>
          </cell>
        </row>
        <row r="291">
          <cell r="A291" t="str">
            <v>2353.TW</v>
          </cell>
          <cell r="B291">
            <v>1.87</v>
          </cell>
          <cell r="C291">
            <v>0.753</v>
          </cell>
          <cell r="D291">
            <v>25.178571999999999</v>
          </cell>
          <cell r="E291">
            <v>8.6219995999999993E-2</v>
          </cell>
          <cell r="F291">
            <v>1.4680001E-2</v>
          </cell>
          <cell r="G291">
            <v>0.10761999999999999</v>
          </cell>
          <cell r="H291">
            <v>1.3270000000000001E-2</v>
          </cell>
          <cell r="I291">
            <v>30.160429000000001</v>
          </cell>
          <cell r="J291">
            <v>2.2996943000000001</v>
          </cell>
          <cell r="K291">
            <v>82.495000000000005</v>
          </cell>
        </row>
        <row r="292">
          <cell r="A292" t="str">
            <v>2354.TW</v>
          </cell>
          <cell r="B292">
            <v>3.02</v>
          </cell>
          <cell r="C292">
            <v>0.753</v>
          </cell>
          <cell r="D292">
            <v>25.243053</v>
          </cell>
          <cell r="E292">
            <v>4.1410000000000002E-2</v>
          </cell>
          <cell r="F292">
            <v>6.43E-3</v>
          </cell>
          <cell r="G292">
            <v>7.6829999999999996E-2</v>
          </cell>
          <cell r="H292">
            <v>2.6020000000000001E-2</v>
          </cell>
          <cell r="I292">
            <v>24.072846999999999</v>
          </cell>
          <cell r="J292">
            <v>0.97670420000000002</v>
          </cell>
          <cell r="K292">
            <v>52.692999999999998</v>
          </cell>
        </row>
        <row r="293">
          <cell r="A293" t="str">
            <v>2355.TW</v>
          </cell>
          <cell r="B293">
            <v>2.62</v>
          </cell>
          <cell r="C293">
            <v>1.1020000000000001</v>
          </cell>
          <cell r="D293">
            <v>12.070845</v>
          </cell>
          <cell r="E293">
            <v>4.7739999999999998E-2</v>
          </cell>
          <cell r="F293">
            <v>2.2689999999999998E-2</v>
          </cell>
          <cell r="G293">
            <v>0.13073000000000001</v>
          </cell>
          <cell r="H293">
            <v>7.9469999999999999E-2</v>
          </cell>
          <cell r="I293">
            <v>16.908397999999998</v>
          </cell>
          <cell r="J293">
            <v>1.0935842</v>
          </cell>
          <cell r="K293">
            <v>42.137</v>
          </cell>
        </row>
        <row r="294">
          <cell r="A294" t="str">
            <v>2356.TW</v>
          </cell>
          <cell r="B294">
            <v>1.76</v>
          </cell>
          <cell r="C294">
            <v>0.45100000000000001</v>
          </cell>
          <cell r="D294">
            <v>17.904762000000002</v>
          </cell>
          <cell r="E294">
            <v>0.10949001</v>
          </cell>
          <cell r="F294">
            <v>2.1540001E-2</v>
          </cell>
          <cell r="G294">
            <v>5.1990000000000001E-2</v>
          </cell>
          <cell r="H294">
            <v>1.6379999999999999E-2</v>
          </cell>
          <cell r="I294">
            <v>32.045456000000001</v>
          </cell>
          <cell r="J294">
            <v>3.3782570000000001</v>
          </cell>
          <cell r="K294">
            <v>146.36199999999999</v>
          </cell>
        </row>
        <row r="295">
          <cell r="A295" t="str">
            <v>2357.TW</v>
          </cell>
          <cell r="B295">
            <v>30.94</v>
          </cell>
          <cell r="C295">
            <v>0.55900000000000005</v>
          </cell>
          <cell r="D295">
            <v>14.398908</v>
          </cell>
          <cell r="E295">
            <v>9.8960000000000006E-2</v>
          </cell>
          <cell r="F295">
            <v>2.478E-2</v>
          </cell>
          <cell r="G295">
            <v>0.16486000000000001</v>
          </cell>
          <cell r="H295">
            <v>3.9829999999999997E-2</v>
          </cell>
          <cell r="I295">
            <v>17.032966999999999</v>
          </cell>
          <cell r="J295">
            <v>1.5050433999999999</v>
          </cell>
          <cell r="K295">
            <v>663.22</v>
          </cell>
        </row>
        <row r="296">
          <cell r="A296" t="str">
            <v>2358.TW</v>
          </cell>
          <cell r="B296">
            <v>-3.47</v>
          </cell>
          <cell r="C296">
            <v>0.46300000000000002</v>
          </cell>
          <cell r="D296">
            <v>2.1923077000000002</v>
          </cell>
          <cell r="E296">
            <v>-0.28244000000000002</v>
          </cell>
          <cell r="F296">
            <v>-8.3890000000000006E-2</v>
          </cell>
          <cell r="G296">
            <v>-4.1989997000000001E-2</v>
          </cell>
          <cell r="H296">
            <v>-2.0143401999999999</v>
          </cell>
          <cell r="J296">
            <v>0.41819513000000003</v>
          </cell>
          <cell r="K296">
            <v>10.994999999999999</v>
          </cell>
        </row>
        <row r="297">
          <cell r="A297" t="str">
            <v>2359.TW</v>
          </cell>
          <cell r="B297">
            <v>3.09</v>
          </cell>
          <cell r="C297">
            <v>0.89700000000000002</v>
          </cell>
          <cell r="E297">
            <v>0.10154000000000001</v>
          </cell>
          <cell r="F297">
            <v>1.0279999999999999E-2</v>
          </cell>
          <cell r="G297">
            <v>0.22955998999999999</v>
          </cell>
          <cell r="H297">
            <v>5.781E-2</v>
          </cell>
          <cell r="I297">
            <v>56.634304</v>
          </cell>
          <cell r="J297">
            <v>5.7416580000000002</v>
          </cell>
          <cell r="K297">
            <v>24.623999999999999</v>
          </cell>
        </row>
        <row r="298">
          <cell r="A298" t="str">
            <v>2360.TW</v>
          </cell>
          <cell r="B298">
            <v>9.48</v>
          </cell>
          <cell r="C298">
            <v>0.80300000000000005</v>
          </cell>
          <cell r="D298">
            <v>20.233196</v>
          </cell>
          <cell r="G298">
            <v>0.56972003000000004</v>
          </cell>
          <cell r="H298">
            <v>0.20371</v>
          </cell>
          <cell r="I298">
            <v>31.118144999999998</v>
          </cell>
          <cell r="J298">
            <v>5.6930019999999999</v>
          </cell>
          <cell r="K298">
            <v>44.420999999999999</v>
          </cell>
        </row>
        <row r="299">
          <cell r="A299" t="str">
            <v>2362.TW</v>
          </cell>
          <cell r="B299">
            <v>2.85</v>
          </cell>
          <cell r="C299">
            <v>0.59499999999999997</v>
          </cell>
          <cell r="E299">
            <v>2.555E-2</v>
          </cell>
          <cell r="F299">
            <v>1.149E-2</v>
          </cell>
          <cell r="G299">
            <v>0.20039000000000001</v>
          </cell>
          <cell r="H299">
            <v>6.3579999999999998E-2</v>
          </cell>
          <cell r="I299">
            <v>23.192983999999999</v>
          </cell>
          <cell r="J299">
            <v>0.93928060000000002</v>
          </cell>
          <cell r="K299">
            <v>41.658999999999999</v>
          </cell>
        </row>
        <row r="300">
          <cell r="A300" t="str">
            <v>2363.TW</v>
          </cell>
          <cell r="B300">
            <v>0.78</v>
          </cell>
          <cell r="C300">
            <v>0.51800000000000002</v>
          </cell>
          <cell r="E300">
            <v>3.0159999999999999E-2</v>
          </cell>
          <cell r="F300">
            <v>-1.4989999E-2</v>
          </cell>
          <cell r="G300">
            <v>0.34909000000000001</v>
          </cell>
          <cell r="H300">
            <v>-3.01986</v>
          </cell>
          <cell r="I300">
            <v>77.948719999999994</v>
          </cell>
          <cell r="J300">
            <v>2.4256929999999999</v>
          </cell>
          <cell r="K300">
            <v>0.251</v>
          </cell>
        </row>
        <row r="301">
          <cell r="A301" t="str">
            <v>2364.TW</v>
          </cell>
          <cell r="B301">
            <v>3.81</v>
          </cell>
          <cell r="E301">
            <v>0.28460000000000002</v>
          </cell>
          <cell r="F301">
            <v>3.2230000000000002E-2</v>
          </cell>
          <cell r="G301">
            <v>0.36770000000000003</v>
          </cell>
          <cell r="H301">
            <v>3.4959999999999998E-2</v>
          </cell>
          <cell r="I301">
            <v>23.727035999999998</v>
          </cell>
          <cell r="J301">
            <v>5.808649</v>
          </cell>
          <cell r="K301">
            <v>34.6</v>
          </cell>
        </row>
        <row r="302">
          <cell r="A302" t="str">
            <v>2365.TW</v>
          </cell>
          <cell r="B302">
            <v>0.41</v>
          </cell>
          <cell r="C302">
            <v>0.497</v>
          </cell>
          <cell r="E302">
            <v>2.3910000000000001E-2</v>
          </cell>
          <cell r="F302">
            <v>1.1800000000000001E-3</v>
          </cell>
          <cell r="G302">
            <v>0.37765998000000001</v>
          </cell>
          <cell r="H302">
            <v>-5.416E-2</v>
          </cell>
          <cell r="I302">
            <v>88.048775000000006</v>
          </cell>
          <cell r="J302">
            <v>2.6792340000000001</v>
          </cell>
          <cell r="K302">
            <v>3.4740000000000002</v>
          </cell>
        </row>
        <row r="303">
          <cell r="A303" t="str">
            <v>2367.TW</v>
          </cell>
          <cell r="B303">
            <v>0.49</v>
          </cell>
          <cell r="C303">
            <v>0.78500000000000003</v>
          </cell>
          <cell r="D303">
            <v>13.487083999999999</v>
          </cell>
          <cell r="E303">
            <v>-3.3509999999999998E-2</v>
          </cell>
          <cell r="F303">
            <v>-1.081E-2</v>
          </cell>
          <cell r="G303">
            <v>9.0500004999999994E-2</v>
          </cell>
          <cell r="H303">
            <v>-2.2630000000000001E-2</v>
          </cell>
          <cell r="I303">
            <v>74.591835000000003</v>
          </cell>
          <cell r="J303">
            <v>2.4904606</v>
          </cell>
          <cell r="K303">
            <v>22.349</v>
          </cell>
        </row>
        <row r="304">
          <cell r="A304" t="str">
            <v>2368.TW</v>
          </cell>
          <cell r="B304">
            <v>8.7899999999999991</v>
          </cell>
          <cell r="C304">
            <v>0.17199999999999999</v>
          </cell>
          <cell r="D304">
            <v>12.972454000000001</v>
          </cell>
          <cell r="E304">
            <v>0.29049000000000003</v>
          </cell>
          <cell r="F304">
            <v>0.12088</v>
          </cell>
          <cell r="G304">
            <v>0.27061000000000002</v>
          </cell>
          <cell r="H304">
            <v>0.19045000000000001</v>
          </cell>
          <cell r="I304">
            <v>23.037541999999998</v>
          </cell>
          <cell r="J304">
            <v>5.9217453000000004</v>
          </cell>
          <cell r="K304">
            <v>67.421000000000006</v>
          </cell>
        </row>
        <row r="305">
          <cell r="A305" t="str">
            <v>2369.TW</v>
          </cell>
          <cell r="B305">
            <v>-0.32</v>
          </cell>
          <cell r="C305">
            <v>0.98699999999999999</v>
          </cell>
          <cell r="D305">
            <v>14.375</v>
          </cell>
          <cell r="E305">
            <v>-2.1780000000000001E-2</v>
          </cell>
          <cell r="F305">
            <v>-1.5650000000000001E-2</v>
          </cell>
          <cell r="G305">
            <v>4.1799999999999997E-2</v>
          </cell>
          <cell r="H305">
            <v>-5.049E-2</v>
          </cell>
          <cell r="J305">
            <v>1.6852757</v>
          </cell>
          <cell r="K305">
            <v>15.42</v>
          </cell>
        </row>
        <row r="306">
          <cell r="A306" t="str">
            <v>2371.TW</v>
          </cell>
          <cell r="B306">
            <v>1.21</v>
          </cell>
          <cell r="D306">
            <v>26.509436000000001</v>
          </cell>
          <cell r="E306">
            <v>4.7230000000000001E-2</v>
          </cell>
          <cell r="F306">
            <v>5.3E-3</v>
          </cell>
          <cell r="G306">
            <v>0.16240999</v>
          </cell>
          <cell r="H306">
            <v>3.9280000000000002E-2</v>
          </cell>
          <cell r="I306">
            <v>46.446280000000002</v>
          </cell>
          <cell r="J306">
            <v>2.4002732999999998</v>
          </cell>
          <cell r="K306">
            <v>21.527999999999999</v>
          </cell>
        </row>
        <row r="307">
          <cell r="A307" t="str">
            <v>2373.TW</v>
          </cell>
          <cell r="B307">
            <v>4.8099999999999996</v>
          </cell>
          <cell r="C307">
            <v>9.2999999999999999E-2</v>
          </cell>
          <cell r="D307">
            <v>10.334262000000001</v>
          </cell>
          <cell r="E307">
            <v>0.13350001</v>
          </cell>
          <cell r="F307">
            <v>3.5619999999999999E-2</v>
          </cell>
          <cell r="G307">
            <v>0.46128000000000002</v>
          </cell>
          <cell r="H307">
            <v>0.11161</v>
          </cell>
          <cell r="I307">
            <v>15.426195</v>
          </cell>
          <cell r="J307">
            <v>2.2475312000000001</v>
          </cell>
          <cell r="K307">
            <v>51.302</v>
          </cell>
        </row>
        <row r="308">
          <cell r="A308" t="str">
            <v>2374.TW</v>
          </cell>
          <cell r="B308">
            <v>1.72</v>
          </cell>
          <cell r="C308">
            <v>0.66200000000000003</v>
          </cell>
          <cell r="D308">
            <v>-104.38596</v>
          </cell>
          <cell r="E308">
            <v>3.635E-2</v>
          </cell>
          <cell r="F308">
            <v>8.5599999999999999E-3</v>
          </cell>
          <cell r="G308">
            <v>0.26514998000000001</v>
          </cell>
          <cell r="H308">
            <v>6.6149995000000003E-2</v>
          </cell>
          <cell r="I308">
            <v>34.593020000000003</v>
          </cell>
          <cell r="J308">
            <v>2.6534070000000001</v>
          </cell>
          <cell r="K308">
            <v>17.305</v>
          </cell>
        </row>
        <row r="309">
          <cell r="A309" t="str">
            <v>2375.TW</v>
          </cell>
          <cell r="B309">
            <v>3.07</v>
          </cell>
          <cell r="C309">
            <v>1.54</v>
          </cell>
          <cell r="D309">
            <v>12.767526999999999</v>
          </cell>
          <cell r="E309">
            <v>2.9819999999999999E-2</v>
          </cell>
          <cell r="F309">
            <v>7.3699999999999998E-3</v>
          </cell>
          <cell r="G309">
            <v>0.15178000999999999</v>
          </cell>
          <cell r="H309">
            <v>2.341E-2</v>
          </cell>
          <cell r="I309">
            <v>22.540716</v>
          </cell>
          <cell r="J309">
            <v>0.8376709</v>
          </cell>
          <cell r="K309">
            <v>44.268000000000001</v>
          </cell>
        </row>
        <row r="310">
          <cell r="A310" t="str">
            <v>2376.TW</v>
          </cell>
          <cell r="B310">
            <v>8.94</v>
          </cell>
          <cell r="C310">
            <v>0.82499999999999996</v>
          </cell>
          <cell r="D310">
            <v>16.897081</v>
          </cell>
          <cell r="E310">
            <v>0.15074000000000001</v>
          </cell>
          <cell r="F310">
            <v>4.7300000000000002E-2</v>
          </cell>
          <cell r="G310">
            <v>0.11752</v>
          </cell>
          <cell r="H310">
            <v>5.5789999999999999E-2</v>
          </cell>
          <cell r="I310">
            <v>36.912754</v>
          </cell>
          <cell r="J310">
            <v>5.2866819999999999</v>
          </cell>
          <cell r="K310">
            <v>257.84300000000002</v>
          </cell>
        </row>
        <row r="311">
          <cell r="A311" t="str">
            <v>2377.TW</v>
          </cell>
          <cell r="B311">
            <v>8.92</v>
          </cell>
          <cell r="C311">
            <v>0.72399999999999998</v>
          </cell>
          <cell r="D311">
            <v>13.477088999999999</v>
          </cell>
          <cell r="E311">
            <v>0.16137000000000001</v>
          </cell>
          <cell r="F311">
            <v>5.4719999999999998E-2</v>
          </cell>
          <cell r="G311">
            <v>0.12196</v>
          </cell>
          <cell r="H311">
            <v>4.6800000000000001E-2</v>
          </cell>
          <cell r="I311">
            <v>22.421524000000002</v>
          </cell>
          <cell r="J311">
            <v>3.4929008000000001</v>
          </cell>
          <cell r="K311">
            <v>221.32900000000001</v>
          </cell>
        </row>
        <row r="312">
          <cell r="A312" t="str">
            <v>2379.TW</v>
          </cell>
          <cell r="B312">
            <v>20.22</v>
          </cell>
          <cell r="C312">
            <v>1.0489999999999999</v>
          </cell>
          <cell r="D312">
            <v>16.241367</v>
          </cell>
          <cell r="E312">
            <v>0.21922000999999999</v>
          </cell>
          <cell r="F312">
            <v>4.8070002000000001E-2</v>
          </cell>
          <cell r="G312">
            <v>0.44779997999999999</v>
          </cell>
          <cell r="H312">
            <v>0.10706</v>
          </cell>
          <cell r="I312">
            <v>26.755687999999999</v>
          </cell>
          <cell r="J312">
            <v>5.8313750000000004</v>
          </cell>
          <cell r="K312">
            <v>197.279</v>
          </cell>
        </row>
        <row r="313">
          <cell r="A313" t="str">
            <v>2380.TW</v>
          </cell>
          <cell r="B313">
            <v>-1.4</v>
          </cell>
          <cell r="C313">
            <v>1.1839999999999999</v>
          </cell>
          <cell r="E313">
            <v>-0.41293999999999997</v>
          </cell>
          <cell r="F313">
            <v>-9.7320005000000001E-2</v>
          </cell>
          <cell r="G313">
            <v>0.19791001</v>
          </cell>
          <cell r="H313">
            <v>-2.3449999999999999E-2</v>
          </cell>
          <cell r="J313">
            <v>1.8370127999999999</v>
          </cell>
          <cell r="K313">
            <v>9.1449999999999996</v>
          </cell>
        </row>
        <row r="314">
          <cell r="A314" t="str">
            <v>2382.TW</v>
          </cell>
          <cell r="B314">
            <v>11.68</v>
          </cell>
          <cell r="C314">
            <v>0.64800000000000002</v>
          </cell>
          <cell r="D314">
            <v>17.534825999999999</v>
          </cell>
          <cell r="E314">
            <v>0.27445000000000003</v>
          </cell>
          <cell r="F314">
            <v>4.1100003000000003E-2</v>
          </cell>
          <cell r="G314">
            <v>8.2779995999999995E-2</v>
          </cell>
          <cell r="H314">
            <v>4.5179999999999998E-2</v>
          </cell>
          <cell r="I314">
            <v>24.785957</v>
          </cell>
          <cell r="J314">
            <v>6.6104946</v>
          </cell>
          <cell r="K314">
            <v>279.76799999999997</v>
          </cell>
        </row>
        <row r="315">
          <cell r="A315" t="str">
            <v>2383.TW</v>
          </cell>
          <cell r="B315">
            <v>13.9</v>
          </cell>
          <cell r="C315">
            <v>1.0629999999999999</v>
          </cell>
          <cell r="D315">
            <v>14.111556</v>
          </cell>
          <cell r="E315">
            <v>0.30528998000000002</v>
          </cell>
          <cell r="F315">
            <v>0.10795999000000001</v>
          </cell>
          <cell r="G315">
            <v>0.28819</v>
          </cell>
          <cell r="H315">
            <v>0.19653000000000001</v>
          </cell>
          <cell r="I315">
            <v>30.395685</v>
          </cell>
          <cell r="J315">
            <v>5.6007004</v>
          </cell>
          <cell r="K315">
            <v>138.428</v>
          </cell>
        </row>
        <row r="316">
          <cell r="A316" t="str">
            <v>2385.TW</v>
          </cell>
          <cell r="B316">
            <v>10.6</v>
          </cell>
          <cell r="C316">
            <v>0.39700000000000002</v>
          </cell>
          <cell r="D316">
            <v>13.307031</v>
          </cell>
          <cell r="E316">
            <v>0.22711000000000001</v>
          </cell>
          <cell r="F316">
            <v>6.9599999999999995E-2</v>
          </cell>
          <cell r="G316">
            <v>0.20106001000000001</v>
          </cell>
          <cell r="H316">
            <v>9.9750005000000003E-2</v>
          </cell>
          <cell r="I316">
            <v>17.5</v>
          </cell>
          <cell r="J316">
            <v>3.124263</v>
          </cell>
          <cell r="K316">
            <v>135.97300000000001</v>
          </cell>
        </row>
        <row r="317">
          <cell r="A317" t="str">
            <v>2387.TW</v>
          </cell>
          <cell r="B317">
            <v>7.5</v>
          </cell>
          <cell r="C317">
            <v>0.85499999999999998</v>
          </cell>
          <cell r="D317">
            <v>6.9153675999999997</v>
          </cell>
          <cell r="E317">
            <v>0.119160004</v>
          </cell>
          <cell r="F317">
            <v>4.9959999999999997E-2</v>
          </cell>
          <cell r="G317">
            <v>0.15704000000000001</v>
          </cell>
          <cell r="H317">
            <v>8.3159999999999998E-2</v>
          </cell>
          <cell r="I317">
            <v>8.2799999999999994</v>
          </cell>
          <cell r="J317">
            <v>1.2768318999999999</v>
          </cell>
          <cell r="K317">
            <v>111.99299999999999</v>
          </cell>
        </row>
        <row r="318">
          <cell r="A318" t="str">
            <v>2388.TW</v>
          </cell>
          <cell r="B318">
            <v>1.1299999999999999</v>
          </cell>
          <cell r="C318">
            <v>1.843</v>
          </cell>
          <cell r="E318">
            <v>3.3660000000000002E-2</v>
          </cell>
          <cell r="F318">
            <v>-6.7000003999999997E-4</v>
          </cell>
          <cell r="G318">
            <v>0.25280999999999998</v>
          </cell>
          <cell r="H318">
            <v>3.2849999999999997E-2</v>
          </cell>
          <cell r="I318">
            <v>105.30974000000001</v>
          </cell>
          <cell r="J318">
            <v>4.473516</v>
          </cell>
          <cell r="K318">
            <v>25.356000000000002</v>
          </cell>
        </row>
        <row r="319">
          <cell r="A319" t="str">
            <v>2390.TW</v>
          </cell>
          <cell r="B319">
            <v>-0.65</v>
          </cell>
          <cell r="E319">
            <v>-5.0549999999999998E-2</v>
          </cell>
          <cell r="F319">
            <v>-5.0000000000000001E-3</v>
          </cell>
          <cell r="G319">
            <v>0.24517</v>
          </cell>
          <cell r="H319">
            <v>-5.2529998000000001E-2</v>
          </cell>
          <cell r="J319">
            <v>1.0744587999999999</v>
          </cell>
          <cell r="K319">
            <v>3.371</v>
          </cell>
        </row>
        <row r="320">
          <cell r="A320" t="str">
            <v>2392.TW</v>
          </cell>
          <cell r="B320">
            <v>5.2</v>
          </cell>
          <cell r="C320">
            <v>0.98</v>
          </cell>
          <cell r="D320">
            <v>16.127659999999999</v>
          </cell>
          <cell r="E320">
            <v>5.7520000000000002E-2</v>
          </cell>
          <cell r="F320">
            <v>1.7760001000000001E-2</v>
          </cell>
          <cell r="G320">
            <v>0.12913999000000001</v>
          </cell>
          <cell r="H320">
            <v>4.3070003000000003E-2</v>
          </cell>
          <cell r="I320">
            <v>14.576924</v>
          </cell>
          <cell r="J320">
            <v>1.4502459999999999</v>
          </cell>
          <cell r="K320">
            <v>192.03100000000001</v>
          </cell>
        </row>
        <row r="321">
          <cell r="A321" t="str">
            <v>2393.TW</v>
          </cell>
          <cell r="B321">
            <v>3.91</v>
          </cell>
          <cell r="C321">
            <v>0.85499999999999998</v>
          </cell>
          <cell r="D321">
            <v>14.723927</v>
          </cell>
          <cell r="E321">
            <v>8.0170006000000002E-2</v>
          </cell>
          <cell r="F321">
            <v>4.2919997000000001E-2</v>
          </cell>
          <cell r="G321">
            <v>0.29078999999999999</v>
          </cell>
          <cell r="H321">
            <v>9.3770000000000006E-2</v>
          </cell>
          <cell r="I321">
            <v>18.414321999999999</v>
          </cell>
          <cell r="J321">
            <v>1.7208824</v>
          </cell>
          <cell r="K321">
            <v>40.247</v>
          </cell>
        </row>
        <row r="322">
          <cell r="A322" t="str">
            <v>2395.TW</v>
          </cell>
          <cell r="B322">
            <v>11.42</v>
          </cell>
          <cell r="C322">
            <v>0.73299999999999998</v>
          </cell>
          <cell r="D322">
            <v>25.579761999999999</v>
          </cell>
          <cell r="E322">
            <v>0.23624999999999999</v>
          </cell>
          <cell r="F322">
            <v>9.3729999999999994E-2</v>
          </cell>
          <cell r="G322">
            <v>0.40619</v>
          </cell>
          <cell r="H322">
            <v>0.13814999</v>
          </cell>
          <cell r="I322">
            <v>31.873905000000001</v>
          </cell>
          <cell r="J322">
            <v>7.3038100000000004</v>
          </cell>
          <cell r="K322">
            <v>71.194000000000003</v>
          </cell>
        </row>
        <row r="323">
          <cell r="A323" t="str">
            <v>2397.TW</v>
          </cell>
          <cell r="B323">
            <v>2.5299999999999998</v>
          </cell>
          <cell r="C323">
            <v>0.38</v>
          </cell>
          <cell r="D323">
            <v>15.247934000000001</v>
          </cell>
          <cell r="E323">
            <v>6.7900000000000002E-2</v>
          </cell>
          <cell r="F323">
            <v>3.0569999E-2</v>
          </cell>
          <cell r="G323">
            <v>0.26512999999999998</v>
          </cell>
          <cell r="H323">
            <v>5.9320003000000003E-2</v>
          </cell>
          <cell r="I323">
            <v>29.169962000000002</v>
          </cell>
          <cell r="J323">
            <v>2.6720738000000002</v>
          </cell>
          <cell r="K323">
            <v>80.218999999999994</v>
          </cell>
        </row>
        <row r="324">
          <cell r="A324" t="str">
            <v>2399.TW</v>
          </cell>
          <cell r="B324">
            <v>-0.6</v>
          </cell>
          <cell r="C324">
            <v>0.876</v>
          </cell>
          <cell r="D324">
            <v>71.666663999999997</v>
          </cell>
          <cell r="E324">
            <v>-5.1609996999999998E-2</v>
          </cell>
          <cell r="F324">
            <v>-2.8979999999999999E-2</v>
          </cell>
          <cell r="G324">
            <v>5.7729996999999998E-2</v>
          </cell>
          <cell r="H324">
            <v>-0.11978999999999999</v>
          </cell>
          <cell r="J324">
            <v>1.7846766999999999</v>
          </cell>
          <cell r="K324">
            <v>13.164</v>
          </cell>
        </row>
        <row r="325">
          <cell r="A325" t="str">
            <v>2401.TW</v>
          </cell>
          <cell r="B325">
            <v>-0.28999999999999998</v>
          </cell>
          <cell r="C325">
            <v>0.83099999999999996</v>
          </cell>
          <cell r="D325">
            <v>18.134329000000001</v>
          </cell>
          <cell r="E325">
            <v>-1.9640000000000001E-2</v>
          </cell>
          <cell r="F325">
            <v>-1.0670001E-2</v>
          </cell>
          <cell r="G325">
            <v>0.45601999999999998</v>
          </cell>
          <cell r="H325">
            <v>-7.6230004000000004E-2</v>
          </cell>
          <cell r="J325">
            <v>2.5277392999999999</v>
          </cell>
          <cell r="K325">
            <v>9.407</v>
          </cell>
        </row>
        <row r="326">
          <cell r="A326" t="str">
            <v>2402.TW</v>
          </cell>
          <cell r="B326">
            <v>1.73</v>
          </cell>
          <cell r="C326">
            <v>0.59499999999999997</v>
          </cell>
          <cell r="D326">
            <v>12.283735999999999</v>
          </cell>
          <cell r="E326">
            <v>7.5789999999999996E-2</v>
          </cell>
          <cell r="F326">
            <v>3.0210000000000001E-2</v>
          </cell>
          <cell r="G326">
            <v>0.14879999999999999</v>
          </cell>
          <cell r="H326">
            <v>6.6879999999999995E-2</v>
          </cell>
          <cell r="I326">
            <v>20.520230999999999</v>
          </cell>
          <cell r="J326">
            <v>1.7163854000000001</v>
          </cell>
          <cell r="K326">
            <v>28.684999999999999</v>
          </cell>
        </row>
        <row r="327">
          <cell r="A327" t="str">
            <v>2404.TW</v>
          </cell>
          <cell r="B327">
            <v>25.27</v>
          </cell>
          <cell r="C327">
            <v>0.71899999999999997</v>
          </cell>
          <cell r="D327">
            <v>14.111288999999999</v>
          </cell>
          <cell r="E327">
            <v>0.42081000000000002</v>
          </cell>
          <cell r="F327">
            <v>9.4790003999999997E-2</v>
          </cell>
          <cell r="G327">
            <v>0.10932</v>
          </cell>
          <cell r="H327">
            <v>9.0389999999999998E-2</v>
          </cell>
          <cell r="I327">
            <v>13.949346999999999</v>
          </cell>
          <cell r="J327">
            <v>5.4516773000000001</v>
          </cell>
          <cell r="K327">
            <v>367.24099999999999</v>
          </cell>
        </row>
        <row r="328">
          <cell r="A328" t="str">
            <v>2405.TW</v>
          </cell>
          <cell r="B328">
            <v>0.13</v>
          </cell>
          <cell r="C328">
            <v>1.256</v>
          </cell>
          <cell r="E328">
            <v>3.7799999999999999E-3</v>
          </cell>
          <cell r="F328">
            <v>-2.9300001999999999E-3</v>
          </cell>
          <cell r="G328">
            <v>0.40749002000000001</v>
          </cell>
          <cell r="H328">
            <v>5.1599997E-3</v>
          </cell>
          <cell r="I328">
            <v>163.46154999999999</v>
          </cell>
          <cell r="J328">
            <v>1.9891417</v>
          </cell>
          <cell r="K328">
            <v>4.9790000000000001</v>
          </cell>
        </row>
        <row r="329">
          <cell r="A329" t="str">
            <v>2406.TW</v>
          </cell>
          <cell r="B329">
            <v>-0.8</v>
          </cell>
          <cell r="C329">
            <v>0.379</v>
          </cell>
          <cell r="E329">
            <v>-0.13020000000000001</v>
          </cell>
          <cell r="F329">
            <v>-4.1169999999999998E-2</v>
          </cell>
          <cell r="G329">
            <v>-1.6100000000000001E-3</v>
          </cell>
          <cell r="H329">
            <v>-0.22541</v>
          </cell>
          <cell r="J329">
            <v>2.0257580000000002</v>
          </cell>
          <cell r="K329">
            <v>11.228</v>
          </cell>
        </row>
        <row r="330">
          <cell r="A330" t="str">
            <v>2408.TW</v>
          </cell>
          <cell r="B330">
            <v>-2.25</v>
          </cell>
          <cell r="C330">
            <v>1.081</v>
          </cell>
          <cell r="D330">
            <v>11.707746500000001</v>
          </cell>
          <cell r="E330">
            <v>-4.0949997000000002E-2</v>
          </cell>
          <cell r="F330">
            <v>-4.6120000000000001E-2</v>
          </cell>
          <cell r="G330">
            <v>-0.12755</v>
          </cell>
          <cell r="H330">
            <v>-0.30708997999999998</v>
          </cell>
          <cell r="J330">
            <v>1.2277073999999999</v>
          </cell>
          <cell r="K330">
            <v>10.641999999999999</v>
          </cell>
        </row>
        <row r="331">
          <cell r="A331" t="str">
            <v>2409.TW</v>
          </cell>
          <cell r="B331">
            <v>-1.41</v>
          </cell>
          <cell r="C331">
            <v>1.2689999999999999</v>
          </cell>
          <cell r="D331">
            <v>24.078946999999999</v>
          </cell>
          <cell r="E331">
            <v>-6.4159999999999995E-2</v>
          </cell>
          <cell r="F331">
            <v>-2.5700000000000001E-2</v>
          </cell>
          <cell r="G331">
            <v>4.4600000000000001E-2</v>
          </cell>
          <cell r="H331">
            <v>-8.3059999999999995E-2</v>
          </cell>
          <cell r="J331">
            <v>0.93267409999999995</v>
          </cell>
          <cell r="K331">
            <v>33.418999999999997</v>
          </cell>
        </row>
        <row r="332">
          <cell r="A332" t="str">
            <v>2412.TW</v>
          </cell>
          <cell r="B332">
            <v>4.7300000000000004</v>
          </cell>
          <cell r="C332">
            <v>0.06</v>
          </cell>
          <cell r="D332">
            <v>24.803149999999999</v>
          </cell>
          <cell r="E332">
            <v>9.3530000000000002E-2</v>
          </cell>
          <cell r="F332">
            <v>5.5480000000000002E-2</v>
          </cell>
          <cell r="G332">
            <v>0.36324000000000001</v>
          </cell>
          <cell r="H332">
            <v>0.21698000000000001</v>
          </cell>
          <cell r="I332">
            <v>26.638477000000002</v>
          </cell>
          <cell r="J332">
            <v>2.4902663</v>
          </cell>
          <cell r="K332">
            <v>28.867999999999999</v>
          </cell>
        </row>
        <row r="333">
          <cell r="A333" t="str">
            <v>2413.TW</v>
          </cell>
          <cell r="B333">
            <v>0.6</v>
          </cell>
          <cell r="C333">
            <v>1.228</v>
          </cell>
          <cell r="E333">
            <v>5.2299999999999999E-2</v>
          </cell>
          <cell r="F333">
            <v>1.0290001E-2</v>
          </cell>
          <cell r="G333">
            <v>0.14876</v>
          </cell>
          <cell r="H333">
            <v>-2.3179999999999999E-2</v>
          </cell>
          <cell r="I333">
            <v>42.416668000000001</v>
          </cell>
          <cell r="J333">
            <v>1.5994219000000001</v>
          </cell>
          <cell r="K333">
            <v>36.301000000000002</v>
          </cell>
        </row>
        <row r="334">
          <cell r="A334" t="str">
            <v>2414.TW</v>
          </cell>
          <cell r="B334">
            <v>2.3199999999999998</v>
          </cell>
          <cell r="C334">
            <v>0.438</v>
          </cell>
          <cell r="E334">
            <v>9.8820000000000005E-2</v>
          </cell>
          <cell r="F334">
            <v>3.492E-2</v>
          </cell>
          <cell r="G334">
            <v>8.3129994999999998E-2</v>
          </cell>
          <cell r="H334">
            <v>2.332E-2</v>
          </cell>
          <cell r="I334">
            <v>16.120691000000001</v>
          </cell>
          <cell r="J334">
            <v>1.9877757</v>
          </cell>
          <cell r="K334">
            <v>142.95099999999999</v>
          </cell>
        </row>
        <row r="335">
          <cell r="A335" t="str">
            <v>2415.TW</v>
          </cell>
          <cell r="B335">
            <v>0.21</v>
          </cell>
          <cell r="E335">
            <v>1.5360001E-2</v>
          </cell>
          <cell r="F335">
            <v>2.8309999999999998E-2</v>
          </cell>
          <cell r="G335">
            <v>0.31111</v>
          </cell>
          <cell r="H335">
            <v>0.11685</v>
          </cell>
          <cell r="I335">
            <v>131.42857000000001</v>
          </cell>
          <cell r="J335">
            <v>1.5179849000000001</v>
          </cell>
          <cell r="K335">
            <v>26.504999999999999</v>
          </cell>
        </row>
        <row r="336">
          <cell r="A336" t="str">
            <v>2417.TW</v>
          </cell>
          <cell r="B336">
            <v>0.36</v>
          </cell>
          <cell r="C336">
            <v>1.341</v>
          </cell>
          <cell r="E336">
            <v>2.9979998000000001E-2</v>
          </cell>
          <cell r="F336">
            <v>-9.1299999999999992E-3</v>
          </cell>
          <cell r="G336">
            <v>0.55201</v>
          </cell>
          <cell r="H336">
            <v>4.2680003000000001E-2</v>
          </cell>
          <cell r="I336">
            <v>126.11111</v>
          </cell>
          <cell r="J336">
            <v>2.0883164000000001</v>
          </cell>
          <cell r="K336">
            <v>24.131</v>
          </cell>
        </row>
        <row r="337">
          <cell r="A337" t="str">
            <v>2419.TW</v>
          </cell>
          <cell r="B337">
            <v>-0.16</v>
          </cell>
          <cell r="C337">
            <v>1.127</v>
          </cell>
          <cell r="D337">
            <v>36.966293</v>
          </cell>
          <cell r="E337">
            <v>2.2509999999999999E-2</v>
          </cell>
          <cell r="F337">
            <v>9.3600000000000003E-3</v>
          </cell>
          <cell r="G337">
            <v>0.2147</v>
          </cell>
          <cell r="H337">
            <v>9.4900000000000002E-3</v>
          </cell>
          <cell r="J337">
            <v>2.1472394000000001</v>
          </cell>
          <cell r="K337">
            <v>27.085000000000001</v>
          </cell>
        </row>
        <row r="338">
          <cell r="A338" t="str">
            <v>2420.TW</v>
          </cell>
          <cell r="B338">
            <v>3.91</v>
          </cell>
          <cell r="D338">
            <v>15.995146999999999</v>
          </cell>
          <cell r="E338">
            <v>0.15404001</v>
          </cell>
          <cell r="F338">
            <v>6.2119998000000003E-2</v>
          </cell>
          <cell r="G338">
            <v>0.44306000000000001</v>
          </cell>
          <cell r="H338">
            <v>0.28192</v>
          </cell>
          <cell r="I338">
            <v>16.854220000000002</v>
          </cell>
          <cell r="J338">
            <v>2.6021717</v>
          </cell>
          <cell r="K338">
            <v>13.952999999999999</v>
          </cell>
        </row>
        <row r="339">
          <cell r="A339" t="str">
            <v>2421.TW</v>
          </cell>
          <cell r="B339">
            <v>5.16</v>
          </cell>
          <cell r="C339">
            <v>0.96799999999999997</v>
          </cell>
          <cell r="D339">
            <v>14.508095000000001</v>
          </cell>
          <cell r="E339">
            <v>0.20993999999999999</v>
          </cell>
          <cell r="F339">
            <v>7.374E-2</v>
          </cell>
          <cell r="G339">
            <v>0.27808001999999998</v>
          </cell>
          <cell r="H339">
            <v>8.9840000000000003E-2</v>
          </cell>
          <cell r="I339">
            <v>22.57752</v>
          </cell>
          <cell r="J339">
            <v>4.1525574000000001</v>
          </cell>
          <cell r="K339">
            <v>48.862000000000002</v>
          </cell>
        </row>
        <row r="340">
          <cell r="A340" t="str">
            <v>2423.TW</v>
          </cell>
          <cell r="B340">
            <v>2.97</v>
          </cell>
          <cell r="C340">
            <v>0.29399999999999998</v>
          </cell>
          <cell r="D340">
            <v>15.631769</v>
          </cell>
          <cell r="E340">
            <v>0.15038000000000001</v>
          </cell>
          <cell r="F340">
            <v>7.3130003999999998E-2</v>
          </cell>
          <cell r="G340">
            <v>0.50402000000000002</v>
          </cell>
          <cell r="H340">
            <v>0.14679</v>
          </cell>
          <cell r="I340">
            <v>14.579124</v>
          </cell>
          <cell r="J340">
            <v>2.4818020000000001</v>
          </cell>
          <cell r="K340">
            <v>20.215</v>
          </cell>
        </row>
        <row r="341">
          <cell r="A341" t="str">
            <v>2424.TW</v>
          </cell>
          <cell r="B341">
            <v>-4.41</v>
          </cell>
          <cell r="E341">
            <v>-0.82245999999999997</v>
          </cell>
          <cell r="F341">
            <v>-0.22775999</v>
          </cell>
          <cell r="G341">
            <v>-0.68024004000000005</v>
          </cell>
          <cell r="H341">
            <v>-3.3286699999999998</v>
          </cell>
          <cell r="J341">
            <v>5.4654373999999999</v>
          </cell>
          <cell r="K341">
            <v>2.024</v>
          </cell>
        </row>
        <row r="342">
          <cell r="A342" t="str">
            <v>2425.TW</v>
          </cell>
          <cell r="B342">
            <v>1.67</v>
          </cell>
          <cell r="C342">
            <v>0.52200000000000002</v>
          </cell>
          <cell r="E342">
            <v>9.6610000000000001E-2</v>
          </cell>
          <cell r="F342">
            <v>4.0980000000000003E-2</v>
          </cell>
          <cell r="G342">
            <v>0.10002</v>
          </cell>
          <cell r="H342">
            <v>2.3990000000000001E-2</v>
          </cell>
          <cell r="I342">
            <v>22.694613</v>
          </cell>
          <cell r="J342">
            <v>1.6788483000000001</v>
          </cell>
          <cell r="K342">
            <v>70.709999999999994</v>
          </cell>
        </row>
        <row r="343">
          <cell r="A343" t="str">
            <v>2426.TW</v>
          </cell>
          <cell r="B343">
            <v>-0.57999999999999996</v>
          </cell>
          <cell r="C343">
            <v>1.121</v>
          </cell>
          <cell r="D343">
            <v>15.327869</v>
          </cell>
          <cell r="E343">
            <v>-3.4459999999999998E-2</v>
          </cell>
          <cell r="F343">
            <v>-1.6670000000000001E-2</v>
          </cell>
          <cell r="G343">
            <v>0.10241</v>
          </cell>
          <cell r="H343">
            <v>-2.4230001000000001E-2</v>
          </cell>
          <cell r="J343">
            <v>1.4645991</v>
          </cell>
          <cell r="K343">
            <v>7.5430000000000001</v>
          </cell>
        </row>
        <row r="344">
          <cell r="A344" t="str">
            <v>2427.TW</v>
          </cell>
          <cell r="B344">
            <v>1.41</v>
          </cell>
          <cell r="C344">
            <v>0.28499999999999998</v>
          </cell>
          <cell r="E344">
            <v>9.1660000000000005E-2</v>
          </cell>
          <cell r="F344">
            <v>3.1199999999999999E-2</v>
          </cell>
          <cell r="G344">
            <v>0.35249999999999998</v>
          </cell>
          <cell r="H344">
            <v>0.11013000000000001</v>
          </cell>
          <cell r="I344">
            <v>19.539007000000002</v>
          </cell>
          <cell r="J344">
            <v>1.7745571</v>
          </cell>
          <cell r="K344">
            <v>21.492999999999999</v>
          </cell>
        </row>
        <row r="345">
          <cell r="A345" t="str">
            <v>2428.TW</v>
          </cell>
          <cell r="B345">
            <v>10.43</v>
          </cell>
          <cell r="D345">
            <v>13.348946</v>
          </cell>
          <cell r="E345">
            <v>0.13814999</v>
          </cell>
          <cell r="F345">
            <v>7.0400000000000004E-2</v>
          </cell>
          <cell r="G345">
            <v>0.39440999999999998</v>
          </cell>
          <cell r="H345">
            <v>0.23669000000000001</v>
          </cell>
          <cell r="I345">
            <v>16.395014</v>
          </cell>
          <cell r="J345">
            <v>2.1813172999999999</v>
          </cell>
          <cell r="K345">
            <v>54.351999999999997</v>
          </cell>
        </row>
        <row r="346">
          <cell r="A346" t="str">
            <v>2429.TW</v>
          </cell>
          <cell r="B346">
            <v>-0.49</v>
          </cell>
          <cell r="C346">
            <v>0.65100000000000002</v>
          </cell>
          <cell r="E346">
            <v>-0.18211000999999999</v>
          </cell>
          <cell r="F346">
            <v>-7.9369999999999996E-2</v>
          </cell>
          <cell r="G346">
            <v>4.6809999999999997E-2</v>
          </cell>
          <cell r="H346">
            <v>-0.32759997000000002</v>
          </cell>
          <cell r="J346">
            <v>3.8965904999999998</v>
          </cell>
          <cell r="K346">
            <v>11.715999999999999</v>
          </cell>
        </row>
        <row r="347">
          <cell r="A347" t="str">
            <v>2430.TW</v>
          </cell>
          <cell r="B347">
            <v>1.92</v>
          </cell>
          <cell r="C347">
            <v>0.378</v>
          </cell>
          <cell r="E347">
            <v>6.0060002000000001E-2</v>
          </cell>
          <cell r="F347">
            <v>1.5310001E-2</v>
          </cell>
          <cell r="G347">
            <v>0.14913999999999999</v>
          </cell>
          <cell r="H347">
            <v>2.1240002000000001E-2</v>
          </cell>
          <cell r="I347">
            <v>18.984375</v>
          </cell>
          <cell r="J347">
            <v>0.93483110000000003</v>
          </cell>
          <cell r="K347">
            <v>171.10300000000001</v>
          </cell>
        </row>
        <row r="348">
          <cell r="A348" t="str">
            <v>2431.TW</v>
          </cell>
          <cell r="B348">
            <v>-0.87</v>
          </cell>
          <cell r="E348">
            <v>-6.898E-2</v>
          </cell>
          <cell r="F348">
            <v>-5.262E-2</v>
          </cell>
          <cell r="G348">
            <v>-4.9970000000000001E-2</v>
          </cell>
          <cell r="H348">
            <v>-0.29342000000000001</v>
          </cell>
          <cell r="J348">
            <v>1.0615711000000001</v>
          </cell>
          <cell r="K348">
            <v>4.8330000000000002</v>
          </cell>
        </row>
        <row r="349">
          <cell r="A349" t="str">
            <v>2433.TW</v>
          </cell>
          <cell r="B349">
            <v>3.33</v>
          </cell>
          <cell r="C349">
            <v>0.27100000000000002</v>
          </cell>
          <cell r="E349">
            <v>0.11132</v>
          </cell>
          <cell r="F349">
            <v>3.5669997000000002E-2</v>
          </cell>
          <cell r="G349">
            <v>0.34255999999999998</v>
          </cell>
          <cell r="H349">
            <v>0.15773000000000001</v>
          </cell>
          <cell r="I349">
            <v>16.096095999999999</v>
          </cell>
          <cell r="J349">
            <v>2.019593</v>
          </cell>
          <cell r="K349">
            <v>20.026</v>
          </cell>
        </row>
        <row r="350">
          <cell r="A350" t="str">
            <v>2434.TW</v>
          </cell>
          <cell r="B350">
            <v>-1.66</v>
          </cell>
          <cell r="E350">
            <v>5.2679999999999998E-2</v>
          </cell>
          <cell r="F350">
            <v>-4.6519999999999999E-2</v>
          </cell>
          <cell r="G350">
            <v>3.9019999999999999E-2</v>
          </cell>
          <cell r="H350">
            <v>-1.3696699000000001</v>
          </cell>
          <cell r="J350">
            <v>2.379067</v>
          </cell>
          <cell r="K350">
            <v>1.6819999999999999</v>
          </cell>
        </row>
        <row r="351">
          <cell r="A351" t="str">
            <v>2436.TW</v>
          </cell>
          <cell r="B351">
            <v>1.43</v>
          </cell>
          <cell r="D351">
            <v>58.727269999999997</v>
          </cell>
          <cell r="E351">
            <v>6.9339999999999999E-2</v>
          </cell>
          <cell r="F351">
            <v>9.3800010000000007E-3</v>
          </cell>
          <cell r="G351">
            <v>0.28135001999999998</v>
          </cell>
          <cell r="H351">
            <v>-1.8000001E-3</v>
          </cell>
          <cell r="I351">
            <v>45.174827999999998</v>
          </cell>
          <cell r="J351">
            <v>3.1939087000000002</v>
          </cell>
          <cell r="K351">
            <v>16.946000000000002</v>
          </cell>
        </row>
        <row r="352">
          <cell r="A352" t="str">
            <v>2438.TW</v>
          </cell>
          <cell r="B352">
            <v>-1.45</v>
          </cell>
          <cell r="C352">
            <v>0.77400000000000002</v>
          </cell>
          <cell r="E352">
            <v>-9.5460000000000003E-2</v>
          </cell>
          <cell r="F352">
            <v>-3.9019999999999999E-2</v>
          </cell>
          <cell r="G352">
            <v>-0.12973999999999999</v>
          </cell>
          <cell r="H352">
            <v>-1.3312999999999999</v>
          </cell>
          <cell r="J352">
            <v>2.721009</v>
          </cell>
          <cell r="K352">
            <v>2.0430000000000001</v>
          </cell>
        </row>
        <row r="353">
          <cell r="A353" t="str">
            <v>2439.TW</v>
          </cell>
          <cell r="B353">
            <v>6.73</v>
          </cell>
          <cell r="C353">
            <v>0.68500000000000005</v>
          </cell>
          <cell r="D353">
            <v>13.76652</v>
          </cell>
          <cell r="E353">
            <v>0.13941999999999999</v>
          </cell>
          <cell r="F353">
            <v>2.4649999999999998E-2</v>
          </cell>
          <cell r="G353">
            <v>0.13016</v>
          </cell>
          <cell r="H353">
            <v>2.1579999999999998E-2</v>
          </cell>
          <cell r="I353">
            <v>18.573550999999998</v>
          </cell>
          <cell r="J353">
            <v>2.2343771000000001</v>
          </cell>
          <cell r="K353">
            <v>176.65100000000001</v>
          </cell>
        </row>
        <row r="354">
          <cell r="A354" t="str">
            <v>2440.TW</v>
          </cell>
          <cell r="B354">
            <v>-0.87</v>
          </cell>
          <cell r="C354">
            <v>0.74</v>
          </cell>
          <cell r="E354">
            <v>-0.10462</v>
          </cell>
          <cell r="F354">
            <v>-2.2969997999999998E-2</v>
          </cell>
          <cell r="G354">
            <v>2.3400000000000001E-2</v>
          </cell>
          <cell r="H354">
            <v>-1.856E-2</v>
          </cell>
          <cell r="J354">
            <v>1.9352290000000001</v>
          </cell>
          <cell r="K354">
            <v>21.257999999999999</v>
          </cell>
        </row>
        <row r="355">
          <cell r="A355" t="str">
            <v>2441.TW</v>
          </cell>
          <cell r="B355">
            <v>3.76</v>
          </cell>
          <cell r="C355">
            <v>0.625</v>
          </cell>
          <cell r="D355">
            <v>10.899653000000001</v>
          </cell>
          <cell r="E355">
            <v>9.7890000000000005E-2</v>
          </cell>
          <cell r="F355">
            <v>5.9339999999999997E-2</v>
          </cell>
          <cell r="G355">
            <v>0.21275999000000001</v>
          </cell>
          <cell r="H355">
            <v>0.15459000000000001</v>
          </cell>
          <cell r="I355">
            <v>16.755320000000001</v>
          </cell>
          <cell r="J355">
            <v>1.5714250999999999</v>
          </cell>
          <cell r="K355">
            <v>24.669</v>
          </cell>
        </row>
        <row r="356">
          <cell r="A356" t="str">
            <v>2442.TW</v>
          </cell>
          <cell r="B356">
            <v>2.61</v>
          </cell>
          <cell r="C356">
            <v>0.66200000000000003</v>
          </cell>
          <cell r="E356">
            <v>8.9160000000000003E-2</v>
          </cell>
          <cell r="F356">
            <v>1.367E-2</v>
          </cell>
          <cell r="G356">
            <v>0.26978999999999997</v>
          </cell>
          <cell r="H356">
            <v>0.19606000000000001</v>
          </cell>
          <cell r="I356">
            <v>12.796936000000001</v>
          </cell>
          <cell r="J356">
            <v>1.973179</v>
          </cell>
          <cell r="K356">
            <v>9.8040000000000003</v>
          </cell>
        </row>
        <row r="357">
          <cell r="A357" t="str">
            <v>2443.TW</v>
          </cell>
          <cell r="B357">
            <v>1.1499999999999999</v>
          </cell>
          <cell r="C357">
            <v>0.315</v>
          </cell>
          <cell r="E357">
            <v>0.39279997</v>
          </cell>
          <cell r="F357">
            <v>-6.3890000000000002E-2</v>
          </cell>
          <cell r="G357">
            <v>-0.32079999999999997</v>
          </cell>
          <cell r="H357">
            <v>-4.43011</v>
          </cell>
          <cell r="I357">
            <v>3.1043479999999999</v>
          </cell>
          <cell r="J357">
            <v>1.0650358</v>
          </cell>
          <cell r="K357">
            <v>8.1000000000000003E-2</v>
          </cell>
        </row>
        <row r="358">
          <cell r="A358" t="str">
            <v>2444.TW</v>
          </cell>
          <cell r="B358">
            <v>-0.13</v>
          </cell>
          <cell r="C358">
            <v>0.85699999999999998</v>
          </cell>
          <cell r="E358">
            <v>-1.6080000000000001E-2</v>
          </cell>
          <cell r="F358">
            <v>5.1000000000000004E-4</v>
          </cell>
          <cell r="G358">
            <v>0.10571</v>
          </cell>
          <cell r="H358">
            <v>4.7489999999999997E-2</v>
          </cell>
          <cell r="J358">
            <v>1.2793950999999999</v>
          </cell>
          <cell r="K358">
            <v>17.940000000000001</v>
          </cell>
        </row>
        <row r="359">
          <cell r="A359" t="str">
            <v>2449.TW</v>
          </cell>
          <cell r="B359">
            <v>4.8899999999999997</v>
          </cell>
          <cell r="D359">
            <v>13.412817</v>
          </cell>
          <cell r="E359">
            <v>0.15298999999999999</v>
          </cell>
          <cell r="F359">
            <v>6.1979998000000001E-2</v>
          </cell>
          <cell r="G359">
            <v>0.33848998000000002</v>
          </cell>
          <cell r="H359">
            <v>0.21417</v>
          </cell>
          <cell r="I359">
            <v>18.404910000000001</v>
          </cell>
          <cell r="J359">
            <v>2.6824036000000002</v>
          </cell>
          <cell r="K359">
            <v>27.404</v>
          </cell>
        </row>
        <row r="360">
          <cell r="A360" t="str">
            <v>2450.TW</v>
          </cell>
          <cell r="B360">
            <v>2.48</v>
          </cell>
          <cell r="C360">
            <v>0.54</v>
          </cell>
          <cell r="D360">
            <v>11.642442000000001</v>
          </cell>
          <cell r="E360">
            <v>0.10697</v>
          </cell>
          <cell r="F360">
            <v>2.647E-2</v>
          </cell>
          <cell r="G360">
            <v>0.10931</v>
          </cell>
          <cell r="H360">
            <v>1.6039999999999999E-2</v>
          </cell>
          <cell r="I360">
            <v>16.149193</v>
          </cell>
          <cell r="J360">
            <v>1.7063609</v>
          </cell>
          <cell r="K360">
            <v>120.783</v>
          </cell>
        </row>
        <row r="361">
          <cell r="A361" t="str">
            <v>2451.TW</v>
          </cell>
          <cell r="B361">
            <v>3.5</v>
          </cell>
          <cell r="C361">
            <v>0.36</v>
          </cell>
          <cell r="D361">
            <v>19.893426999999999</v>
          </cell>
          <cell r="E361">
            <v>0.10226</v>
          </cell>
          <cell r="F361">
            <v>5.391E-2</v>
          </cell>
          <cell r="G361">
            <v>0.29006999999999999</v>
          </cell>
          <cell r="H361">
            <v>0.28495002000000003</v>
          </cell>
          <cell r="I361">
            <v>32</v>
          </cell>
          <cell r="J361">
            <v>2.4939322000000002</v>
          </cell>
          <cell r="K361">
            <v>24.463000000000001</v>
          </cell>
        </row>
        <row r="362">
          <cell r="A362" t="str">
            <v>2453.TW</v>
          </cell>
          <cell r="B362">
            <v>2.79</v>
          </cell>
          <cell r="E362">
            <v>0.13500000000000001</v>
          </cell>
          <cell r="F362">
            <v>4.054E-2</v>
          </cell>
          <cell r="G362">
            <v>0.25784000000000001</v>
          </cell>
          <cell r="H362">
            <v>6.5960005000000002E-2</v>
          </cell>
          <cell r="I362">
            <v>24.982078999999999</v>
          </cell>
          <cell r="J362">
            <v>3.5583010000000002</v>
          </cell>
          <cell r="K362">
            <v>65.510000000000005</v>
          </cell>
        </row>
        <row r="363">
          <cell r="A363" t="str">
            <v>2454.TW</v>
          </cell>
          <cell r="B363">
            <v>57.57</v>
          </cell>
          <cell r="C363">
            <v>1.1439999999999999</v>
          </cell>
          <cell r="D363">
            <v>18.743739999999999</v>
          </cell>
          <cell r="E363">
            <v>0.25763000000000003</v>
          </cell>
          <cell r="F363">
            <v>8.8920004999999996E-2</v>
          </cell>
          <cell r="G363">
            <v>0.49093999999999999</v>
          </cell>
          <cell r="H363">
            <v>0.24112</v>
          </cell>
          <cell r="I363">
            <v>22.754908</v>
          </cell>
          <cell r="J363">
            <v>5.6523013000000004</v>
          </cell>
          <cell r="K363">
            <v>296.84100000000001</v>
          </cell>
        </row>
        <row r="364">
          <cell r="A364" t="str">
            <v>2455.TW</v>
          </cell>
          <cell r="B364">
            <v>1.62</v>
          </cell>
          <cell r="C364">
            <v>1.526</v>
          </cell>
          <cell r="D364">
            <v>26.827093000000001</v>
          </cell>
          <cell r="E364">
            <v>0.19867000000000001</v>
          </cell>
          <cell r="F364">
            <v>9.9159999999999998E-2</v>
          </cell>
          <cell r="G364">
            <v>0.41319</v>
          </cell>
          <cell r="H364">
            <v>0.23791000000000001</v>
          </cell>
          <cell r="I364">
            <v>92.901240000000001</v>
          </cell>
          <cell r="J364">
            <v>8.5302950000000006</v>
          </cell>
          <cell r="K364">
            <v>16.966000000000001</v>
          </cell>
        </row>
        <row r="365">
          <cell r="A365" t="str">
            <v>2457.TW</v>
          </cell>
          <cell r="B365">
            <v>0.72</v>
          </cell>
          <cell r="E365">
            <v>3.576E-2</v>
          </cell>
          <cell r="F365">
            <v>1.1639999999999999E-2</v>
          </cell>
          <cell r="G365">
            <v>0.27450000000000002</v>
          </cell>
          <cell r="H365">
            <v>3.6999999999999999E-4</v>
          </cell>
          <cell r="I365">
            <v>72.222219999999993</v>
          </cell>
          <cell r="J365">
            <v>2.2369439999999998</v>
          </cell>
          <cell r="K365">
            <v>29.866</v>
          </cell>
        </row>
        <row r="366">
          <cell r="A366" t="str">
            <v>2458.TW</v>
          </cell>
          <cell r="B366">
            <v>8.77</v>
          </cell>
          <cell r="D366">
            <v>15.163570999999999</v>
          </cell>
          <cell r="E366">
            <v>0.27679002000000003</v>
          </cell>
          <cell r="F366">
            <v>0.12559000000000001</v>
          </cell>
          <cell r="G366">
            <v>0.46550997999999999</v>
          </cell>
          <cell r="H366">
            <v>0.20905000000000001</v>
          </cell>
          <cell r="I366">
            <v>19.555302000000001</v>
          </cell>
          <cell r="J366">
            <v>5.5381536000000002</v>
          </cell>
          <cell r="K366">
            <v>44.808</v>
          </cell>
        </row>
        <row r="367">
          <cell r="A367" t="str">
            <v>2459.TW</v>
          </cell>
          <cell r="B367">
            <v>5.77</v>
          </cell>
          <cell r="C367">
            <v>0.31900000000000001</v>
          </cell>
          <cell r="D367">
            <v>16.651482000000001</v>
          </cell>
          <cell r="E367">
            <v>0.10695</v>
          </cell>
          <cell r="F367">
            <v>4.4510002999999999E-2</v>
          </cell>
          <cell r="G367">
            <v>0.19577</v>
          </cell>
          <cell r="H367">
            <v>0.12388</v>
          </cell>
          <cell r="I367">
            <v>12.668977</v>
          </cell>
          <cell r="J367">
            <v>1.461883</v>
          </cell>
          <cell r="K367">
            <v>70.269000000000005</v>
          </cell>
        </row>
        <row r="368">
          <cell r="A368" t="str">
            <v>2460.TW</v>
          </cell>
          <cell r="B368">
            <v>-1.24</v>
          </cell>
          <cell r="D368">
            <v>34.705883</v>
          </cell>
          <cell r="E368">
            <v>-9.3830003999999995E-2</v>
          </cell>
          <cell r="F368">
            <v>-3.3669999999999999E-2</v>
          </cell>
          <cell r="G368">
            <v>2.657E-2</v>
          </cell>
          <cell r="H368">
            <v>-0.10284001</v>
          </cell>
          <cell r="J368">
            <v>2.8347216</v>
          </cell>
          <cell r="K368">
            <v>15.920999999999999</v>
          </cell>
        </row>
        <row r="369">
          <cell r="A369" t="str">
            <v>2461.TW</v>
          </cell>
          <cell r="B369">
            <v>0.37</v>
          </cell>
          <cell r="C369">
            <v>0.68300000000000005</v>
          </cell>
          <cell r="D369">
            <v>26.648935000000002</v>
          </cell>
          <cell r="E369">
            <v>-2.0029999999999999E-2</v>
          </cell>
          <cell r="F369">
            <v>-2.7000001999999998E-4</v>
          </cell>
          <cell r="G369">
            <v>0.21288000000000001</v>
          </cell>
          <cell r="H369">
            <v>-3.3750000000000002E-2</v>
          </cell>
          <cell r="I369">
            <v>67.702699999999993</v>
          </cell>
          <cell r="J369">
            <v>1.4489818999999999</v>
          </cell>
          <cell r="K369">
            <v>35.826000000000001</v>
          </cell>
        </row>
        <row r="370">
          <cell r="A370" t="str">
            <v>2462.TW</v>
          </cell>
          <cell r="B370">
            <v>1.85</v>
          </cell>
          <cell r="C370">
            <v>0.56499999999999995</v>
          </cell>
          <cell r="D370">
            <v>10.481928</v>
          </cell>
          <cell r="E370">
            <v>9.8430009999999998E-2</v>
          </cell>
          <cell r="F370">
            <v>2.332E-2</v>
          </cell>
          <cell r="G370">
            <v>0.15453</v>
          </cell>
          <cell r="H370">
            <v>3.5200000000000001E-3</v>
          </cell>
          <cell r="I370">
            <v>18.81081</v>
          </cell>
          <cell r="J370">
            <v>1.6476492</v>
          </cell>
          <cell r="K370">
            <v>26.024999999999999</v>
          </cell>
        </row>
        <row r="371">
          <cell r="A371" t="str">
            <v>2464.TW</v>
          </cell>
          <cell r="B371">
            <v>0.9</v>
          </cell>
          <cell r="C371">
            <v>0.54400000000000004</v>
          </cell>
          <cell r="D371">
            <v>12.463236</v>
          </cell>
          <cell r="E371">
            <v>4.2579997000000001E-2</v>
          </cell>
          <cell r="F371">
            <v>3.2000002E-4</v>
          </cell>
          <cell r="G371">
            <v>0.17282</v>
          </cell>
          <cell r="H371">
            <v>-2.777E-2</v>
          </cell>
          <cell r="I371">
            <v>75.333336000000003</v>
          </cell>
          <cell r="J371">
            <v>3.1713366999999999</v>
          </cell>
          <cell r="K371">
            <v>45.070999999999998</v>
          </cell>
        </row>
        <row r="372">
          <cell r="A372" t="str">
            <v>2465.TW</v>
          </cell>
          <cell r="B372">
            <v>-2.36</v>
          </cell>
          <cell r="C372">
            <v>1.3580000000000001</v>
          </cell>
          <cell r="E372">
            <v>-0.21065999999999999</v>
          </cell>
          <cell r="F372">
            <v>-2.8280000999999999E-2</v>
          </cell>
          <cell r="G372">
            <v>0.14693000000000001</v>
          </cell>
          <cell r="H372">
            <v>1.4659999999999999E-2</v>
          </cell>
          <cell r="J372">
            <v>10.378612</v>
          </cell>
          <cell r="K372">
            <v>67.753</v>
          </cell>
        </row>
        <row r="373">
          <cell r="A373" t="str">
            <v>2466.TW</v>
          </cell>
          <cell r="B373">
            <v>-0.05</v>
          </cell>
          <cell r="C373">
            <v>0.26200000000000001</v>
          </cell>
          <cell r="E373">
            <v>1.5910000000000001E-2</v>
          </cell>
          <cell r="F373">
            <v>-1.617E-2</v>
          </cell>
          <cell r="G373">
            <v>0.14793000000000001</v>
          </cell>
          <cell r="H373">
            <v>-0.62002000000000002</v>
          </cell>
          <cell r="J373">
            <v>3.407124</v>
          </cell>
          <cell r="K373">
            <v>6.1440000000000001</v>
          </cell>
        </row>
        <row r="374">
          <cell r="A374" t="str">
            <v>2467.TW</v>
          </cell>
          <cell r="B374">
            <v>3.44</v>
          </cell>
          <cell r="E374">
            <v>0.16128000000000001</v>
          </cell>
          <cell r="F374">
            <v>3.1960000000000002E-2</v>
          </cell>
          <cell r="G374">
            <v>0.43103000000000002</v>
          </cell>
          <cell r="H374">
            <v>0.14345999000000001</v>
          </cell>
          <cell r="I374">
            <v>40.552326000000001</v>
          </cell>
          <cell r="J374">
            <v>6.0025816000000001</v>
          </cell>
          <cell r="K374">
            <v>24.291</v>
          </cell>
        </row>
        <row r="375">
          <cell r="A375" t="str">
            <v>2468.TW</v>
          </cell>
          <cell r="B375">
            <v>1.21</v>
          </cell>
          <cell r="C375">
            <v>0.64600000000000002</v>
          </cell>
          <cell r="E375">
            <v>6.4460000000000003E-2</v>
          </cell>
          <cell r="F375">
            <v>2.6870001000000001E-2</v>
          </cell>
          <cell r="G375">
            <v>0.11579</v>
          </cell>
          <cell r="H375">
            <v>4.5640002999999998E-2</v>
          </cell>
          <cell r="I375">
            <v>22.603306</v>
          </cell>
          <cell r="J375">
            <v>1.5510691000000001</v>
          </cell>
          <cell r="K375">
            <v>33.423999999999999</v>
          </cell>
        </row>
        <row r="376">
          <cell r="A376" t="str">
            <v>2471.TW</v>
          </cell>
          <cell r="B376">
            <v>3.65</v>
          </cell>
          <cell r="C376">
            <v>0.29599999999999999</v>
          </cell>
          <cell r="E376">
            <v>0.19319001</v>
          </cell>
          <cell r="F376">
            <v>4.4249999999999998E-2</v>
          </cell>
          <cell r="G376">
            <v>0.40838000000000002</v>
          </cell>
          <cell r="H376">
            <v>0.23300000000000001</v>
          </cell>
          <cell r="I376">
            <v>15.808218999999999</v>
          </cell>
          <cell r="J376">
            <v>2.9952242</v>
          </cell>
          <cell r="K376">
            <v>17.815000000000001</v>
          </cell>
        </row>
        <row r="377">
          <cell r="A377" t="str">
            <v>2472.TW</v>
          </cell>
          <cell r="B377">
            <v>6.01</v>
          </cell>
          <cell r="C377">
            <v>1.2969999999999999</v>
          </cell>
          <cell r="D377">
            <v>10.154043</v>
          </cell>
          <cell r="E377">
            <v>0.120670006</v>
          </cell>
          <cell r="F377">
            <v>6.2509999999999996E-2</v>
          </cell>
          <cell r="G377">
            <v>0.28681000000000001</v>
          </cell>
          <cell r="H377">
            <v>0.19040000000000001</v>
          </cell>
          <cell r="I377">
            <v>13.161396999999999</v>
          </cell>
          <cell r="J377">
            <v>1.8449838999999999</v>
          </cell>
          <cell r="K377">
            <v>54.673000000000002</v>
          </cell>
        </row>
        <row r="378">
          <cell r="A378" t="str">
            <v>2474.TW</v>
          </cell>
          <cell r="B378">
            <v>18.78</v>
          </cell>
          <cell r="C378">
            <v>0.54400000000000004</v>
          </cell>
          <cell r="D378">
            <v>16.046348999999999</v>
          </cell>
          <cell r="E378">
            <v>7.8460000000000002E-2</v>
          </cell>
          <cell r="F378">
            <v>4.8500000000000001E-3</v>
          </cell>
          <cell r="G378">
            <v>0.28265000000000001</v>
          </cell>
          <cell r="H378">
            <v>7.8750000000000001E-2</v>
          </cell>
          <cell r="I378">
            <v>12.167199</v>
          </cell>
          <cell r="J378">
            <v>0.93369347000000003</v>
          </cell>
          <cell r="K378">
            <v>26.74</v>
          </cell>
        </row>
        <row r="379">
          <cell r="A379" t="str">
            <v>2476.TW</v>
          </cell>
          <cell r="B379">
            <v>4.3</v>
          </cell>
          <cell r="C379">
            <v>0.90100000000000002</v>
          </cell>
          <cell r="E379">
            <v>0.11512999</v>
          </cell>
          <cell r="F379">
            <v>4.861E-2</v>
          </cell>
          <cell r="G379">
            <v>0.28965000000000002</v>
          </cell>
          <cell r="H379">
            <v>0.15038000000000001</v>
          </cell>
          <cell r="I379">
            <v>21.651160999999998</v>
          </cell>
          <cell r="J379">
            <v>2.9281332</v>
          </cell>
          <cell r="K379">
            <v>30.138999999999999</v>
          </cell>
        </row>
        <row r="380">
          <cell r="A380" t="str">
            <v>2477.TW</v>
          </cell>
          <cell r="B380">
            <v>0.63</v>
          </cell>
          <cell r="C380">
            <v>0.46300000000000002</v>
          </cell>
          <cell r="E380">
            <v>5.8799999999999998E-3</v>
          </cell>
          <cell r="F380">
            <v>-1.3309998999999999E-2</v>
          </cell>
          <cell r="G380">
            <v>0.13819000000000001</v>
          </cell>
          <cell r="H380">
            <v>-0.10356</v>
          </cell>
          <cell r="I380">
            <v>34.841270000000002</v>
          </cell>
          <cell r="J380">
            <v>0.88163239999999998</v>
          </cell>
          <cell r="K380">
            <v>14.698</v>
          </cell>
        </row>
        <row r="381">
          <cell r="A381" t="str">
            <v>2478.TW</v>
          </cell>
          <cell r="B381">
            <v>2.89</v>
          </cell>
          <cell r="D381">
            <v>7.5586205</v>
          </cell>
          <cell r="E381">
            <v>6.2880000000000005E-2</v>
          </cell>
          <cell r="F381">
            <v>2.9399999999999999E-2</v>
          </cell>
          <cell r="G381">
            <v>0.20444999999999999</v>
          </cell>
          <cell r="H381">
            <v>8.2430000000000003E-2</v>
          </cell>
          <cell r="I381">
            <v>18.961936999999999</v>
          </cell>
          <cell r="J381">
            <v>1.1838154000000001</v>
          </cell>
          <cell r="K381">
            <v>31.46</v>
          </cell>
        </row>
        <row r="382">
          <cell r="A382" t="str">
            <v>2480.TW</v>
          </cell>
          <cell r="B382">
            <v>7.27</v>
          </cell>
          <cell r="C382">
            <v>0.27700000000000002</v>
          </cell>
          <cell r="D382">
            <v>15.517241500000001</v>
          </cell>
          <cell r="E382">
            <v>0.28378999999999999</v>
          </cell>
          <cell r="F382">
            <v>8.0479999999999996E-2</v>
          </cell>
          <cell r="G382">
            <v>0.24475999000000001</v>
          </cell>
          <cell r="H382">
            <v>0.12851000000000001</v>
          </cell>
          <cell r="I382">
            <v>17.331499999999998</v>
          </cell>
          <cell r="J382">
            <v>4.8029275</v>
          </cell>
          <cell r="K382">
            <v>68.710999999999999</v>
          </cell>
        </row>
        <row r="383">
          <cell r="A383" t="str">
            <v>2481.TW</v>
          </cell>
          <cell r="B383">
            <v>2.15</v>
          </cell>
          <cell r="C383">
            <v>1.3720000000000001</v>
          </cell>
          <cell r="D383">
            <v>15.163728000000001</v>
          </cell>
          <cell r="E383">
            <v>6.8569994999999995E-2</v>
          </cell>
          <cell r="F383">
            <v>1.8020000000000001E-2</v>
          </cell>
          <cell r="G383">
            <v>0.25246000000000002</v>
          </cell>
          <cell r="H383">
            <v>5.0009999999999999E-2</v>
          </cell>
          <cell r="I383">
            <v>28</v>
          </cell>
          <cell r="J383">
            <v>1.7394822000000001</v>
          </cell>
          <cell r="K383">
            <v>33.255000000000003</v>
          </cell>
        </row>
        <row r="384">
          <cell r="A384" t="str">
            <v>2482.TW</v>
          </cell>
          <cell r="B384">
            <v>1.98</v>
          </cell>
          <cell r="C384">
            <v>0.66900000000000004</v>
          </cell>
          <cell r="E384">
            <v>0.15009</v>
          </cell>
          <cell r="F384">
            <v>8.7230000000000002E-2</v>
          </cell>
          <cell r="G384">
            <v>0.42664000000000002</v>
          </cell>
          <cell r="H384">
            <v>7.3620000000000005E-2</v>
          </cell>
          <cell r="I384">
            <v>17.575755999999998</v>
          </cell>
          <cell r="J384">
            <v>2.0247860000000002</v>
          </cell>
          <cell r="K384">
            <v>18.503</v>
          </cell>
        </row>
        <row r="385">
          <cell r="A385" t="str">
            <v>2483.TW</v>
          </cell>
          <cell r="B385">
            <v>0.48</v>
          </cell>
          <cell r="C385">
            <v>0.255</v>
          </cell>
          <cell r="E385">
            <v>1.4359999E-2</v>
          </cell>
          <cell r="F385">
            <v>-4.5100000000000001E-3</v>
          </cell>
          <cell r="G385">
            <v>0.13900000000000001</v>
          </cell>
          <cell r="H385">
            <v>-2.3470000000000001E-2</v>
          </cell>
          <cell r="I385">
            <v>56.666668000000001</v>
          </cell>
          <cell r="J385">
            <v>1.1769797</v>
          </cell>
          <cell r="K385">
            <v>16.466999999999999</v>
          </cell>
        </row>
        <row r="386">
          <cell r="A386" t="str">
            <v>2484.TW</v>
          </cell>
          <cell r="B386">
            <v>1.33</v>
          </cell>
          <cell r="E386">
            <v>5.1769999999999997E-2</v>
          </cell>
          <cell r="F386">
            <v>2.0729999999999998E-2</v>
          </cell>
          <cell r="G386">
            <v>0.23760000000000001</v>
          </cell>
          <cell r="H386">
            <v>8.7399999999999995E-3</v>
          </cell>
          <cell r="I386">
            <v>24.736843</v>
          </cell>
          <cell r="J386">
            <v>1.3084633000000001</v>
          </cell>
          <cell r="K386">
            <v>14.106999999999999</v>
          </cell>
        </row>
        <row r="387">
          <cell r="A387" t="str">
            <v>2485.TW</v>
          </cell>
          <cell r="B387">
            <v>-0.39</v>
          </cell>
          <cell r="C387">
            <v>0.53200000000000003</v>
          </cell>
          <cell r="E387">
            <v>-4.496E-2</v>
          </cell>
          <cell r="F387">
            <v>-1.043E-2</v>
          </cell>
          <cell r="G387">
            <v>9.9820000000000006E-2</v>
          </cell>
          <cell r="H387">
            <v>4.0000002999999998E-5</v>
          </cell>
          <cell r="J387">
            <v>1.1241829999999999</v>
          </cell>
          <cell r="K387">
            <v>18.309999999999999</v>
          </cell>
        </row>
        <row r="388">
          <cell r="A388" t="str">
            <v>2486.TW</v>
          </cell>
          <cell r="B388">
            <v>0.81</v>
          </cell>
          <cell r="D388">
            <v>20</v>
          </cell>
          <cell r="E388">
            <v>4.1339997000000003E-2</v>
          </cell>
          <cell r="F388">
            <v>5.9800000000000001E-3</v>
          </cell>
          <cell r="G388">
            <v>0.14207</v>
          </cell>
          <cell r="H388">
            <v>-6.8709999999999993E-2</v>
          </cell>
          <cell r="I388">
            <v>122.22221999999999</v>
          </cell>
          <cell r="J388">
            <v>5.1761999999999997</v>
          </cell>
          <cell r="K388">
            <v>23.548999999999999</v>
          </cell>
        </row>
        <row r="389">
          <cell r="A389" t="str">
            <v>2488.TW</v>
          </cell>
          <cell r="B389">
            <v>4.58</v>
          </cell>
          <cell r="E389">
            <v>0.15049000000000001</v>
          </cell>
          <cell r="F389">
            <v>7.1209999999999996E-2</v>
          </cell>
          <cell r="G389">
            <v>0.26829999999999998</v>
          </cell>
          <cell r="H389">
            <v>8.5919999999999996E-2</v>
          </cell>
          <cell r="I389">
            <v>10.469433</v>
          </cell>
          <cell r="J389">
            <v>1.4838312</v>
          </cell>
          <cell r="K389">
            <v>32.363</v>
          </cell>
        </row>
        <row r="390">
          <cell r="A390" t="str">
            <v>2489.TW</v>
          </cell>
          <cell r="B390">
            <v>0.65</v>
          </cell>
          <cell r="C390">
            <v>0.93300000000000005</v>
          </cell>
          <cell r="D390">
            <v>224</v>
          </cell>
          <cell r="E390">
            <v>3.3730000000000003E-2</v>
          </cell>
          <cell r="F390">
            <v>-5.6999999999999998E-4</v>
          </cell>
          <cell r="G390">
            <v>9.5909999999999995E-2</v>
          </cell>
          <cell r="H390">
            <v>3.31E-3</v>
          </cell>
          <cell r="I390">
            <v>34.461539999999999</v>
          </cell>
          <cell r="J390">
            <v>1.2449977000000001</v>
          </cell>
          <cell r="K390">
            <v>21.533999999999999</v>
          </cell>
        </row>
        <row r="391">
          <cell r="A391" t="str">
            <v>2491.TW</v>
          </cell>
          <cell r="B391">
            <v>0.27</v>
          </cell>
          <cell r="C391">
            <v>0.54900000000000004</v>
          </cell>
          <cell r="E391">
            <v>4.8270001999999999E-2</v>
          </cell>
          <cell r="F391">
            <v>-6.0010000000000001E-2</v>
          </cell>
          <cell r="G391">
            <v>0.26647999999999999</v>
          </cell>
          <cell r="H391">
            <v>-0.63502000000000003</v>
          </cell>
          <cell r="I391">
            <v>60</v>
          </cell>
          <cell r="J391">
            <v>1.6050728999999999</v>
          </cell>
          <cell r="K391">
            <v>2.3479999999999999</v>
          </cell>
        </row>
        <row r="392">
          <cell r="A392" t="str">
            <v>2492.TW</v>
          </cell>
          <cell r="B392">
            <v>4.67</v>
          </cell>
          <cell r="D392">
            <v>6.6743389999999998</v>
          </cell>
          <cell r="E392">
            <v>4.0730000000000002E-2</v>
          </cell>
          <cell r="F392">
            <v>1.043E-2</v>
          </cell>
          <cell r="G392">
            <v>0.19760999000000001</v>
          </cell>
          <cell r="H392">
            <v>4.9619999999999997E-2</v>
          </cell>
          <cell r="I392">
            <v>24.839400000000001</v>
          </cell>
          <cell r="J392">
            <v>0.58078693999999997</v>
          </cell>
          <cell r="K392">
            <v>68.91</v>
          </cell>
        </row>
        <row r="393">
          <cell r="A393" t="str">
            <v>2493.TW</v>
          </cell>
          <cell r="B393">
            <v>5.84</v>
          </cell>
          <cell r="E393">
            <v>0.26539000000000001</v>
          </cell>
          <cell r="F393">
            <v>0.107939996</v>
          </cell>
          <cell r="G393">
            <v>0.35376000000000002</v>
          </cell>
          <cell r="H393">
            <v>0.23261000000000001</v>
          </cell>
          <cell r="I393">
            <v>15.856164</v>
          </cell>
          <cell r="J393">
            <v>4.08812</v>
          </cell>
          <cell r="K393">
            <v>29.56</v>
          </cell>
        </row>
        <row r="394">
          <cell r="A394" t="str">
            <v>2495.TW</v>
          </cell>
          <cell r="B394">
            <v>1.07</v>
          </cell>
          <cell r="C394">
            <v>0.66</v>
          </cell>
          <cell r="E394">
            <v>5.7779997999999999E-2</v>
          </cell>
          <cell r="F394">
            <v>1.9210000000000001E-2</v>
          </cell>
          <cell r="G394">
            <v>0.51100000000000001</v>
          </cell>
          <cell r="H394">
            <v>0.10152</v>
          </cell>
          <cell r="I394">
            <v>28.878504</v>
          </cell>
          <cell r="J394">
            <v>2.0045410000000001</v>
          </cell>
          <cell r="K394">
            <v>5.085</v>
          </cell>
        </row>
        <row r="395">
          <cell r="A395" t="str">
            <v>2496.TW</v>
          </cell>
          <cell r="B395">
            <v>6.01</v>
          </cell>
          <cell r="C395">
            <v>0.36899999999999999</v>
          </cell>
          <cell r="E395">
            <v>0.12432</v>
          </cell>
          <cell r="F395">
            <v>5.6910000000000002E-2</v>
          </cell>
          <cell r="G395">
            <v>0.52583002999999995</v>
          </cell>
          <cell r="H395">
            <v>0.17695999000000001</v>
          </cell>
          <cell r="I395">
            <v>12.113144999999999</v>
          </cell>
          <cell r="J395">
            <v>1.6219589999999999</v>
          </cell>
          <cell r="K395">
            <v>40.418999999999997</v>
          </cell>
        </row>
        <row r="396">
          <cell r="A396" t="str">
            <v>2497.TW</v>
          </cell>
          <cell r="B396">
            <v>2.0099999999999998</v>
          </cell>
          <cell r="C396">
            <v>0.91300000000000003</v>
          </cell>
          <cell r="D396">
            <v>15.427808000000001</v>
          </cell>
          <cell r="E396">
            <v>0.10981</v>
          </cell>
          <cell r="F396">
            <v>3.7330000000000002E-2</v>
          </cell>
          <cell r="G396">
            <v>0.23871000000000001</v>
          </cell>
          <cell r="H396">
            <v>9.1749999999999998E-2</v>
          </cell>
          <cell r="I396">
            <v>28.706468999999998</v>
          </cell>
          <cell r="J396">
            <v>3.2395708999999999</v>
          </cell>
          <cell r="K396">
            <v>30.670999999999999</v>
          </cell>
        </row>
        <row r="397">
          <cell r="A397" t="str">
            <v>2498.TW</v>
          </cell>
          <cell r="B397">
            <v>-4.3499999999999996</v>
          </cell>
          <cell r="C397">
            <v>0.80600000000000005</v>
          </cell>
          <cell r="D397">
            <v>-34.72</v>
          </cell>
          <cell r="E397">
            <v>-0.14907000000000001</v>
          </cell>
          <cell r="F397">
            <v>-6.0900003000000001E-2</v>
          </cell>
          <cell r="G397">
            <v>0.41411999999999999</v>
          </cell>
          <cell r="H397">
            <v>-2.0285000000000002</v>
          </cell>
          <cell r="J397">
            <v>1.5569507</v>
          </cell>
          <cell r="K397">
            <v>4.8550000000000004</v>
          </cell>
        </row>
        <row r="398">
          <cell r="A398" t="str">
            <v>2501.TW</v>
          </cell>
          <cell r="B398">
            <v>2.2200000000000002</v>
          </cell>
          <cell r="C398">
            <v>0.39200000000000002</v>
          </cell>
          <cell r="D398">
            <v>27.625</v>
          </cell>
          <cell r="E398">
            <v>8.0299995999999998E-2</v>
          </cell>
          <cell r="F398">
            <v>1.984E-2</v>
          </cell>
          <cell r="G398">
            <v>0.28167999999999999</v>
          </cell>
          <cell r="H398">
            <v>0.23047000000000001</v>
          </cell>
          <cell r="I398">
            <v>14.932433</v>
          </cell>
          <cell r="J398">
            <v>1.4610605000000001</v>
          </cell>
          <cell r="K398">
            <v>13.351000000000001</v>
          </cell>
        </row>
        <row r="399">
          <cell r="A399" t="str">
            <v>2504.TW</v>
          </cell>
          <cell r="B399">
            <v>2.97</v>
          </cell>
          <cell r="C399">
            <v>0.73399999999999999</v>
          </cell>
          <cell r="D399">
            <v>15.368589999999999</v>
          </cell>
          <cell r="E399">
            <v>0.14479998999999999</v>
          </cell>
          <cell r="F399">
            <v>6.3379995999999994E-2</v>
          </cell>
          <cell r="G399">
            <v>0.23696</v>
          </cell>
          <cell r="H399">
            <v>0.20030001</v>
          </cell>
          <cell r="I399">
            <v>16.144780999999998</v>
          </cell>
          <cell r="J399">
            <v>2.3038485</v>
          </cell>
          <cell r="K399">
            <v>17.879000000000001</v>
          </cell>
        </row>
        <row r="400">
          <cell r="A400" t="str">
            <v>2505.TW</v>
          </cell>
          <cell r="B400">
            <v>0.72</v>
          </cell>
          <cell r="C400">
            <v>0.61699999999999999</v>
          </cell>
          <cell r="D400">
            <v>101.34616</v>
          </cell>
          <cell r="E400">
            <v>3.0769998E-2</v>
          </cell>
          <cell r="F400">
            <v>3.7999997999999999E-4</v>
          </cell>
          <cell r="G400">
            <v>0.39640999999999998</v>
          </cell>
          <cell r="H400">
            <v>0.18745000000000001</v>
          </cell>
          <cell r="I400">
            <v>36.59722</v>
          </cell>
          <cell r="J400">
            <v>0.99142149999999996</v>
          </cell>
          <cell r="K400">
            <v>1.9350000000000001</v>
          </cell>
        </row>
        <row r="401">
          <cell r="A401" t="str">
            <v>2506.TW</v>
          </cell>
          <cell r="B401">
            <v>-0.18</v>
          </cell>
          <cell r="C401">
            <v>0.35799999999999998</v>
          </cell>
          <cell r="E401">
            <v>1.3509999999999999E-2</v>
          </cell>
          <cell r="F401">
            <v>4.7699999999999999E-3</v>
          </cell>
          <cell r="G401">
            <v>0.37453997</v>
          </cell>
          <cell r="H401">
            <v>2.8049999999999999E-2</v>
          </cell>
          <cell r="J401">
            <v>0.61381876000000002</v>
          </cell>
          <cell r="K401">
            <v>4.1109999999999998</v>
          </cell>
        </row>
        <row r="402">
          <cell r="A402" t="str">
            <v>2509.TW</v>
          </cell>
          <cell r="B402">
            <v>-1.1000000000000001</v>
          </cell>
          <cell r="C402">
            <v>0.17799999999999999</v>
          </cell>
          <cell r="E402">
            <v>-5.3379997999999998E-2</v>
          </cell>
          <cell r="F402">
            <v>-5.9399995999999998E-3</v>
          </cell>
          <cell r="G402">
            <v>0.33560002</v>
          </cell>
          <cell r="H402">
            <v>-0.55806999999999995</v>
          </cell>
          <cell r="J402">
            <v>1.2770961999999999</v>
          </cell>
          <cell r="K402">
            <v>0.995</v>
          </cell>
        </row>
        <row r="403">
          <cell r="A403" t="str">
            <v>2511.TW</v>
          </cell>
          <cell r="B403">
            <v>0.34</v>
          </cell>
          <cell r="C403">
            <v>0.47699999999999998</v>
          </cell>
          <cell r="D403">
            <v>19.666665999999999</v>
          </cell>
          <cell r="E403">
            <v>2.2519999999999998E-2</v>
          </cell>
          <cell r="F403">
            <v>8.3300000000000006E-3</v>
          </cell>
          <cell r="G403">
            <v>0.29504999999999998</v>
          </cell>
          <cell r="H403">
            <v>0.10854999999999999</v>
          </cell>
          <cell r="I403">
            <v>34.705883</v>
          </cell>
          <cell r="J403">
            <v>0.74438554000000001</v>
          </cell>
          <cell r="K403">
            <v>5.2290000000000001</v>
          </cell>
        </row>
        <row r="404">
          <cell r="A404" t="str">
            <v>2514.TW</v>
          </cell>
          <cell r="B404">
            <v>3.76</v>
          </cell>
          <cell r="C404">
            <v>0.11899999999999999</v>
          </cell>
          <cell r="E404">
            <v>6.4720004999999997E-2</v>
          </cell>
          <cell r="F404">
            <v>1.685E-2</v>
          </cell>
          <cell r="G404">
            <v>0.113850005</v>
          </cell>
          <cell r="H404">
            <v>-1.9699998999999999E-3</v>
          </cell>
          <cell r="I404">
            <v>5.8244680000000004</v>
          </cell>
          <cell r="J404">
            <v>0.68606869999999998</v>
          </cell>
          <cell r="K404">
            <v>50.470999999999997</v>
          </cell>
        </row>
        <row r="405">
          <cell r="A405" t="str">
            <v>2515.TW</v>
          </cell>
          <cell r="B405">
            <v>0.41</v>
          </cell>
          <cell r="C405">
            <v>0.60199999999999998</v>
          </cell>
          <cell r="E405">
            <v>2.7220000000000001E-2</v>
          </cell>
          <cell r="F405">
            <v>1.1510001000000001E-2</v>
          </cell>
          <cell r="G405">
            <v>8.0310000000000006E-2</v>
          </cell>
          <cell r="H405">
            <v>5.3000002999999997E-2</v>
          </cell>
          <cell r="I405">
            <v>38.780487000000001</v>
          </cell>
          <cell r="J405">
            <v>1.0836968</v>
          </cell>
          <cell r="K405">
            <v>12.384</v>
          </cell>
        </row>
        <row r="406">
          <cell r="A406" t="str">
            <v>2516.TW</v>
          </cell>
          <cell r="B406">
            <v>0.72</v>
          </cell>
          <cell r="C406">
            <v>0.48499999999999999</v>
          </cell>
          <cell r="E406">
            <v>0.120459996</v>
          </cell>
          <cell r="F406">
            <v>1.444E-2</v>
          </cell>
          <cell r="G406">
            <v>3.61E-2</v>
          </cell>
          <cell r="H406">
            <v>9.2000000000000003E-4</v>
          </cell>
          <cell r="I406">
            <v>16.597221000000001</v>
          </cell>
          <cell r="J406">
            <v>1.7633171000000001</v>
          </cell>
          <cell r="K406">
            <v>38.137</v>
          </cell>
        </row>
        <row r="407">
          <cell r="A407" t="str">
            <v>2520.TW</v>
          </cell>
          <cell r="B407">
            <v>4.91</v>
          </cell>
          <cell r="C407">
            <v>0.46100000000000002</v>
          </cell>
          <cell r="D407">
            <v>10.966469</v>
          </cell>
          <cell r="E407">
            <v>0.13661999999999999</v>
          </cell>
          <cell r="F407">
            <v>4.3330002999999999E-2</v>
          </cell>
          <cell r="G407">
            <v>0.30198999999999998</v>
          </cell>
          <cell r="H407">
            <v>0.24573999999999999</v>
          </cell>
          <cell r="I407">
            <v>11.323829</v>
          </cell>
          <cell r="J407">
            <v>1.5109926</v>
          </cell>
          <cell r="K407">
            <v>35.905999999999999</v>
          </cell>
        </row>
        <row r="408">
          <cell r="A408" t="str">
            <v>2524.TW</v>
          </cell>
          <cell r="B408">
            <v>1.57</v>
          </cell>
          <cell r="C408">
            <v>0.27100000000000002</v>
          </cell>
          <cell r="D408">
            <v>27.732557</v>
          </cell>
          <cell r="E408">
            <v>2.5260000000000001E-2</v>
          </cell>
          <cell r="F408">
            <v>1.396E-2</v>
          </cell>
          <cell r="G408">
            <v>0.50029999999999997</v>
          </cell>
          <cell r="H408">
            <v>0.33972999999999998</v>
          </cell>
          <cell r="I408">
            <v>30.382166000000002</v>
          </cell>
          <cell r="J408">
            <v>0.99397784</v>
          </cell>
          <cell r="K408">
            <v>6.9139999999999997</v>
          </cell>
        </row>
        <row r="409">
          <cell r="A409" t="str">
            <v>2527.TW</v>
          </cell>
          <cell r="B409">
            <v>2.63</v>
          </cell>
          <cell r="C409">
            <v>0.54200000000000004</v>
          </cell>
          <cell r="E409">
            <v>5.2639999999999999E-2</v>
          </cell>
          <cell r="F409">
            <v>9.3800010000000007E-3</v>
          </cell>
          <cell r="G409">
            <v>0.29163</v>
          </cell>
          <cell r="H409">
            <v>7.5130000000000002E-2</v>
          </cell>
          <cell r="I409">
            <v>17.832699000000002</v>
          </cell>
          <cell r="J409">
            <v>1.0751208999999999</v>
          </cell>
          <cell r="K409">
            <v>8.8450000000000006</v>
          </cell>
        </row>
        <row r="410">
          <cell r="A410" t="str">
            <v>2528.TW</v>
          </cell>
          <cell r="B410">
            <v>-0.35</v>
          </cell>
          <cell r="C410">
            <v>0.58799999999999997</v>
          </cell>
          <cell r="E410">
            <v>4.6210000000000001E-2</v>
          </cell>
          <cell r="F410">
            <v>9.6100000000000005E-3</v>
          </cell>
          <cell r="G410">
            <v>0.27017000000000002</v>
          </cell>
          <cell r="H410">
            <v>-290.88776000000001</v>
          </cell>
          <cell r="J410">
            <v>3.7899965999999998</v>
          </cell>
          <cell r="K410">
            <v>4.8680000000000003</v>
          </cell>
        </row>
        <row r="411">
          <cell r="A411" t="str">
            <v>2530.TW</v>
          </cell>
          <cell r="B411">
            <v>0.85</v>
          </cell>
          <cell r="C411">
            <v>0.13300000000000001</v>
          </cell>
          <cell r="E411">
            <v>4.7519997000000001E-2</v>
          </cell>
          <cell r="F411">
            <v>1.8360000000000001E-2</v>
          </cell>
          <cell r="G411">
            <v>0.43660998000000001</v>
          </cell>
          <cell r="H411">
            <v>0.36183998000000001</v>
          </cell>
          <cell r="I411">
            <v>55.352939999999997</v>
          </cell>
          <cell r="J411">
            <v>3.7836750000000001</v>
          </cell>
          <cell r="K411">
            <v>2.323</v>
          </cell>
        </row>
        <row r="412">
          <cell r="A412" t="str">
            <v>2534.TW</v>
          </cell>
          <cell r="B412">
            <v>0.46</v>
          </cell>
          <cell r="C412">
            <v>0.46899999999999997</v>
          </cell>
          <cell r="D412">
            <v>5.0590552999999998</v>
          </cell>
          <cell r="E412">
            <v>3.5180000000000003E-2</v>
          </cell>
          <cell r="F412">
            <v>1.342E-2</v>
          </cell>
          <cell r="G412">
            <v>0.45082</v>
          </cell>
          <cell r="H412">
            <v>0.33450999999999997</v>
          </cell>
          <cell r="I412">
            <v>55.869563999999997</v>
          </cell>
          <cell r="J412">
            <v>0.82777727000000001</v>
          </cell>
          <cell r="K412">
            <v>5.3979999999999997</v>
          </cell>
        </row>
        <row r="413">
          <cell r="A413" t="str">
            <v>2535.TW</v>
          </cell>
          <cell r="B413">
            <v>3.83</v>
          </cell>
          <cell r="E413">
            <v>0.12737999999999999</v>
          </cell>
          <cell r="F413">
            <v>2.9049999999999999E-2</v>
          </cell>
          <cell r="G413">
            <v>0.10872999999999999</v>
          </cell>
          <cell r="H413">
            <v>1.6830000000000001E-2</v>
          </cell>
          <cell r="I413">
            <v>13.733682</v>
          </cell>
          <cell r="J413">
            <v>1.6104833999999999</v>
          </cell>
          <cell r="K413">
            <v>49.591999999999999</v>
          </cell>
        </row>
        <row r="414">
          <cell r="A414" t="str">
            <v>2536.TW</v>
          </cell>
          <cell r="B414">
            <v>0.95</v>
          </cell>
          <cell r="C414">
            <v>0.36599999999999999</v>
          </cell>
          <cell r="D414">
            <v>26.183206999999999</v>
          </cell>
          <cell r="E414">
            <v>1.789E-2</v>
          </cell>
          <cell r="F414">
            <v>1.0299999000000001E-2</v>
          </cell>
          <cell r="G414">
            <v>0.28105999999999998</v>
          </cell>
          <cell r="H414">
            <v>0.21010999999999999</v>
          </cell>
          <cell r="I414">
            <v>36.105263000000001</v>
          </cell>
          <cell r="J414">
            <v>0.97346383000000003</v>
          </cell>
          <cell r="K414">
            <v>9.7149999999999999</v>
          </cell>
        </row>
        <row r="415">
          <cell r="A415" t="str">
            <v>2537.TW</v>
          </cell>
          <cell r="B415">
            <v>-0.02</v>
          </cell>
          <cell r="C415">
            <v>0.52600000000000002</v>
          </cell>
          <cell r="E415">
            <v>-1.465E-2</v>
          </cell>
          <cell r="F415">
            <v>1.5100000000000001E-3</v>
          </cell>
          <cell r="G415">
            <v>0.26523999999999998</v>
          </cell>
          <cell r="H415">
            <v>5.8319996999999998E-2</v>
          </cell>
          <cell r="J415">
            <v>1.2574673000000001</v>
          </cell>
          <cell r="K415">
            <v>1.8160000000000001</v>
          </cell>
        </row>
        <row r="416">
          <cell r="A416" t="str">
            <v>2538.TW</v>
          </cell>
          <cell r="B416">
            <v>-0.2</v>
          </cell>
          <cell r="C416">
            <v>0.432</v>
          </cell>
          <cell r="E416">
            <v>0.26485002000000002</v>
          </cell>
          <cell r="F416">
            <v>1.2099999999999999E-3</v>
          </cell>
          <cell r="G416">
            <v>0.71636003000000004</v>
          </cell>
          <cell r="H416">
            <v>0.42152000000000001</v>
          </cell>
          <cell r="J416">
            <v>1.2720513</v>
          </cell>
          <cell r="K416">
            <v>0.85799999999999998</v>
          </cell>
        </row>
        <row r="417">
          <cell r="A417" t="str">
            <v>2539.TW</v>
          </cell>
          <cell r="B417">
            <v>2.15</v>
          </cell>
          <cell r="C417">
            <v>0.24</v>
          </cell>
          <cell r="E417">
            <v>0.17603000999999999</v>
          </cell>
          <cell r="F417">
            <v>6.6689999999999999E-2</v>
          </cell>
          <cell r="G417">
            <v>0.45766996999999998</v>
          </cell>
          <cell r="H417">
            <v>0.44476001999999998</v>
          </cell>
          <cell r="I417">
            <v>32.465114999999997</v>
          </cell>
          <cell r="J417">
            <v>5.0723060000000002</v>
          </cell>
          <cell r="K417">
            <v>8.2579999999999991</v>
          </cell>
        </row>
        <row r="418">
          <cell r="A418" t="str">
            <v>2540.TW</v>
          </cell>
          <cell r="B418">
            <v>5.03</v>
          </cell>
          <cell r="E418">
            <v>0.20108000000000001</v>
          </cell>
          <cell r="F418">
            <v>5.4229997000000002E-2</v>
          </cell>
          <cell r="G418">
            <v>0.45193001999999999</v>
          </cell>
          <cell r="H418">
            <v>0.39712003000000001</v>
          </cell>
          <cell r="I418">
            <v>30.318090000000002</v>
          </cell>
          <cell r="J418">
            <v>5.1722970000000004</v>
          </cell>
          <cell r="K418">
            <v>22.745000000000001</v>
          </cell>
        </row>
        <row r="419">
          <cell r="A419" t="str">
            <v>2542.TW</v>
          </cell>
          <cell r="B419">
            <v>1.0900000000000001</v>
          </cell>
          <cell r="D419">
            <v>10.266203000000001</v>
          </cell>
          <cell r="E419">
            <v>0.14940999999999999</v>
          </cell>
          <cell r="F419">
            <v>2.8590000000000001E-2</v>
          </cell>
          <cell r="G419">
            <v>0.34959000000000001</v>
          </cell>
          <cell r="H419">
            <v>0.18902000999999999</v>
          </cell>
          <cell r="I419">
            <v>40.688071999999998</v>
          </cell>
          <cell r="J419">
            <v>1.7789811</v>
          </cell>
          <cell r="K419">
            <v>21.922999999999998</v>
          </cell>
        </row>
        <row r="420">
          <cell r="A420" t="str">
            <v>2543.TW</v>
          </cell>
          <cell r="B420">
            <v>2.4500000000000002</v>
          </cell>
          <cell r="C420">
            <v>0.41299999999999998</v>
          </cell>
          <cell r="E420">
            <v>0.19003001</v>
          </cell>
          <cell r="F420">
            <v>3.3619999999999997E-2</v>
          </cell>
          <cell r="G420">
            <v>8.9449994000000005E-2</v>
          </cell>
          <cell r="H420">
            <v>9.5759999999999998E-2</v>
          </cell>
          <cell r="I420">
            <v>22.408162999999998</v>
          </cell>
          <cell r="J420">
            <v>4.2961105999999996</v>
          </cell>
          <cell r="K420">
            <v>47.476999999999997</v>
          </cell>
        </row>
        <row r="421">
          <cell r="A421" t="str">
            <v>2545.TW</v>
          </cell>
          <cell r="B421">
            <v>4.32</v>
          </cell>
          <cell r="C421">
            <v>0.52500000000000002</v>
          </cell>
          <cell r="E421">
            <v>6.4259999999999998E-2</v>
          </cell>
          <cell r="F421">
            <v>1.4970000000000001E-2</v>
          </cell>
          <cell r="G421">
            <v>0.41059000000000001</v>
          </cell>
          <cell r="H421">
            <v>0.37852000000000002</v>
          </cell>
          <cell r="I421">
            <v>13.518518</v>
          </cell>
          <cell r="J421">
            <v>1.6669046000000001</v>
          </cell>
          <cell r="K421">
            <v>14.481</v>
          </cell>
        </row>
        <row r="422">
          <cell r="A422" t="str">
            <v>2546.TW</v>
          </cell>
          <cell r="B422">
            <v>9.52</v>
          </cell>
          <cell r="D422">
            <v>21.017697999999999</v>
          </cell>
          <cell r="E422">
            <v>0.21365998999999999</v>
          </cell>
          <cell r="F422">
            <v>5.8730002000000003E-2</v>
          </cell>
          <cell r="G422">
            <v>0.10298</v>
          </cell>
          <cell r="H422">
            <v>4.4249999999999998E-2</v>
          </cell>
          <cell r="I422">
            <v>9.9789914999999993</v>
          </cell>
          <cell r="J422">
            <v>2.5506096</v>
          </cell>
          <cell r="K422">
            <v>116.194</v>
          </cell>
        </row>
        <row r="423">
          <cell r="A423" t="str">
            <v>2547.TW</v>
          </cell>
          <cell r="B423">
            <v>-0.11</v>
          </cell>
          <cell r="E423">
            <v>-8.8000000000000003E-4</v>
          </cell>
          <cell r="F423">
            <v>1.1599999999999999E-2</v>
          </cell>
          <cell r="G423">
            <v>0.39062999999999998</v>
          </cell>
          <cell r="H423">
            <v>0.12856999999999999</v>
          </cell>
          <cell r="J423">
            <v>0.81070750000000003</v>
          </cell>
          <cell r="K423">
            <v>8.8529999999999998</v>
          </cell>
        </row>
        <row r="424">
          <cell r="A424" t="str">
            <v>2548.TW</v>
          </cell>
          <cell r="B424">
            <v>8.33</v>
          </cell>
          <cell r="D424">
            <v>15.3210125</v>
          </cell>
          <cell r="E424">
            <v>0.11848</v>
          </cell>
          <cell r="F424">
            <v>4.0900002999999997E-2</v>
          </cell>
          <cell r="G424">
            <v>0.31089001999999999</v>
          </cell>
          <cell r="H424">
            <v>-10.400359999999999</v>
          </cell>
          <cell r="I424">
            <v>18.907561999999999</v>
          </cell>
          <cell r="J424">
            <v>2.3536619999999999</v>
          </cell>
          <cell r="K424">
            <v>40.067</v>
          </cell>
        </row>
        <row r="425">
          <cell r="A425" t="str">
            <v>2597.TW</v>
          </cell>
          <cell r="B425">
            <v>11.14</v>
          </cell>
          <cell r="C425">
            <v>0.56699999999999995</v>
          </cell>
          <cell r="E425">
            <v>0.25230999999999998</v>
          </cell>
          <cell r="F425">
            <v>6.9250000000000006E-2</v>
          </cell>
          <cell r="G425">
            <v>0.15506</v>
          </cell>
          <cell r="H425">
            <v>0.14850000999999999</v>
          </cell>
          <cell r="I425">
            <v>15.709156</v>
          </cell>
          <cell r="J425">
            <v>5.0031447</v>
          </cell>
          <cell r="K425">
            <v>120.748</v>
          </cell>
        </row>
        <row r="426">
          <cell r="A426" t="str">
            <v>2601.TW</v>
          </cell>
          <cell r="B426">
            <v>-2.17</v>
          </cell>
          <cell r="E426">
            <v>-0.21682999999999999</v>
          </cell>
          <cell r="F426">
            <v>-8.0900009999999994E-3</v>
          </cell>
          <cell r="G426">
            <v>0.64827000000000001</v>
          </cell>
          <cell r="H426">
            <v>6.5210000000000004E-2</v>
          </cell>
          <cell r="J426">
            <v>0.76568020000000003</v>
          </cell>
          <cell r="K426">
            <v>6.306</v>
          </cell>
        </row>
        <row r="427">
          <cell r="A427" t="str">
            <v>2603.TW</v>
          </cell>
          <cell r="B427">
            <v>22.14</v>
          </cell>
          <cell r="C427">
            <v>1.5649999999999999</v>
          </cell>
          <cell r="D427">
            <v>21.569595</v>
          </cell>
          <cell r="E427">
            <v>9.5079999999999998E-2</v>
          </cell>
          <cell r="F427">
            <v>2.7720000000000002E-2</v>
          </cell>
          <cell r="G427">
            <v>0.18107999999999999</v>
          </cell>
          <cell r="H427">
            <v>0.16763</v>
          </cell>
          <cell r="I427">
            <v>9.8690160000000002</v>
          </cell>
          <cell r="J427">
            <v>0.99239239999999995</v>
          </cell>
          <cell r="K427">
            <v>140.75299999999999</v>
          </cell>
        </row>
        <row r="428">
          <cell r="A428" t="str">
            <v>2605.TW</v>
          </cell>
          <cell r="B428">
            <v>1.1299999999999999</v>
          </cell>
          <cell r="D428">
            <v>15.862069</v>
          </cell>
          <cell r="E428">
            <v>4.4159996999999999E-2</v>
          </cell>
          <cell r="F428">
            <v>2.0230000000000001E-2</v>
          </cell>
          <cell r="G428">
            <v>0.23093</v>
          </cell>
          <cell r="H428">
            <v>0.27677000000000002</v>
          </cell>
          <cell r="I428">
            <v>28.495577000000001</v>
          </cell>
          <cell r="J428">
            <v>1.142695</v>
          </cell>
          <cell r="K428">
            <v>7.4809999999999999</v>
          </cell>
        </row>
        <row r="429">
          <cell r="A429" t="str">
            <v>2606.TW</v>
          </cell>
          <cell r="B429">
            <v>3.82</v>
          </cell>
          <cell r="C429">
            <v>0.871</v>
          </cell>
          <cell r="D429">
            <v>15.251256</v>
          </cell>
          <cell r="E429">
            <v>0.08</v>
          </cell>
          <cell r="F429">
            <v>2.155E-2</v>
          </cell>
          <cell r="G429">
            <v>0.23527001</v>
          </cell>
          <cell r="H429">
            <v>0.24379998</v>
          </cell>
          <cell r="I429">
            <v>15.890053</v>
          </cell>
          <cell r="J429">
            <v>1.5221807999999999</v>
          </cell>
          <cell r="K429">
            <v>17.010999999999999</v>
          </cell>
        </row>
        <row r="430">
          <cell r="A430" t="str">
            <v>2607.TW</v>
          </cell>
          <cell r="B430">
            <v>2.66</v>
          </cell>
          <cell r="C430">
            <v>0.625</v>
          </cell>
          <cell r="E430">
            <v>9.182999E-2</v>
          </cell>
          <cell r="F430">
            <v>3.8120000000000001E-2</v>
          </cell>
          <cell r="G430">
            <v>0.24962999</v>
          </cell>
          <cell r="H430">
            <v>0.16016</v>
          </cell>
          <cell r="I430">
            <v>12.800751</v>
          </cell>
          <cell r="J430">
            <v>1.1509988</v>
          </cell>
          <cell r="K430">
            <v>15.363</v>
          </cell>
        </row>
        <row r="431">
          <cell r="A431" t="str">
            <v>2608.TW</v>
          </cell>
          <cell r="B431">
            <v>3.65</v>
          </cell>
          <cell r="C431">
            <v>0.50800000000000001</v>
          </cell>
          <cell r="D431">
            <v>19.372198000000001</v>
          </cell>
          <cell r="E431">
            <v>0.14534000999999999</v>
          </cell>
          <cell r="F431">
            <v>3.8949999999999999E-2</v>
          </cell>
          <cell r="G431">
            <v>0.18176001</v>
          </cell>
          <cell r="H431">
            <v>0.13517000000000001</v>
          </cell>
          <cell r="I431">
            <v>11.835616</v>
          </cell>
          <cell r="J431">
            <v>1.625894</v>
          </cell>
          <cell r="K431">
            <v>25.765999999999998</v>
          </cell>
        </row>
        <row r="432">
          <cell r="A432" t="str">
            <v>2609.TW</v>
          </cell>
          <cell r="B432">
            <v>3.08</v>
          </cell>
          <cell r="C432">
            <v>1.667</v>
          </cell>
          <cell r="D432">
            <v>57.194243999999998</v>
          </cell>
          <cell r="E432">
            <v>3.4730002000000003E-2</v>
          </cell>
          <cell r="F432">
            <v>6.3800000000000003E-3</v>
          </cell>
          <cell r="G432">
            <v>8.7519996000000003E-2</v>
          </cell>
          <cell r="H432">
            <v>0.17889999000000001</v>
          </cell>
          <cell r="I432">
            <v>25.811689999999999</v>
          </cell>
          <cell r="J432">
            <v>0.95727779999999996</v>
          </cell>
          <cell r="K432">
            <v>42.23</v>
          </cell>
        </row>
        <row r="433">
          <cell r="A433" t="str">
            <v>2610.TW</v>
          </cell>
          <cell r="B433">
            <v>1.4</v>
          </cell>
          <cell r="C433">
            <v>0.73799999999999999</v>
          </cell>
          <cell r="D433">
            <v>26.781609</v>
          </cell>
          <cell r="E433">
            <v>0.12271</v>
          </cell>
          <cell r="F433">
            <v>2.5669999999999998E-2</v>
          </cell>
          <cell r="G433">
            <v>0.13748999000000001</v>
          </cell>
          <cell r="H433">
            <v>7.9189999999999997E-2</v>
          </cell>
          <cell r="I433">
            <v>16.642856999999999</v>
          </cell>
          <cell r="J433">
            <v>1.8235891</v>
          </cell>
          <cell r="K433">
            <v>31.565999999999999</v>
          </cell>
        </row>
        <row r="434">
          <cell r="A434" t="str">
            <v>2611.TW</v>
          </cell>
          <cell r="B434">
            <v>3.56</v>
          </cell>
          <cell r="C434">
            <v>1.0149999999999999</v>
          </cell>
          <cell r="E434">
            <v>0.15986</v>
          </cell>
          <cell r="F434">
            <v>-7.9399999999999991E-3</v>
          </cell>
          <cell r="G434">
            <v>0.23630999999999999</v>
          </cell>
          <cell r="H434">
            <v>-0.101239994</v>
          </cell>
          <cell r="I434">
            <v>9.0449439999999992</v>
          </cell>
          <cell r="J434">
            <v>2.0278356</v>
          </cell>
          <cell r="K434">
            <v>3.266</v>
          </cell>
        </row>
        <row r="435">
          <cell r="A435" t="str">
            <v>2612.TW</v>
          </cell>
          <cell r="B435">
            <v>1.43</v>
          </cell>
          <cell r="C435">
            <v>1.036</v>
          </cell>
          <cell r="D435">
            <v>13.082902000000001</v>
          </cell>
          <cell r="E435">
            <v>2.7799999999999998E-2</v>
          </cell>
          <cell r="F435">
            <v>1.0670001E-2</v>
          </cell>
          <cell r="G435">
            <v>0.21354999999999999</v>
          </cell>
          <cell r="H435">
            <v>0.11461</v>
          </cell>
          <cell r="I435">
            <v>35.314686000000002</v>
          </cell>
          <cell r="J435">
            <v>0.86089329999999997</v>
          </cell>
          <cell r="K435">
            <v>20.329999999999998</v>
          </cell>
        </row>
        <row r="436">
          <cell r="A436" t="str">
            <v>2613.TW</v>
          </cell>
          <cell r="B436">
            <v>1.0900000000000001</v>
          </cell>
          <cell r="E436">
            <v>4.9820000000000003E-2</v>
          </cell>
          <cell r="F436">
            <v>1.8540000000000001E-2</v>
          </cell>
          <cell r="G436">
            <v>0.15720001</v>
          </cell>
          <cell r="H436">
            <v>7.8439995999999998E-2</v>
          </cell>
          <cell r="I436">
            <v>35.091743000000001</v>
          </cell>
          <cell r="J436">
            <v>1.6886672</v>
          </cell>
          <cell r="K436">
            <v>23.343</v>
          </cell>
        </row>
        <row r="437">
          <cell r="A437" t="str">
            <v>2614.TW</v>
          </cell>
          <cell r="B437">
            <v>-1.06</v>
          </cell>
          <cell r="E437">
            <v>-9.2730000000000007E-2</v>
          </cell>
          <cell r="F437">
            <v>1.8699999999999999E-3</v>
          </cell>
          <cell r="G437">
            <v>0.30103000000000002</v>
          </cell>
          <cell r="H437">
            <v>6.4820000000000003E-2</v>
          </cell>
          <cell r="J437">
            <v>2.0422327999999998</v>
          </cell>
          <cell r="K437">
            <v>19.175000000000001</v>
          </cell>
        </row>
        <row r="438">
          <cell r="A438" t="str">
            <v>2615.TW</v>
          </cell>
          <cell r="B438">
            <v>0.33</v>
          </cell>
          <cell r="C438">
            <v>1.4219999999999999</v>
          </cell>
          <cell r="D438">
            <v>138.09524999999999</v>
          </cell>
          <cell r="E438">
            <v>4.3400000000000001E-3</v>
          </cell>
          <cell r="F438">
            <v>-4.8799999999999998E-3</v>
          </cell>
          <cell r="G438">
            <v>3.6510002E-2</v>
          </cell>
          <cell r="H438">
            <v>7.1410000000000001E-2</v>
          </cell>
          <cell r="I438">
            <v>263.63634999999999</v>
          </cell>
          <cell r="J438">
            <v>1.1211918999999999</v>
          </cell>
          <cell r="K438">
            <v>36.448</v>
          </cell>
        </row>
        <row r="439">
          <cell r="A439" t="str">
            <v>2616.TW</v>
          </cell>
          <cell r="B439">
            <v>0.26</v>
          </cell>
          <cell r="C439">
            <v>0.14399999999999999</v>
          </cell>
          <cell r="E439">
            <v>1.6379999999999999E-2</v>
          </cell>
          <cell r="F439">
            <v>-2.15E-3</v>
          </cell>
          <cell r="G439">
            <v>7.4219999999999994E-2</v>
          </cell>
          <cell r="H439">
            <v>-8.77E-3</v>
          </cell>
          <cell r="I439">
            <v>99.230770000000007</v>
          </cell>
          <cell r="J439">
            <v>0.71768330000000002</v>
          </cell>
          <cell r="K439">
            <v>120.828</v>
          </cell>
        </row>
        <row r="440">
          <cell r="A440" t="str">
            <v>2617.TW</v>
          </cell>
          <cell r="B440">
            <v>4.45</v>
          </cell>
          <cell r="D440">
            <v>12.190476</v>
          </cell>
          <cell r="E440">
            <v>0.11512999</v>
          </cell>
          <cell r="F440">
            <v>3.4630000000000001E-2</v>
          </cell>
          <cell r="G440">
            <v>0.38501999999999997</v>
          </cell>
          <cell r="H440">
            <v>0.38336999999999999</v>
          </cell>
          <cell r="I440">
            <v>8.6292139999999993</v>
          </cell>
          <cell r="J440">
            <v>0.96830320000000003</v>
          </cell>
          <cell r="K440">
            <v>9.8010000000000002</v>
          </cell>
        </row>
        <row r="441">
          <cell r="A441" t="str">
            <v>2618.TW</v>
          </cell>
          <cell r="B441">
            <v>4.03</v>
          </cell>
          <cell r="C441">
            <v>0.91600000000000004</v>
          </cell>
          <cell r="D441">
            <v>14.215687000000001</v>
          </cell>
          <cell r="E441">
            <v>0.22591998999999999</v>
          </cell>
          <cell r="F441">
            <v>5.6230000000000002E-2</v>
          </cell>
          <cell r="G441">
            <v>0.21393000000000001</v>
          </cell>
          <cell r="H441">
            <v>0.12817999999999999</v>
          </cell>
          <cell r="I441">
            <v>8.9950369999999999</v>
          </cell>
          <cell r="J441">
            <v>1.9572377000000001</v>
          </cell>
          <cell r="K441">
            <v>38.558999999999997</v>
          </cell>
        </row>
        <row r="442">
          <cell r="A442" t="str">
            <v>2630.TW</v>
          </cell>
          <cell r="B442">
            <v>0.17</v>
          </cell>
          <cell r="C442">
            <v>0.64</v>
          </cell>
          <cell r="D442">
            <v>60.797103999999997</v>
          </cell>
          <cell r="E442">
            <v>3.5529999999999999E-2</v>
          </cell>
          <cell r="F442">
            <v>1.523E-2</v>
          </cell>
          <cell r="G442">
            <v>7.6109999999999997E-2</v>
          </cell>
          <cell r="H442">
            <v>4.1770000000000002E-2</v>
          </cell>
          <cell r="I442">
            <v>246.76471000000001</v>
          </cell>
          <cell r="J442">
            <v>2.6648456999999999</v>
          </cell>
          <cell r="K442">
            <v>24.518999999999998</v>
          </cell>
        </row>
        <row r="443">
          <cell r="A443" t="str">
            <v>2633.TW</v>
          </cell>
          <cell r="B443">
            <v>1.39</v>
          </cell>
          <cell r="C443">
            <v>0.28100000000000003</v>
          </cell>
          <cell r="D443">
            <v>25.862069999999999</v>
          </cell>
          <cell r="E443">
            <v>0.10927000000000001</v>
          </cell>
          <cell r="F443">
            <v>3.2919999999999998E-2</v>
          </cell>
          <cell r="G443">
            <v>0.44779997999999999</v>
          </cell>
          <cell r="H443">
            <v>0.44002997999999999</v>
          </cell>
          <cell r="I443">
            <v>21.582733000000001</v>
          </cell>
          <cell r="J443">
            <v>2.2990267000000002</v>
          </cell>
          <cell r="K443">
            <v>9.0690000000000008</v>
          </cell>
        </row>
        <row r="444">
          <cell r="A444" t="str">
            <v>2634.TW</v>
          </cell>
          <cell r="B444">
            <v>2.63</v>
          </cell>
          <cell r="D444">
            <v>15.783476</v>
          </cell>
          <cell r="E444">
            <v>0.14482</v>
          </cell>
          <cell r="F444">
            <v>4.0849999999999997E-2</v>
          </cell>
          <cell r="G444">
            <v>0.11359999</v>
          </cell>
          <cell r="H444">
            <v>7.2680004000000006E-2</v>
          </cell>
          <cell r="I444">
            <v>21.064637999999999</v>
          </cell>
          <cell r="J444">
            <v>2.9177860999999998</v>
          </cell>
          <cell r="K444">
            <v>42.09</v>
          </cell>
        </row>
        <row r="445">
          <cell r="A445" t="str">
            <v>2636.TW</v>
          </cell>
          <cell r="B445">
            <v>10.58</v>
          </cell>
          <cell r="C445">
            <v>1.131</v>
          </cell>
          <cell r="D445">
            <v>11.867906</v>
          </cell>
          <cell r="E445">
            <v>0.17242001000000001</v>
          </cell>
          <cell r="F445">
            <v>3.2479998000000003E-2</v>
          </cell>
          <cell r="G445">
            <v>0.19954</v>
          </cell>
          <cell r="H445">
            <v>6.0300003999999997E-2</v>
          </cell>
          <cell r="I445">
            <v>10.869565</v>
          </cell>
          <cell r="J445">
            <v>1.8274564</v>
          </cell>
          <cell r="K445">
            <v>106.755</v>
          </cell>
        </row>
        <row r="446">
          <cell r="A446" t="str">
            <v>2637.TW</v>
          </cell>
          <cell r="B446">
            <v>4.1900000000000004</v>
          </cell>
          <cell r="C446">
            <v>0.97699999999999998</v>
          </cell>
          <cell r="D446">
            <v>9.8692810000000009</v>
          </cell>
          <cell r="E446">
            <v>0.102819994</v>
          </cell>
          <cell r="F446">
            <v>3.1070001E-2</v>
          </cell>
          <cell r="G446">
            <v>0.26235999999999998</v>
          </cell>
          <cell r="H446">
            <v>0.30819999999999997</v>
          </cell>
          <cell r="I446">
            <v>18.019093000000002</v>
          </cell>
          <cell r="J446">
            <v>37.228794000000001</v>
          </cell>
          <cell r="K446">
            <v>0.77300000000000002</v>
          </cell>
        </row>
        <row r="447">
          <cell r="A447" t="str">
            <v>2642.TW</v>
          </cell>
          <cell r="B447">
            <v>1.1299999999999999</v>
          </cell>
          <cell r="D447">
            <v>53.75</v>
          </cell>
          <cell r="E447">
            <v>4.5969999999999997E-2</v>
          </cell>
          <cell r="F447">
            <v>1.6799999999999999E-2</v>
          </cell>
          <cell r="G447">
            <v>0.13552</v>
          </cell>
          <cell r="H447">
            <v>1.883E-2</v>
          </cell>
          <cell r="I447">
            <v>34.247787000000002</v>
          </cell>
          <cell r="J447">
            <v>1.6825356</v>
          </cell>
          <cell r="K447">
            <v>41.902000000000001</v>
          </cell>
        </row>
        <row r="448">
          <cell r="A448" t="str">
            <v>2645.TW</v>
          </cell>
          <cell r="B448">
            <v>5.4</v>
          </cell>
          <cell r="C448">
            <v>0.25800000000000001</v>
          </cell>
          <cell r="D448">
            <v>19.385964999999999</v>
          </cell>
          <cell r="E448">
            <v>0.15357999999999999</v>
          </cell>
          <cell r="F448">
            <v>5.3540003000000003E-2</v>
          </cell>
          <cell r="G448">
            <v>0.17860999999999999</v>
          </cell>
          <cell r="H448">
            <v>0.10657999999999999</v>
          </cell>
          <cell r="I448">
            <v>20.462962999999998</v>
          </cell>
          <cell r="J448">
            <v>3.1939185000000001</v>
          </cell>
          <cell r="K448">
            <v>39.895000000000003</v>
          </cell>
        </row>
        <row r="449">
          <cell r="A449" t="str">
            <v>2701.TW</v>
          </cell>
          <cell r="B449">
            <v>0.54</v>
          </cell>
          <cell r="C449">
            <v>0.25800000000000001</v>
          </cell>
          <cell r="E449">
            <v>2.9289998000000001E-2</v>
          </cell>
          <cell r="F449">
            <v>1.43099995E-2</v>
          </cell>
          <cell r="G449">
            <v>0.77629000000000004</v>
          </cell>
          <cell r="H449">
            <v>0.60719999999999996</v>
          </cell>
          <cell r="I449">
            <v>25.277777</v>
          </cell>
          <cell r="J449">
            <v>0.74136429999999998</v>
          </cell>
          <cell r="K449">
            <v>0.76600000000000001</v>
          </cell>
        </row>
        <row r="450">
          <cell r="A450" t="str">
            <v>2702.TW</v>
          </cell>
          <cell r="B450">
            <v>0.7</v>
          </cell>
          <cell r="C450">
            <v>0.73</v>
          </cell>
          <cell r="E450">
            <v>8.0699994999999993E-3</v>
          </cell>
          <cell r="F450">
            <v>5.3100003999999998E-3</v>
          </cell>
          <cell r="G450">
            <v>0.81342999999999999</v>
          </cell>
          <cell r="H450">
            <v>3.4389999999999997E-2</v>
          </cell>
          <cell r="I450">
            <v>28.500001999999999</v>
          </cell>
          <cell r="J450">
            <v>0.98024774000000003</v>
          </cell>
          <cell r="K450">
            <v>9.1509999999999998</v>
          </cell>
        </row>
        <row r="451">
          <cell r="A451" t="str">
            <v>2704.TW</v>
          </cell>
          <cell r="B451">
            <v>5.09</v>
          </cell>
          <cell r="C451">
            <v>0.16900000000000001</v>
          </cell>
          <cell r="D451">
            <v>66.886795000000006</v>
          </cell>
          <cell r="E451">
            <v>2.9719999E-2</v>
          </cell>
          <cell r="F451">
            <v>-7.2000003000000003E-3</v>
          </cell>
          <cell r="G451">
            <v>0.28888999999999998</v>
          </cell>
          <cell r="H451">
            <v>-0.75144</v>
          </cell>
          <cell r="I451">
            <v>13.929273</v>
          </cell>
          <cell r="J451">
            <v>1.3156186000000001</v>
          </cell>
          <cell r="K451">
            <v>3.4860000000000002</v>
          </cell>
        </row>
        <row r="452">
          <cell r="A452" t="str">
            <v>2705.TW</v>
          </cell>
          <cell r="B452">
            <v>-0.25</v>
          </cell>
          <cell r="E452">
            <v>-9.8799999999999999E-3</v>
          </cell>
          <cell r="F452">
            <v>2.5400000000000002E-3</v>
          </cell>
          <cell r="G452">
            <v>0.32991999999999999</v>
          </cell>
          <cell r="H452">
            <v>-3.2059999999999998E-2</v>
          </cell>
          <cell r="J452">
            <v>0.8345226</v>
          </cell>
          <cell r="K452">
            <v>11.557</v>
          </cell>
        </row>
        <row r="453">
          <cell r="A453" t="str">
            <v>2706.TW</v>
          </cell>
          <cell r="B453">
            <v>0.59</v>
          </cell>
          <cell r="C453">
            <v>0.35399999999999998</v>
          </cell>
          <cell r="E453">
            <v>3.0800000000000001E-2</v>
          </cell>
          <cell r="F453">
            <v>1.308E-2</v>
          </cell>
          <cell r="G453">
            <v>0.77415999999999996</v>
          </cell>
          <cell r="H453">
            <v>1.71776</v>
          </cell>
          <cell r="I453">
            <v>28.559324</v>
          </cell>
          <cell r="J453">
            <v>0.85092420000000002</v>
          </cell>
          <cell r="K453">
            <v>0.68700000000000006</v>
          </cell>
        </row>
        <row r="454">
          <cell r="A454" t="str">
            <v>2707.TW</v>
          </cell>
          <cell r="B454">
            <v>11.57</v>
          </cell>
          <cell r="C454">
            <v>0.53500000000000003</v>
          </cell>
          <cell r="D454">
            <v>18.874426</v>
          </cell>
          <cell r="E454">
            <v>0.39955002000000001</v>
          </cell>
          <cell r="F454">
            <v>0.10901</v>
          </cell>
          <cell r="G454">
            <v>0.37333</v>
          </cell>
          <cell r="H454">
            <v>0.28726997999999998</v>
          </cell>
          <cell r="I454">
            <v>21.305099999999999</v>
          </cell>
          <cell r="J454">
            <v>8.6631049999999998</v>
          </cell>
          <cell r="K454">
            <v>53.165999999999997</v>
          </cell>
        </row>
        <row r="455">
          <cell r="A455" t="str">
            <v>2712.TW</v>
          </cell>
          <cell r="B455">
            <v>0.25</v>
          </cell>
          <cell r="C455">
            <v>-6.5000000000000002E-2</v>
          </cell>
          <cell r="E455">
            <v>3.9600000000000003E-2</v>
          </cell>
          <cell r="F455">
            <v>1.9539999999999998E-2</v>
          </cell>
          <cell r="G455">
            <v>0.30042000000000002</v>
          </cell>
          <cell r="H455">
            <v>-3.0280001000000001E-2</v>
          </cell>
          <cell r="I455">
            <v>125.4</v>
          </cell>
          <cell r="J455">
            <v>2.6172984000000001</v>
          </cell>
          <cell r="K455">
            <v>6.2489999999999997</v>
          </cell>
        </row>
        <row r="456">
          <cell r="A456" t="str">
            <v>2722.TW</v>
          </cell>
          <cell r="B456">
            <v>0.71</v>
          </cell>
          <cell r="C456">
            <v>0.312</v>
          </cell>
          <cell r="E456">
            <v>3.6880000000000003E-2</v>
          </cell>
          <cell r="F456">
            <v>1.67E-2</v>
          </cell>
          <cell r="G456">
            <v>0.45340999999999998</v>
          </cell>
          <cell r="H456">
            <v>-0.13944999999999999</v>
          </cell>
          <cell r="I456">
            <v>88.873239999999996</v>
          </cell>
          <cell r="J456">
            <v>3.7907004</v>
          </cell>
          <cell r="K456">
            <v>6.47</v>
          </cell>
        </row>
        <row r="457">
          <cell r="A457" t="str">
            <v>2723.TW</v>
          </cell>
          <cell r="B457">
            <v>3.71</v>
          </cell>
          <cell r="D457">
            <v>14.361370000000001</v>
          </cell>
          <cell r="E457">
            <v>6.0010000000000001E-2</v>
          </cell>
          <cell r="F457">
            <v>3.3509999999999998E-2</v>
          </cell>
          <cell r="G457">
            <v>0.59148999999999996</v>
          </cell>
          <cell r="H457">
            <v>6.6009999999999999E-2</v>
          </cell>
          <cell r="I457">
            <v>24.851751</v>
          </cell>
          <cell r="J457">
            <v>1.4711278999999999</v>
          </cell>
          <cell r="K457">
            <v>110.212</v>
          </cell>
        </row>
        <row r="458">
          <cell r="A458" t="str">
            <v>2727.TW</v>
          </cell>
          <cell r="B458">
            <v>15.68</v>
          </cell>
          <cell r="D458">
            <v>14.441089</v>
          </cell>
          <cell r="E458">
            <v>0.33596999999999999</v>
          </cell>
          <cell r="F458">
            <v>6.7159999999999997E-2</v>
          </cell>
          <cell r="G458">
            <v>0.46856999999999999</v>
          </cell>
          <cell r="H458">
            <v>6.4740000000000006E-2</v>
          </cell>
          <cell r="I458">
            <v>15.242347000000001</v>
          </cell>
          <cell r="J458">
            <v>5.6166577000000002</v>
          </cell>
          <cell r="K458">
            <v>271.83800000000002</v>
          </cell>
        </row>
        <row r="459">
          <cell r="A459" t="str">
            <v>2731.TW</v>
          </cell>
          <cell r="B459">
            <v>17.489999999999998</v>
          </cell>
          <cell r="C459">
            <v>0.63600000000000001</v>
          </cell>
          <cell r="D459">
            <v>20.384615</v>
          </cell>
          <cell r="E459">
            <v>0.54635999999999996</v>
          </cell>
          <cell r="F459">
            <v>7.3599999999999999E-2</v>
          </cell>
          <cell r="G459">
            <v>0.15067</v>
          </cell>
          <cell r="H459">
            <v>5.0430004E-2</v>
          </cell>
          <cell r="I459">
            <v>9.0909089999999999</v>
          </cell>
          <cell r="J459">
            <v>3.9749007000000001</v>
          </cell>
          <cell r="K459">
            <v>234.95699999999999</v>
          </cell>
        </row>
        <row r="460">
          <cell r="A460" t="str">
            <v>2739.TW</v>
          </cell>
          <cell r="B460">
            <v>5.44</v>
          </cell>
          <cell r="D460">
            <v>13.11637</v>
          </cell>
          <cell r="E460">
            <v>0.45893001999999999</v>
          </cell>
          <cell r="F460">
            <v>2.4899999999999999E-2</v>
          </cell>
          <cell r="G460">
            <v>0.39106997999999998</v>
          </cell>
          <cell r="H460">
            <v>0.16724000999999999</v>
          </cell>
          <cell r="I460">
            <v>12.224264</v>
          </cell>
          <cell r="J460">
            <v>4.7955579999999998</v>
          </cell>
          <cell r="K460">
            <v>54.462000000000003</v>
          </cell>
        </row>
        <row r="461">
          <cell r="A461" t="str">
            <v>2748.TW</v>
          </cell>
          <cell r="B461">
            <v>3.25</v>
          </cell>
          <cell r="C461">
            <v>0.38500000000000001</v>
          </cell>
          <cell r="D461">
            <v>14.84787</v>
          </cell>
          <cell r="E461">
            <v>0.116739996</v>
          </cell>
          <cell r="F461">
            <v>4.0939997999999998E-2</v>
          </cell>
          <cell r="G461">
            <v>0.33189999999999997</v>
          </cell>
          <cell r="H461">
            <v>0.18753</v>
          </cell>
          <cell r="I461">
            <v>22.523074999999999</v>
          </cell>
          <cell r="J461">
            <v>2.7329748</v>
          </cell>
          <cell r="K461">
            <v>23.041</v>
          </cell>
        </row>
        <row r="462">
          <cell r="A462" t="str">
            <v>2753.TW</v>
          </cell>
          <cell r="B462">
            <v>8.68</v>
          </cell>
          <cell r="C462">
            <v>-7.5999999999999998E-2</v>
          </cell>
          <cell r="D462">
            <v>14.182896</v>
          </cell>
          <cell r="E462">
            <v>0.15786</v>
          </cell>
          <cell r="F462">
            <v>6.9419999999999996E-2</v>
          </cell>
          <cell r="G462">
            <v>0.34777000000000002</v>
          </cell>
          <cell r="H462">
            <v>8.1199995999999997E-2</v>
          </cell>
          <cell r="I462">
            <v>19.297234</v>
          </cell>
          <cell r="J462">
            <v>3.2933542999999998</v>
          </cell>
          <cell r="K462">
            <v>110.584</v>
          </cell>
        </row>
        <row r="463">
          <cell r="A463" t="str">
            <v>2762.TW</v>
          </cell>
          <cell r="D463">
            <v>14.5747795</v>
          </cell>
          <cell r="E463">
            <v>0.10476000000000001</v>
          </cell>
          <cell r="F463">
            <v>1.7970000999999999E-2</v>
          </cell>
          <cell r="G463">
            <v>0.16408001</v>
          </cell>
          <cell r="H463">
            <v>6.0519999999999997E-2</v>
          </cell>
          <cell r="K463">
            <v>93.331000000000003</v>
          </cell>
        </row>
        <row r="464">
          <cell r="A464" t="str">
            <v>2801.TW</v>
          </cell>
          <cell r="B464">
            <v>1.22</v>
          </cell>
          <cell r="C464">
            <v>0.34699999999999998</v>
          </cell>
          <cell r="E464">
            <v>7.2399995999999994E-2</v>
          </cell>
          <cell r="F464">
            <v>4.6299999999999996E-3</v>
          </cell>
          <cell r="H464">
            <v>0.50205999999999995</v>
          </cell>
          <cell r="I464">
            <v>15.040983000000001</v>
          </cell>
          <cell r="J464">
            <v>1.0254835</v>
          </cell>
          <cell r="K464">
            <v>3.3170000000000002</v>
          </cell>
        </row>
        <row r="465">
          <cell r="A465" t="str">
            <v>2809.TW</v>
          </cell>
          <cell r="B465">
            <v>6.65</v>
          </cell>
          <cell r="C465">
            <v>0.623</v>
          </cell>
          <cell r="D465">
            <v>13.067226</v>
          </cell>
          <cell r="E465">
            <v>0.15293000000000001</v>
          </cell>
          <cell r="F465">
            <v>1.9170000999999999E-2</v>
          </cell>
          <cell r="H465">
            <v>0.76514000000000004</v>
          </cell>
          <cell r="I465">
            <v>9.3533829999999991</v>
          </cell>
          <cell r="J465">
            <v>1.3171269000000001</v>
          </cell>
          <cell r="K465">
            <v>10.013999999999999</v>
          </cell>
        </row>
        <row r="466">
          <cell r="A466" t="str">
            <v>2812.TW</v>
          </cell>
          <cell r="B466">
            <v>1.42</v>
          </cell>
          <cell r="E466">
            <v>9.9010000000000001E-2</v>
          </cell>
          <cell r="F466">
            <v>8.7500000000000008E-3</v>
          </cell>
          <cell r="H466">
            <v>0.56359999999999999</v>
          </cell>
          <cell r="I466">
            <v>12.922535999999999</v>
          </cell>
          <cell r="J466">
            <v>1.2147490999999999</v>
          </cell>
          <cell r="K466">
            <v>3.17</v>
          </cell>
        </row>
        <row r="467">
          <cell r="A467" t="str">
            <v>2816.TW</v>
          </cell>
          <cell r="B467">
            <v>6.29</v>
          </cell>
          <cell r="E467">
            <v>0.24174000000000001</v>
          </cell>
          <cell r="F467">
            <v>4.8619999999999997E-2</v>
          </cell>
          <cell r="G467">
            <v>0.34756002000000003</v>
          </cell>
          <cell r="H467">
            <v>0.16420999</v>
          </cell>
          <cell r="I467">
            <v>5.3020662999999999</v>
          </cell>
          <cell r="J467">
            <v>1.1421231999999999</v>
          </cell>
          <cell r="K467">
            <v>48.991</v>
          </cell>
        </row>
        <row r="468">
          <cell r="A468" t="str">
            <v>2820.TW</v>
          </cell>
          <cell r="B468">
            <v>0.96</v>
          </cell>
          <cell r="C468">
            <v>0.224</v>
          </cell>
          <cell r="E468">
            <v>5.493E-2</v>
          </cell>
          <cell r="F468">
            <v>5.9899999999999997E-3</v>
          </cell>
          <cell r="G468">
            <v>1</v>
          </cell>
          <cell r="H468">
            <v>0.68828999999999996</v>
          </cell>
          <cell r="I468">
            <v>16.041665999999999</v>
          </cell>
          <cell r="J468">
            <v>0.82947320000000002</v>
          </cell>
          <cell r="K468">
            <v>1.528</v>
          </cell>
        </row>
        <row r="469">
          <cell r="A469" t="str">
            <v>2832.TW</v>
          </cell>
          <cell r="B469">
            <v>3.12</v>
          </cell>
          <cell r="E469">
            <v>0.10191</v>
          </cell>
          <cell r="F469">
            <v>3.5279999999999999E-2</v>
          </cell>
          <cell r="G469">
            <v>0.41166999999999998</v>
          </cell>
          <cell r="H469">
            <v>0.23558001000000001</v>
          </cell>
          <cell r="I469">
            <v>9.0224360000000008</v>
          </cell>
          <cell r="J469">
            <v>0.86006720000000003</v>
          </cell>
          <cell r="K469">
            <v>19.13</v>
          </cell>
        </row>
        <row r="470">
          <cell r="A470" t="str">
            <v>2834.TW</v>
          </cell>
          <cell r="B470">
            <v>1.21</v>
          </cell>
          <cell r="C470">
            <v>0.43099999999999999</v>
          </cell>
          <cell r="D470">
            <v>20</v>
          </cell>
          <cell r="E470">
            <v>8.5419999999999996E-2</v>
          </cell>
          <cell r="F470">
            <v>4.6200002999999996E-3</v>
          </cell>
          <cell r="H470">
            <v>0.47273999999999999</v>
          </cell>
          <cell r="I470">
            <v>14.049586</v>
          </cell>
          <cell r="J470">
            <v>1.1324273</v>
          </cell>
          <cell r="K470">
            <v>3.3279999999999998</v>
          </cell>
        </row>
        <row r="471">
          <cell r="A471" t="str">
            <v>2836.TW</v>
          </cell>
          <cell r="B471">
            <v>0.63</v>
          </cell>
          <cell r="C471">
            <v>0.23799999999999999</v>
          </cell>
          <cell r="E471">
            <v>4.9979999999999997E-2</v>
          </cell>
          <cell r="F471">
            <v>2.9499998999999999E-3</v>
          </cell>
          <cell r="H471">
            <v>0.29043999999999998</v>
          </cell>
          <cell r="I471">
            <v>18.492063999999999</v>
          </cell>
          <cell r="J471">
            <v>0.79224753000000003</v>
          </cell>
          <cell r="K471">
            <v>3.17</v>
          </cell>
        </row>
        <row r="472">
          <cell r="A472" t="str">
            <v>2838.TW</v>
          </cell>
          <cell r="B472">
            <v>1.04</v>
          </cell>
          <cell r="C472">
            <v>0.315</v>
          </cell>
          <cell r="E472">
            <v>6.4600000000000005E-2</v>
          </cell>
          <cell r="F472">
            <v>4.8399999999999997E-3</v>
          </cell>
          <cell r="H472">
            <v>0.20323999000000001</v>
          </cell>
          <cell r="I472">
            <v>15.192308000000001</v>
          </cell>
          <cell r="J472">
            <v>0.89874860000000001</v>
          </cell>
          <cell r="K472">
            <v>4.5810000000000004</v>
          </cell>
        </row>
        <row r="473">
          <cell r="A473" t="str">
            <v>2845.TW</v>
          </cell>
          <cell r="B473">
            <v>1.1100000000000001</v>
          </cell>
          <cell r="C473">
            <v>0.39</v>
          </cell>
          <cell r="E473">
            <v>7.3330000000000006E-2</v>
          </cell>
          <cell r="F473">
            <v>5.45E-3</v>
          </cell>
          <cell r="H473">
            <v>0.28416999999999998</v>
          </cell>
          <cell r="I473">
            <v>14.234234000000001</v>
          </cell>
          <cell r="J473">
            <v>1.0921407999999999</v>
          </cell>
          <cell r="K473">
            <v>2.964</v>
          </cell>
        </row>
        <row r="474">
          <cell r="A474" t="str">
            <v>2849.TW</v>
          </cell>
          <cell r="B474">
            <v>1.02</v>
          </cell>
          <cell r="E474">
            <v>6.028E-2</v>
          </cell>
          <cell r="F474">
            <v>5.7999999999999996E-3</v>
          </cell>
          <cell r="H474">
            <v>0.29725000000000001</v>
          </cell>
          <cell r="I474">
            <v>14.0196085</v>
          </cell>
          <cell r="J474">
            <v>0.80768143999999997</v>
          </cell>
          <cell r="K474">
            <v>2.879</v>
          </cell>
        </row>
        <row r="475">
          <cell r="A475" t="str">
            <v>2850.TW</v>
          </cell>
          <cell r="B475">
            <v>10.57</v>
          </cell>
          <cell r="C475">
            <v>0.372</v>
          </cell>
          <cell r="E475">
            <v>0.17907000000000001</v>
          </cell>
          <cell r="F475">
            <v>4.7989997999999999E-2</v>
          </cell>
          <cell r="G475">
            <v>0.36432999999999999</v>
          </cell>
          <cell r="H475">
            <v>0.22827</v>
          </cell>
          <cell r="I475">
            <v>8.8174080000000004</v>
          </cell>
          <cell r="J475">
            <v>1.6809148</v>
          </cell>
          <cell r="K475">
            <v>62.929000000000002</v>
          </cell>
        </row>
        <row r="476">
          <cell r="A476" t="str">
            <v>2851.TW</v>
          </cell>
          <cell r="B476">
            <v>3.14</v>
          </cell>
          <cell r="C476">
            <v>0.47299999999999998</v>
          </cell>
          <cell r="E476">
            <v>0.11594</v>
          </cell>
          <cell r="F476">
            <v>2.9560001999999998E-2</v>
          </cell>
          <cell r="G476">
            <v>0.14441000000000001</v>
          </cell>
          <cell r="H476">
            <v>0.22983000000000001</v>
          </cell>
          <cell r="I476">
            <v>8.8375800000000009</v>
          </cell>
          <cell r="J476">
            <v>1.1656724999999999</v>
          </cell>
          <cell r="K476">
            <v>27.420999999999999</v>
          </cell>
        </row>
        <row r="477">
          <cell r="A477" t="str">
            <v>2852.TW</v>
          </cell>
          <cell r="B477">
            <v>2.7</v>
          </cell>
          <cell r="C477">
            <v>0.23499999999999999</v>
          </cell>
          <cell r="E477">
            <v>0.10019</v>
          </cell>
          <cell r="F477">
            <v>3.0859999999999999E-2</v>
          </cell>
          <cell r="G477">
            <v>0.3493</v>
          </cell>
          <cell r="H477">
            <v>0.15517001</v>
          </cell>
          <cell r="I477">
            <v>9.1296289999999996</v>
          </cell>
          <cell r="J477">
            <v>0.88310105000000005</v>
          </cell>
          <cell r="K477">
            <v>25.088999999999999</v>
          </cell>
        </row>
        <row r="478">
          <cell r="A478" t="str">
            <v>2855.TW</v>
          </cell>
          <cell r="B478">
            <v>2.84</v>
          </cell>
          <cell r="C478">
            <v>0.76500000000000001</v>
          </cell>
          <cell r="E478">
            <v>9.3299999999999994E-2</v>
          </cell>
          <cell r="F478">
            <v>2.4539999999999999E-2</v>
          </cell>
          <cell r="G478">
            <v>0.90790999999999999</v>
          </cell>
          <cell r="H478">
            <v>0.22528999999999999</v>
          </cell>
          <cell r="I478">
            <v>9.3661980000000007</v>
          </cell>
          <cell r="J478">
            <v>1.2082671</v>
          </cell>
          <cell r="K478">
            <v>5.8339999999999996</v>
          </cell>
        </row>
        <row r="479">
          <cell r="A479" t="str">
            <v>2867.TW</v>
          </cell>
          <cell r="B479">
            <v>-2.13</v>
          </cell>
          <cell r="C479">
            <v>0.628</v>
          </cell>
          <cell r="E479">
            <v>-0.27667000000000003</v>
          </cell>
          <cell r="F479">
            <v>-6.96E-3</v>
          </cell>
          <cell r="G479">
            <v>-0.1137</v>
          </cell>
          <cell r="H479">
            <v>0.34375998000000002</v>
          </cell>
          <cell r="J479">
            <v>0.92185899999999998</v>
          </cell>
          <cell r="K479">
            <v>22.957000000000001</v>
          </cell>
        </row>
        <row r="480">
          <cell r="A480" t="str">
            <v>2880.TW</v>
          </cell>
          <cell r="B480">
            <v>1.58</v>
          </cell>
          <cell r="C480">
            <v>0.42899999999999999</v>
          </cell>
          <cell r="D480">
            <v>15.740741</v>
          </cell>
          <cell r="E480">
            <v>0.11012</v>
          </cell>
          <cell r="F480">
            <v>5.77E-3</v>
          </cell>
          <cell r="H480">
            <v>0.44949</v>
          </cell>
          <cell r="I480">
            <v>16.139240000000001</v>
          </cell>
          <cell r="J480">
            <v>1.6741071000000001</v>
          </cell>
          <cell r="K480">
            <v>4.1950000000000003</v>
          </cell>
        </row>
        <row r="481">
          <cell r="A481" t="str">
            <v>2881.TW</v>
          </cell>
          <cell r="B481">
            <v>4.8</v>
          </cell>
          <cell r="C481">
            <v>0.73</v>
          </cell>
          <cell r="D481">
            <v>11.014926000000001</v>
          </cell>
          <cell r="E481">
            <v>9.357E-2</v>
          </cell>
          <cell r="F481">
            <v>1.0089999000000001E-2</v>
          </cell>
          <cell r="G481">
            <v>0.38132998000000001</v>
          </cell>
          <cell r="H481">
            <v>0.47011003000000001</v>
          </cell>
          <cell r="I481">
            <v>15.375</v>
          </cell>
          <cell r="J481">
            <v>1.2213286000000001</v>
          </cell>
          <cell r="K481">
            <v>53.945</v>
          </cell>
        </row>
        <row r="482">
          <cell r="A482" t="str">
            <v>2882.TW</v>
          </cell>
          <cell r="B482">
            <v>5.36</v>
          </cell>
          <cell r="C482">
            <v>0.64700000000000002</v>
          </cell>
          <cell r="D482">
            <v>11.428572000000001</v>
          </cell>
          <cell r="E482">
            <v>7.2909996000000005E-2</v>
          </cell>
          <cell r="F482">
            <v>4.3800000000000002E-3</v>
          </cell>
          <cell r="G482">
            <v>0.22503000000000001</v>
          </cell>
          <cell r="H482">
            <v>0.35810003000000001</v>
          </cell>
          <cell r="I482">
            <v>10.597014</v>
          </cell>
          <cell r="J482">
            <v>1.07829</v>
          </cell>
          <cell r="K482">
            <v>57.433999999999997</v>
          </cell>
        </row>
        <row r="483">
          <cell r="A483" t="str">
            <v>2883.TW</v>
          </cell>
          <cell r="B483">
            <v>1.41</v>
          </cell>
          <cell r="C483">
            <v>0.69</v>
          </cell>
          <cell r="D483">
            <v>10</v>
          </cell>
          <cell r="E483">
            <v>9.0329999999999994E-2</v>
          </cell>
          <cell r="F483">
            <v>6.4200000000000004E-3</v>
          </cell>
          <cell r="H483">
            <v>0.53505999999999998</v>
          </cell>
          <cell r="I483">
            <v>10.070921999999999</v>
          </cell>
          <cell r="J483">
            <v>0.86972499999999997</v>
          </cell>
          <cell r="K483">
            <v>3.6230000000000002</v>
          </cell>
        </row>
        <row r="484">
          <cell r="A484" t="str">
            <v>2884.TW</v>
          </cell>
          <cell r="B484">
            <v>1.4</v>
          </cell>
          <cell r="C484">
            <v>0.45500000000000002</v>
          </cell>
          <cell r="D484">
            <v>17.974684</v>
          </cell>
          <cell r="E484">
            <v>9.7470000000000001E-2</v>
          </cell>
          <cell r="F484">
            <v>6.1299995999999999E-3</v>
          </cell>
          <cell r="H484">
            <v>0.45206000000000002</v>
          </cell>
          <cell r="I484">
            <v>20.285715</v>
          </cell>
          <cell r="J484">
            <v>1.8124960999999999</v>
          </cell>
          <cell r="K484">
            <v>4.1849999999999996</v>
          </cell>
        </row>
        <row r="485">
          <cell r="A485" t="str">
            <v>2885.TW</v>
          </cell>
          <cell r="B485">
            <v>2.37</v>
          </cell>
          <cell r="C485">
            <v>0.73599999999999999</v>
          </cell>
          <cell r="D485">
            <v>12.683396999999999</v>
          </cell>
          <cell r="E485">
            <v>0.105170004</v>
          </cell>
          <cell r="F485">
            <v>5.0299999999999997E-3</v>
          </cell>
          <cell r="G485">
            <v>0.50312000000000001</v>
          </cell>
          <cell r="H485">
            <v>0.15529001000000001</v>
          </cell>
          <cell r="I485">
            <v>13.860760000000001</v>
          </cell>
          <cell r="J485">
            <v>1.3925981999999999</v>
          </cell>
          <cell r="K485">
            <v>12.337</v>
          </cell>
        </row>
        <row r="486">
          <cell r="A486" t="str">
            <v>2886.TW</v>
          </cell>
          <cell r="B486">
            <v>2.37</v>
          </cell>
          <cell r="C486">
            <v>0.47499999999999998</v>
          </cell>
          <cell r="D486">
            <v>17.008547</v>
          </cell>
          <cell r="E486">
            <v>0.10460999999999999</v>
          </cell>
          <cell r="F486">
            <v>7.8600000000000007E-3</v>
          </cell>
          <cell r="H486">
            <v>0.43374002</v>
          </cell>
          <cell r="I486">
            <v>16.79325</v>
          </cell>
          <cell r="J486">
            <v>1.6653416000000001</v>
          </cell>
          <cell r="K486">
            <v>4.8540000000000001</v>
          </cell>
        </row>
        <row r="487">
          <cell r="A487" t="str">
            <v>2887.TW</v>
          </cell>
          <cell r="B487">
            <v>1</v>
          </cell>
          <cell r="C487">
            <v>0.58599999999999997</v>
          </cell>
          <cell r="D487">
            <v>14.198473999999999</v>
          </cell>
          <cell r="E487">
            <v>6.7290000000000003E-2</v>
          </cell>
          <cell r="F487">
            <v>4.7699999999999999E-3</v>
          </cell>
          <cell r="H487">
            <v>0.41456001999999997</v>
          </cell>
          <cell r="I487">
            <v>18.600000000000001</v>
          </cell>
          <cell r="J487">
            <v>1.1022221999999999</v>
          </cell>
          <cell r="K487">
            <v>4.1310000000000002</v>
          </cell>
        </row>
        <row r="488">
          <cell r="A488" t="str">
            <v>2888.TW</v>
          </cell>
          <cell r="B488">
            <v>-0.48</v>
          </cell>
          <cell r="C488">
            <v>0.626</v>
          </cell>
          <cell r="D488">
            <v>12.328766999999999</v>
          </cell>
          <cell r="E488">
            <v>-3.1969999999999998E-2</v>
          </cell>
          <cell r="F488">
            <v>-2.3400000000000001E-3</v>
          </cell>
          <cell r="G488">
            <v>4.3979999999999998E-2</v>
          </cell>
          <cell r="H488">
            <v>0.40812999999999999</v>
          </cell>
          <cell r="J488">
            <v>0.57438254</v>
          </cell>
          <cell r="K488">
            <v>17.137</v>
          </cell>
        </row>
        <row r="489">
          <cell r="A489" t="str">
            <v>2889.TW</v>
          </cell>
          <cell r="B489">
            <v>0.57999999999999996</v>
          </cell>
          <cell r="D489">
            <v>18.333334000000001</v>
          </cell>
          <cell r="E489">
            <v>5.5059999999999998E-2</v>
          </cell>
          <cell r="F489">
            <v>6.8199999999999997E-3</v>
          </cell>
          <cell r="G489">
            <v>0.99251</v>
          </cell>
          <cell r="H489">
            <v>0.45733002</v>
          </cell>
          <cell r="I489">
            <v>26.551722999999999</v>
          </cell>
          <cell r="J489">
            <v>1.2633306</v>
          </cell>
          <cell r="K489">
            <v>2.0779999999999998</v>
          </cell>
        </row>
        <row r="490">
          <cell r="A490" t="str">
            <v>2890.TW</v>
          </cell>
          <cell r="B490">
            <v>1.78</v>
          </cell>
          <cell r="C490">
            <v>0.443</v>
          </cell>
          <cell r="D490">
            <v>13.267046000000001</v>
          </cell>
          <cell r="E490">
            <v>0.11823</v>
          </cell>
          <cell r="F490">
            <v>7.8799995000000001E-3</v>
          </cell>
          <cell r="H490">
            <v>0.50555000000000005</v>
          </cell>
          <cell r="I490">
            <v>13.117978000000001</v>
          </cell>
          <cell r="J490">
            <v>1.4656959000000001</v>
          </cell>
          <cell r="K490">
            <v>4.4710000000000001</v>
          </cell>
        </row>
        <row r="491">
          <cell r="A491" t="str">
            <v>2891.TW</v>
          </cell>
          <cell r="B491">
            <v>3.23</v>
          </cell>
          <cell r="C491">
            <v>0.64900000000000002</v>
          </cell>
          <cell r="D491">
            <v>11.520376000000001</v>
          </cell>
          <cell r="E491">
            <v>0.14724000000000001</v>
          </cell>
          <cell r="F491">
            <v>1.0410000000000001E-2</v>
          </cell>
          <cell r="G491">
            <v>0.60416000000000003</v>
          </cell>
          <cell r="H491">
            <v>0.29293000000000002</v>
          </cell>
          <cell r="I491">
            <v>11.377708</v>
          </cell>
          <cell r="J491">
            <v>1.5512874000000001</v>
          </cell>
          <cell r="K491">
            <v>21.707000000000001</v>
          </cell>
        </row>
        <row r="492">
          <cell r="A492" t="str">
            <v>2892.TW</v>
          </cell>
          <cell r="B492">
            <v>1.65</v>
          </cell>
          <cell r="C492">
            <v>0.41199999999999998</v>
          </cell>
          <cell r="D492">
            <v>17.103659</v>
          </cell>
          <cell r="E492">
            <v>9.5060000000000006E-2</v>
          </cell>
          <cell r="F492">
            <v>5.2300002000000003E-3</v>
          </cell>
          <cell r="H492">
            <v>0.33942001999999999</v>
          </cell>
          <cell r="I492">
            <v>17</v>
          </cell>
          <cell r="J492">
            <v>1.5377445999999999</v>
          </cell>
          <cell r="K492">
            <v>4.5110000000000001</v>
          </cell>
        </row>
        <row r="493">
          <cell r="A493" t="str">
            <v>2897.TW</v>
          </cell>
          <cell r="B493">
            <v>0.86</v>
          </cell>
          <cell r="C493">
            <v>0.39400000000000002</v>
          </cell>
          <cell r="E493">
            <v>6.0890003999999998E-2</v>
          </cell>
          <cell r="F493">
            <v>5.6899999999999997E-3</v>
          </cell>
          <cell r="H493">
            <v>0.27909001999999999</v>
          </cell>
          <cell r="I493">
            <v>12.267442000000001</v>
          </cell>
          <cell r="J493">
            <v>0.77221494999999996</v>
          </cell>
          <cell r="K493">
            <v>3.1709999999999998</v>
          </cell>
        </row>
        <row r="494">
          <cell r="A494" t="str">
            <v>2901.TW</v>
          </cell>
          <cell r="B494">
            <v>0.46</v>
          </cell>
          <cell r="C494">
            <v>8.4000000000000005E-2</v>
          </cell>
          <cell r="E494">
            <v>3.3910000000000003E-2</v>
          </cell>
          <cell r="F494">
            <v>1.6490001000000001E-2</v>
          </cell>
          <cell r="G494">
            <v>0.84250999999999998</v>
          </cell>
          <cell r="H494">
            <v>0.20864000999999999</v>
          </cell>
          <cell r="I494">
            <v>59.456519999999998</v>
          </cell>
          <cell r="J494">
            <v>2.269333</v>
          </cell>
          <cell r="K494">
            <v>1.825</v>
          </cell>
        </row>
        <row r="495">
          <cell r="A495" t="str">
            <v>2903.TW</v>
          </cell>
          <cell r="B495">
            <v>1.8</v>
          </cell>
          <cell r="C495">
            <v>0.28100000000000003</v>
          </cell>
          <cell r="D495">
            <v>29.181816000000001</v>
          </cell>
          <cell r="E495">
            <v>0.10158</v>
          </cell>
          <cell r="F495">
            <v>2.6370000000000001E-2</v>
          </cell>
          <cell r="G495">
            <v>0.55942999999999998</v>
          </cell>
          <cell r="H495">
            <v>0.12734000000000001</v>
          </cell>
          <cell r="I495">
            <v>17.833331999999999</v>
          </cell>
          <cell r="J495">
            <v>1.4437348000000001</v>
          </cell>
          <cell r="K495">
            <v>26.07</v>
          </cell>
        </row>
        <row r="496">
          <cell r="A496" t="str">
            <v>2904.TW</v>
          </cell>
          <cell r="B496">
            <v>0.83</v>
          </cell>
          <cell r="C496">
            <v>0.36699999999999999</v>
          </cell>
          <cell r="E496">
            <v>5.4350000000000002E-2</v>
          </cell>
          <cell r="F496">
            <v>1.8790000000000001E-2</v>
          </cell>
          <cell r="G496">
            <v>0.28753000000000001</v>
          </cell>
          <cell r="H496">
            <v>7.356E-2</v>
          </cell>
          <cell r="I496">
            <v>22.530123</v>
          </cell>
          <cell r="J496">
            <v>1.2013362999999999</v>
          </cell>
          <cell r="K496">
            <v>5.673</v>
          </cell>
        </row>
        <row r="497">
          <cell r="A497" t="str">
            <v>2905.TW</v>
          </cell>
          <cell r="B497">
            <v>-1.03</v>
          </cell>
          <cell r="C497">
            <v>0.51200000000000001</v>
          </cell>
          <cell r="E497">
            <v>-0.21298</v>
          </cell>
          <cell r="F497">
            <v>-2.0600000000000002E-3</v>
          </cell>
          <cell r="G497">
            <v>6.3409999999999994E-2</v>
          </cell>
          <cell r="H497">
            <v>0.40625998000000002</v>
          </cell>
          <cell r="J497">
            <v>1.0938779999999999</v>
          </cell>
          <cell r="K497">
            <v>148.31399999999999</v>
          </cell>
        </row>
        <row r="498">
          <cell r="A498" t="str">
            <v>2906.TW</v>
          </cell>
          <cell r="B498">
            <v>0.6</v>
          </cell>
          <cell r="E498">
            <v>5.6550004000000001E-2</v>
          </cell>
          <cell r="F498">
            <v>2.6040000000000001E-2</v>
          </cell>
          <cell r="G498">
            <v>0.30180000000000001</v>
          </cell>
          <cell r="H498">
            <v>5.1429999999999997E-2</v>
          </cell>
          <cell r="I498">
            <v>35.083331999999999</v>
          </cell>
          <cell r="J498">
            <v>1.2303466000000001</v>
          </cell>
          <cell r="K498">
            <v>40.363</v>
          </cell>
        </row>
        <row r="499">
          <cell r="A499" t="str">
            <v>2908.TW</v>
          </cell>
          <cell r="B499">
            <v>0.46</v>
          </cell>
          <cell r="C499">
            <v>0.253</v>
          </cell>
          <cell r="D499">
            <v>11.703911</v>
          </cell>
          <cell r="E499">
            <v>3.6639999999999999E-2</v>
          </cell>
          <cell r="F499">
            <v>7.0700003000000004E-3</v>
          </cell>
          <cell r="G499">
            <v>0.2492</v>
          </cell>
          <cell r="H499">
            <v>2.4260001E-2</v>
          </cell>
          <cell r="I499">
            <v>45.543480000000002</v>
          </cell>
          <cell r="J499">
            <v>1.5972857</v>
          </cell>
          <cell r="K499">
            <v>72.203000000000003</v>
          </cell>
        </row>
        <row r="500">
          <cell r="A500" t="str">
            <v>2910.TW</v>
          </cell>
          <cell r="B500">
            <v>1.1399999999999999</v>
          </cell>
          <cell r="C500">
            <v>0.621</v>
          </cell>
          <cell r="E500">
            <v>8.2329996000000003E-2</v>
          </cell>
          <cell r="F500">
            <v>2.3120001000000001E-2</v>
          </cell>
          <cell r="G500">
            <v>0.58431999999999995</v>
          </cell>
          <cell r="H500">
            <v>0.20582001</v>
          </cell>
          <cell r="I500">
            <v>24.298245999999999</v>
          </cell>
          <cell r="J500">
            <v>1.8759313</v>
          </cell>
          <cell r="K500">
            <v>3.9</v>
          </cell>
        </row>
        <row r="501">
          <cell r="A501" t="str">
            <v>2911.TW</v>
          </cell>
          <cell r="B501">
            <v>-5.04</v>
          </cell>
          <cell r="C501">
            <v>0.44800000000000001</v>
          </cell>
          <cell r="D501">
            <v>-10.31884</v>
          </cell>
          <cell r="E501">
            <v>-0.46096999999999999</v>
          </cell>
          <cell r="F501">
            <v>-8.4779999999999994E-2</v>
          </cell>
          <cell r="G501">
            <v>0.40311000000000002</v>
          </cell>
          <cell r="H501">
            <v>-0.21127000000000001</v>
          </cell>
          <cell r="J501">
            <v>1.1762762</v>
          </cell>
          <cell r="K501">
            <v>22.222000000000001</v>
          </cell>
        </row>
        <row r="502">
          <cell r="A502" t="str">
            <v>2912.TW</v>
          </cell>
          <cell r="B502">
            <v>10.31</v>
          </cell>
          <cell r="C502">
            <v>8.6999999999999994E-2</v>
          </cell>
          <cell r="D502">
            <v>21.986969999999999</v>
          </cell>
          <cell r="E502">
            <v>0.25333</v>
          </cell>
          <cell r="F502">
            <v>3.5540000000000002E-2</v>
          </cell>
          <cell r="G502">
            <v>0.34036</v>
          </cell>
          <cell r="H502">
            <v>4.5039999999999997E-2</v>
          </cell>
          <cell r="I502">
            <v>26.188165999999999</v>
          </cell>
          <cell r="J502">
            <v>6.6762275999999998</v>
          </cell>
          <cell r="K502">
            <v>310.34199999999998</v>
          </cell>
        </row>
        <row r="503">
          <cell r="A503" t="str">
            <v>2913.TW</v>
          </cell>
          <cell r="B503">
            <v>-0.34</v>
          </cell>
          <cell r="C503">
            <v>0.70899999999999996</v>
          </cell>
          <cell r="E503">
            <v>-2.2380000000000001E-2</v>
          </cell>
          <cell r="F503">
            <v>-3.5899998999999998E-3</v>
          </cell>
          <cell r="G503">
            <v>0.36375000000000002</v>
          </cell>
          <cell r="H503">
            <v>-0.28892002</v>
          </cell>
          <cell r="J503">
            <v>1.3212710000000001</v>
          </cell>
          <cell r="K503">
            <v>0.48</v>
          </cell>
        </row>
        <row r="504">
          <cell r="A504" t="str">
            <v>2915.TW</v>
          </cell>
          <cell r="B504">
            <v>11.32</v>
          </cell>
          <cell r="D504">
            <v>8.2593040000000002</v>
          </cell>
          <cell r="E504">
            <v>0.121759996</v>
          </cell>
          <cell r="F504">
            <v>2.4000000999999999E-4</v>
          </cell>
          <cell r="G504">
            <v>0.35214000000000001</v>
          </cell>
          <cell r="H504">
            <v>1.359E-2</v>
          </cell>
          <cell r="I504">
            <v>6.0777390000000002</v>
          </cell>
          <cell r="J504">
            <v>0.69633513999999996</v>
          </cell>
          <cell r="K504">
            <v>2.5070000000000001</v>
          </cell>
        </row>
        <row r="505">
          <cell r="A505" t="str">
            <v>2923.TW</v>
          </cell>
          <cell r="B505">
            <v>0.47</v>
          </cell>
          <cell r="C505">
            <v>0.81699999999999995</v>
          </cell>
          <cell r="D505">
            <v>50.666663999999997</v>
          </cell>
          <cell r="E505">
            <v>1.1270000000000001E-2</v>
          </cell>
          <cell r="F505">
            <v>3.1669999999999997E-2</v>
          </cell>
          <cell r="G505">
            <v>0.55518000000000001</v>
          </cell>
          <cell r="H505">
            <v>0.57264999999999999</v>
          </cell>
          <cell r="I505">
            <v>64.680850000000007</v>
          </cell>
          <cell r="J505">
            <v>1.0827367000000001</v>
          </cell>
          <cell r="K505">
            <v>6.742</v>
          </cell>
        </row>
        <row r="506">
          <cell r="A506" t="str">
            <v>2929.TW</v>
          </cell>
          <cell r="B506">
            <v>-0.64</v>
          </cell>
          <cell r="C506">
            <v>0.751</v>
          </cell>
          <cell r="D506">
            <v>0.74762653999999995</v>
          </cell>
          <cell r="E506">
            <v>-2.3829998000000002E-2</v>
          </cell>
          <cell r="F506">
            <v>-5.9000000000000003E-4</v>
          </cell>
          <cell r="G506">
            <v>0.16441</v>
          </cell>
          <cell r="H506">
            <v>4.9730000000000003E-2</v>
          </cell>
          <cell r="J506">
            <v>0.36766135999999999</v>
          </cell>
          <cell r="K506">
            <v>21.895</v>
          </cell>
        </row>
        <row r="507">
          <cell r="A507" t="str">
            <v>2939.TW</v>
          </cell>
          <cell r="B507">
            <v>-0.75</v>
          </cell>
          <cell r="C507">
            <v>-0.159</v>
          </cell>
          <cell r="E507">
            <v>-8.899E-2</v>
          </cell>
          <cell r="F507">
            <v>-8.8719993999999996E-2</v>
          </cell>
          <cell r="G507">
            <v>0.23346001</v>
          </cell>
          <cell r="H507">
            <v>-0.25846999999999998</v>
          </cell>
          <cell r="J507">
            <v>1.3539292999999999</v>
          </cell>
          <cell r="K507">
            <v>8.8629999999999995</v>
          </cell>
        </row>
        <row r="508">
          <cell r="A508" t="str">
            <v>2945.TW</v>
          </cell>
          <cell r="B508">
            <v>1.5</v>
          </cell>
          <cell r="C508">
            <v>0.52900000000000003</v>
          </cell>
          <cell r="E508">
            <v>5.4629996E-2</v>
          </cell>
          <cell r="F508">
            <v>1.6239999000000001E-2</v>
          </cell>
          <cell r="G508">
            <v>0.26255000000000001</v>
          </cell>
          <cell r="H508">
            <v>1.191E-2</v>
          </cell>
          <cell r="I508">
            <v>30.066666000000001</v>
          </cell>
          <cell r="J508">
            <v>1.6241132</v>
          </cell>
          <cell r="K508">
            <v>208.952</v>
          </cell>
        </row>
        <row r="509">
          <cell r="A509" t="str">
            <v>3002.TW</v>
          </cell>
          <cell r="B509">
            <v>0.25</v>
          </cell>
          <cell r="C509">
            <v>0.32900000000000001</v>
          </cell>
          <cell r="E509">
            <v>4.3499999999999997E-3</v>
          </cell>
          <cell r="F509">
            <v>-7.1799997000000001E-3</v>
          </cell>
          <cell r="G509">
            <v>0.21862000000000001</v>
          </cell>
          <cell r="H509">
            <v>-0.10579000400000001</v>
          </cell>
          <cell r="I509">
            <v>64.2</v>
          </cell>
          <cell r="J509">
            <v>1.2902966</v>
          </cell>
          <cell r="K509">
            <v>5.992</v>
          </cell>
        </row>
        <row r="510">
          <cell r="A510" t="str">
            <v>3003.TW</v>
          </cell>
          <cell r="B510">
            <v>3.57</v>
          </cell>
          <cell r="C510">
            <v>1.024</v>
          </cell>
          <cell r="D510">
            <v>20.473814000000001</v>
          </cell>
          <cell r="E510">
            <v>8.8580000000000006E-2</v>
          </cell>
          <cell r="F510">
            <v>5.3319998E-2</v>
          </cell>
          <cell r="G510">
            <v>0.30735000000000001</v>
          </cell>
          <cell r="H510">
            <v>0.15156001</v>
          </cell>
          <cell r="I510">
            <v>22.997198000000001</v>
          </cell>
          <cell r="J510">
            <v>2.0424920000000002</v>
          </cell>
          <cell r="K510">
            <v>26.788</v>
          </cell>
        </row>
        <row r="511">
          <cell r="A511" t="str">
            <v>3004.TW</v>
          </cell>
          <cell r="B511">
            <v>6.28</v>
          </cell>
          <cell r="E511">
            <v>0.15956001</v>
          </cell>
          <cell r="F511">
            <v>4.6210000000000001E-2</v>
          </cell>
          <cell r="G511">
            <v>0.26766002</v>
          </cell>
          <cell r="H511">
            <v>0.14560999999999999</v>
          </cell>
          <cell r="I511">
            <v>17.356687999999998</v>
          </cell>
          <cell r="J511">
            <v>2.5111737000000001</v>
          </cell>
          <cell r="K511">
            <v>59.805999999999997</v>
          </cell>
        </row>
        <row r="512">
          <cell r="A512" t="str">
            <v>3005.TW</v>
          </cell>
          <cell r="B512">
            <v>6.55</v>
          </cell>
          <cell r="D512">
            <v>13.691195</v>
          </cell>
          <cell r="E512">
            <v>0.20199</v>
          </cell>
          <cell r="F512">
            <v>6.8640000000000007E-2</v>
          </cell>
          <cell r="G512">
            <v>0.29207</v>
          </cell>
          <cell r="H512">
            <v>0.14230999999999999</v>
          </cell>
          <cell r="I512">
            <v>17.328243000000001</v>
          </cell>
          <cell r="J512">
            <v>3.3970850000000001</v>
          </cell>
          <cell r="K512">
            <v>58.052999999999997</v>
          </cell>
        </row>
        <row r="513">
          <cell r="A513" t="str">
            <v>3006.TW</v>
          </cell>
          <cell r="B513">
            <v>-3.25</v>
          </cell>
          <cell r="C513">
            <v>1.33</v>
          </cell>
          <cell r="D513">
            <v>92.307689999999994</v>
          </cell>
          <cell r="E513">
            <v>-8.6360000000000006E-2</v>
          </cell>
          <cell r="F513">
            <v>-5.1370001999999998E-2</v>
          </cell>
          <cell r="G513">
            <v>2.8490000000000001E-2</v>
          </cell>
          <cell r="H513">
            <v>-8.1259999999999999E-2</v>
          </cell>
          <cell r="J513">
            <v>2.671862</v>
          </cell>
          <cell r="K513">
            <v>44.552</v>
          </cell>
        </row>
        <row r="514">
          <cell r="A514" t="str">
            <v>3008.TW</v>
          </cell>
          <cell r="B514">
            <v>153.87</v>
          </cell>
          <cell r="C514">
            <v>0.91900000000000004</v>
          </cell>
          <cell r="D514">
            <v>13.054830000000001</v>
          </cell>
          <cell r="E514">
            <v>0.12922</v>
          </cell>
          <cell r="F514">
            <v>5.849E-2</v>
          </cell>
          <cell r="G514">
            <v>0.48633999999999999</v>
          </cell>
          <cell r="H514">
            <v>0.35009997999999998</v>
          </cell>
          <cell r="I514">
            <v>14.297784</v>
          </cell>
          <cell r="J514">
            <v>1.7482363999999999</v>
          </cell>
          <cell r="K514">
            <v>382.26</v>
          </cell>
        </row>
        <row r="515">
          <cell r="A515" t="str">
            <v>3010.TW</v>
          </cell>
          <cell r="B515">
            <v>8.67</v>
          </cell>
          <cell r="C515">
            <v>0.51100000000000001</v>
          </cell>
          <cell r="D515">
            <v>12.998976000000001</v>
          </cell>
          <cell r="E515">
            <v>0.11889</v>
          </cell>
          <cell r="F515">
            <v>3.3020000000000001E-2</v>
          </cell>
          <cell r="G515">
            <v>8.2749989999999995E-2</v>
          </cell>
          <cell r="H515">
            <v>4.3309998000000002E-2</v>
          </cell>
          <cell r="I515">
            <v>14.648211999999999</v>
          </cell>
          <cell r="J515">
            <v>1.6137025</v>
          </cell>
          <cell r="K515">
            <v>282.93200000000002</v>
          </cell>
        </row>
        <row r="516">
          <cell r="A516" t="str">
            <v>3011.TW</v>
          </cell>
          <cell r="B516">
            <v>-1.19</v>
          </cell>
          <cell r="C516">
            <v>0.64100000000000001</v>
          </cell>
          <cell r="E516">
            <v>-0.13844000000000001</v>
          </cell>
          <cell r="F516">
            <v>-5.849E-2</v>
          </cell>
          <cell r="G516">
            <v>0.124689996</v>
          </cell>
          <cell r="H516">
            <v>-0.24304001</v>
          </cell>
          <cell r="J516">
            <v>4.0105240000000002</v>
          </cell>
          <cell r="K516">
            <v>10.208</v>
          </cell>
        </row>
        <row r="517">
          <cell r="A517" t="str">
            <v>3013.TW</v>
          </cell>
          <cell r="B517">
            <v>1.53</v>
          </cell>
          <cell r="E517">
            <v>9.3780000000000002E-2</v>
          </cell>
          <cell r="F517">
            <v>2.392E-2</v>
          </cell>
          <cell r="G517">
            <v>0.12911001</v>
          </cell>
          <cell r="H517">
            <v>4.3659999999999997E-2</v>
          </cell>
          <cell r="I517">
            <v>59.869280000000003</v>
          </cell>
          <cell r="J517">
            <v>5.1918607000000003</v>
          </cell>
          <cell r="K517">
            <v>32.500999999999998</v>
          </cell>
        </row>
        <row r="518">
          <cell r="A518" t="str">
            <v>3014.TW</v>
          </cell>
          <cell r="B518">
            <v>10.1</v>
          </cell>
          <cell r="D518">
            <v>37.960953000000003</v>
          </cell>
          <cell r="E518">
            <v>0.25685000000000002</v>
          </cell>
          <cell r="F518">
            <v>0.14071</v>
          </cell>
          <cell r="G518">
            <v>0.54107000000000005</v>
          </cell>
          <cell r="H518">
            <v>0.27304</v>
          </cell>
          <cell r="I518">
            <v>17.326733000000001</v>
          </cell>
          <cell r="J518">
            <v>4.1516419999999998</v>
          </cell>
          <cell r="K518">
            <v>40.159999999999997</v>
          </cell>
        </row>
        <row r="519">
          <cell r="A519" t="str">
            <v>3015.TW</v>
          </cell>
          <cell r="B519">
            <v>3.34</v>
          </cell>
          <cell r="C519">
            <v>0.69599999999999995</v>
          </cell>
          <cell r="E519">
            <v>4.6379999999999998E-2</v>
          </cell>
          <cell r="F519">
            <v>1.039E-2</v>
          </cell>
          <cell r="G519">
            <v>0.18608999000000001</v>
          </cell>
          <cell r="H519">
            <v>-1.9499999999999999E-3</v>
          </cell>
          <cell r="I519">
            <v>19.131737000000001</v>
          </cell>
          <cell r="J519">
            <v>0.84416616</v>
          </cell>
          <cell r="K519">
            <v>66.491</v>
          </cell>
        </row>
        <row r="520">
          <cell r="A520" t="str">
            <v>3016.TW</v>
          </cell>
          <cell r="B520">
            <v>0.56999999999999995</v>
          </cell>
          <cell r="C520">
            <v>0.65</v>
          </cell>
          <cell r="D520">
            <v>55.614037000000003</v>
          </cell>
          <cell r="E520">
            <v>4.0960003000000002E-2</v>
          </cell>
          <cell r="F520">
            <v>1.9560000000000001E-2</v>
          </cell>
          <cell r="G520">
            <v>0.11979999400000001</v>
          </cell>
          <cell r="H520">
            <v>3.2669999999999998E-2</v>
          </cell>
          <cell r="I520">
            <v>111.22807</v>
          </cell>
          <cell r="J520">
            <v>3.7753828</v>
          </cell>
          <cell r="K520">
            <v>15.803000000000001</v>
          </cell>
        </row>
        <row r="521">
          <cell r="A521" t="str">
            <v>3017.TW</v>
          </cell>
          <cell r="B521">
            <v>14.83</v>
          </cell>
          <cell r="D521">
            <v>28.338761999999999</v>
          </cell>
          <cell r="E521">
            <v>0.30150998000000001</v>
          </cell>
          <cell r="F521">
            <v>7.399E-2</v>
          </cell>
          <cell r="G521">
            <v>0.21420998999999999</v>
          </cell>
          <cell r="H521">
            <v>0.12639</v>
          </cell>
          <cell r="I521">
            <v>52.798380000000002</v>
          </cell>
          <cell r="J521">
            <v>13.963442000000001</v>
          </cell>
          <cell r="K521">
            <v>163.37299999999999</v>
          </cell>
        </row>
        <row r="522">
          <cell r="A522" t="str">
            <v>3018.TW</v>
          </cell>
          <cell r="B522">
            <v>-3.44</v>
          </cell>
          <cell r="C522">
            <v>0.69199999999999995</v>
          </cell>
          <cell r="D522">
            <v>1.7075893</v>
          </cell>
          <cell r="E522">
            <v>-0.7893</v>
          </cell>
          <cell r="F522">
            <v>-6.9260000000000002E-2</v>
          </cell>
          <cell r="G522">
            <v>4.0300000000000002E-2</v>
          </cell>
          <cell r="H522">
            <v>-0.40359001999999999</v>
          </cell>
          <cell r="J522">
            <v>5.0049070000000002</v>
          </cell>
          <cell r="K522">
            <v>9.0440000000000005</v>
          </cell>
        </row>
        <row r="523">
          <cell r="A523" t="str">
            <v>3019.TW</v>
          </cell>
          <cell r="B523">
            <v>3.07</v>
          </cell>
          <cell r="C523">
            <v>1.1890000000000001</v>
          </cell>
          <cell r="D523">
            <v>24.558824999999999</v>
          </cell>
          <cell r="E523">
            <v>7.3669999999999999E-2</v>
          </cell>
          <cell r="F523">
            <v>2.7609998E-2</v>
          </cell>
          <cell r="G523">
            <v>0.17862</v>
          </cell>
          <cell r="H523">
            <v>4.82E-2</v>
          </cell>
          <cell r="I523">
            <v>21.758959000000001</v>
          </cell>
          <cell r="J523">
            <v>1.4855339999999999</v>
          </cell>
          <cell r="K523">
            <v>63.851999999999997</v>
          </cell>
        </row>
        <row r="524">
          <cell r="A524" t="str">
            <v>3021.TW</v>
          </cell>
          <cell r="B524">
            <v>1.35</v>
          </cell>
          <cell r="C524">
            <v>7.1999999999999995E-2</v>
          </cell>
          <cell r="D524">
            <v>14.532164</v>
          </cell>
          <cell r="E524">
            <v>8.5190000000000002E-2</v>
          </cell>
          <cell r="F524">
            <v>3.7850000000000002E-2</v>
          </cell>
          <cell r="G524">
            <v>0.19042000000000001</v>
          </cell>
          <cell r="H524">
            <v>7.4740000000000001E-2</v>
          </cell>
          <cell r="I524">
            <v>18.407408</v>
          </cell>
          <cell r="J524">
            <v>1.5527369</v>
          </cell>
          <cell r="K524">
            <v>31.251000000000001</v>
          </cell>
        </row>
        <row r="525">
          <cell r="A525" t="str">
            <v>3022.TW</v>
          </cell>
          <cell r="B525">
            <v>7.77</v>
          </cell>
          <cell r="C525">
            <v>1.2250000000000001</v>
          </cell>
          <cell r="D525">
            <v>10.775969999999999</v>
          </cell>
          <cell r="E525">
            <v>0.14299999999999999</v>
          </cell>
          <cell r="F525">
            <v>5.2170000000000001E-2</v>
          </cell>
          <cell r="G525">
            <v>0.37019999999999997</v>
          </cell>
          <cell r="H525">
            <v>0.13340001000000001</v>
          </cell>
          <cell r="I525">
            <v>11.08108</v>
          </cell>
          <cell r="J525">
            <v>1.5069572</v>
          </cell>
          <cell r="K525">
            <v>42.91</v>
          </cell>
        </row>
        <row r="526">
          <cell r="A526" t="str">
            <v>3023.TW</v>
          </cell>
          <cell r="B526">
            <v>13.64</v>
          </cell>
          <cell r="C526">
            <v>0.55200000000000005</v>
          </cell>
          <cell r="D526">
            <v>17.675255</v>
          </cell>
          <cell r="E526">
            <v>0.20705000000000001</v>
          </cell>
          <cell r="F526">
            <v>6.4070000000000002E-2</v>
          </cell>
          <cell r="G526">
            <v>0.25570999999999999</v>
          </cell>
          <cell r="H526">
            <v>0.111949995</v>
          </cell>
          <cell r="I526">
            <v>21.627565000000001</v>
          </cell>
          <cell r="J526">
            <v>4.7533880000000002</v>
          </cell>
          <cell r="K526">
            <v>134.78399999999999</v>
          </cell>
        </row>
        <row r="527">
          <cell r="A527" t="str">
            <v>3024.TW</v>
          </cell>
          <cell r="B527">
            <v>0.38</v>
          </cell>
          <cell r="C527">
            <v>0.72099999999999997</v>
          </cell>
          <cell r="E527">
            <v>3.8640000000000001E-2</v>
          </cell>
          <cell r="F527">
            <v>1.3569999500000001E-2</v>
          </cell>
          <cell r="G527">
            <v>0.27703</v>
          </cell>
          <cell r="H527">
            <v>6.4890000000000003E-2</v>
          </cell>
          <cell r="I527">
            <v>57.63158</v>
          </cell>
          <cell r="J527">
            <v>2.1586987999999998</v>
          </cell>
          <cell r="K527">
            <v>5.508</v>
          </cell>
        </row>
        <row r="528">
          <cell r="A528" t="str">
            <v>3025.TW</v>
          </cell>
          <cell r="B528">
            <v>2.99</v>
          </cell>
          <cell r="C528">
            <v>1.202</v>
          </cell>
          <cell r="E528">
            <v>0.23555000000000001</v>
          </cell>
          <cell r="F528">
            <v>0.10216</v>
          </cell>
          <cell r="G528">
            <v>0.68718999999999997</v>
          </cell>
          <cell r="H528">
            <v>0.49887002000000003</v>
          </cell>
          <cell r="I528">
            <v>23.244146000000001</v>
          </cell>
          <cell r="J528">
            <v>4.6766705999999996</v>
          </cell>
          <cell r="K528">
            <v>9.7620000000000005</v>
          </cell>
        </row>
        <row r="529">
          <cell r="A529" t="str">
            <v>3026.TW</v>
          </cell>
          <cell r="B529">
            <v>4.16</v>
          </cell>
          <cell r="C529">
            <v>0.67900000000000005</v>
          </cell>
          <cell r="D529">
            <v>11.894484</v>
          </cell>
          <cell r="E529">
            <v>6.5500000000000003E-2</v>
          </cell>
          <cell r="F529">
            <v>2.878E-2</v>
          </cell>
          <cell r="G529">
            <v>0.17308001000000001</v>
          </cell>
          <cell r="H529">
            <v>-7.1700000000000002E-3</v>
          </cell>
          <cell r="I529">
            <v>23.846153000000001</v>
          </cell>
          <cell r="J529">
            <v>1.6732731000000001</v>
          </cell>
          <cell r="K529">
            <v>79.813999999999993</v>
          </cell>
        </row>
        <row r="530">
          <cell r="A530" t="str">
            <v>3027.TW</v>
          </cell>
          <cell r="B530">
            <v>1.1200000000000001</v>
          </cell>
          <cell r="C530">
            <v>1.4550000000000001</v>
          </cell>
          <cell r="D530">
            <v>19.129463000000001</v>
          </cell>
          <cell r="E530">
            <v>5.4890000000000001E-2</v>
          </cell>
          <cell r="F530">
            <v>-4.2000000000000002E-4</v>
          </cell>
          <cell r="G530">
            <v>0.21851000000000001</v>
          </cell>
          <cell r="H530">
            <v>-3.3800002000000003E-2</v>
          </cell>
          <cell r="I530">
            <v>38.258926000000002</v>
          </cell>
          <cell r="J530">
            <v>2.2550256000000002</v>
          </cell>
          <cell r="K530">
            <v>16.495999999999999</v>
          </cell>
        </row>
        <row r="531">
          <cell r="A531" t="str">
            <v>3028.TW</v>
          </cell>
          <cell r="B531">
            <v>1.79</v>
          </cell>
          <cell r="E531">
            <v>7.9140000000000002E-2</v>
          </cell>
          <cell r="F531">
            <v>2.3570001E-2</v>
          </cell>
          <cell r="G531">
            <v>6.6919999999999993E-2</v>
          </cell>
          <cell r="H531">
            <v>1.289E-2</v>
          </cell>
          <cell r="I531">
            <v>20.279330000000002</v>
          </cell>
          <cell r="J531">
            <v>1.5313870999999999</v>
          </cell>
          <cell r="K531">
            <v>148.03800000000001</v>
          </cell>
        </row>
        <row r="532">
          <cell r="A532" t="str">
            <v>3029.TW</v>
          </cell>
          <cell r="B532">
            <v>4.5999999999999996</v>
          </cell>
          <cell r="E532">
            <v>0.17119999999999999</v>
          </cell>
          <cell r="F532">
            <v>6.0659999999999999E-2</v>
          </cell>
          <cell r="G532">
            <v>0.12325</v>
          </cell>
          <cell r="H532">
            <v>6.4299999999999996E-2</v>
          </cell>
          <cell r="I532">
            <v>16.217392</v>
          </cell>
          <cell r="J532">
            <v>3.0641582000000001</v>
          </cell>
          <cell r="K532">
            <v>92.179000000000002</v>
          </cell>
        </row>
        <row r="533">
          <cell r="A533" t="str">
            <v>3030.TW</v>
          </cell>
          <cell r="B533">
            <v>5.01</v>
          </cell>
          <cell r="C533">
            <v>0.27600000000000002</v>
          </cell>
          <cell r="E533">
            <v>0.13855999999999999</v>
          </cell>
          <cell r="F533">
            <v>8.3549999999999999E-2</v>
          </cell>
          <cell r="G533">
            <v>0.59314</v>
          </cell>
          <cell r="H533">
            <v>0.31337999999999999</v>
          </cell>
          <cell r="I533">
            <v>37.025948</v>
          </cell>
          <cell r="J533">
            <v>6.0979619999999999</v>
          </cell>
          <cell r="K533">
            <v>18.776</v>
          </cell>
        </row>
        <row r="534">
          <cell r="A534" t="str">
            <v>3031.TW</v>
          </cell>
          <cell r="B534">
            <v>1</v>
          </cell>
          <cell r="C534">
            <v>0.501</v>
          </cell>
          <cell r="D534">
            <v>38.644069999999999</v>
          </cell>
          <cell r="E534">
            <v>5.9089999999999997E-2</v>
          </cell>
          <cell r="F534">
            <v>1.2E-2</v>
          </cell>
          <cell r="G534">
            <v>0.27063999999999999</v>
          </cell>
          <cell r="H534">
            <v>6.4409999999999995E-2</v>
          </cell>
          <cell r="I534">
            <v>22.8</v>
          </cell>
          <cell r="J534">
            <v>1.3403091</v>
          </cell>
          <cell r="K534">
            <v>6.5389999999999997</v>
          </cell>
        </row>
        <row r="535">
          <cell r="A535" t="str">
            <v>3032.TW</v>
          </cell>
          <cell r="B535">
            <v>5.9</v>
          </cell>
          <cell r="C535">
            <v>0.58599999999999997</v>
          </cell>
          <cell r="E535">
            <v>0.18603</v>
          </cell>
          <cell r="F535">
            <v>6.5579999999999999E-2</v>
          </cell>
          <cell r="G535">
            <v>0.23021</v>
          </cell>
          <cell r="H535">
            <v>0.11177000400000001</v>
          </cell>
          <cell r="I535">
            <v>13.152542</v>
          </cell>
          <cell r="J535">
            <v>2.9155395</v>
          </cell>
          <cell r="K535">
            <v>72.688999999999993</v>
          </cell>
        </row>
        <row r="536">
          <cell r="A536" t="str">
            <v>3033.TW</v>
          </cell>
          <cell r="B536">
            <v>1.61</v>
          </cell>
          <cell r="E536">
            <v>8.4919999999999995E-2</v>
          </cell>
          <cell r="F536">
            <v>3.3959999999999997E-2</v>
          </cell>
          <cell r="G536">
            <v>6.1629999999999997E-2</v>
          </cell>
          <cell r="H536">
            <v>2.6300001999999999E-2</v>
          </cell>
          <cell r="I536">
            <v>24.068322999999999</v>
          </cell>
          <cell r="J536">
            <v>1.8272268</v>
          </cell>
          <cell r="K536">
            <v>170.221</v>
          </cell>
        </row>
        <row r="537">
          <cell r="A537" t="str">
            <v>3034.TW</v>
          </cell>
          <cell r="B537">
            <v>38.54</v>
          </cell>
          <cell r="C537">
            <v>1.071</v>
          </cell>
          <cell r="D537">
            <v>15.066506</v>
          </cell>
          <cell r="E537">
            <v>0.32799998000000002</v>
          </cell>
          <cell r="F537">
            <v>0.1512</v>
          </cell>
          <cell r="G537">
            <v>0.41665999999999997</v>
          </cell>
          <cell r="H537">
            <v>0.21059</v>
          </cell>
          <cell r="I537">
            <v>16.165023999999999</v>
          </cell>
          <cell r="J537">
            <v>5.2581379999999998</v>
          </cell>
          <cell r="K537">
            <v>182.101</v>
          </cell>
        </row>
        <row r="538">
          <cell r="A538" t="str">
            <v>3035.TW</v>
          </cell>
          <cell r="B538">
            <v>5.44</v>
          </cell>
          <cell r="D538">
            <v>28.018433000000002</v>
          </cell>
          <cell r="E538">
            <v>0.11419</v>
          </cell>
          <cell r="F538">
            <v>6.3240000000000005E-2</v>
          </cell>
          <cell r="G538">
            <v>0.44746999999999998</v>
          </cell>
          <cell r="H538">
            <v>0.12275</v>
          </cell>
          <cell r="I538">
            <v>55.882350000000002</v>
          </cell>
          <cell r="J538">
            <v>5.5411763000000001</v>
          </cell>
          <cell r="K538">
            <v>45.411000000000001</v>
          </cell>
        </row>
        <row r="539">
          <cell r="A539" t="str">
            <v>3036.TW</v>
          </cell>
          <cell r="B539">
            <v>4.91</v>
          </cell>
          <cell r="D539">
            <v>8.7159250000000004</v>
          </cell>
          <cell r="E539">
            <v>6.6309999999999994E-2</v>
          </cell>
          <cell r="F539">
            <v>2.2780001000000001E-2</v>
          </cell>
          <cell r="G539">
            <v>2.8680000000000001E-2</v>
          </cell>
          <cell r="H539">
            <v>1.355E-2</v>
          </cell>
          <cell r="I539">
            <v>24.745418999999998</v>
          </cell>
          <cell r="J539">
            <v>1.4611970999999999</v>
          </cell>
          <cell r="K539">
            <v>728.35799999999995</v>
          </cell>
        </row>
        <row r="540">
          <cell r="A540" t="str">
            <v>3037.TW</v>
          </cell>
          <cell r="B540">
            <v>6.68</v>
          </cell>
          <cell r="C540">
            <v>1.5720000000000001</v>
          </cell>
          <cell r="D540">
            <v>13.061225</v>
          </cell>
          <cell r="E540">
            <v>0.10614</v>
          </cell>
          <cell r="F540">
            <v>2.1300000999999999E-2</v>
          </cell>
          <cell r="G540">
            <v>0.18417998999999999</v>
          </cell>
          <cell r="H540">
            <v>5.978E-2</v>
          </cell>
          <cell r="I540">
            <v>28.742515999999998</v>
          </cell>
          <cell r="J540">
            <v>3.0933316</v>
          </cell>
          <cell r="K540">
            <v>68.341999999999999</v>
          </cell>
        </row>
        <row r="541">
          <cell r="A541" t="str">
            <v>3038.TW</v>
          </cell>
          <cell r="B541">
            <v>2.97</v>
          </cell>
          <cell r="C541">
            <v>0.29799999999999999</v>
          </cell>
          <cell r="D541">
            <v>11.648936000000001</v>
          </cell>
          <cell r="E541">
            <v>0.16893</v>
          </cell>
          <cell r="F541">
            <v>6.6640000000000005E-2</v>
          </cell>
          <cell r="G541">
            <v>0.23040000999999999</v>
          </cell>
          <cell r="H541">
            <v>0.13785</v>
          </cell>
          <cell r="I541">
            <v>11.060605000000001</v>
          </cell>
          <cell r="J541">
            <v>1.8861965000000001</v>
          </cell>
          <cell r="K541">
            <v>29.518000000000001</v>
          </cell>
        </row>
        <row r="542">
          <cell r="A542" t="str">
            <v>3040.TW</v>
          </cell>
          <cell r="B542">
            <v>1.06</v>
          </cell>
          <cell r="E542">
            <v>4.4760000000000001E-2</v>
          </cell>
          <cell r="F542">
            <v>2.5729999E-2</v>
          </cell>
          <cell r="G542">
            <v>0.68767</v>
          </cell>
          <cell r="H542">
            <v>0.31463000000000002</v>
          </cell>
          <cell r="I542">
            <v>32.264153</v>
          </cell>
          <cell r="J542">
            <v>1.461039</v>
          </cell>
          <cell r="K542">
            <v>2.411</v>
          </cell>
        </row>
        <row r="543">
          <cell r="A543" t="str">
            <v>3041.TW</v>
          </cell>
          <cell r="B543">
            <v>-8.81</v>
          </cell>
          <cell r="C543">
            <v>1.2829999999999999</v>
          </cell>
          <cell r="D543">
            <v>23.298970000000001</v>
          </cell>
          <cell r="E543">
            <v>-0.69454000000000005</v>
          </cell>
          <cell r="F543">
            <v>-0.12950999999999999</v>
          </cell>
          <cell r="G543">
            <v>0.21110001</v>
          </cell>
          <cell r="H543">
            <v>-0.26665001999999999</v>
          </cell>
          <cell r="J543">
            <v>2.72519</v>
          </cell>
          <cell r="K543">
            <v>7.4809999999999999</v>
          </cell>
        </row>
        <row r="544">
          <cell r="A544" t="str">
            <v>3042.TW</v>
          </cell>
          <cell r="B544">
            <v>6.1</v>
          </cell>
          <cell r="D544">
            <v>14.60177</v>
          </cell>
          <cell r="E544">
            <v>0.15371999</v>
          </cell>
          <cell r="F544">
            <v>6.3659999999999994E-2</v>
          </cell>
          <cell r="G544">
            <v>0.35965002000000001</v>
          </cell>
          <cell r="H544">
            <v>0.16911000000000001</v>
          </cell>
          <cell r="I544">
            <v>18.934426999999999</v>
          </cell>
          <cell r="J544">
            <v>2.8184480000000001</v>
          </cell>
          <cell r="K544">
            <v>36.436</v>
          </cell>
        </row>
        <row r="545">
          <cell r="A545" t="str">
            <v>3043.TW</v>
          </cell>
          <cell r="B545">
            <v>0.01</v>
          </cell>
          <cell r="C545">
            <v>0.55500000000000005</v>
          </cell>
          <cell r="E545">
            <v>-1.8099998999999999E-3</v>
          </cell>
          <cell r="F545">
            <v>2.3120001000000001E-2</v>
          </cell>
          <cell r="G545">
            <v>0.21075000999999999</v>
          </cell>
          <cell r="H545">
            <v>-0.19627</v>
          </cell>
          <cell r="I545">
            <v>3160</v>
          </cell>
          <cell r="J545">
            <v>2.9030776</v>
          </cell>
          <cell r="K545">
            <v>34.045000000000002</v>
          </cell>
        </row>
        <row r="546">
          <cell r="A546" t="str">
            <v>3044.TW</v>
          </cell>
          <cell r="B546">
            <v>12.82</v>
          </cell>
          <cell r="C546">
            <v>0.71399999999999997</v>
          </cell>
          <cell r="D546">
            <v>11.561643999999999</v>
          </cell>
          <cell r="E546">
            <v>0.15065999999999999</v>
          </cell>
          <cell r="F546">
            <v>6.0949995999999999E-2</v>
          </cell>
          <cell r="G546">
            <v>0.20974001</v>
          </cell>
          <cell r="H546">
            <v>0.13986999999999999</v>
          </cell>
          <cell r="I546">
            <v>16.458658</v>
          </cell>
          <cell r="J546">
            <v>2.3706800000000001</v>
          </cell>
          <cell r="K546">
            <v>113.952</v>
          </cell>
        </row>
        <row r="547">
          <cell r="A547" t="str">
            <v>3045.TW</v>
          </cell>
          <cell r="B547">
            <v>4.34</v>
          </cell>
          <cell r="C547">
            <v>9.6000000000000002E-2</v>
          </cell>
          <cell r="D547">
            <v>23.127753999999999</v>
          </cell>
          <cell r="E547">
            <v>0.16866999999999999</v>
          </cell>
          <cell r="F547">
            <v>5.2010002999999999E-2</v>
          </cell>
          <cell r="G547">
            <v>0.18913000999999999</v>
          </cell>
          <cell r="H547">
            <v>9.6429996000000004E-2</v>
          </cell>
          <cell r="I547">
            <v>24.193548</v>
          </cell>
          <cell r="J547">
            <v>3.6154535000000001</v>
          </cell>
          <cell r="K547">
            <v>65.289000000000001</v>
          </cell>
        </row>
        <row r="548">
          <cell r="A548" t="str">
            <v>3046.TW</v>
          </cell>
          <cell r="B548">
            <v>3.37</v>
          </cell>
          <cell r="D548">
            <v>67.263159999999999</v>
          </cell>
          <cell r="E548">
            <v>0.23818001</v>
          </cell>
          <cell r="F548">
            <v>4.2069997999999997E-2</v>
          </cell>
          <cell r="G548">
            <v>7.0419999999999996E-2</v>
          </cell>
          <cell r="H548">
            <v>3.959E-2</v>
          </cell>
          <cell r="I548">
            <v>18.961425999999999</v>
          </cell>
          <cell r="J548">
            <v>3.760151</v>
          </cell>
          <cell r="K548">
            <v>80.512</v>
          </cell>
        </row>
        <row r="549">
          <cell r="A549" t="str">
            <v>3047.TW</v>
          </cell>
          <cell r="B549">
            <v>-0.46</v>
          </cell>
          <cell r="E549">
            <v>-0.10902000000000001</v>
          </cell>
          <cell r="F549">
            <v>-3.4500000000000003E-2</v>
          </cell>
          <cell r="G549">
            <v>0.23096000999999999</v>
          </cell>
          <cell r="H549">
            <v>-0.21474001000000001</v>
          </cell>
          <cell r="J549">
            <v>2.0618558</v>
          </cell>
          <cell r="K549">
            <v>19.021000000000001</v>
          </cell>
        </row>
        <row r="550">
          <cell r="A550" t="str">
            <v>3048.TW</v>
          </cell>
          <cell r="B550">
            <v>0.31</v>
          </cell>
          <cell r="D550">
            <v>24.449541</v>
          </cell>
          <cell r="E550">
            <v>1.5829999000000001E-2</v>
          </cell>
          <cell r="F550">
            <v>3.209E-2</v>
          </cell>
          <cell r="G550">
            <v>3.0720001E-2</v>
          </cell>
          <cell r="H550">
            <v>1.3350001E-2</v>
          </cell>
          <cell r="I550">
            <v>85.967740000000006</v>
          </cell>
          <cell r="J550">
            <v>1.3585155</v>
          </cell>
          <cell r="K550">
            <v>431.661</v>
          </cell>
        </row>
        <row r="551">
          <cell r="A551" t="str">
            <v>3049.TW</v>
          </cell>
          <cell r="B551">
            <v>-1.2</v>
          </cell>
          <cell r="D551">
            <v>28.322579999999999</v>
          </cell>
          <cell r="E551">
            <v>-0.10324999999999999</v>
          </cell>
          <cell r="F551">
            <v>-5.0090000000000003E-2</v>
          </cell>
          <cell r="G551">
            <v>-0.73811996000000002</v>
          </cell>
          <cell r="H551">
            <v>-0.98706000000000005</v>
          </cell>
          <cell r="J551">
            <v>0.81131030000000004</v>
          </cell>
          <cell r="K551">
            <v>1.5169999999999999</v>
          </cell>
        </row>
        <row r="552">
          <cell r="A552" t="str">
            <v>3050.TW</v>
          </cell>
          <cell r="B552">
            <v>0.72</v>
          </cell>
          <cell r="C552">
            <v>0.627</v>
          </cell>
          <cell r="E552">
            <v>3.3140000000000003E-2</v>
          </cell>
          <cell r="F552">
            <v>1.3789999000000001E-2</v>
          </cell>
          <cell r="G552">
            <v>0.38922000000000001</v>
          </cell>
          <cell r="H552">
            <v>1.82E-3</v>
          </cell>
          <cell r="I552">
            <v>30.694445000000002</v>
          </cell>
          <cell r="J552">
            <v>1.3538349000000001</v>
          </cell>
          <cell r="K552">
            <v>7.7850000000000001</v>
          </cell>
        </row>
        <row r="553">
          <cell r="A553" t="str">
            <v>3051.TW</v>
          </cell>
          <cell r="B553">
            <v>1.69</v>
          </cell>
          <cell r="C553">
            <v>1.359</v>
          </cell>
          <cell r="E553">
            <v>7.0690000000000003E-2</v>
          </cell>
          <cell r="F553">
            <v>2.981E-2</v>
          </cell>
          <cell r="G553">
            <v>0.26596999999999998</v>
          </cell>
          <cell r="H553">
            <v>0.28021000000000001</v>
          </cell>
          <cell r="I553">
            <v>20.56213</v>
          </cell>
          <cell r="J553">
            <v>2.3870037000000002</v>
          </cell>
          <cell r="K553">
            <v>11.933</v>
          </cell>
        </row>
        <row r="554">
          <cell r="A554" t="str">
            <v>3052.TW</v>
          </cell>
          <cell r="B554">
            <v>1.06</v>
          </cell>
          <cell r="C554">
            <v>0.61599999999999999</v>
          </cell>
          <cell r="E554">
            <v>6.3070000000000001E-2</v>
          </cell>
          <cell r="F554">
            <v>1.6299999999999999E-2</v>
          </cell>
          <cell r="G554">
            <v>0.11133999999999999</v>
          </cell>
          <cell r="H554">
            <v>5.1299999999999998E-2</v>
          </cell>
          <cell r="I554">
            <v>12.311321</v>
          </cell>
          <cell r="J554">
            <v>0.80880076000000001</v>
          </cell>
          <cell r="K554">
            <v>17.654</v>
          </cell>
        </row>
        <row r="555">
          <cell r="A555" t="str">
            <v>3054.TW</v>
          </cell>
          <cell r="B555">
            <v>-0.25</v>
          </cell>
          <cell r="E555">
            <v>-2.5870000000000001E-2</v>
          </cell>
          <cell r="F555">
            <v>-2.794E-2</v>
          </cell>
          <cell r="G555">
            <v>0.29264997999999998</v>
          </cell>
          <cell r="H555">
            <v>-0.13078000000000001</v>
          </cell>
          <cell r="J555">
            <v>2.2223442000000002</v>
          </cell>
          <cell r="K555">
            <v>0.81399999999999995</v>
          </cell>
        </row>
        <row r="556">
          <cell r="A556" t="str">
            <v>3055.TW</v>
          </cell>
          <cell r="B556">
            <v>-2.2999999999999998</v>
          </cell>
          <cell r="C556">
            <v>0.28299999999999997</v>
          </cell>
          <cell r="D556">
            <v>-55.180720000000001</v>
          </cell>
          <cell r="E556">
            <v>-2.0330000000000001E-2</v>
          </cell>
          <cell r="F556">
            <v>-3.0929999999999999E-2</v>
          </cell>
          <cell r="G556">
            <v>0.17757000000000001</v>
          </cell>
          <cell r="H556">
            <v>-0.11552</v>
          </cell>
          <cell r="J556">
            <v>4.1496779999999998</v>
          </cell>
          <cell r="K556">
            <v>11.772</v>
          </cell>
        </row>
        <row r="557">
          <cell r="A557" t="str">
            <v>3056.TW</v>
          </cell>
          <cell r="B557">
            <v>0.72</v>
          </cell>
          <cell r="C557">
            <v>0.58199999999999996</v>
          </cell>
          <cell r="D557">
            <v>10.871710999999999</v>
          </cell>
          <cell r="E557">
            <v>4.2389999999999997E-2</v>
          </cell>
          <cell r="F557">
            <v>1.0140000999999999E-2</v>
          </cell>
          <cell r="G557">
            <v>0.42126997999999999</v>
          </cell>
          <cell r="H557">
            <v>-2.10114</v>
          </cell>
          <cell r="I557">
            <v>45.902774999999998</v>
          </cell>
          <cell r="J557">
            <v>1.6406056</v>
          </cell>
          <cell r="K557">
            <v>4.4470000000000001</v>
          </cell>
        </row>
        <row r="558">
          <cell r="A558" t="str">
            <v>3057.TW</v>
          </cell>
          <cell r="B558">
            <v>-1.43</v>
          </cell>
          <cell r="C558">
            <v>1.306</v>
          </cell>
          <cell r="D558">
            <v>35.875</v>
          </cell>
          <cell r="E558">
            <v>-0.17848</v>
          </cell>
          <cell r="F558">
            <v>-6.2190000000000002E-2</v>
          </cell>
          <cell r="G558">
            <v>0.34605997999999999</v>
          </cell>
          <cell r="H558">
            <v>-0.32090999999999997</v>
          </cell>
          <cell r="J558">
            <v>1.8127842999999999</v>
          </cell>
          <cell r="K558">
            <v>6.3070000000000004</v>
          </cell>
        </row>
        <row r="559">
          <cell r="A559" t="str">
            <v>3058.TW</v>
          </cell>
          <cell r="B559">
            <v>-0.44</v>
          </cell>
          <cell r="C559">
            <v>0.64700000000000002</v>
          </cell>
          <cell r="E559">
            <v>2.7859999999999999E-2</v>
          </cell>
          <cell r="F559">
            <v>-9.5200000000000007E-3</v>
          </cell>
          <cell r="G559">
            <v>0.14555999999999999</v>
          </cell>
          <cell r="H559">
            <v>-2.1819999999999999E-2</v>
          </cell>
          <cell r="J559">
            <v>2.1464381000000001</v>
          </cell>
          <cell r="K559">
            <v>23.506</v>
          </cell>
        </row>
        <row r="560">
          <cell r="A560" t="str">
            <v>3059.TW</v>
          </cell>
          <cell r="B560">
            <v>1.29</v>
          </cell>
          <cell r="C560">
            <v>0.81</v>
          </cell>
          <cell r="E560">
            <v>4.7909997000000003E-2</v>
          </cell>
          <cell r="F560">
            <v>1.4989999E-2</v>
          </cell>
          <cell r="G560">
            <v>0.28905999999999998</v>
          </cell>
          <cell r="H560">
            <v>5.0219998000000002E-2</v>
          </cell>
          <cell r="I560">
            <v>33.449615000000001</v>
          </cell>
          <cell r="J560">
            <v>1.3341786</v>
          </cell>
          <cell r="K560">
            <v>30.521000000000001</v>
          </cell>
        </row>
        <row r="561">
          <cell r="A561" t="str">
            <v>3060.TW</v>
          </cell>
          <cell r="B561">
            <v>-0.62</v>
          </cell>
          <cell r="C561">
            <v>1</v>
          </cell>
          <cell r="E561">
            <v>-8.6789994999999995E-2</v>
          </cell>
          <cell r="F561">
            <v>-3.1579999999999997E-2</v>
          </cell>
          <cell r="G561">
            <v>8.3929989999999996E-2</v>
          </cell>
          <cell r="H561">
            <v>-9.3500000000000007E-3</v>
          </cell>
          <cell r="J561">
            <v>1.9876419999999999</v>
          </cell>
          <cell r="K561">
            <v>19.303999999999998</v>
          </cell>
        </row>
        <row r="562">
          <cell r="A562" t="str">
            <v>3062.TW</v>
          </cell>
          <cell r="B562">
            <v>-0.6</v>
          </cell>
          <cell r="C562">
            <v>0.73099999999999998</v>
          </cell>
          <cell r="E562">
            <v>-6.4430000000000001E-2</v>
          </cell>
          <cell r="F562">
            <v>-3.9989999999999998E-2</v>
          </cell>
          <cell r="G562">
            <v>2.6099999999999999E-3</v>
          </cell>
          <cell r="H562">
            <v>-0.11942999999999999</v>
          </cell>
          <cell r="J562">
            <v>1.7027756999999999</v>
          </cell>
          <cell r="K562">
            <v>11.603</v>
          </cell>
        </row>
        <row r="563">
          <cell r="A563" t="str">
            <v>3090.TW</v>
          </cell>
          <cell r="B563">
            <v>3.84</v>
          </cell>
          <cell r="C563">
            <v>0.56899999999999995</v>
          </cell>
          <cell r="D563">
            <v>17.252473999999999</v>
          </cell>
          <cell r="E563">
            <v>0.11156000000000001</v>
          </cell>
          <cell r="F563">
            <v>5.8220000000000001E-2</v>
          </cell>
          <cell r="G563">
            <v>0.15412000000000001</v>
          </cell>
          <cell r="H563">
            <v>7.4340000000000003E-2</v>
          </cell>
          <cell r="I563">
            <v>18.151040999999999</v>
          </cell>
          <cell r="J563">
            <v>2.3776221</v>
          </cell>
          <cell r="K563">
            <v>51.067999999999998</v>
          </cell>
        </row>
        <row r="564">
          <cell r="A564" t="str">
            <v>3092.TW</v>
          </cell>
          <cell r="B564">
            <v>-1.28</v>
          </cell>
          <cell r="E564">
            <v>-4.3970000000000002E-2</v>
          </cell>
          <cell r="F564">
            <v>-1.609E-2</v>
          </cell>
          <cell r="G564">
            <v>0.14907000000000001</v>
          </cell>
          <cell r="H564">
            <v>-3.7260000000000001E-2</v>
          </cell>
          <cell r="J564">
            <v>1.5979977999999999</v>
          </cell>
          <cell r="K564">
            <v>19.728000000000002</v>
          </cell>
        </row>
        <row r="565">
          <cell r="A565" t="str">
            <v>3094.TW</v>
          </cell>
          <cell r="B565">
            <v>0.45</v>
          </cell>
          <cell r="E565">
            <v>3.6740000000000002E-2</v>
          </cell>
          <cell r="F565">
            <v>-1.8400000000000001E-3</v>
          </cell>
          <cell r="G565">
            <v>0.67227994999999996</v>
          </cell>
          <cell r="H565">
            <v>-0.24610001000000001</v>
          </cell>
          <cell r="I565">
            <v>74</v>
          </cell>
          <cell r="J565">
            <v>3.0179442999999999</v>
          </cell>
          <cell r="K565">
            <v>2.5030000000000001</v>
          </cell>
        </row>
        <row r="566">
          <cell r="A566" t="str">
            <v>3130.TW</v>
          </cell>
          <cell r="B566">
            <v>13.36</v>
          </cell>
          <cell r="C566">
            <v>0.20399999999999999</v>
          </cell>
          <cell r="D566">
            <v>23.316832000000002</v>
          </cell>
          <cell r="E566">
            <v>0.27277002</v>
          </cell>
          <cell r="F566">
            <v>9.4079999999999997E-2</v>
          </cell>
          <cell r="G566">
            <v>0.86873</v>
          </cell>
          <cell r="H566">
            <v>0.16906999</v>
          </cell>
          <cell r="I566">
            <v>17.627247000000001</v>
          </cell>
          <cell r="J566">
            <v>4.7142425000000001</v>
          </cell>
          <cell r="K566">
            <v>70.183999999999997</v>
          </cell>
        </row>
        <row r="567">
          <cell r="A567" t="str">
            <v>3138.TW</v>
          </cell>
          <cell r="B567">
            <v>3.62</v>
          </cell>
          <cell r="C567">
            <v>1.242</v>
          </cell>
          <cell r="E567">
            <v>0.12570000000000001</v>
          </cell>
          <cell r="F567">
            <v>4.5890002999999999E-2</v>
          </cell>
          <cell r="G567">
            <v>0.43719999999999998</v>
          </cell>
          <cell r="H567">
            <v>0.10231</v>
          </cell>
          <cell r="I567">
            <v>37.56906</v>
          </cell>
          <cell r="J567">
            <v>3.8288288000000001</v>
          </cell>
          <cell r="K567">
            <v>38.121000000000002</v>
          </cell>
        </row>
        <row r="568">
          <cell r="A568" t="str">
            <v>3149.TW</v>
          </cell>
          <cell r="B568">
            <v>-0.72</v>
          </cell>
          <cell r="C568">
            <v>1.2829999999999999</v>
          </cell>
          <cell r="D568">
            <v>-17.657343000000001</v>
          </cell>
          <cell r="E568">
            <v>-8.2849999999999993E-2</v>
          </cell>
          <cell r="F568">
            <v>-2.9420000000000002E-2</v>
          </cell>
          <cell r="G568">
            <v>3.3660000000000002E-2</v>
          </cell>
          <cell r="H568">
            <v>-9.6169989999999997E-2</v>
          </cell>
          <cell r="J568">
            <v>2.6674414</v>
          </cell>
          <cell r="K568">
            <v>12.885</v>
          </cell>
        </row>
        <row r="569">
          <cell r="A569" t="str">
            <v>3164.TW</v>
          </cell>
          <cell r="B569">
            <v>0.68</v>
          </cell>
          <cell r="C569">
            <v>0.35599999999999998</v>
          </cell>
          <cell r="E569">
            <v>1.523E-2</v>
          </cell>
          <cell r="F569">
            <v>2.6099999999999999E-3</v>
          </cell>
          <cell r="G569">
            <v>0.66408999999999996</v>
          </cell>
          <cell r="H569">
            <v>4.1009999999999998E-2</v>
          </cell>
          <cell r="I569">
            <v>35.808822999999997</v>
          </cell>
          <cell r="J569">
            <v>1.6003944000000001</v>
          </cell>
          <cell r="K569">
            <v>3.68</v>
          </cell>
        </row>
        <row r="570">
          <cell r="A570" t="str">
            <v>3167.TW</v>
          </cell>
          <cell r="B570">
            <v>0.26</v>
          </cell>
          <cell r="C570">
            <v>0.59299999999999997</v>
          </cell>
          <cell r="D570">
            <v>12.621145</v>
          </cell>
          <cell r="E570">
            <v>5.3100003999999998E-3</v>
          </cell>
          <cell r="F570">
            <v>-6.5399999999999998E-3</v>
          </cell>
          <cell r="G570">
            <v>0.25319000000000003</v>
          </cell>
          <cell r="H570">
            <v>5.5329999999999997E-2</v>
          </cell>
          <cell r="I570">
            <v>220.38461000000001</v>
          </cell>
          <cell r="J570">
            <v>2.2360102999999998</v>
          </cell>
          <cell r="K570">
            <v>15.657999999999999</v>
          </cell>
        </row>
        <row r="571">
          <cell r="A571" t="str">
            <v>3168.TW</v>
          </cell>
          <cell r="C571">
            <v>0.51800000000000002</v>
          </cell>
          <cell r="E571">
            <v>0.13372999999999999</v>
          </cell>
          <cell r="F571">
            <v>6.9110000000000005E-2</v>
          </cell>
          <cell r="G571">
            <v>0.23743998999999999</v>
          </cell>
          <cell r="H571">
            <v>7.8869999999999996E-2</v>
          </cell>
          <cell r="K571">
            <v>56.43</v>
          </cell>
        </row>
        <row r="572">
          <cell r="A572" t="str">
            <v>3189.TW</v>
          </cell>
          <cell r="B572">
            <v>0.13</v>
          </cell>
          <cell r="D572">
            <v>13.092643000000001</v>
          </cell>
          <cell r="E572">
            <v>3.6170002E-2</v>
          </cell>
          <cell r="F572">
            <v>9.0600000000000003E-3</v>
          </cell>
          <cell r="G572">
            <v>0.26107000000000002</v>
          </cell>
          <cell r="H572">
            <v>4.5929999999999999E-2</v>
          </cell>
          <cell r="I572">
            <v>739.23080000000004</v>
          </cell>
          <cell r="J572">
            <v>1.5003667999999999</v>
          </cell>
          <cell r="K572">
            <v>56.88</v>
          </cell>
        </row>
        <row r="573">
          <cell r="A573" t="str">
            <v>3209.TW</v>
          </cell>
          <cell r="B573">
            <v>2.5</v>
          </cell>
          <cell r="C573">
            <v>0.56999999999999995</v>
          </cell>
          <cell r="D573">
            <v>14.715446999999999</v>
          </cell>
          <cell r="E573">
            <v>0.12339</v>
          </cell>
          <cell r="F573">
            <v>3.8469999999999997E-2</v>
          </cell>
          <cell r="G573">
            <v>4.1160002000000001E-2</v>
          </cell>
          <cell r="H573">
            <v>1.9460000000000002E-2</v>
          </cell>
          <cell r="I573">
            <v>14.480000499999999</v>
          </cell>
          <cell r="J573">
            <v>1.7556623</v>
          </cell>
          <cell r="K573">
            <v>245.126</v>
          </cell>
        </row>
        <row r="574">
          <cell r="A574" t="str">
            <v>3229.TW</v>
          </cell>
          <cell r="B574">
            <v>-0.54</v>
          </cell>
          <cell r="C574">
            <v>0.33700000000000002</v>
          </cell>
          <cell r="E574">
            <v>-4.0320000000000002E-2</v>
          </cell>
          <cell r="F574">
            <v>-2.0709999999999999E-2</v>
          </cell>
          <cell r="G574">
            <v>5.3999999999999999E-2</v>
          </cell>
          <cell r="H574">
            <v>-1.6049999999999998E-2</v>
          </cell>
          <cell r="J574">
            <v>1.6110591000000001</v>
          </cell>
          <cell r="K574">
            <v>14.443</v>
          </cell>
        </row>
        <row r="575">
          <cell r="A575" t="str">
            <v>3231.TW</v>
          </cell>
          <cell r="B575">
            <v>5.14</v>
          </cell>
          <cell r="C575">
            <v>0.879</v>
          </cell>
          <cell r="D575">
            <v>13.693902</v>
          </cell>
          <cell r="E575">
            <v>0.17141001</v>
          </cell>
          <cell r="F575">
            <v>4.1840002000000001E-2</v>
          </cell>
          <cell r="G575">
            <v>7.979E-2</v>
          </cell>
          <cell r="H575">
            <v>2.9499999999999998E-2</v>
          </cell>
          <cell r="I575">
            <v>23.151751999999998</v>
          </cell>
          <cell r="J575">
            <v>3.0233737999999999</v>
          </cell>
          <cell r="K575">
            <v>317.12299999999999</v>
          </cell>
        </row>
        <row r="576">
          <cell r="A576" t="str">
            <v>3257.TW</v>
          </cell>
          <cell r="B576">
            <v>3.51</v>
          </cell>
          <cell r="C576">
            <v>0.80700000000000005</v>
          </cell>
          <cell r="D576">
            <v>40</v>
          </cell>
          <cell r="E576">
            <v>0.15946001000000001</v>
          </cell>
          <cell r="F576">
            <v>0.1016</v>
          </cell>
          <cell r="G576">
            <v>0.47833002000000002</v>
          </cell>
          <cell r="H576">
            <v>0.26486999999999999</v>
          </cell>
          <cell r="I576">
            <v>18.233618</v>
          </cell>
          <cell r="J576">
            <v>3.082703</v>
          </cell>
          <cell r="K576">
            <v>13.452999999999999</v>
          </cell>
        </row>
        <row r="577">
          <cell r="A577" t="str">
            <v>3266.TW</v>
          </cell>
          <cell r="B577">
            <v>2.33</v>
          </cell>
          <cell r="E577">
            <v>0.13092000000000001</v>
          </cell>
          <cell r="F577">
            <v>4.0660000000000002E-2</v>
          </cell>
          <cell r="G577">
            <v>0.29566999999999999</v>
          </cell>
          <cell r="H577">
            <v>0.14974000000000001</v>
          </cell>
          <cell r="I577">
            <v>10.343348499999999</v>
          </cell>
          <cell r="J577">
            <v>1.3829115999999999</v>
          </cell>
          <cell r="K577">
            <v>13.858000000000001</v>
          </cell>
        </row>
        <row r="578">
          <cell r="A578" t="str">
            <v>3296.TW</v>
          </cell>
          <cell r="B578">
            <v>-0.91</v>
          </cell>
          <cell r="C578">
            <v>0.38700000000000001</v>
          </cell>
          <cell r="E578">
            <v>-7.3260000000000006E-2</v>
          </cell>
          <cell r="F578">
            <v>-3.0050001999999999E-2</v>
          </cell>
          <cell r="G578">
            <v>0.19533001</v>
          </cell>
          <cell r="H578">
            <v>-0.13375999999999999</v>
          </cell>
          <cell r="J578">
            <v>2.0375380000000001</v>
          </cell>
          <cell r="K578">
            <v>15.406000000000001</v>
          </cell>
        </row>
        <row r="579">
          <cell r="A579" t="str">
            <v>3305.TW</v>
          </cell>
          <cell r="B579">
            <v>2.2000000000000002</v>
          </cell>
          <cell r="C579">
            <v>0.98</v>
          </cell>
          <cell r="D579">
            <v>22.879256999999999</v>
          </cell>
          <cell r="E579">
            <v>4.8710000000000003E-2</v>
          </cell>
          <cell r="F579">
            <v>2.9870000000000001E-2</v>
          </cell>
          <cell r="G579">
            <v>0.1449</v>
          </cell>
          <cell r="H579">
            <v>4.4760000000000001E-2</v>
          </cell>
          <cell r="I579">
            <v>33.590907999999999</v>
          </cell>
          <cell r="J579">
            <v>2.0628628999999998</v>
          </cell>
          <cell r="K579">
            <v>46.390999999999998</v>
          </cell>
        </row>
        <row r="580">
          <cell r="A580" t="str">
            <v>3308.TW</v>
          </cell>
          <cell r="B580">
            <v>1.78</v>
          </cell>
          <cell r="C580">
            <v>0.47</v>
          </cell>
          <cell r="E580">
            <v>0.49187999999999998</v>
          </cell>
          <cell r="F580">
            <v>1.26E-2</v>
          </cell>
          <cell r="G580">
            <v>0.32327</v>
          </cell>
          <cell r="H580">
            <v>-0.80335999999999996</v>
          </cell>
          <cell r="I580">
            <v>14.101124</v>
          </cell>
          <cell r="J580">
            <v>1.3640563000000001</v>
          </cell>
          <cell r="K580">
            <v>8.9770000000000003</v>
          </cell>
        </row>
        <row r="581">
          <cell r="A581" t="str">
            <v>3311.TW</v>
          </cell>
          <cell r="B581">
            <v>1.81</v>
          </cell>
          <cell r="C581">
            <v>0.57199999999999995</v>
          </cell>
          <cell r="D581">
            <v>-57.183098000000001</v>
          </cell>
          <cell r="E581">
            <v>4.6680002999999998E-2</v>
          </cell>
          <cell r="F581">
            <v>1.4030000000000001E-2</v>
          </cell>
          <cell r="G581">
            <v>0.15067</v>
          </cell>
          <cell r="H581">
            <v>2.1129999999999999E-2</v>
          </cell>
          <cell r="I581">
            <v>22.430938999999999</v>
          </cell>
          <cell r="J581">
            <v>1.0266005</v>
          </cell>
          <cell r="K581">
            <v>31.629000000000001</v>
          </cell>
        </row>
        <row r="582">
          <cell r="A582" t="str">
            <v>3312.TW</v>
          </cell>
          <cell r="B582">
            <v>2.1800000000000002</v>
          </cell>
          <cell r="C582">
            <v>0.60199999999999998</v>
          </cell>
          <cell r="E582">
            <v>0.116510004</v>
          </cell>
          <cell r="F582">
            <v>3.3970001999999999E-2</v>
          </cell>
          <cell r="G582">
            <v>5.6660000000000002E-2</v>
          </cell>
          <cell r="H582">
            <v>4.0939997999999998E-2</v>
          </cell>
          <cell r="I582">
            <v>27.155961999999999</v>
          </cell>
          <cell r="J582">
            <v>3.6345774999999998</v>
          </cell>
          <cell r="K582">
            <v>93.938999999999993</v>
          </cell>
        </row>
        <row r="583">
          <cell r="A583" t="str">
            <v>3321.TW</v>
          </cell>
          <cell r="B583">
            <v>-2.97</v>
          </cell>
          <cell r="C583">
            <v>1.147</v>
          </cell>
          <cell r="E583">
            <v>-0.38638001999999999</v>
          </cell>
          <cell r="F583">
            <v>-8.1190004999999996E-2</v>
          </cell>
          <cell r="G583">
            <v>2.001E-2</v>
          </cell>
          <cell r="H583">
            <v>-0.12637999999999999</v>
          </cell>
          <cell r="J583">
            <v>3.037601</v>
          </cell>
          <cell r="K583">
            <v>22.007000000000001</v>
          </cell>
        </row>
        <row r="584">
          <cell r="A584" t="str">
            <v>3338.TW</v>
          </cell>
          <cell r="B584">
            <v>3.25</v>
          </cell>
          <cell r="D584">
            <v>25.694050000000001</v>
          </cell>
          <cell r="E584">
            <v>0.14685999999999999</v>
          </cell>
          <cell r="F584">
            <v>4.6669996999999998E-2</v>
          </cell>
          <cell r="G584">
            <v>0.20691000000000001</v>
          </cell>
          <cell r="H584">
            <v>5.4089999999999999E-2</v>
          </cell>
          <cell r="I584">
            <v>27.907692000000001</v>
          </cell>
          <cell r="J584">
            <v>4.0076000000000001</v>
          </cell>
          <cell r="K584">
            <v>43.951000000000001</v>
          </cell>
        </row>
        <row r="585">
          <cell r="A585" t="str">
            <v>3346.TW</v>
          </cell>
          <cell r="B585">
            <v>2.65</v>
          </cell>
          <cell r="C585">
            <v>1.056</v>
          </cell>
          <cell r="D585">
            <v>10.178572000000001</v>
          </cell>
          <cell r="E585">
            <v>0.10326</v>
          </cell>
          <cell r="F585">
            <v>2.4559999999999998E-2</v>
          </cell>
          <cell r="G585">
            <v>0.14432</v>
          </cell>
          <cell r="H585">
            <v>6.4250000000000002E-2</v>
          </cell>
          <cell r="I585">
            <v>16.132073999999999</v>
          </cell>
          <cell r="J585">
            <v>1.4781647</v>
          </cell>
          <cell r="K585">
            <v>77.222999999999999</v>
          </cell>
        </row>
        <row r="586">
          <cell r="A586" t="str">
            <v>3356.TW</v>
          </cell>
          <cell r="B586">
            <v>4.76</v>
          </cell>
          <cell r="C586">
            <v>0.91400000000000003</v>
          </cell>
          <cell r="D586">
            <v>241.07142999999999</v>
          </cell>
          <cell r="E586">
            <v>0.14915999999999999</v>
          </cell>
          <cell r="F586">
            <v>3.5909999999999997E-2</v>
          </cell>
          <cell r="G586">
            <v>0.47761002000000002</v>
          </cell>
          <cell r="H586">
            <v>0.15135000000000001</v>
          </cell>
          <cell r="I586">
            <v>14.180671999999999</v>
          </cell>
          <cell r="J586">
            <v>2.9984009999999999</v>
          </cell>
          <cell r="K586">
            <v>14.073</v>
          </cell>
        </row>
        <row r="587">
          <cell r="A587" t="str">
            <v>3376.TW</v>
          </cell>
          <cell r="B587">
            <v>5.31</v>
          </cell>
          <cell r="D587">
            <v>24.319306999999998</v>
          </cell>
          <cell r="E587">
            <v>6.2309999999999997E-2</v>
          </cell>
          <cell r="F587">
            <v>3.0159999999999999E-2</v>
          </cell>
          <cell r="G587">
            <v>0.1825</v>
          </cell>
          <cell r="H587">
            <v>9.0020000000000003E-2</v>
          </cell>
          <cell r="I587">
            <v>37.005650000000003</v>
          </cell>
          <cell r="J587">
            <v>2.3057156000000001</v>
          </cell>
          <cell r="K587">
            <v>58.996000000000002</v>
          </cell>
        </row>
        <row r="588">
          <cell r="A588" t="str">
            <v>3380.TW</v>
          </cell>
          <cell r="B588">
            <v>0.81</v>
          </cell>
          <cell r="C588">
            <v>0.82899999999999996</v>
          </cell>
          <cell r="D588">
            <v>16.399082</v>
          </cell>
          <cell r="E588">
            <v>4.165E-2</v>
          </cell>
          <cell r="F588">
            <v>1.487E-2</v>
          </cell>
          <cell r="G588">
            <v>0.18837999</v>
          </cell>
          <cell r="H588">
            <v>1.874E-2</v>
          </cell>
          <cell r="I588">
            <v>44.135803000000003</v>
          </cell>
          <cell r="J588">
            <v>2.0372690000000002</v>
          </cell>
          <cell r="K588">
            <v>46.991</v>
          </cell>
        </row>
        <row r="589">
          <cell r="A589" t="str">
            <v>3406.TW</v>
          </cell>
          <cell r="B589">
            <v>34.770000000000003</v>
          </cell>
          <cell r="C589">
            <v>1.4330000000000001</v>
          </cell>
          <cell r="D589">
            <v>15.386922999999999</v>
          </cell>
          <cell r="E589">
            <v>0.15132000000000001</v>
          </cell>
          <cell r="F589">
            <v>6.1170000000000002E-2</v>
          </cell>
          <cell r="G589">
            <v>0.34675</v>
          </cell>
          <cell r="H589">
            <v>0.23629</v>
          </cell>
          <cell r="I589">
            <v>14.754098000000001</v>
          </cell>
          <cell r="J589">
            <v>2.7375913000000001</v>
          </cell>
          <cell r="K589">
            <v>192.249</v>
          </cell>
        </row>
        <row r="590">
          <cell r="A590" t="str">
            <v>3413.TW</v>
          </cell>
          <cell r="B590">
            <v>19.62</v>
          </cell>
          <cell r="D590">
            <v>11.841592</v>
          </cell>
          <cell r="E590">
            <v>0.19458</v>
          </cell>
          <cell r="F590">
            <v>6.2549999999999994E-2</v>
          </cell>
          <cell r="G590">
            <v>0.25890000000000002</v>
          </cell>
          <cell r="H590">
            <v>0.14513000000000001</v>
          </cell>
          <cell r="I590">
            <v>15.468908000000001</v>
          </cell>
          <cell r="J590">
            <v>2.5063173999999999</v>
          </cell>
          <cell r="K590">
            <v>132.85400000000001</v>
          </cell>
        </row>
        <row r="591">
          <cell r="A591" t="str">
            <v>3416.TW</v>
          </cell>
          <cell r="B591">
            <v>6.62</v>
          </cell>
          <cell r="C591">
            <v>0.23</v>
          </cell>
          <cell r="D591">
            <v>15.077821999999999</v>
          </cell>
          <cell r="E591">
            <v>0.18053</v>
          </cell>
          <cell r="F591">
            <v>9.4490009999999999E-2</v>
          </cell>
          <cell r="G591">
            <v>0.39983999999999997</v>
          </cell>
          <cell r="H591">
            <v>0.22688</v>
          </cell>
          <cell r="I591">
            <v>23.413898</v>
          </cell>
          <cell r="J591">
            <v>3.9535773000000001</v>
          </cell>
          <cell r="K591">
            <v>33.988999999999997</v>
          </cell>
        </row>
        <row r="592">
          <cell r="A592" t="str">
            <v>3419.TW</v>
          </cell>
          <cell r="B592">
            <v>-1.02</v>
          </cell>
          <cell r="D592">
            <v>31.886793000000001</v>
          </cell>
          <cell r="E592">
            <v>-9.1869999999999993E-2</v>
          </cell>
          <cell r="F592">
            <v>-6.2039999999999998E-2</v>
          </cell>
          <cell r="G592">
            <v>0.15540999999999999</v>
          </cell>
          <cell r="H592">
            <v>-0.15611</v>
          </cell>
          <cell r="J592">
            <v>1.5987134000000001</v>
          </cell>
          <cell r="K592">
            <v>11.202</v>
          </cell>
        </row>
        <row r="593">
          <cell r="A593" t="str">
            <v>3432.TW</v>
          </cell>
          <cell r="B593">
            <v>-9.91</v>
          </cell>
          <cell r="E593">
            <v>-6.9129999999999997E-2</v>
          </cell>
          <cell r="F593">
            <v>-4.231E-2</v>
          </cell>
          <cell r="G593">
            <v>0.17867</v>
          </cell>
          <cell r="H593">
            <v>-1.0543499999999999</v>
          </cell>
          <cell r="J593">
            <v>2.7750246999999999</v>
          </cell>
          <cell r="K593">
            <v>0.48799999999999999</v>
          </cell>
        </row>
        <row r="594">
          <cell r="A594" t="str">
            <v>3437.TW</v>
          </cell>
          <cell r="B594">
            <v>-0.7</v>
          </cell>
          <cell r="C594">
            <v>1.6020000000000001</v>
          </cell>
          <cell r="E594">
            <v>-5.7600002999999997E-2</v>
          </cell>
          <cell r="F594">
            <v>-3.1510000000000003E-2</v>
          </cell>
          <cell r="G594">
            <v>0.19395999999999999</v>
          </cell>
          <cell r="H594">
            <v>-0.15026999999999999</v>
          </cell>
          <cell r="J594">
            <v>1.5973881000000001</v>
          </cell>
          <cell r="K594">
            <v>13.647</v>
          </cell>
        </row>
        <row r="595">
          <cell r="A595" t="str">
            <v>3443.TW</v>
          </cell>
          <cell r="B595">
            <v>24.07</v>
          </cell>
          <cell r="C595">
            <v>1.1160000000000001</v>
          </cell>
          <cell r="D595">
            <v>40.572792</v>
          </cell>
          <cell r="E595">
            <v>0.33438000000000001</v>
          </cell>
          <cell r="F595">
            <v>0.10416</v>
          </cell>
          <cell r="G595">
            <v>0.29842999999999997</v>
          </cell>
          <cell r="H595">
            <v>0.12397</v>
          </cell>
          <cell r="I595">
            <v>63.564605999999998</v>
          </cell>
          <cell r="J595">
            <v>19.787894999999999</v>
          </cell>
          <cell r="K595">
            <v>189.553</v>
          </cell>
        </row>
        <row r="596">
          <cell r="A596" t="str">
            <v>3447.TW</v>
          </cell>
          <cell r="B596">
            <v>-1.93</v>
          </cell>
          <cell r="E596">
            <v>-0.13045000000000001</v>
          </cell>
          <cell r="F596">
            <v>-4.0599997999999998E-2</v>
          </cell>
          <cell r="G596">
            <v>5.0169999999999999E-2</v>
          </cell>
          <cell r="H596">
            <v>-9.2130005000000001E-2</v>
          </cell>
          <cell r="J596">
            <v>2.4176543000000001</v>
          </cell>
          <cell r="K596">
            <v>27.681000000000001</v>
          </cell>
        </row>
        <row r="597">
          <cell r="A597" t="str">
            <v>3450.TW</v>
          </cell>
          <cell r="B597">
            <v>0.06</v>
          </cell>
          <cell r="C597">
            <v>0.82299999999999995</v>
          </cell>
          <cell r="D597">
            <v>18.367730999999999</v>
          </cell>
          <cell r="E597">
            <v>2.162E-2</v>
          </cell>
          <cell r="F597">
            <v>1.235E-2</v>
          </cell>
          <cell r="G597">
            <v>0.14915</v>
          </cell>
          <cell r="H597">
            <v>5.0709999999999998E-2</v>
          </cell>
          <cell r="I597">
            <v>1631.6667</v>
          </cell>
          <cell r="J597">
            <v>3.7485162999999999</v>
          </cell>
          <cell r="K597">
            <v>37.061999999999998</v>
          </cell>
        </row>
        <row r="598">
          <cell r="A598" t="str">
            <v>3454.TW</v>
          </cell>
          <cell r="B598">
            <v>4.1100000000000003</v>
          </cell>
          <cell r="C598">
            <v>0.877</v>
          </cell>
          <cell r="D598">
            <v>23.045603</v>
          </cell>
          <cell r="E598">
            <v>0.10256999999999999</v>
          </cell>
          <cell r="F598">
            <v>3.422E-2</v>
          </cell>
          <cell r="G598">
            <v>0.2762</v>
          </cell>
          <cell r="H598">
            <v>-1.1610000000000001E-2</v>
          </cell>
          <cell r="I598">
            <v>34.428223000000003</v>
          </cell>
          <cell r="J598">
            <v>3.438472</v>
          </cell>
          <cell r="K598">
            <v>96.108999999999995</v>
          </cell>
        </row>
        <row r="599">
          <cell r="A599" t="str">
            <v>3481.TW</v>
          </cell>
          <cell r="B599">
            <v>-1.64</v>
          </cell>
          <cell r="C599">
            <v>1.3320000000000001</v>
          </cell>
          <cell r="D599">
            <v>26.296295000000001</v>
          </cell>
          <cell r="E599">
            <v>-6.2789999999999999E-2</v>
          </cell>
          <cell r="F599">
            <v>-2.1839999999999998E-2</v>
          </cell>
          <cell r="G599">
            <v>3.9039999999999998E-2</v>
          </cell>
          <cell r="H599">
            <v>-6.2800005000000006E-2</v>
          </cell>
          <cell r="J599">
            <v>0.59151876000000003</v>
          </cell>
          <cell r="K599">
            <v>23.292000000000002</v>
          </cell>
        </row>
        <row r="600">
          <cell r="A600" t="str">
            <v>3494.TW</v>
          </cell>
          <cell r="B600">
            <v>-1.53</v>
          </cell>
          <cell r="C600">
            <v>0.73799999999999999</v>
          </cell>
          <cell r="E600">
            <v>-0.38198003000000003</v>
          </cell>
          <cell r="F600">
            <v>-6.6129999999999994E-2</v>
          </cell>
          <cell r="G600">
            <v>5.74E-2</v>
          </cell>
          <cell r="H600">
            <v>-0.48548999999999998</v>
          </cell>
          <cell r="J600">
            <v>1.8560000999999999</v>
          </cell>
          <cell r="K600">
            <v>5.0410000000000004</v>
          </cell>
        </row>
        <row r="601">
          <cell r="A601" t="str">
            <v>3501.TW</v>
          </cell>
          <cell r="B601">
            <v>5.07</v>
          </cell>
          <cell r="C601">
            <v>0.38500000000000001</v>
          </cell>
          <cell r="D601">
            <v>10.949367000000001</v>
          </cell>
          <cell r="E601">
            <v>7.7289999999999998E-2</v>
          </cell>
          <cell r="F601">
            <v>4.5130000000000003E-2</v>
          </cell>
          <cell r="G601">
            <v>0.23878999000000001</v>
          </cell>
          <cell r="H601">
            <v>0.13783999999999999</v>
          </cell>
          <cell r="I601">
            <v>13.648914</v>
          </cell>
          <cell r="J601">
            <v>1.2511752</v>
          </cell>
          <cell r="K601">
            <v>45.061</v>
          </cell>
        </row>
        <row r="602">
          <cell r="A602" t="str">
            <v>3504.TW</v>
          </cell>
          <cell r="B602">
            <v>-3.78</v>
          </cell>
          <cell r="C602">
            <v>1.302</v>
          </cell>
          <cell r="D602">
            <v>232.8</v>
          </cell>
          <cell r="E602">
            <v>-0.14327999999999999</v>
          </cell>
          <cell r="F602">
            <v>-4.6519999999999999E-2</v>
          </cell>
          <cell r="G602">
            <v>9.8669999999999994E-2</v>
          </cell>
          <cell r="H602">
            <v>-0.20236999</v>
          </cell>
          <cell r="J602">
            <v>2.3758981000000001</v>
          </cell>
          <cell r="K602">
            <v>24.907</v>
          </cell>
        </row>
        <row r="603">
          <cell r="A603" t="str">
            <v>3515.TW</v>
          </cell>
          <cell r="B603">
            <v>9.0399999999999991</v>
          </cell>
          <cell r="D603">
            <v>18.527508000000001</v>
          </cell>
          <cell r="E603">
            <v>0.14671000000000001</v>
          </cell>
          <cell r="F603">
            <v>5.5899999999999998E-2</v>
          </cell>
          <cell r="G603">
            <v>0.21030001000000001</v>
          </cell>
          <cell r="H603">
            <v>6.0609999999999997E-2</v>
          </cell>
          <cell r="I603">
            <v>25.331858</v>
          </cell>
          <cell r="J603">
            <v>3.5876546</v>
          </cell>
          <cell r="K603">
            <v>160.286</v>
          </cell>
        </row>
        <row r="604">
          <cell r="A604" t="str">
            <v>3518.TW</v>
          </cell>
          <cell r="B604">
            <v>-1.25</v>
          </cell>
          <cell r="E604">
            <v>-7.6950000000000005E-2</v>
          </cell>
          <cell r="F604">
            <v>-2.8580000000000001E-2</v>
          </cell>
          <cell r="G604">
            <v>0.25252999999999998</v>
          </cell>
          <cell r="H604">
            <v>-0.41070997999999997</v>
          </cell>
          <cell r="J604">
            <v>2.2511684999999999</v>
          </cell>
          <cell r="K604">
            <v>4.5780000000000003</v>
          </cell>
        </row>
        <row r="605">
          <cell r="A605" t="str">
            <v>3528.TW</v>
          </cell>
          <cell r="B605">
            <v>2.72</v>
          </cell>
          <cell r="D605">
            <v>13.971830000000001</v>
          </cell>
          <cell r="E605">
            <v>6.5079999999999999E-2</v>
          </cell>
          <cell r="F605">
            <v>3.2309997999999999E-2</v>
          </cell>
          <cell r="G605">
            <v>0.11806</v>
          </cell>
          <cell r="H605">
            <v>6.7760000000000001E-2</v>
          </cell>
          <cell r="I605">
            <v>18.235292000000001</v>
          </cell>
          <cell r="J605">
            <v>1.8900998</v>
          </cell>
          <cell r="K605">
            <v>85.605999999999995</v>
          </cell>
        </row>
        <row r="606">
          <cell r="A606" t="str">
            <v>3530.TW</v>
          </cell>
          <cell r="B606">
            <v>-1.79</v>
          </cell>
          <cell r="D606">
            <v>28.983515000000001</v>
          </cell>
          <cell r="E606">
            <v>-5.7180000000000002E-2</v>
          </cell>
          <cell r="F606">
            <v>-4.5370000000000001E-2</v>
          </cell>
          <cell r="G606">
            <v>6.6659999999999997E-2</v>
          </cell>
          <cell r="H606">
            <v>-0.1719</v>
          </cell>
          <cell r="J606">
            <v>0.29193564999999999</v>
          </cell>
          <cell r="K606">
            <v>241.631</v>
          </cell>
        </row>
        <row r="607">
          <cell r="A607" t="str">
            <v>3532.TW</v>
          </cell>
          <cell r="B607">
            <v>8.92</v>
          </cell>
          <cell r="C607">
            <v>0.86199999999999999</v>
          </cell>
          <cell r="D607">
            <v>17.610064000000001</v>
          </cell>
          <cell r="E607">
            <v>0.15709000000000001</v>
          </cell>
          <cell r="F607">
            <v>7.4120000000000005E-2</v>
          </cell>
          <cell r="G607">
            <v>0.35324</v>
          </cell>
          <cell r="H607">
            <v>0.27738002</v>
          </cell>
          <cell r="I607">
            <v>18.83408</v>
          </cell>
          <cell r="J607">
            <v>2.6275453999999998</v>
          </cell>
          <cell r="K607">
            <v>39.783999999999999</v>
          </cell>
        </row>
        <row r="608">
          <cell r="A608" t="str">
            <v>3533.TW</v>
          </cell>
          <cell r="B608">
            <v>52.15</v>
          </cell>
          <cell r="C608">
            <v>0.38500000000000001</v>
          </cell>
          <cell r="D608">
            <v>18.930323000000001</v>
          </cell>
          <cell r="E608">
            <v>0.21253</v>
          </cell>
          <cell r="F608">
            <v>0.12171999999999999</v>
          </cell>
          <cell r="G608">
            <v>0.46893000000000001</v>
          </cell>
          <cell r="H608">
            <v>0.30306</v>
          </cell>
          <cell r="I608">
            <v>31.831254999999999</v>
          </cell>
          <cell r="J608">
            <v>6.6541867000000003</v>
          </cell>
          <cell r="K608">
            <v>221.738</v>
          </cell>
        </row>
        <row r="609">
          <cell r="A609" t="str">
            <v>3535.TW</v>
          </cell>
          <cell r="B609">
            <v>-0.54</v>
          </cell>
          <cell r="D609">
            <v>145.90908999999999</v>
          </cell>
          <cell r="E609">
            <v>-3.6470000000000002E-2</v>
          </cell>
          <cell r="F609">
            <v>-1.7380000999999999E-2</v>
          </cell>
          <cell r="G609">
            <v>0.51812000000000002</v>
          </cell>
          <cell r="H609">
            <v>-0.45082</v>
          </cell>
          <cell r="J609">
            <v>2.2607224000000001</v>
          </cell>
          <cell r="K609">
            <v>4.4189999999999996</v>
          </cell>
        </row>
        <row r="610">
          <cell r="A610" t="str">
            <v>3543.TW</v>
          </cell>
          <cell r="B610">
            <v>0.78</v>
          </cell>
          <cell r="C610">
            <v>0.318</v>
          </cell>
          <cell r="E610">
            <v>1.7610000000000001E-2</v>
          </cell>
          <cell r="F610">
            <v>1.0570001000000001E-2</v>
          </cell>
          <cell r="G610">
            <v>0.17601</v>
          </cell>
          <cell r="H610">
            <v>2.48E-3</v>
          </cell>
          <cell r="I610">
            <v>30.641026</v>
          </cell>
          <cell r="J610">
            <v>0.77436495000000005</v>
          </cell>
          <cell r="K610">
            <v>36.435000000000002</v>
          </cell>
        </row>
        <row r="611">
          <cell r="A611" t="str">
            <v>3545.TW</v>
          </cell>
          <cell r="B611">
            <v>1.98</v>
          </cell>
          <cell r="C611">
            <v>0.879</v>
          </cell>
          <cell r="D611">
            <v>39.913795</v>
          </cell>
          <cell r="E611">
            <v>3.8879999999999998E-2</v>
          </cell>
          <cell r="F611">
            <v>3.9100000000000003E-3</v>
          </cell>
          <cell r="G611">
            <v>0.19962999000000001</v>
          </cell>
          <cell r="H611">
            <v>1.001E-2</v>
          </cell>
          <cell r="I611">
            <v>46.767676999999999</v>
          </cell>
          <cell r="J611">
            <v>2.1548414</v>
          </cell>
          <cell r="K611">
            <v>65.313999999999993</v>
          </cell>
        </row>
        <row r="612">
          <cell r="A612" t="str">
            <v>3550.TW</v>
          </cell>
          <cell r="B612">
            <v>-1.67</v>
          </cell>
          <cell r="C612">
            <v>0.41299999999999998</v>
          </cell>
          <cell r="E612">
            <v>-0.21138999999999999</v>
          </cell>
          <cell r="F612">
            <v>-5.1929999999999997E-2</v>
          </cell>
          <cell r="G612">
            <v>9.9809999999999996E-2</v>
          </cell>
          <cell r="H612">
            <v>-0.24709999999999999</v>
          </cell>
          <cell r="J612">
            <v>0.91011169999999997</v>
          </cell>
          <cell r="K612">
            <v>41.606000000000002</v>
          </cell>
        </row>
        <row r="613">
          <cell r="A613" t="str">
            <v>3557.TW</v>
          </cell>
          <cell r="B613">
            <v>6.4</v>
          </cell>
          <cell r="D613">
            <v>12.680412</v>
          </cell>
          <cell r="E613">
            <v>0.22322</v>
          </cell>
          <cell r="F613">
            <v>8.6239990000000002E-2</v>
          </cell>
          <cell r="G613">
            <v>0.38363999999999998</v>
          </cell>
          <cell r="H613">
            <v>0.18484999999999999</v>
          </cell>
          <cell r="I613">
            <v>11.53125</v>
          </cell>
          <cell r="J613">
            <v>2.4008588999999998</v>
          </cell>
          <cell r="K613">
            <v>66.293000000000006</v>
          </cell>
        </row>
        <row r="614">
          <cell r="A614" t="str">
            <v>3563.TW</v>
          </cell>
          <cell r="B614">
            <v>5.19</v>
          </cell>
          <cell r="D614">
            <v>19.270575999999998</v>
          </cell>
          <cell r="E614">
            <v>7.5850000000000001E-2</v>
          </cell>
          <cell r="F614">
            <v>3.134E-2</v>
          </cell>
          <cell r="G614">
            <v>0.57099999999999995</v>
          </cell>
          <cell r="H614">
            <v>-7.5420000000000001E-2</v>
          </cell>
          <cell r="I614">
            <v>75.337190000000007</v>
          </cell>
          <cell r="J614">
            <v>4.7288474999999996</v>
          </cell>
          <cell r="K614">
            <v>27.170999999999999</v>
          </cell>
        </row>
        <row r="615">
          <cell r="A615" t="str">
            <v>3576.TW</v>
          </cell>
          <cell r="B615">
            <v>-2.59</v>
          </cell>
          <cell r="D615">
            <v>9.4230780000000003</v>
          </cell>
          <cell r="E615">
            <v>-0.28121000000000002</v>
          </cell>
          <cell r="F615">
            <v>-6.6379999999999995E-2</v>
          </cell>
          <cell r="G615">
            <v>-0.23468</v>
          </cell>
          <cell r="H615">
            <v>-0.20921999999999999</v>
          </cell>
          <cell r="J615">
            <v>1.5705127999999999</v>
          </cell>
          <cell r="K615">
            <v>5.57</v>
          </cell>
        </row>
        <row r="616">
          <cell r="A616" t="str">
            <v>3583.TW</v>
          </cell>
          <cell r="B616">
            <v>8.86</v>
          </cell>
          <cell r="C616">
            <v>1.665</v>
          </cell>
          <cell r="D616">
            <v>47.966340000000002</v>
          </cell>
          <cell r="E616">
            <v>0.17177000000000001</v>
          </cell>
          <cell r="F616">
            <v>2.6749999999999999E-2</v>
          </cell>
          <cell r="G616">
            <v>0.31917000000000001</v>
          </cell>
          <cell r="H616">
            <v>0.15086000999999999</v>
          </cell>
          <cell r="I616">
            <v>38.600451999999997</v>
          </cell>
          <cell r="J616">
            <v>6.8865533000000001</v>
          </cell>
          <cell r="K616">
            <v>86.046999999999997</v>
          </cell>
        </row>
        <row r="617">
          <cell r="A617" t="str">
            <v>3588.TW</v>
          </cell>
          <cell r="B617">
            <v>0.96</v>
          </cell>
          <cell r="C617">
            <v>1.052</v>
          </cell>
          <cell r="E617">
            <v>1.7520000000000001E-2</v>
          </cell>
          <cell r="F617">
            <v>-1.89E-3</v>
          </cell>
          <cell r="G617">
            <v>0.37624999999999997</v>
          </cell>
          <cell r="H617">
            <v>9.0530009999999994E-2</v>
          </cell>
          <cell r="I617">
            <v>90.937510000000003</v>
          </cell>
          <cell r="J617">
            <v>3.1306033000000002</v>
          </cell>
          <cell r="K617">
            <v>19.777999999999999</v>
          </cell>
        </row>
        <row r="618">
          <cell r="A618" t="str">
            <v>3591.TW</v>
          </cell>
          <cell r="B618">
            <v>0.11</v>
          </cell>
          <cell r="D618">
            <v>44.473686000000001</v>
          </cell>
          <cell r="E618">
            <v>2.0150000000000001E-2</v>
          </cell>
          <cell r="F618">
            <v>8.3400000000000002E-3</v>
          </cell>
          <cell r="G618">
            <v>0.25206000000000001</v>
          </cell>
          <cell r="H618">
            <v>4.163E-2</v>
          </cell>
          <cell r="I618">
            <v>230.45454000000001</v>
          </cell>
          <cell r="J618">
            <v>1.2579397000000001</v>
          </cell>
          <cell r="K618">
            <v>14.827</v>
          </cell>
        </row>
        <row r="619">
          <cell r="A619" t="str">
            <v>3592.TW</v>
          </cell>
          <cell r="B619">
            <v>23.82</v>
          </cell>
          <cell r="C619">
            <v>1.1479999999999999</v>
          </cell>
          <cell r="D619">
            <v>12.332039</v>
          </cell>
          <cell r="E619">
            <v>0.11946</v>
          </cell>
          <cell r="F619">
            <v>4.1950002E-2</v>
          </cell>
          <cell r="G619">
            <v>0.28947001999999999</v>
          </cell>
          <cell r="H619">
            <v>0.10641</v>
          </cell>
          <cell r="I619">
            <v>17.338370999999999</v>
          </cell>
          <cell r="J619">
            <v>2.7926350000000002</v>
          </cell>
          <cell r="K619">
            <v>241.864</v>
          </cell>
        </row>
        <row r="620">
          <cell r="A620" t="str">
            <v>3593.TW</v>
          </cell>
          <cell r="B620">
            <v>-0.62</v>
          </cell>
          <cell r="C620">
            <v>0.41899999999999998</v>
          </cell>
          <cell r="E620">
            <v>-0.13951999000000001</v>
          </cell>
          <cell r="F620">
            <v>-1.8700000000000001E-2</v>
          </cell>
          <cell r="G620">
            <v>8.4739999999999996E-2</v>
          </cell>
          <cell r="H620">
            <v>4.0599996999999997E-3</v>
          </cell>
          <cell r="J620">
            <v>2.2890844000000001</v>
          </cell>
          <cell r="K620">
            <v>9.4550000000000001</v>
          </cell>
        </row>
        <row r="621">
          <cell r="A621" t="str">
            <v>3596.TW</v>
          </cell>
          <cell r="B621">
            <v>11.41</v>
          </cell>
          <cell r="C621">
            <v>0.55300000000000005</v>
          </cell>
          <cell r="D621">
            <v>13.609959</v>
          </cell>
          <cell r="E621">
            <v>0.18556</v>
          </cell>
          <cell r="F621">
            <v>4.9779999999999998E-2</v>
          </cell>
          <cell r="G621">
            <v>0.14576</v>
          </cell>
          <cell r="H621">
            <v>6.0399998000000003E-2</v>
          </cell>
          <cell r="I621">
            <v>14.373357</v>
          </cell>
          <cell r="J621">
            <v>2.5827992000000002</v>
          </cell>
          <cell r="K621">
            <v>239.08699999999999</v>
          </cell>
        </row>
        <row r="622">
          <cell r="A622" t="str">
            <v>3605.TW</v>
          </cell>
          <cell r="B622">
            <v>-0.75</v>
          </cell>
          <cell r="C622">
            <v>0.98599999999999999</v>
          </cell>
          <cell r="D622">
            <v>17.871621999999999</v>
          </cell>
          <cell r="E622">
            <v>-4.9160000000000002E-2</v>
          </cell>
          <cell r="F622">
            <v>-1.6480000000000002E-2</v>
          </cell>
          <cell r="G622">
            <v>0.20643</v>
          </cell>
          <cell r="H622">
            <v>-2.2130001E-2</v>
          </cell>
          <cell r="J622">
            <v>1.3531835000000001</v>
          </cell>
          <cell r="K622">
            <v>63.133000000000003</v>
          </cell>
        </row>
        <row r="623">
          <cell r="A623" t="str">
            <v>3607.TW</v>
          </cell>
          <cell r="B623">
            <v>-0.86</v>
          </cell>
          <cell r="C623">
            <v>1.1779999999999999</v>
          </cell>
          <cell r="E623">
            <v>-2.0760000000000001E-2</v>
          </cell>
          <cell r="F623">
            <v>-2.6619998999999998E-2</v>
          </cell>
          <cell r="G623">
            <v>8.6599999999999996E-2</v>
          </cell>
          <cell r="H623">
            <v>-3.4709999999999998E-2</v>
          </cell>
          <cell r="J623">
            <v>1.2006918</v>
          </cell>
          <cell r="K623">
            <v>21.677</v>
          </cell>
        </row>
        <row r="624">
          <cell r="A624" t="str">
            <v>3617.TW</v>
          </cell>
          <cell r="B624">
            <v>18.96</v>
          </cell>
          <cell r="C624">
            <v>0.86</v>
          </cell>
          <cell r="D624">
            <v>33.748516000000002</v>
          </cell>
          <cell r="E624">
            <v>0.23125999999999999</v>
          </cell>
          <cell r="F624">
            <v>9.1319999999999998E-2</v>
          </cell>
          <cell r="G624">
            <v>0.47675000000000001</v>
          </cell>
          <cell r="H624">
            <v>0.18833</v>
          </cell>
          <cell r="I624">
            <v>15.005274999999999</v>
          </cell>
          <cell r="J624">
            <v>3.5474700000000001</v>
          </cell>
          <cell r="K624">
            <v>132.43100000000001</v>
          </cell>
        </row>
        <row r="625">
          <cell r="A625" t="str">
            <v>3622.TW</v>
          </cell>
          <cell r="B625">
            <v>4.41</v>
          </cell>
          <cell r="D625">
            <v>15.972972</v>
          </cell>
          <cell r="E625">
            <v>0.11185</v>
          </cell>
          <cell r="F625">
            <v>3.7870000000000001E-2</v>
          </cell>
          <cell r="G625">
            <v>0.41300999999999999</v>
          </cell>
          <cell r="H625">
            <v>0.34744000000000003</v>
          </cell>
          <cell r="I625">
            <v>13.401360499999999</v>
          </cell>
          <cell r="J625">
            <v>1.3006161000000001</v>
          </cell>
          <cell r="K625">
            <v>11.118</v>
          </cell>
        </row>
        <row r="626">
          <cell r="A626" t="str">
            <v>3645.TW</v>
          </cell>
          <cell r="B626">
            <v>-0.06</v>
          </cell>
          <cell r="C626">
            <v>1.177</v>
          </cell>
          <cell r="D626">
            <v>14.238410999999999</v>
          </cell>
          <cell r="E626">
            <v>-5.2449997999999998E-2</v>
          </cell>
          <cell r="F626">
            <v>-1.5689999999999999E-2</v>
          </cell>
          <cell r="G626">
            <v>0.15151000000000001</v>
          </cell>
          <cell r="H626">
            <v>-0.20121998999999999</v>
          </cell>
          <cell r="J626">
            <v>2.0261037000000002</v>
          </cell>
          <cell r="K626">
            <v>12.071999999999999</v>
          </cell>
        </row>
        <row r="627">
          <cell r="A627" t="str">
            <v>3652.TW</v>
          </cell>
          <cell r="B627">
            <v>0.64</v>
          </cell>
          <cell r="C627">
            <v>0.77600000000000002</v>
          </cell>
          <cell r="E627">
            <v>2.249E-2</v>
          </cell>
          <cell r="F627">
            <v>7.3699999999999998E-3</v>
          </cell>
          <cell r="G627">
            <v>0.32439997999999998</v>
          </cell>
          <cell r="H627">
            <v>2.6929999999999999E-2</v>
          </cell>
          <cell r="I627">
            <v>52.03125</v>
          </cell>
          <cell r="J627">
            <v>1.3817427</v>
          </cell>
          <cell r="K627">
            <v>29.86</v>
          </cell>
        </row>
        <row r="628">
          <cell r="A628" t="str">
            <v>3653.TW</v>
          </cell>
          <cell r="B628">
            <v>17.79</v>
          </cell>
          <cell r="C628">
            <v>0.46700000000000003</v>
          </cell>
          <cell r="D628">
            <v>44.217686</v>
          </cell>
          <cell r="E628">
            <v>0.22721</v>
          </cell>
          <cell r="F628">
            <v>0.10428</v>
          </cell>
          <cell r="G628">
            <v>0.34040999999999999</v>
          </cell>
          <cell r="H628">
            <v>0.22966998999999999</v>
          </cell>
          <cell r="I628">
            <v>58.459805000000003</v>
          </cell>
          <cell r="J628">
            <v>13.387399</v>
          </cell>
          <cell r="K628">
            <v>86.69</v>
          </cell>
        </row>
        <row r="629">
          <cell r="A629" t="str">
            <v>3661.TW</v>
          </cell>
          <cell r="B629">
            <v>50.55</v>
          </cell>
          <cell r="C629">
            <v>1.3</v>
          </cell>
          <cell r="D629">
            <v>28.35201</v>
          </cell>
          <cell r="E629">
            <v>0.16882</v>
          </cell>
          <cell r="F629">
            <v>7.7100000000000002E-2</v>
          </cell>
          <cell r="G629">
            <v>0.21462999999999999</v>
          </cell>
          <cell r="H629">
            <v>0.11553001</v>
          </cell>
          <cell r="I629">
            <v>58.061324999999997</v>
          </cell>
          <cell r="J629">
            <v>6.9660525</v>
          </cell>
          <cell r="K629">
            <v>472.9</v>
          </cell>
        </row>
        <row r="630">
          <cell r="A630" t="str">
            <v>3665.TW</v>
          </cell>
          <cell r="B630">
            <v>13.9</v>
          </cell>
          <cell r="C630">
            <v>0.77100000000000002</v>
          </cell>
          <cell r="D630">
            <v>10.808614</v>
          </cell>
          <cell r="E630">
            <v>9.8120003999999997E-2</v>
          </cell>
          <cell r="F630">
            <v>4.8869999999999997E-2</v>
          </cell>
          <cell r="G630">
            <v>0.24655000999999999</v>
          </cell>
          <cell r="H630">
            <v>7.0889999999999995E-2</v>
          </cell>
          <cell r="I630">
            <v>19.136692</v>
          </cell>
          <cell r="J630">
            <v>1.766937</v>
          </cell>
          <cell r="K630">
            <v>316.47899999999998</v>
          </cell>
        </row>
        <row r="631">
          <cell r="A631" t="str">
            <v>3669.TW</v>
          </cell>
          <cell r="B631">
            <v>3.1</v>
          </cell>
          <cell r="C631">
            <v>0.91900000000000004</v>
          </cell>
          <cell r="E631">
            <v>8.2729995000000001E-2</v>
          </cell>
          <cell r="F631">
            <v>1.5810000000000001E-2</v>
          </cell>
          <cell r="G631">
            <v>0.56913000000000002</v>
          </cell>
          <cell r="H631">
            <v>8.4130003999999994E-2</v>
          </cell>
          <cell r="I631">
            <v>17.451612000000001</v>
          </cell>
          <cell r="J631">
            <v>1.5588082000000001</v>
          </cell>
          <cell r="K631">
            <v>26.741</v>
          </cell>
        </row>
        <row r="632">
          <cell r="A632" t="str">
            <v>3673.TW</v>
          </cell>
          <cell r="B632">
            <v>0.55000000000000004</v>
          </cell>
          <cell r="C632">
            <v>0.82799999999999996</v>
          </cell>
          <cell r="D632">
            <v>18.013698999999999</v>
          </cell>
          <cell r="E632">
            <v>5.5900000000000004E-3</v>
          </cell>
          <cell r="F632">
            <v>-2.5000000000000001E-4</v>
          </cell>
          <cell r="G632">
            <v>4.6989999999999997E-2</v>
          </cell>
          <cell r="H632">
            <v>-9.3900000000000008E-3</v>
          </cell>
          <cell r="I632">
            <v>71.727270000000004</v>
          </cell>
          <cell r="J632">
            <v>0.41066372000000001</v>
          </cell>
          <cell r="K632">
            <v>166.85300000000001</v>
          </cell>
        </row>
        <row r="633">
          <cell r="A633" t="str">
            <v>3679.TW</v>
          </cell>
          <cell r="B633">
            <v>13.4</v>
          </cell>
          <cell r="C633">
            <v>0.78700000000000003</v>
          </cell>
          <cell r="D633">
            <v>20.128021</v>
          </cell>
          <cell r="E633">
            <v>0.10709</v>
          </cell>
          <cell r="F633">
            <v>3.3770002E-2</v>
          </cell>
          <cell r="G633">
            <v>0.26101999999999997</v>
          </cell>
          <cell r="H633">
            <v>0.15670000000000001</v>
          </cell>
          <cell r="I633">
            <v>10.559702</v>
          </cell>
          <cell r="J633">
            <v>2.0043912000000002</v>
          </cell>
          <cell r="K633">
            <v>55.982999999999997</v>
          </cell>
        </row>
        <row r="634">
          <cell r="A634" t="str">
            <v>3686.TW</v>
          </cell>
          <cell r="B634">
            <v>-0.26</v>
          </cell>
          <cell r="C634">
            <v>1.448</v>
          </cell>
          <cell r="E634">
            <v>-4.0799997999999997E-2</v>
          </cell>
          <cell r="F634">
            <v>-3.4860000000000002E-2</v>
          </cell>
          <cell r="G634">
            <v>-1.8960001000000001E-2</v>
          </cell>
          <cell r="H634">
            <v>-0.36370999999999998</v>
          </cell>
          <cell r="J634">
            <v>2.2685335000000002</v>
          </cell>
          <cell r="K634">
            <v>0.53600000000000003</v>
          </cell>
        </row>
        <row r="635">
          <cell r="A635" t="str">
            <v>3694.TW</v>
          </cell>
          <cell r="B635">
            <v>2.35</v>
          </cell>
          <cell r="C635">
            <v>1.109</v>
          </cell>
          <cell r="E635">
            <v>0.119720004</v>
          </cell>
          <cell r="F635">
            <v>3.5200000000000002E-2</v>
          </cell>
          <cell r="G635">
            <v>0.13277</v>
          </cell>
          <cell r="H635">
            <v>2.6819998000000001E-2</v>
          </cell>
          <cell r="I635">
            <v>23.489363000000001</v>
          </cell>
          <cell r="J635">
            <v>2.8547785000000001</v>
          </cell>
          <cell r="K635">
            <v>62.423000000000002</v>
          </cell>
        </row>
        <row r="636">
          <cell r="A636" t="str">
            <v>3701.TW</v>
          </cell>
          <cell r="B636">
            <v>1.51</v>
          </cell>
          <cell r="C636">
            <v>0.248</v>
          </cell>
          <cell r="E636">
            <v>0.13703000000000001</v>
          </cell>
          <cell r="F636">
            <v>4.249E-2</v>
          </cell>
          <cell r="G636">
            <v>0.16164999999999999</v>
          </cell>
          <cell r="H636">
            <v>8.5569999999999993E-2</v>
          </cell>
          <cell r="I636">
            <v>37.814568000000001</v>
          </cell>
          <cell r="J636">
            <v>3.1552190000000002</v>
          </cell>
          <cell r="K636">
            <v>62.698999999999998</v>
          </cell>
        </row>
        <row r="637">
          <cell r="A637" t="str">
            <v>3702.TW</v>
          </cell>
          <cell r="B637">
            <v>5.34</v>
          </cell>
          <cell r="C637">
            <v>0.27400000000000002</v>
          </cell>
          <cell r="D637">
            <v>15.310345</v>
          </cell>
          <cell r="E637">
            <v>0.108780004</v>
          </cell>
          <cell r="F637">
            <v>2.3519999999999999E-2</v>
          </cell>
          <cell r="G637">
            <v>3.7449999999999997E-2</v>
          </cell>
          <cell r="H637">
            <v>1.788E-2</v>
          </cell>
          <cell r="I637">
            <v>16.629213</v>
          </cell>
          <cell r="J637">
            <v>1.6852334</v>
          </cell>
          <cell r="K637">
            <v>422.28399999999999</v>
          </cell>
        </row>
        <row r="638">
          <cell r="A638" t="str">
            <v>3703.TW</v>
          </cell>
          <cell r="B638">
            <v>1.94</v>
          </cell>
          <cell r="C638">
            <v>0.497</v>
          </cell>
          <cell r="D638">
            <v>11.913793</v>
          </cell>
          <cell r="E638">
            <v>4.4229999999999998E-2</v>
          </cell>
          <cell r="F638">
            <v>1.77E-2</v>
          </cell>
          <cell r="G638">
            <v>0.13969999999999999</v>
          </cell>
          <cell r="H638">
            <v>6.8110000000000004E-2</v>
          </cell>
          <cell r="I638">
            <v>17.809277000000002</v>
          </cell>
          <cell r="J638">
            <v>1.0398482</v>
          </cell>
          <cell r="K638">
            <v>37.18</v>
          </cell>
        </row>
        <row r="639">
          <cell r="A639" t="str">
            <v>3704.TW</v>
          </cell>
          <cell r="B639">
            <v>2.29</v>
          </cell>
          <cell r="C639">
            <v>1.1559999999999999</v>
          </cell>
          <cell r="D639">
            <v>8.613963</v>
          </cell>
          <cell r="E639">
            <v>0.12831001</v>
          </cell>
          <cell r="F639">
            <v>3.295E-2</v>
          </cell>
          <cell r="G639">
            <v>0.21984999999999999</v>
          </cell>
          <cell r="H639">
            <v>3.7199999999999997E-2</v>
          </cell>
          <cell r="I639">
            <v>18.318777000000001</v>
          </cell>
          <cell r="J639">
            <v>1.5459168999999999</v>
          </cell>
          <cell r="K639">
            <v>76.460999999999999</v>
          </cell>
        </row>
        <row r="640">
          <cell r="A640" t="str">
            <v>3705.TW</v>
          </cell>
          <cell r="B640">
            <v>3.46</v>
          </cell>
          <cell r="C640">
            <v>4.5999999999999999E-2</v>
          </cell>
          <cell r="E640">
            <v>0.11156000000000001</v>
          </cell>
          <cell r="F640">
            <v>4.9730000000000003E-2</v>
          </cell>
          <cell r="G640">
            <v>0.42363998000000003</v>
          </cell>
          <cell r="H640">
            <v>0.14532999999999999</v>
          </cell>
          <cell r="I640">
            <v>15.433526000000001</v>
          </cell>
          <cell r="J640">
            <v>1.9371691</v>
          </cell>
          <cell r="K640">
            <v>26.385000000000002</v>
          </cell>
        </row>
        <row r="641">
          <cell r="A641" t="str">
            <v>3706.TW</v>
          </cell>
          <cell r="B641">
            <v>1.91</v>
          </cell>
          <cell r="D641">
            <v>25.718084000000001</v>
          </cell>
          <cell r="E641">
            <v>3.9359999999999999E-2</v>
          </cell>
          <cell r="F641">
            <v>1.8000001E-3</v>
          </cell>
          <cell r="G641">
            <v>0.12955</v>
          </cell>
          <cell r="H641">
            <v>5.7000000000000002E-3</v>
          </cell>
          <cell r="I641">
            <v>25.314136999999999</v>
          </cell>
          <cell r="J641">
            <v>0.98528694999999999</v>
          </cell>
          <cell r="K641">
            <v>30.126000000000001</v>
          </cell>
        </row>
        <row r="642">
          <cell r="A642" t="str">
            <v>3708.TW</v>
          </cell>
          <cell r="B642">
            <v>11.53</v>
          </cell>
          <cell r="C642">
            <v>0.75800000000000001</v>
          </cell>
          <cell r="D642">
            <v>26.725838</v>
          </cell>
          <cell r="E642">
            <v>0.15434</v>
          </cell>
          <cell r="F642">
            <v>1.035E-2</v>
          </cell>
          <cell r="G642">
            <v>0.18293999999999999</v>
          </cell>
          <cell r="H642">
            <v>3.338E-2</v>
          </cell>
          <cell r="I642">
            <v>11.751951999999999</v>
          </cell>
          <cell r="J642">
            <v>1.801215</v>
          </cell>
          <cell r="K642">
            <v>74.75</v>
          </cell>
        </row>
        <row r="643">
          <cell r="A643" t="str">
            <v>3711.TW</v>
          </cell>
          <cell r="B643">
            <v>8.0299999999999994</v>
          </cell>
          <cell r="C643">
            <v>1.093</v>
          </cell>
          <cell r="D643">
            <v>11.217510000000001</v>
          </cell>
          <cell r="E643">
            <v>0.111049995</v>
          </cell>
          <cell r="F643">
            <v>3.6989998000000003E-2</v>
          </cell>
          <cell r="G643">
            <v>0.15978000000000001</v>
          </cell>
          <cell r="H643">
            <v>5.6660000000000002E-2</v>
          </cell>
          <cell r="I643">
            <v>20.423411999999999</v>
          </cell>
          <cell r="J643">
            <v>2.4346793</v>
          </cell>
          <cell r="K643">
            <v>135.71600000000001</v>
          </cell>
        </row>
        <row r="644">
          <cell r="A644" t="str">
            <v>3712.TW</v>
          </cell>
          <cell r="B644">
            <v>3.07</v>
          </cell>
          <cell r="C644">
            <v>1.2649999999999999</v>
          </cell>
          <cell r="E644">
            <v>3.8870000000000002E-2</v>
          </cell>
          <cell r="F644">
            <v>1.171E-2</v>
          </cell>
          <cell r="G644">
            <v>0.12881999999999999</v>
          </cell>
          <cell r="H644">
            <v>6.3109999999999999E-2</v>
          </cell>
          <cell r="I644">
            <v>16.319217999999999</v>
          </cell>
          <cell r="J644">
            <v>1.5750259</v>
          </cell>
          <cell r="K644">
            <v>57.332000000000001</v>
          </cell>
        </row>
        <row r="645">
          <cell r="A645" t="str">
            <v>3714.TW</v>
          </cell>
          <cell r="B645">
            <v>-7.99</v>
          </cell>
          <cell r="C645">
            <v>1.0669999999999999</v>
          </cell>
          <cell r="D645">
            <v>-605.00005999999996</v>
          </cell>
          <cell r="E645">
            <v>-0.12567</v>
          </cell>
          <cell r="F645">
            <v>-2.9509998999999999E-2</v>
          </cell>
          <cell r="G645">
            <v>8.4230005999999996E-2</v>
          </cell>
          <cell r="H645">
            <v>-9.3450000000000005E-2</v>
          </cell>
          <cell r="J645">
            <v>0.7801922</v>
          </cell>
          <cell r="K645">
            <v>30.812999999999999</v>
          </cell>
        </row>
        <row r="646">
          <cell r="A646" t="str">
            <v>3715.TW</v>
          </cell>
          <cell r="B646">
            <v>4.29</v>
          </cell>
          <cell r="D646">
            <v>12.7530365</v>
          </cell>
          <cell r="E646">
            <v>0.12894</v>
          </cell>
          <cell r="F646">
            <v>4.0849999999999997E-2</v>
          </cell>
          <cell r="G646">
            <v>0.23451</v>
          </cell>
          <cell r="H646">
            <v>6.1279997000000003E-2</v>
          </cell>
          <cell r="I646">
            <v>14.685314999999999</v>
          </cell>
          <cell r="J646">
            <v>2.6009411999999998</v>
          </cell>
          <cell r="K646">
            <v>54.670999999999999</v>
          </cell>
        </row>
        <row r="647">
          <cell r="A647" t="str">
            <v>4104.TW</v>
          </cell>
          <cell r="B647">
            <v>4.68</v>
          </cell>
          <cell r="C647">
            <v>0.10299999999999999</v>
          </cell>
          <cell r="E647">
            <v>8.7019995000000003E-2</v>
          </cell>
          <cell r="F647">
            <v>2.5420000000000002E-2</v>
          </cell>
          <cell r="G647">
            <v>0.20280000000000001</v>
          </cell>
          <cell r="H647">
            <v>8.8999993999999999E-2</v>
          </cell>
          <cell r="I647">
            <v>19.273503999999999</v>
          </cell>
          <cell r="J647">
            <v>1.6296885000000001</v>
          </cell>
          <cell r="K647">
            <v>52.908000000000001</v>
          </cell>
        </row>
        <row r="648">
          <cell r="A648" t="str">
            <v>4106.TW</v>
          </cell>
          <cell r="B648">
            <v>1.39</v>
          </cell>
          <cell r="D648">
            <v>17.6875</v>
          </cell>
          <cell r="E648">
            <v>6.1290003000000003E-2</v>
          </cell>
          <cell r="F648">
            <v>3.6150000000000002E-2</v>
          </cell>
          <cell r="G648">
            <v>0.43230000000000002</v>
          </cell>
          <cell r="H648">
            <v>7.5329999999999994E-2</v>
          </cell>
          <cell r="I648">
            <v>20.359712999999999</v>
          </cell>
          <cell r="J648">
            <v>1.2145923000000001</v>
          </cell>
          <cell r="K648">
            <v>25.797000000000001</v>
          </cell>
        </row>
        <row r="649">
          <cell r="A649" t="str">
            <v>4108.TW</v>
          </cell>
          <cell r="B649">
            <v>-0.34</v>
          </cell>
          <cell r="C649">
            <v>1.0069999999999999</v>
          </cell>
          <cell r="E649">
            <v>-3.261E-2</v>
          </cell>
          <cell r="F649">
            <v>-3.2259999999999997E-2</v>
          </cell>
          <cell r="G649">
            <v>0.41629000999999999</v>
          </cell>
          <cell r="H649">
            <v>-0.90654999999999997</v>
          </cell>
          <cell r="J649">
            <v>2.0303</v>
          </cell>
          <cell r="K649">
            <v>0.81799999999999995</v>
          </cell>
        </row>
        <row r="650">
          <cell r="A650" t="str">
            <v>4119.TW</v>
          </cell>
          <cell r="B650">
            <v>2.4700000000000002</v>
          </cell>
          <cell r="C650">
            <v>-0.156</v>
          </cell>
          <cell r="D650">
            <v>16.429839999999999</v>
          </cell>
          <cell r="E650">
            <v>6.7530000000000007E-2</v>
          </cell>
          <cell r="F650">
            <v>1.72E-2</v>
          </cell>
          <cell r="G650">
            <v>0.29093000000000002</v>
          </cell>
          <cell r="H650">
            <v>3.0580000999999999E-2</v>
          </cell>
          <cell r="I650">
            <v>37.449390000000001</v>
          </cell>
          <cell r="J650">
            <v>2.1675960000000001</v>
          </cell>
          <cell r="K650">
            <v>11.016</v>
          </cell>
        </row>
        <row r="651">
          <cell r="A651" t="str">
            <v>4133.TW</v>
          </cell>
          <cell r="B651">
            <v>0.98</v>
          </cell>
          <cell r="C651">
            <v>0.41299999999999998</v>
          </cell>
          <cell r="D651">
            <v>26.229507000000002</v>
          </cell>
          <cell r="E651">
            <v>3.388E-2</v>
          </cell>
          <cell r="F651">
            <v>2.1600000000000001E-2</v>
          </cell>
          <cell r="G651">
            <v>0.45521</v>
          </cell>
          <cell r="H651">
            <v>0.14706</v>
          </cell>
          <cell r="I651">
            <v>32.653060000000004</v>
          </cell>
          <cell r="J651">
            <v>1.5063785000000001</v>
          </cell>
          <cell r="K651">
            <v>6.3090000000000002</v>
          </cell>
        </row>
        <row r="652">
          <cell r="A652" t="str">
            <v>4137.TW</v>
          </cell>
          <cell r="B652">
            <v>8.85</v>
          </cell>
          <cell r="D652">
            <v>11.09652</v>
          </cell>
          <cell r="E652">
            <v>0.13599</v>
          </cell>
          <cell r="F652">
            <v>7.8340000000000007E-2</v>
          </cell>
          <cell r="G652">
            <v>0.83565</v>
          </cell>
          <cell r="H652">
            <v>0.21125999000000001</v>
          </cell>
          <cell r="I652">
            <v>19.096045</v>
          </cell>
          <cell r="J652">
            <v>2.498891</v>
          </cell>
          <cell r="K652">
            <v>57.735999999999997</v>
          </cell>
        </row>
        <row r="653">
          <cell r="A653" t="str">
            <v>4142.TW</v>
          </cell>
          <cell r="B653">
            <v>-1.37</v>
          </cell>
          <cell r="D653">
            <v>8.2100589999999993</v>
          </cell>
          <cell r="E653">
            <v>-0.11803000399999999</v>
          </cell>
          <cell r="F653">
            <v>-4.4560000000000002E-2</v>
          </cell>
          <cell r="G653">
            <v>0.24138999999999999</v>
          </cell>
          <cell r="H653">
            <v>-4.4527299999999999</v>
          </cell>
          <cell r="J653">
            <v>2.1872783</v>
          </cell>
          <cell r="K653">
            <v>3.9460000000000002</v>
          </cell>
        </row>
        <row r="654">
          <cell r="A654" t="str">
            <v>4148.TW</v>
          </cell>
          <cell r="B654">
            <v>1.84</v>
          </cell>
          <cell r="C654">
            <v>0.90100000000000002</v>
          </cell>
          <cell r="D654">
            <v>9.8619330000000005</v>
          </cell>
          <cell r="E654">
            <v>6.6689999999999999E-2</v>
          </cell>
          <cell r="F654">
            <v>3.049E-2</v>
          </cell>
          <cell r="G654">
            <v>0.20802000000000001</v>
          </cell>
          <cell r="H654">
            <v>6.8210000000000007E-2</v>
          </cell>
          <cell r="I654">
            <v>27.173912000000001</v>
          </cell>
          <cell r="J654">
            <v>1.4202527</v>
          </cell>
          <cell r="K654">
            <v>44.142000000000003</v>
          </cell>
        </row>
        <row r="655">
          <cell r="A655" t="str">
            <v>4155.TW</v>
          </cell>
          <cell r="B655">
            <v>0.11</v>
          </cell>
          <cell r="C655">
            <v>0.32900000000000001</v>
          </cell>
          <cell r="E655">
            <v>-7.5000000000000002E-4</v>
          </cell>
          <cell r="F655">
            <v>-2.4599999999999999E-3</v>
          </cell>
          <cell r="G655">
            <v>0.16517000000000001</v>
          </cell>
          <cell r="H655">
            <v>-4.7649999999999998E-2</v>
          </cell>
          <cell r="I655">
            <v>234.54545999999999</v>
          </cell>
          <cell r="J655">
            <v>1.5683889</v>
          </cell>
          <cell r="K655">
            <v>9.2949999999999999</v>
          </cell>
        </row>
        <row r="656">
          <cell r="A656" t="str">
            <v>4164.TW</v>
          </cell>
          <cell r="B656">
            <v>1.85</v>
          </cell>
          <cell r="D656">
            <v>14.741142999999999</v>
          </cell>
          <cell r="E656">
            <v>5.3350000000000002E-2</v>
          </cell>
          <cell r="F656">
            <v>2.3820000000000001E-2</v>
          </cell>
          <cell r="G656">
            <v>0.26369999999999999</v>
          </cell>
          <cell r="H656">
            <v>3.0949999999999998E-2</v>
          </cell>
          <cell r="I656">
            <v>29.243241999999999</v>
          </cell>
          <cell r="J656">
            <v>1.9884588000000001</v>
          </cell>
          <cell r="K656">
            <v>20.678000000000001</v>
          </cell>
        </row>
        <row r="657">
          <cell r="A657" t="str">
            <v>4190.TW</v>
          </cell>
          <cell r="B657">
            <v>-1.62</v>
          </cell>
          <cell r="C657">
            <v>0.5</v>
          </cell>
          <cell r="D657">
            <v>35.444443</v>
          </cell>
          <cell r="E657">
            <v>-4.7629999999999999E-2</v>
          </cell>
          <cell r="F657">
            <v>-4.7600000000000003E-3</v>
          </cell>
          <cell r="G657">
            <v>0.66308</v>
          </cell>
          <cell r="H657">
            <v>-0.12279</v>
          </cell>
          <cell r="J657">
            <v>1.5001409999999999</v>
          </cell>
          <cell r="K657">
            <v>45.884</v>
          </cell>
        </row>
        <row r="658">
          <cell r="A658" t="str">
            <v>4306.TW</v>
          </cell>
          <cell r="B658">
            <v>1.37</v>
          </cell>
          <cell r="C658">
            <v>0.66200000000000003</v>
          </cell>
          <cell r="E658">
            <v>6.9759995000000005E-2</v>
          </cell>
          <cell r="F658">
            <v>1.3860000000000001E-2</v>
          </cell>
          <cell r="G658">
            <v>0.16472999999999999</v>
          </cell>
          <cell r="H658">
            <v>4.9250003000000001E-2</v>
          </cell>
          <cell r="I658">
            <v>14.708029</v>
          </cell>
          <cell r="J658">
            <v>1.0594110000000001</v>
          </cell>
          <cell r="K658">
            <v>21.376000000000001</v>
          </cell>
        </row>
        <row r="659">
          <cell r="A659" t="str">
            <v>4414.TW</v>
          </cell>
          <cell r="B659">
            <v>-0.18</v>
          </cell>
          <cell r="C659">
            <v>0.70299999999999996</v>
          </cell>
          <cell r="D659">
            <v>1.7074468</v>
          </cell>
          <cell r="E659">
            <v>-0.12701999999999999</v>
          </cell>
          <cell r="F659">
            <v>-9.4999999999999998E-3</v>
          </cell>
          <cell r="G659">
            <v>0.16410999000000001</v>
          </cell>
          <cell r="H659">
            <v>7.1209999999999996E-2</v>
          </cell>
          <cell r="J659">
            <v>0.73539524999999994</v>
          </cell>
          <cell r="K659">
            <v>16.172999999999998</v>
          </cell>
        </row>
        <row r="660">
          <cell r="A660" t="str">
            <v>4426.TW</v>
          </cell>
          <cell r="B660">
            <v>-0.3</v>
          </cell>
          <cell r="E660">
            <v>-1.9279999999999999E-2</v>
          </cell>
          <cell r="F660">
            <v>-1.0959999999999999E-2</v>
          </cell>
          <cell r="G660">
            <v>0.13982000999999999</v>
          </cell>
          <cell r="H660">
            <v>-0.12142</v>
          </cell>
          <cell r="J660">
            <v>1.1042546</v>
          </cell>
          <cell r="K660">
            <v>7.4829999999999997</v>
          </cell>
        </row>
        <row r="661">
          <cell r="A661" t="str">
            <v>4438.TW</v>
          </cell>
          <cell r="B661">
            <v>5.92</v>
          </cell>
          <cell r="C661">
            <v>0.34499999999999997</v>
          </cell>
          <cell r="D661">
            <v>9.5708160000000007</v>
          </cell>
          <cell r="E661">
            <v>9.1770000000000004E-2</v>
          </cell>
          <cell r="F661">
            <v>3.5799999999999998E-2</v>
          </cell>
          <cell r="G661">
            <v>0.15018999999999999</v>
          </cell>
          <cell r="H661">
            <v>-5.0279997E-2</v>
          </cell>
          <cell r="I661">
            <v>18.83446</v>
          </cell>
          <cell r="J661">
            <v>1.4634849999999999</v>
          </cell>
          <cell r="K661">
            <v>160.047</v>
          </cell>
        </row>
        <row r="662">
          <cell r="A662" t="str">
            <v>4439.TW</v>
          </cell>
          <cell r="B662">
            <v>8.1999999999999993</v>
          </cell>
          <cell r="C662">
            <v>0.59499999999999997</v>
          </cell>
          <cell r="D662">
            <v>10.278579000000001</v>
          </cell>
          <cell r="E662">
            <v>9.6290000000000001E-2</v>
          </cell>
          <cell r="F662">
            <v>4.9500000000000002E-2</v>
          </cell>
          <cell r="G662">
            <v>0.21879000000000001</v>
          </cell>
          <cell r="H662">
            <v>7.5420000000000001E-2</v>
          </cell>
          <cell r="I662">
            <v>13.048780000000001</v>
          </cell>
          <cell r="J662">
            <v>1.2243264</v>
          </cell>
          <cell r="K662">
            <v>135.48699999999999</v>
          </cell>
        </row>
        <row r="663">
          <cell r="A663" t="str">
            <v>4440.TW</v>
          </cell>
          <cell r="B663">
            <v>1.02</v>
          </cell>
          <cell r="E663">
            <v>5.0130000000000001E-2</v>
          </cell>
          <cell r="F663">
            <v>6.6899999999999998E-3</v>
          </cell>
          <cell r="G663">
            <v>8.3960000000000007E-2</v>
          </cell>
          <cell r="H663">
            <v>3.031E-2</v>
          </cell>
          <cell r="I663">
            <v>25.294117</v>
          </cell>
          <cell r="J663">
            <v>1.3735824000000001</v>
          </cell>
          <cell r="K663">
            <v>14.435</v>
          </cell>
        </row>
        <row r="664">
          <cell r="A664" t="str">
            <v>4526.TW</v>
          </cell>
          <cell r="B664">
            <v>-0.19</v>
          </cell>
          <cell r="C664">
            <v>0.84199999999999997</v>
          </cell>
          <cell r="D664">
            <v>17.444443</v>
          </cell>
          <cell r="E664">
            <v>2.2550002E-2</v>
          </cell>
          <cell r="F664">
            <v>-7.0899999999999999E-3</v>
          </cell>
          <cell r="G664">
            <v>0.20397000000000001</v>
          </cell>
          <cell r="H664">
            <v>-7.2680004000000006E-2</v>
          </cell>
          <cell r="J664">
            <v>1.1779122</v>
          </cell>
          <cell r="K664">
            <v>29.905000000000001</v>
          </cell>
        </row>
        <row r="665">
          <cell r="A665" t="str">
            <v>4532.TW</v>
          </cell>
          <cell r="B665">
            <v>1.78</v>
          </cell>
          <cell r="D665">
            <v>14.5</v>
          </cell>
          <cell r="E665">
            <v>8.7319999999999995E-2</v>
          </cell>
          <cell r="F665">
            <v>2.6440000000000002E-2</v>
          </cell>
          <cell r="G665">
            <v>0.14734</v>
          </cell>
          <cell r="H665">
            <v>6.1890002E-2</v>
          </cell>
          <cell r="I665">
            <v>16.292134999999998</v>
          </cell>
          <cell r="J665">
            <v>1.4797429</v>
          </cell>
          <cell r="K665">
            <v>35.648000000000003</v>
          </cell>
        </row>
        <row r="666">
          <cell r="A666" t="str">
            <v>4536.TW</v>
          </cell>
          <cell r="B666">
            <v>16.190000000000001</v>
          </cell>
          <cell r="C666">
            <v>0.58799999999999997</v>
          </cell>
          <cell r="D666">
            <v>13.100576</v>
          </cell>
          <cell r="E666">
            <v>0.17908001000000001</v>
          </cell>
          <cell r="F666">
            <v>7.1100003999999994E-2</v>
          </cell>
          <cell r="G666">
            <v>0.32707000000000003</v>
          </cell>
          <cell r="H666">
            <v>0.18778</v>
          </cell>
          <cell r="I666">
            <v>12.631252999999999</v>
          </cell>
          <cell r="J666">
            <v>2.3119100000000001</v>
          </cell>
          <cell r="K666">
            <v>102.032</v>
          </cell>
        </row>
        <row r="667">
          <cell r="A667" t="str">
            <v>4540.TW</v>
          </cell>
          <cell r="B667">
            <v>-3.23</v>
          </cell>
          <cell r="C667">
            <v>0.81799999999999995</v>
          </cell>
          <cell r="D667">
            <v>11.1442</v>
          </cell>
          <cell r="E667">
            <v>-3.0779999999999998E-2</v>
          </cell>
          <cell r="F667">
            <v>-5.5999999999999999E-3</v>
          </cell>
          <cell r="G667">
            <v>0.16261</v>
          </cell>
          <cell r="H667">
            <v>-0.28569</v>
          </cell>
          <cell r="J667">
            <v>1.0378653</v>
          </cell>
          <cell r="K667">
            <v>27.081</v>
          </cell>
        </row>
        <row r="668">
          <cell r="A668" t="str">
            <v>4545.TW</v>
          </cell>
          <cell r="B668">
            <v>1.7</v>
          </cell>
          <cell r="C668">
            <v>0.34100000000000003</v>
          </cell>
          <cell r="D668">
            <v>10.862069</v>
          </cell>
          <cell r="E668">
            <v>4.4170000000000001E-2</v>
          </cell>
          <cell r="F668">
            <v>1.7239998999999999E-2</v>
          </cell>
          <cell r="G668">
            <v>0.18437000000000001</v>
          </cell>
          <cell r="H668">
            <v>-2.1229999999999999E-2</v>
          </cell>
          <cell r="I668">
            <v>25.941175000000001</v>
          </cell>
          <cell r="J668">
            <v>1.8225399</v>
          </cell>
          <cell r="K668">
            <v>26.95</v>
          </cell>
        </row>
        <row r="669">
          <cell r="A669" t="str">
            <v>4551.TW</v>
          </cell>
          <cell r="B669">
            <v>4.58</v>
          </cell>
          <cell r="C669">
            <v>0.871</v>
          </cell>
          <cell r="D669">
            <v>13.495837999999999</v>
          </cell>
          <cell r="E669">
            <v>6.3969999999999999E-2</v>
          </cell>
          <cell r="F669">
            <v>3.4389999999999997E-2</v>
          </cell>
          <cell r="G669">
            <v>0.21734999999999999</v>
          </cell>
          <cell r="H669">
            <v>0.11001000599999999</v>
          </cell>
          <cell r="I669">
            <v>24.781659999999999</v>
          </cell>
          <cell r="J669">
            <v>1.6490381000000001</v>
          </cell>
          <cell r="K669">
            <v>61.81</v>
          </cell>
        </row>
        <row r="670">
          <cell r="A670" t="str">
            <v>4552.TW</v>
          </cell>
          <cell r="B670">
            <v>3.16</v>
          </cell>
          <cell r="C670">
            <v>0.39</v>
          </cell>
          <cell r="D670">
            <v>2.9767910999999998</v>
          </cell>
          <cell r="E670">
            <v>6.1219999999999997E-2</v>
          </cell>
          <cell r="F670">
            <v>4.6880003000000003E-2</v>
          </cell>
          <cell r="G670">
            <v>0.22094</v>
          </cell>
          <cell r="H670">
            <v>7.0059999999999997E-2</v>
          </cell>
          <cell r="I670">
            <v>9.3354429999999997</v>
          </cell>
          <cell r="J670">
            <v>0.56099650000000001</v>
          </cell>
          <cell r="K670">
            <v>42.695999999999998</v>
          </cell>
        </row>
        <row r="671">
          <cell r="A671" t="str">
            <v>4555.TW</v>
          </cell>
          <cell r="B671">
            <v>-0.64</v>
          </cell>
          <cell r="C671">
            <v>0.19600000000000001</v>
          </cell>
          <cell r="D671">
            <v>18.947368999999998</v>
          </cell>
          <cell r="E671">
            <v>-1.14400005E-2</v>
          </cell>
          <cell r="F671">
            <v>-2.9199998999999998E-3</v>
          </cell>
          <cell r="G671">
            <v>0.27073999999999998</v>
          </cell>
          <cell r="H671">
            <v>-4.4880000000000003E-2</v>
          </cell>
          <cell r="J671">
            <v>1.3395513999999999</v>
          </cell>
          <cell r="K671">
            <v>20</v>
          </cell>
        </row>
        <row r="672">
          <cell r="A672" t="str">
            <v>4557.TW</v>
          </cell>
          <cell r="B672">
            <v>9.32</v>
          </cell>
          <cell r="D672">
            <v>18.827159999999999</v>
          </cell>
          <cell r="E672">
            <v>0.17649001</v>
          </cell>
          <cell r="F672">
            <v>7.2909996000000005E-2</v>
          </cell>
          <cell r="G672">
            <v>0.30748999999999999</v>
          </cell>
          <cell r="H672">
            <v>0.11181000000000001</v>
          </cell>
          <cell r="I672">
            <v>13.090128999999999</v>
          </cell>
          <cell r="J672">
            <v>2.3393160000000002</v>
          </cell>
          <cell r="K672">
            <v>78.700999999999993</v>
          </cell>
        </row>
        <row r="673">
          <cell r="A673" t="str">
            <v>4560.TW</v>
          </cell>
          <cell r="B673">
            <v>1.29</v>
          </cell>
          <cell r="C673">
            <v>0.24199999999999999</v>
          </cell>
          <cell r="E673">
            <v>5.7540002999999999E-2</v>
          </cell>
          <cell r="F673">
            <v>2.5309999E-2</v>
          </cell>
          <cell r="G673">
            <v>0.30736999999999998</v>
          </cell>
          <cell r="H673">
            <v>4.9320000000000003E-2</v>
          </cell>
          <cell r="I673">
            <v>28.914728</v>
          </cell>
          <cell r="J673">
            <v>1.4526053999999999</v>
          </cell>
          <cell r="K673">
            <v>18.472000000000001</v>
          </cell>
        </row>
        <row r="674">
          <cell r="A674" t="str">
            <v>4562.TW</v>
          </cell>
          <cell r="B674">
            <v>-1.03</v>
          </cell>
          <cell r="E674">
            <v>-8.9829995999999995E-2</v>
          </cell>
          <cell r="F674">
            <v>-2.35E-2</v>
          </cell>
          <cell r="G674">
            <v>0.31557000000000002</v>
          </cell>
          <cell r="H674">
            <v>-0.15976000000000001</v>
          </cell>
          <cell r="J674">
            <v>3.1413825000000002</v>
          </cell>
          <cell r="K674">
            <v>8.2690000000000001</v>
          </cell>
        </row>
        <row r="675">
          <cell r="A675" t="str">
            <v>4564.TW</v>
          </cell>
          <cell r="B675">
            <v>-1.94</v>
          </cell>
          <cell r="C675">
            <v>0.68600000000000005</v>
          </cell>
          <cell r="E675">
            <v>-8.6239990000000002E-2</v>
          </cell>
          <cell r="F675">
            <v>-2.726E-2</v>
          </cell>
          <cell r="G675">
            <v>-7.7859999999999999E-2</v>
          </cell>
          <cell r="H675">
            <v>-0.26091999999999999</v>
          </cell>
          <cell r="J675">
            <v>1.1685319000000001</v>
          </cell>
          <cell r="K675">
            <v>6.5910000000000002</v>
          </cell>
        </row>
        <row r="676">
          <cell r="A676" t="str">
            <v>4566.TW</v>
          </cell>
          <cell r="B676">
            <v>3.34</v>
          </cell>
          <cell r="C676">
            <v>0.82799999999999996</v>
          </cell>
          <cell r="D676">
            <v>12.787610000000001</v>
          </cell>
          <cell r="E676">
            <v>7.2069994999999998E-2</v>
          </cell>
          <cell r="F676">
            <v>1.686E-2</v>
          </cell>
          <cell r="G676">
            <v>0.22113000999999999</v>
          </cell>
          <cell r="H676">
            <v>3.2890000000000003E-2</v>
          </cell>
          <cell r="I676">
            <v>17.305389999999999</v>
          </cell>
          <cell r="J676">
            <v>1.3388306999999999</v>
          </cell>
          <cell r="K676">
            <v>48.764000000000003</v>
          </cell>
        </row>
        <row r="677">
          <cell r="A677" t="str">
            <v>4569.TW</v>
          </cell>
          <cell r="B677">
            <v>5.2</v>
          </cell>
          <cell r="G677">
            <v>0.19969000000000001</v>
          </cell>
          <cell r="H677">
            <v>8.4860000000000005E-2</v>
          </cell>
          <cell r="I677">
            <v>19.711538000000001</v>
          </cell>
          <cell r="J677">
            <v>1.2534239</v>
          </cell>
          <cell r="K677">
            <v>42.319000000000003</v>
          </cell>
        </row>
        <row r="678">
          <cell r="A678" t="str">
            <v>4571.TW</v>
          </cell>
          <cell r="B678">
            <v>6.11</v>
          </cell>
          <cell r="E678">
            <v>0.121079996</v>
          </cell>
          <cell r="F678">
            <v>5.4679999999999999E-2</v>
          </cell>
          <cell r="G678">
            <v>0.28599000000000002</v>
          </cell>
          <cell r="H678">
            <v>0.15935999000000001</v>
          </cell>
          <cell r="I678">
            <v>18.98527</v>
          </cell>
          <cell r="J678">
            <v>2.2459728999999999</v>
          </cell>
          <cell r="K678">
            <v>48.052</v>
          </cell>
        </row>
        <row r="679">
          <cell r="A679" t="str">
            <v>4572.TW</v>
          </cell>
          <cell r="B679">
            <v>6.83</v>
          </cell>
          <cell r="D679">
            <v>17.633410999999999</v>
          </cell>
          <cell r="E679">
            <v>0.14199999999999999</v>
          </cell>
          <cell r="F679">
            <v>8.0579996000000001E-2</v>
          </cell>
          <cell r="G679">
            <v>0.49001</v>
          </cell>
          <cell r="H679">
            <v>0.36191002</v>
          </cell>
          <cell r="I679">
            <v>22.254759</v>
          </cell>
          <cell r="J679">
            <v>3.0097222000000001</v>
          </cell>
          <cell r="K679">
            <v>22.378</v>
          </cell>
        </row>
        <row r="680">
          <cell r="A680" t="str">
            <v>4576.TW</v>
          </cell>
          <cell r="B680">
            <v>-0.2</v>
          </cell>
          <cell r="C680">
            <v>1.1240000000000001</v>
          </cell>
          <cell r="E680">
            <v>9.6600000000000002E-3</v>
          </cell>
          <cell r="F680">
            <v>2.7100000000000002E-3</v>
          </cell>
          <cell r="G680">
            <v>0.308</v>
          </cell>
          <cell r="H680">
            <v>4.5949999999999998E-2</v>
          </cell>
          <cell r="J680">
            <v>2.5950188999999999</v>
          </cell>
          <cell r="K680">
            <v>18.114999999999998</v>
          </cell>
        </row>
        <row r="681">
          <cell r="A681" t="str">
            <v>4581.TW</v>
          </cell>
          <cell r="B681">
            <v>5.8</v>
          </cell>
          <cell r="E681">
            <v>0.18507000000000001</v>
          </cell>
          <cell r="F681">
            <v>7.5389999999999999E-2</v>
          </cell>
          <cell r="G681">
            <v>0.31996000000000002</v>
          </cell>
          <cell r="H681">
            <v>0.16805999999999999</v>
          </cell>
          <cell r="I681">
            <v>11.017241500000001</v>
          </cell>
          <cell r="J681">
            <v>1.937538</v>
          </cell>
          <cell r="K681">
            <v>34.683999999999997</v>
          </cell>
        </row>
        <row r="682">
          <cell r="A682" t="str">
            <v>4583.TW</v>
          </cell>
          <cell r="B682">
            <v>13.04</v>
          </cell>
          <cell r="E682">
            <v>0.112440005</v>
          </cell>
          <cell r="F682">
            <v>5.2600003999999999E-2</v>
          </cell>
          <cell r="G682">
            <v>0.55317000000000005</v>
          </cell>
          <cell r="H682">
            <v>0.33865002</v>
          </cell>
          <cell r="I682">
            <v>21.855827000000001</v>
          </cell>
          <cell r="J682">
            <v>2.4248094999999998</v>
          </cell>
          <cell r="K682">
            <v>34.298999999999999</v>
          </cell>
        </row>
        <row r="683">
          <cell r="A683" t="str">
            <v>4588.TW</v>
          </cell>
          <cell r="E683">
            <v>0.22159999999999999</v>
          </cell>
          <cell r="F683">
            <v>7.6350000000000001E-2</v>
          </cell>
          <cell r="G683">
            <v>0.32919997000000001</v>
          </cell>
          <cell r="H683">
            <v>0.15511</v>
          </cell>
          <cell r="K683">
            <v>25.846</v>
          </cell>
        </row>
        <row r="684">
          <cell r="A684" t="str">
            <v>4720.TW</v>
          </cell>
          <cell r="B684">
            <v>0.34</v>
          </cell>
          <cell r="C684">
            <v>0.66100000000000003</v>
          </cell>
          <cell r="E684">
            <v>4.197E-2</v>
          </cell>
          <cell r="F684">
            <v>5.9699999999999996E-3</v>
          </cell>
          <cell r="G684">
            <v>0.19840999000000001</v>
          </cell>
          <cell r="H684">
            <v>-6.77E-3</v>
          </cell>
          <cell r="I684">
            <v>56.470590000000001</v>
          </cell>
          <cell r="J684">
            <v>1.4629687</v>
          </cell>
          <cell r="K684">
            <v>31.908999999999999</v>
          </cell>
        </row>
        <row r="685">
          <cell r="A685" t="str">
            <v>4722.TW</v>
          </cell>
          <cell r="B685">
            <v>2.2400000000000002</v>
          </cell>
          <cell r="C685">
            <v>0.34300000000000003</v>
          </cell>
          <cell r="D685">
            <v>11.80791</v>
          </cell>
          <cell r="E685">
            <v>5.765E-2</v>
          </cell>
          <cell r="F685">
            <v>2.2540000000000001E-2</v>
          </cell>
          <cell r="G685">
            <v>0.15275</v>
          </cell>
          <cell r="H685">
            <v>4.7789999999999999E-2</v>
          </cell>
          <cell r="I685">
            <v>18.660713000000001</v>
          </cell>
          <cell r="J685">
            <v>1.4470177</v>
          </cell>
          <cell r="K685">
            <v>34.545000000000002</v>
          </cell>
        </row>
        <row r="686">
          <cell r="A686" t="str">
            <v>4736.TW</v>
          </cell>
          <cell r="C686">
            <v>0.161</v>
          </cell>
          <cell r="D686">
            <v>14.612677</v>
          </cell>
          <cell r="E686">
            <v>0.10936999999999999</v>
          </cell>
          <cell r="F686">
            <v>4.8770000000000001E-2</v>
          </cell>
          <cell r="G686">
            <v>0.43118997999999997</v>
          </cell>
          <cell r="H686">
            <v>0.1719</v>
          </cell>
          <cell r="K686">
            <v>50.420999999999999</v>
          </cell>
        </row>
        <row r="687">
          <cell r="A687" t="str">
            <v>4737.TW</v>
          </cell>
          <cell r="B687">
            <v>0.11</v>
          </cell>
          <cell r="C687">
            <v>0.59</v>
          </cell>
          <cell r="D687">
            <v>21.73077</v>
          </cell>
          <cell r="E687">
            <v>3.2100000000000002E-3</v>
          </cell>
          <cell r="F687">
            <v>-1.6199999999999999E-3</v>
          </cell>
          <cell r="G687">
            <v>0.40765000000000001</v>
          </cell>
          <cell r="H687">
            <v>-4.2519998000000003E-2</v>
          </cell>
          <cell r="I687">
            <v>616.36365000000001</v>
          </cell>
          <cell r="J687">
            <v>2.0763153999999999</v>
          </cell>
          <cell r="K687">
            <v>28.895</v>
          </cell>
        </row>
        <row r="688">
          <cell r="A688" t="str">
            <v>4739.TW</v>
          </cell>
          <cell r="B688">
            <v>0.03</v>
          </cell>
          <cell r="C688">
            <v>1.631</v>
          </cell>
          <cell r="D688">
            <v>17.590675000000001</v>
          </cell>
          <cell r="E688">
            <v>-1.2120000000000001E-2</v>
          </cell>
          <cell r="F688">
            <v>-5.5100000000000001E-3</v>
          </cell>
          <cell r="G688">
            <v>3.3660000000000002E-2</v>
          </cell>
          <cell r="H688">
            <v>-2.0639998999999999E-2</v>
          </cell>
          <cell r="I688">
            <v>2263.3335000000002</v>
          </cell>
          <cell r="J688">
            <v>1.4752531</v>
          </cell>
          <cell r="K688">
            <v>48.371000000000002</v>
          </cell>
        </row>
        <row r="689">
          <cell r="A689" t="str">
            <v>4746.TW</v>
          </cell>
          <cell r="B689">
            <v>0.46</v>
          </cell>
          <cell r="D689">
            <v>10.877993</v>
          </cell>
          <cell r="E689">
            <v>-1.0410000000000001E-2</v>
          </cell>
          <cell r="F689">
            <v>3.7409999999999999E-2</v>
          </cell>
          <cell r="G689">
            <v>0.45009997000000002</v>
          </cell>
          <cell r="H689">
            <v>0.18293000000000001</v>
          </cell>
          <cell r="I689">
            <v>207.3913</v>
          </cell>
          <cell r="J689">
            <v>1.5328995000000001</v>
          </cell>
          <cell r="K689">
            <v>37.923999999999999</v>
          </cell>
        </row>
        <row r="690">
          <cell r="A690" t="str">
            <v>4755.TW</v>
          </cell>
          <cell r="B690">
            <v>4.5599999999999996</v>
          </cell>
          <cell r="D690">
            <v>15.891474000000001</v>
          </cell>
          <cell r="E690">
            <v>0.105100006</v>
          </cell>
          <cell r="F690">
            <v>4.6899999999999997E-2</v>
          </cell>
          <cell r="G690">
            <v>0.21382999999999999</v>
          </cell>
          <cell r="H690">
            <v>0.1153</v>
          </cell>
          <cell r="I690">
            <v>31.4693</v>
          </cell>
          <cell r="J690">
            <v>3.3296207999999998</v>
          </cell>
          <cell r="K690">
            <v>48.886000000000003</v>
          </cell>
        </row>
        <row r="691">
          <cell r="A691" t="str">
            <v>4763.TW</v>
          </cell>
          <cell r="B691">
            <v>80.150000000000006</v>
          </cell>
          <cell r="C691">
            <v>1.1519999999999999</v>
          </cell>
          <cell r="D691">
            <v>6.8654019999999996</v>
          </cell>
          <cell r="E691">
            <v>0.74744003999999997</v>
          </cell>
          <cell r="F691">
            <v>0.43423998000000003</v>
          </cell>
          <cell r="G691">
            <v>0.62478999999999996</v>
          </cell>
          <cell r="H691">
            <v>0.60777999999999999</v>
          </cell>
          <cell r="I691">
            <v>10.430443</v>
          </cell>
          <cell r="J691">
            <v>7.0413639999999997</v>
          </cell>
          <cell r="K691">
            <v>133.18899999999999</v>
          </cell>
        </row>
        <row r="692">
          <cell r="A692" t="str">
            <v>4764.TW</v>
          </cell>
          <cell r="B692">
            <v>-1.08</v>
          </cell>
          <cell r="E692">
            <v>-4.1490002999999998E-2</v>
          </cell>
          <cell r="F692">
            <v>-1.5140001E-2</v>
          </cell>
          <cell r="G692">
            <v>0.11236</v>
          </cell>
          <cell r="H692">
            <v>-5.9830000000000001E-2</v>
          </cell>
          <cell r="J692">
            <v>1.4009913000000001</v>
          </cell>
          <cell r="K692">
            <v>26.254000000000001</v>
          </cell>
        </row>
        <row r="693">
          <cell r="A693" t="str">
            <v>4766.TW</v>
          </cell>
          <cell r="B693">
            <v>20.059999999999999</v>
          </cell>
          <cell r="C693">
            <v>0.55800000000000005</v>
          </cell>
          <cell r="D693">
            <v>15.225066</v>
          </cell>
          <cell r="E693">
            <v>0.17002001</v>
          </cell>
          <cell r="F693">
            <v>7.6539999999999997E-2</v>
          </cell>
          <cell r="G693">
            <v>0.31535997999999998</v>
          </cell>
          <cell r="H693">
            <v>0.16816</v>
          </cell>
          <cell r="I693">
            <v>17.198404</v>
          </cell>
          <cell r="J693">
            <v>3.1567101000000002</v>
          </cell>
          <cell r="K693">
            <v>170.69800000000001</v>
          </cell>
        </row>
        <row r="694">
          <cell r="A694" t="str">
            <v>4770.TW</v>
          </cell>
          <cell r="B694">
            <v>20.46</v>
          </cell>
          <cell r="C694">
            <v>1.081</v>
          </cell>
          <cell r="D694">
            <v>14.891223</v>
          </cell>
          <cell r="E694">
            <v>0.23753001000000001</v>
          </cell>
          <cell r="F694">
            <v>0.12839999999999999</v>
          </cell>
          <cell r="G694">
            <v>0.46448</v>
          </cell>
          <cell r="H694">
            <v>0.38162000000000001</v>
          </cell>
          <cell r="I694">
            <v>19.403714999999998</v>
          </cell>
          <cell r="J694">
            <v>4.2546353000000003</v>
          </cell>
          <cell r="K694">
            <v>71.756</v>
          </cell>
        </row>
        <row r="695">
          <cell r="A695" t="str">
            <v>4771.TW</v>
          </cell>
          <cell r="E695">
            <v>0.26984000000000002</v>
          </cell>
          <cell r="F695">
            <v>0.13075000000000001</v>
          </cell>
          <cell r="G695">
            <v>0.40943000000000002</v>
          </cell>
          <cell r="H695">
            <v>0.31133</v>
          </cell>
          <cell r="K695">
            <v>53.847000000000001</v>
          </cell>
        </row>
        <row r="696">
          <cell r="A696" t="str">
            <v>4807.TW</v>
          </cell>
          <cell r="B696">
            <v>-4.5</v>
          </cell>
          <cell r="C696">
            <v>0.93300000000000005</v>
          </cell>
          <cell r="D696">
            <v>4.0632320000000002</v>
          </cell>
          <cell r="E696">
            <v>-0.17242001000000001</v>
          </cell>
          <cell r="F696">
            <v>-0.10038</v>
          </cell>
          <cell r="G696">
            <v>3.7510000000000002E-2</v>
          </cell>
          <cell r="H696">
            <v>-5.6469999999999999E-2</v>
          </cell>
          <cell r="J696">
            <v>0.86793399999999998</v>
          </cell>
          <cell r="K696">
            <v>29.917999999999999</v>
          </cell>
        </row>
        <row r="697">
          <cell r="A697" t="str">
            <v>4904.TW</v>
          </cell>
          <cell r="B697">
            <v>3.38</v>
          </cell>
          <cell r="C697">
            <v>-2E-3</v>
          </cell>
          <cell r="D697">
            <v>22.602740000000001</v>
          </cell>
          <cell r="E697">
            <v>0.14232998999999999</v>
          </cell>
          <cell r="F697">
            <v>4.9110000000000001E-2</v>
          </cell>
          <cell r="G697">
            <v>0.30286000000000002</v>
          </cell>
          <cell r="H697">
            <v>0.13666001</v>
          </cell>
          <cell r="I697">
            <v>24.408283000000001</v>
          </cell>
          <cell r="J697">
            <v>3.2031372</v>
          </cell>
          <cell r="K697">
            <v>28.895</v>
          </cell>
        </row>
        <row r="698">
          <cell r="A698" t="str">
            <v>4906.TW</v>
          </cell>
          <cell r="B698">
            <v>1.39</v>
          </cell>
          <cell r="C698">
            <v>0.56999999999999995</v>
          </cell>
          <cell r="D698">
            <v>12.820945999999999</v>
          </cell>
          <cell r="E698">
            <v>4.1059999999999999E-2</v>
          </cell>
          <cell r="F698">
            <v>1.238E-2</v>
          </cell>
          <cell r="G698">
            <v>0.106029995</v>
          </cell>
          <cell r="H698">
            <v>9.1900009999999997E-3</v>
          </cell>
          <cell r="I698">
            <v>27.302157999999999</v>
          </cell>
          <cell r="J698">
            <v>1.1826483000000001</v>
          </cell>
          <cell r="K698">
            <v>66.311000000000007</v>
          </cell>
        </row>
        <row r="699">
          <cell r="A699" t="str">
            <v>4912.TW</v>
          </cell>
          <cell r="B699">
            <v>5.01</v>
          </cell>
          <cell r="C699">
            <v>1.022</v>
          </cell>
          <cell r="D699">
            <v>10.55336</v>
          </cell>
          <cell r="E699">
            <v>7.961E-2</v>
          </cell>
          <cell r="F699">
            <v>2.717E-2</v>
          </cell>
          <cell r="G699">
            <v>0.2606</v>
          </cell>
          <cell r="H699">
            <v>0.10724</v>
          </cell>
          <cell r="I699">
            <v>26.646705999999998</v>
          </cell>
          <cell r="J699">
            <v>2.4312510000000001</v>
          </cell>
          <cell r="K699">
            <v>74.995999999999995</v>
          </cell>
        </row>
        <row r="700">
          <cell r="A700" t="str">
            <v>4915.TW</v>
          </cell>
          <cell r="B700">
            <v>5.46</v>
          </cell>
          <cell r="D700">
            <v>13.454040000000001</v>
          </cell>
          <cell r="E700">
            <v>0.13543999000000001</v>
          </cell>
          <cell r="F700">
            <v>3.6429997999999998E-2</v>
          </cell>
          <cell r="G700">
            <v>0.16087000000000001</v>
          </cell>
          <cell r="H700">
            <v>4.3040000000000002E-2</v>
          </cell>
          <cell r="I700">
            <v>17.692307</v>
          </cell>
          <cell r="J700">
            <v>2.4094582</v>
          </cell>
          <cell r="K700">
            <v>131.249</v>
          </cell>
        </row>
        <row r="701">
          <cell r="A701" t="str">
            <v>4916.TW</v>
          </cell>
          <cell r="B701">
            <v>0.73</v>
          </cell>
          <cell r="C701">
            <v>0.78700000000000003</v>
          </cell>
          <cell r="D701">
            <v>8.8000000000000007</v>
          </cell>
          <cell r="E701">
            <v>4.6199999999999998E-2</v>
          </cell>
          <cell r="F701">
            <v>2.7409999000000001E-2</v>
          </cell>
          <cell r="G701">
            <v>0.14024</v>
          </cell>
          <cell r="H701">
            <v>-4.6100000000000004E-3</v>
          </cell>
          <cell r="I701">
            <v>42.191780000000001</v>
          </cell>
          <cell r="J701">
            <v>1.5126957999999999</v>
          </cell>
          <cell r="K701">
            <v>37.194000000000003</v>
          </cell>
        </row>
        <row r="702">
          <cell r="A702" t="str">
            <v>4919.TW</v>
          </cell>
          <cell r="B702">
            <v>5.13</v>
          </cell>
          <cell r="D702">
            <v>17.14472</v>
          </cell>
          <cell r="E702">
            <v>0.13857000999999999</v>
          </cell>
          <cell r="F702">
            <v>3.2329999999999998E-2</v>
          </cell>
          <cell r="G702">
            <v>0.40921999999999997</v>
          </cell>
          <cell r="H702">
            <v>5.382E-2</v>
          </cell>
          <cell r="I702">
            <v>25.633527999999998</v>
          </cell>
          <cell r="J702">
            <v>3.4971542000000002</v>
          </cell>
          <cell r="K702">
            <v>82.950999999999993</v>
          </cell>
        </row>
        <row r="703">
          <cell r="A703" t="str">
            <v>4927.TW</v>
          </cell>
          <cell r="B703">
            <v>-5.2</v>
          </cell>
          <cell r="C703">
            <v>0.81899999999999995</v>
          </cell>
          <cell r="D703">
            <v>5.0936326999999997</v>
          </cell>
          <cell r="E703">
            <v>-0.14074</v>
          </cell>
          <cell r="F703">
            <v>-2.6159999999999999E-2</v>
          </cell>
          <cell r="G703">
            <v>6.8070000000000006E-2</v>
          </cell>
          <cell r="H703">
            <v>-8.2229994000000001E-2</v>
          </cell>
          <cell r="J703">
            <v>1.1998587999999999</v>
          </cell>
          <cell r="K703">
            <v>63.965000000000003</v>
          </cell>
        </row>
        <row r="704">
          <cell r="A704" t="str">
            <v>4930.TW</v>
          </cell>
          <cell r="B704">
            <v>3.79</v>
          </cell>
          <cell r="C704">
            <v>0.64300000000000002</v>
          </cell>
          <cell r="E704">
            <v>0.10003000500000001</v>
          </cell>
          <cell r="F704">
            <v>2.3039997999999999E-2</v>
          </cell>
          <cell r="G704">
            <v>0.186</v>
          </cell>
          <cell r="H704">
            <v>4.7379999999999999E-2</v>
          </cell>
          <cell r="I704">
            <v>9.0501319999999996</v>
          </cell>
          <cell r="J704">
            <v>0.8508211</v>
          </cell>
          <cell r="K704">
            <v>86.31</v>
          </cell>
        </row>
        <row r="705">
          <cell r="A705" t="str">
            <v>4934.TW</v>
          </cell>
          <cell r="B705">
            <v>-0.63</v>
          </cell>
          <cell r="C705">
            <v>0.80300000000000005</v>
          </cell>
          <cell r="E705">
            <v>-7.9350000000000004E-2</v>
          </cell>
          <cell r="F705">
            <v>-2.6789998999999998E-2</v>
          </cell>
          <cell r="G705">
            <v>0.11696999499999999</v>
          </cell>
          <cell r="H705">
            <v>-1.03884</v>
          </cell>
          <cell r="J705">
            <v>2.4392843000000002</v>
          </cell>
          <cell r="K705">
            <v>9.5340000000000007</v>
          </cell>
        </row>
        <row r="706">
          <cell r="A706" t="str">
            <v>4935.TW</v>
          </cell>
          <cell r="B706">
            <v>4.33</v>
          </cell>
          <cell r="C706">
            <v>0.58299999999999996</v>
          </cell>
          <cell r="D706">
            <v>4.4344206000000002</v>
          </cell>
          <cell r="E706">
            <v>4.0730000000000002E-2</v>
          </cell>
          <cell r="F706">
            <v>1.051E-2</v>
          </cell>
          <cell r="G706">
            <v>0.14835999999999999</v>
          </cell>
          <cell r="H706">
            <v>5.4250001999999999E-2</v>
          </cell>
          <cell r="I706">
            <v>14.757505999999999</v>
          </cell>
          <cell r="J706">
            <v>1.026605</v>
          </cell>
          <cell r="K706">
            <v>46.094000000000001</v>
          </cell>
        </row>
        <row r="707">
          <cell r="A707" t="str">
            <v>4938.TW</v>
          </cell>
          <cell r="B707">
            <v>5.94</v>
          </cell>
          <cell r="C707">
            <v>0.54</v>
          </cell>
          <cell r="D707">
            <v>14.266304</v>
          </cell>
          <cell r="E707">
            <v>8.4199999999999997E-2</v>
          </cell>
          <cell r="F707">
            <v>1.6400000000000001E-2</v>
          </cell>
          <cell r="G707">
            <v>3.8960000000000002E-2</v>
          </cell>
          <cell r="H707">
            <v>1.2070000000000001E-2</v>
          </cell>
          <cell r="I707">
            <v>17.676767000000002</v>
          </cell>
          <cell r="J707">
            <v>1.4819833</v>
          </cell>
          <cell r="K707">
            <v>446.24200000000002</v>
          </cell>
        </row>
        <row r="708">
          <cell r="A708" t="str">
            <v>4942.TW</v>
          </cell>
          <cell r="B708">
            <v>4.5599999999999996</v>
          </cell>
          <cell r="D708">
            <v>10.021504</v>
          </cell>
          <cell r="E708">
            <v>7.7470004999999995E-2</v>
          </cell>
          <cell r="F708">
            <v>4.1459999999999997E-2</v>
          </cell>
          <cell r="G708">
            <v>0.24499000000000001</v>
          </cell>
          <cell r="H708">
            <v>9.3350000000000002E-2</v>
          </cell>
          <cell r="I708">
            <v>10.219298</v>
          </cell>
          <cell r="J708">
            <v>0.76943399999999995</v>
          </cell>
          <cell r="K708">
            <v>41.911999999999999</v>
          </cell>
        </row>
        <row r="709">
          <cell r="A709" t="str">
            <v>4943.TW</v>
          </cell>
          <cell r="B709">
            <v>-2.76</v>
          </cell>
          <cell r="C709">
            <v>0.80400000000000005</v>
          </cell>
          <cell r="D709">
            <v>1.672158</v>
          </cell>
          <cell r="E709">
            <v>-1.8806799999999999</v>
          </cell>
          <cell r="F709">
            <v>-8.4970000000000004E-2</v>
          </cell>
          <cell r="G709">
            <v>-1.6910000000000001E-2</v>
          </cell>
          <cell r="H709">
            <v>-0.18457999999999999</v>
          </cell>
          <cell r="J709">
            <v>12.5</v>
          </cell>
          <cell r="K709">
            <v>19.259</v>
          </cell>
        </row>
        <row r="710">
          <cell r="A710" t="str">
            <v>4949.TW</v>
          </cell>
          <cell r="E710">
            <v>4.0039999999999999E-2</v>
          </cell>
          <cell r="F710">
            <v>2.2210000000000001E-2</v>
          </cell>
          <cell r="G710">
            <v>0.21681998999999999</v>
          </cell>
          <cell r="H710">
            <v>-9.5610000000000001E-2</v>
          </cell>
          <cell r="K710">
            <v>60.832999999999998</v>
          </cell>
        </row>
        <row r="711">
          <cell r="A711" t="str">
            <v>4952.TW</v>
          </cell>
          <cell r="B711">
            <v>1.8</v>
          </cell>
          <cell r="C711">
            <v>0.45400000000000001</v>
          </cell>
          <cell r="D711">
            <v>21.449276000000001</v>
          </cell>
          <cell r="E711">
            <v>7.281E-2</v>
          </cell>
          <cell r="F711">
            <v>3.4380000000000001E-2</v>
          </cell>
          <cell r="G711">
            <v>0.37944</v>
          </cell>
          <cell r="H711">
            <v>5.4109997999999999E-2</v>
          </cell>
          <cell r="I711">
            <v>41.111109999999996</v>
          </cell>
          <cell r="J711">
            <v>3.8165969999999998</v>
          </cell>
          <cell r="K711">
            <v>19.914999999999999</v>
          </cell>
        </row>
        <row r="712">
          <cell r="A712" t="str">
            <v>4956.TW</v>
          </cell>
          <cell r="B712">
            <v>-1.26</v>
          </cell>
          <cell r="D712">
            <v>13.216374</v>
          </cell>
          <cell r="E712">
            <v>-7.1319999999999995E-2</v>
          </cell>
          <cell r="F712">
            <v>-3.8199999999999998E-2</v>
          </cell>
          <cell r="G712">
            <v>1.2630000000000001E-2</v>
          </cell>
          <cell r="H712">
            <v>-0.13144</v>
          </cell>
          <cell r="J712">
            <v>1.3276937</v>
          </cell>
          <cell r="K712">
            <v>11.013</v>
          </cell>
        </row>
        <row r="713">
          <cell r="A713" t="str">
            <v>4958.TW</v>
          </cell>
          <cell r="B713">
            <v>6.84</v>
          </cell>
          <cell r="C713">
            <v>0.78200000000000003</v>
          </cell>
          <cell r="D713">
            <v>10.441941</v>
          </cell>
          <cell r="E713">
            <v>7.4529999999999999E-2</v>
          </cell>
          <cell r="F713">
            <v>2.2869998999999998E-2</v>
          </cell>
          <cell r="G713">
            <v>0.18193999999999999</v>
          </cell>
          <cell r="H713">
            <v>2.2839999E-2</v>
          </cell>
          <cell r="I713">
            <v>17.616959000000001</v>
          </cell>
          <cell r="J713">
            <v>1.1600258000000001</v>
          </cell>
          <cell r="K713">
            <v>161.238</v>
          </cell>
        </row>
        <row r="714">
          <cell r="A714" t="str">
            <v>4960.TW</v>
          </cell>
          <cell r="B714">
            <v>-0.68</v>
          </cell>
          <cell r="C714">
            <v>0.99399999999999999</v>
          </cell>
          <cell r="D714">
            <v>-30.612244</v>
          </cell>
          <cell r="E714">
            <v>-5.7660000000000003E-2</v>
          </cell>
          <cell r="F714">
            <v>-2.2739999E-2</v>
          </cell>
          <cell r="G714">
            <v>3.9510000000000003E-2</v>
          </cell>
          <cell r="H714">
            <v>-6.6850000000000007E-2</v>
          </cell>
          <cell r="J714">
            <v>0.93527870000000002</v>
          </cell>
          <cell r="K714">
            <v>15.750999999999999</v>
          </cell>
        </row>
        <row r="715">
          <cell r="A715" t="str">
            <v>4961.TW</v>
          </cell>
          <cell r="B715">
            <v>14.15</v>
          </cell>
          <cell r="D715">
            <v>12.482435000000001</v>
          </cell>
          <cell r="E715">
            <v>0.11013000000000001</v>
          </cell>
          <cell r="F715">
            <v>5.4679999999999999E-2</v>
          </cell>
          <cell r="G715">
            <v>0.32333001</v>
          </cell>
          <cell r="H715">
            <v>0.10285</v>
          </cell>
          <cell r="I715">
            <v>18.833922999999999</v>
          </cell>
          <cell r="J715">
            <v>1.8244426</v>
          </cell>
          <cell r="K715">
            <v>110.443</v>
          </cell>
        </row>
        <row r="716">
          <cell r="A716" t="str">
            <v>4967.TW</v>
          </cell>
          <cell r="B716">
            <v>7.47</v>
          </cell>
          <cell r="C716">
            <v>0.83</v>
          </cell>
          <cell r="E716">
            <v>0.24678</v>
          </cell>
          <cell r="F716">
            <v>5.0349999999999999E-2</v>
          </cell>
          <cell r="G716">
            <v>0.105450004</v>
          </cell>
          <cell r="H716">
            <v>0.11545999</v>
          </cell>
          <cell r="I716">
            <v>15.127174999999999</v>
          </cell>
          <cell r="J716">
            <v>3.0338829</v>
          </cell>
          <cell r="K716">
            <v>256.46800000000002</v>
          </cell>
        </row>
        <row r="717">
          <cell r="A717" t="str">
            <v>4968.TW</v>
          </cell>
          <cell r="B717">
            <v>-1.17</v>
          </cell>
          <cell r="C717">
            <v>2.1709999999999998</v>
          </cell>
          <cell r="D717">
            <v>31.134969999999999</v>
          </cell>
          <cell r="E717">
            <v>-4.6719997999999999E-2</v>
          </cell>
          <cell r="F717">
            <v>-3.5209999999999998E-2</v>
          </cell>
          <cell r="G717">
            <v>0.28804000000000002</v>
          </cell>
          <cell r="H717">
            <v>4.0000000000000002E-4</v>
          </cell>
          <cell r="J717">
            <v>8.2246170000000003</v>
          </cell>
          <cell r="K717">
            <v>35.523000000000003</v>
          </cell>
        </row>
        <row r="718">
          <cell r="A718" t="str">
            <v>4976.TW</v>
          </cell>
          <cell r="B718">
            <v>-1.5</v>
          </cell>
          <cell r="C718">
            <v>1.5329999999999999</v>
          </cell>
          <cell r="D718">
            <v>31.655628</v>
          </cell>
          <cell r="E718">
            <v>-9.9630005999999993E-2</v>
          </cell>
          <cell r="F718">
            <v>-5.6110001999999999E-2</v>
          </cell>
          <cell r="G718">
            <v>-0.13918</v>
          </cell>
          <cell r="H718">
            <v>-0.49807000000000001</v>
          </cell>
          <cell r="J718">
            <v>2.6543758</v>
          </cell>
          <cell r="K718">
            <v>6.7389999999999999</v>
          </cell>
        </row>
        <row r="719">
          <cell r="A719" t="str">
            <v>4977.TW</v>
          </cell>
          <cell r="B719">
            <v>1.89</v>
          </cell>
          <cell r="D719">
            <v>19.336735000000001</v>
          </cell>
          <cell r="E719">
            <v>3.458E-2</v>
          </cell>
          <cell r="F719">
            <v>-9.5E-4</v>
          </cell>
          <cell r="G719">
            <v>0.15423000000000001</v>
          </cell>
          <cell r="H719">
            <v>-0.18471001000000001</v>
          </cell>
          <cell r="I719">
            <v>40.105823999999998</v>
          </cell>
          <cell r="J719">
            <v>1.5844151</v>
          </cell>
          <cell r="K719">
            <v>13.765000000000001</v>
          </cell>
        </row>
        <row r="720">
          <cell r="A720" t="str">
            <v>4989.TW</v>
          </cell>
          <cell r="B720">
            <v>-1.1399999999999999</v>
          </cell>
          <cell r="E720">
            <v>-6.9460005000000005E-2</v>
          </cell>
          <cell r="F720">
            <v>-5.6660000000000002E-2</v>
          </cell>
          <cell r="G720">
            <v>-3.1850000000000003E-2</v>
          </cell>
          <cell r="H720">
            <v>-9.6659999999999996E-2</v>
          </cell>
          <cell r="J720">
            <v>1.6569567000000001</v>
          </cell>
          <cell r="K720">
            <v>23.613</v>
          </cell>
        </row>
        <row r="721">
          <cell r="A721" t="str">
            <v>4994.TW</v>
          </cell>
          <cell r="B721">
            <v>3.33</v>
          </cell>
          <cell r="D721">
            <v>37.652439999999999</v>
          </cell>
          <cell r="E721">
            <v>0.17334999000000001</v>
          </cell>
          <cell r="F721">
            <v>7.9060000000000005E-2</v>
          </cell>
          <cell r="G721">
            <v>0.61050000000000004</v>
          </cell>
          <cell r="H721">
            <v>0.30212998000000002</v>
          </cell>
          <cell r="I721">
            <v>37.087090000000003</v>
          </cell>
          <cell r="J721">
            <v>6.2741312999999996</v>
          </cell>
          <cell r="K721">
            <v>25.286000000000001</v>
          </cell>
        </row>
        <row r="722">
          <cell r="A722" t="str">
            <v>4999.TW</v>
          </cell>
          <cell r="B722">
            <v>1.0900000000000001</v>
          </cell>
          <cell r="C722">
            <v>0.56599999999999995</v>
          </cell>
          <cell r="D722">
            <v>26.268656</v>
          </cell>
          <cell r="E722">
            <v>1.1000000000000001E-3</v>
          </cell>
          <cell r="F722">
            <v>-3.4499999999999999E-3</v>
          </cell>
          <cell r="G722">
            <v>0.16405001</v>
          </cell>
          <cell r="H722">
            <v>1.1670000999999999E-2</v>
          </cell>
          <cell r="I722">
            <v>32.293579999999999</v>
          </cell>
          <cell r="J722">
            <v>0.76468544999999999</v>
          </cell>
          <cell r="K722">
            <v>25.925000000000001</v>
          </cell>
        </row>
        <row r="723">
          <cell r="A723" t="str">
            <v>5007.TW</v>
          </cell>
          <cell r="B723">
            <v>3.57</v>
          </cell>
          <cell r="C723">
            <v>0.29799999999999999</v>
          </cell>
          <cell r="D723">
            <v>13.3802805</v>
          </cell>
          <cell r="E723">
            <v>0.14087</v>
          </cell>
          <cell r="F723">
            <v>8.5419999999999996E-2</v>
          </cell>
          <cell r="G723">
            <v>0.24643000000000001</v>
          </cell>
          <cell r="H723">
            <v>0.18211000999999999</v>
          </cell>
          <cell r="I723">
            <v>15.966386999999999</v>
          </cell>
          <cell r="J723">
            <v>2.4129027999999999</v>
          </cell>
          <cell r="K723">
            <v>22.53</v>
          </cell>
        </row>
        <row r="724">
          <cell r="A724" t="str">
            <v>5203.TW</v>
          </cell>
          <cell r="B724">
            <v>3.33</v>
          </cell>
          <cell r="D724">
            <v>20.389343</v>
          </cell>
          <cell r="E724">
            <v>5.7169999999999999E-2</v>
          </cell>
          <cell r="F724">
            <v>1.6060000000000001E-2</v>
          </cell>
          <cell r="G724">
            <v>0.85768999999999995</v>
          </cell>
          <cell r="H724">
            <v>6.9959999999999994E-2</v>
          </cell>
          <cell r="I724">
            <v>29.87988</v>
          </cell>
          <cell r="J724">
            <v>1.6925798999999999</v>
          </cell>
          <cell r="K724">
            <v>24.425000000000001</v>
          </cell>
        </row>
        <row r="725">
          <cell r="A725" t="str">
            <v>5215.TW</v>
          </cell>
          <cell r="B725">
            <v>3.11</v>
          </cell>
          <cell r="C725">
            <v>0.41799999999999998</v>
          </cell>
          <cell r="E725">
            <v>5.3249999999999999E-2</v>
          </cell>
          <cell r="F725">
            <v>3.644E-2</v>
          </cell>
          <cell r="G725">
            <v>0.26959</v>
          </cell>
          <cell r="H725">
            <v>0.14180999999999999</v>
          </cell>
          <cell r="I725">
            <v>17.106110000000001</v>
          </cell>
          <cell r="J725">
            <v>1.0295513000000001</v>
          </cell>
          <cell r="K725">
            <v>39.213000000000001</v>
          </cell>
        </row>
        <row r="726">
          <cell r="A726" t="str">
            <v>5222.TW</v>
          </cell>
          <cell r="B726">
            <v>6.18</v>
          </cell>
          <cell r="C726">
            <v>0.54300000000000004</v>
          </cell>
          <cell r="D726">
            <v>22.771587</v>
          </cell>
          <cell r="E726">
            <v>0.23455000000000001</v>
          </cell>
          <cell r="F726">
            <v>0.11575000000000001</v>
          </cell>
          <cell r="G726">
            <v>0.54831004000000005</v>
          </cell>
          <cell r="H726">
            <v>0.28717999999999999</v>
          </cell>
          <cell r="I726">
            <v>26.456312</v>
          </cell>
          <cell r="J726">
            <v>5.4087132999999996</v>
          </cell>
          <cell r="K726">
            <v>17.611000000000001</v>
          </cell>
        </row>
        <row r="727">
          <cell r="A727" t="str">
            <v>5225.TW</v>
          </cell>
          <cell r="B727">
            <v>8.34</v>
          </cell>
          <cell r="C727">
            <v>0.57299999999999995</v>
          </cell>
          <cell r="D727">
            <v>16.530054</v>
          </cell>
          <cell r="E727">
            <v>0.20943001</v>
          </cell>
          <cell r="F727">
            <v>6.0850002E-2</v>
          </cell>
          <cell r="G727">
            <v>0.15537000000000001</v>
          </cell>
          <cell r="H727">
            <v>5.2270003000000002E-2</v>
          </cell>
          <cell r="I727">
            <v>14.508393</v>
          </cell>
          <cell r="J727">
            <v>3.0287860000000002</v>
          </cell>
          <cell r="K727">
            <v>160.04900000000001</v>
          </cell>
        </row>
        <row r="728">
          <cell r="A728" t="str">
            <v>5234.TW</v>
          </cell>
          <cell r="B728">
            <v>5.23</v>
          </cell>
          <cell r="D728">
            <v>19.931664000000001</v>
          </cell>
          <cell r="E728">
            <v>0.19467999999999999</v>
          </cell>
          <cell r="F728">
            <v>8.294E-2</v>
          </cell>
          <cell r="G728">
            <v>0.35347998000000003</v>
          </cell>
          <cell r="H728">
            <v>0.12676999999999999</v>
          </cell>
          <cell r="I728">
            <v>33.460804000000003</v>
          </cell>
          <cell r="J728">
            <v>6.356471</v>
          </cell>
          <cell r="K728">
            <v>41.374000000000002</v>
          </cell>
        </row>
        <row r="729">
          <cell r="A729" t="str">
            <v>5243.TW</v>
          </cell>
          <cell r="B729">
            <v>3.17</v>
          </cell>
          <cell r="D729">
            <v>21.149826000000001</v>
          </cell>
          <cell r="E729">
            <v>7.1329996000000007E-2</v>
          </cell>
          <cell r="F729">
            <v>3.968E-2</v>
          </cell>
          <cell r="G729">
            <v>0.19239001</v>
          </cell>
          <cell r="H729">
            <v>6.3490000000000005E-2</v>
          </cell>
          <cell r="I729">
            <v>19.148264000000001</v>
          </cell>
          <cell r="J729">
            <v>1.3022397999999999</v>
          </cell>
          <cell r="K729">
            <v>67.978999999999999</v>
          </cell>
        </row>
        <row r="730">
          <cell r="A730" t="str">
            <v>5244.TW</v>
          </cell>
          <cell r="B730">
            <v>2.4900000000000002</v>
          </cell>
          <cell r="E730">
            <v>0.100959994</v>
          </cell>
          <cell r="F730">
            <v>5.1620002999999998E-2</v>
          </cell>
          <cell r="G730">
            <v>0.46580001999999998</v>
          </cell>
          <cell r="H730">
            <v>0.15273</v>
          </cell>
          <cell r="I730">
            <v>17.289155999999998</v>
          </cell>
          <cell r="J730">
            <v>1.7086724</v>
          </cell>
          <cell r="K730">
            <v>12.798</v>
          </cell>
        </row>
        <row r="731">
          <cell r="A731" t="str">
            <v>5258.TW</v>
          </cell>
          <cell r="B731">
            <v>8.58</v>
          </cell>
          <cell r="C731">
            <v>0.95799999999999996</v>
          </cell>
          <cell r="D731">
            <v>10.687343</v>
          </cell>
          <cell r="E731">
            <v>0.27474999999999999</v>
          </cell>
          <cell r="F731">
            <v>0.10803001</v>
          </cell>
          <cell r="G731">
            <v>0.33335999999999999</v>
          </cell>
          <cell r="H731">
            <v>0.18542998999999999</v>
          </cell>
          <cell r="I731">
            <v>14.860139999999999</v>
          </cell>
          <cell r="J731">
            <v>3.5960062000000002</v>
          </cell>
          <cell r="K731">
            <v>77.366</v>
          </cell>
        </row>
        <row r="732">
          <cell r="A732" t="str">
            <v>5269.TW</v>
          </cell>
          <cell r="B732">
            <v>39.200000000000003</v>
          </cell>
          <cell r="C732">
            <v>0.97199999999999998</v>
          </cell>
          <cell r="D732">
            <v>23.441808999999999</v>
          </cell>
          <cell r="E732">
            <v>0.12770000000000001</v>
          </cell>
          <cell r="F732">
            <v>5.8130003999999999E-2</v>
          </cell>
          <cell r="G732">
            <v>0.55046004000000004</v>
          </cell>
          <cell r="H732">
            <v>0.38008999999999998</v>
          </cell>
          <cell r="I732">
            <v>54.209183000000003</v>
          </cell>
          <cell r="J732">
            <v>7.5257462999999998</v>
          </cell>
          <cell r="K732">
            <v>92.489000000000004</v>
          </cell>
        </row>
        <row r="733">
          <cell r="A733" t="str">
            <v>5283.TW</v>
          </cell>
          <cell r="B733">
            <v>6.35</v>
          </cell>
          <cell r="E733">
            <v>0.11882</v>
          </cell>
          <cell r="F733">
            <v>4.3979999999999998E-2</v>
          </cell>
          <cell r="G733">
            <v>0.32375999999999999</v>
          </cell>
          <cell r="H733">
            <v>-5.4130003000000003E-2</v>
          </cell>
          <cell r="I733">
            <v>17.559055000000001</v>
          </cell>
          <cell r="J733">
            <v>2.0910300999999998</v>
          </cell>
          <cell r="K733">
            <v>83.465999999999994</v>
          </cell>
        </row>
        <row r="734">
          <cell r="A734" t="str">
            <v>5284.TW</v>
          </cell>
          <cell r="B734">
            <v>4.55</v>
          </cell>
          <cell r="C734">
            <v>0.63300000000000001</v>
          </cell>
          <cell r="D734">
            <v>10.071942</v>
          </cell>
          <cell r="E734">
            <v>0.17924999</v>
          </cell>
          <cell r="F734">
            <v>7.5079999999999994E-2</v>
          </cell>
          <cell r="G734">
            <v>0.39025003000000003</v>
          </cell>
          <cell r="H734">
            <v>0.14316999999999999</v>
          </cell>
          <cell r="I734">
            <v>27.692307</v>
          </cell>
          <cell r="J734">
            <v>2.5707464</v>
          </cell>
          <cell r="K734">
            <v>46.932000000000002</v>
          </cell>
        </row>
        <row r="735">
          <cell r="A735" t="str">
            <v>5285.TW</v>
          </cell>
          <cell r="B735">
            <v>2.16</v>
          </cell>
          <cell r="C735">
            <v>1.204</v>
          </cell>
          <cell r="D735">
            <v>12.517858</v>
          </cell>
          <cell r="E735">
            <v>7.9930000000000001E-2</v>
          </cell>
          <cell r="F735">
            <v>2.776E-2</v>
          </cell>
          <cell r="G735">
            <v>0.14318</v>
          </cell>
          <cell r="H735">
            <v>3.49E-2</v>
          </cell>
          <cell r="I735">
            <v>32.453699999999998</v>
          </cell>
          <cell r="J735">
            <v>2.6051730000000002</v>
          </cell>
          <cell r="K735">
            <v>49.331000000000003</v>
          </cell>
        </row>
        <row r="736">
          <cell r="A736" t="str">
            <v>5288.TW</v>
          </cell>
          <cell r="B736">
            <v>15.29</v>
          </cell>
          <cell r="C736">
            <v>0.61</v>
          </cell>
          <cell r="D736">
            <v>13.186481000000001</v>
          </cell>
          <cell r="E736">
            <v>0.21767998999999999</v>
          </cell>
          <cell r="F736">
            <v>9.3329999999999996E-2</v>
          </cell>
          <cell r="G736">
            <v>0.20951</v>
          </cell>
          <cell r="H736">
            <v>0.14496999999999999</v>
          </cell>
          <cell r="I736">
            <v>14.290386</v>
          </cell>
          <cell r="J736">
            <v>2.8956506000000002</v>
          </cell>
          <cell r="K736">
            <v>109.768</v>
          </cell>
        </row>
        <row r="737">
          <cell r="A737" t="str">
            <v>5292.TW</v>
          </cell>
          <cell r="E737">
            <v>0.28560000000000002</v>
          </cell>
          <cell r="F737">
            <v>8.8709999999999997E-2</v>
          </cell>
          <cell r="G737">
            <v>0.26867999999999997</v>
          </cell>
          <cell r="H737">
            <v>0.18341999</v>
          </cell>
          <cell r="K737">
            <v>62.122999999999998</v>
          </cell>
        </row>
        <row r="738">
          <cell r="A738" t="str">
            <v>5306.TW</v>
          </cell>
          <cell r="B738">
            <v>5.67</v>
          </cell>
          <cell r="C738">
            <v>0.92300000000000004</v>
          </cell>
          <cell r="D738">
            <v>15.426105</v>
          </cell>
          <cell r="E738">
            <v>9.7839999999999996E-2</v>
          </cell>
          <cell r="F738">
            <v>4.7480002E-2</v>
          </cell>
          <cell r="G738">
            <v>0.38919997000000001</v>
          </cell>
          <cell r="H738">
            <v>0.13816999999999999</v>
          </cell>
          <cell r="I738">
            <v>25.220459000000002</v>
          </cell>
          <cell r="J738">
            <v>2.3584904999999998</v>
          </cell>
          <cell r="K738">
            <v>37.542999999999999</v>
          </cell>
        </row>
        <row r="739">
          <cell r="A739" t="str">
            <v>5388.TW</v>
          </cell>
          <cell r="B739">
            <v>9.16</v>
          </cell>
          <cell r="D739">
            <v>10.041153</v>
          </cell>
          <cell r="E739">
            <v>0.21740999999999999</v>
          </cell>
          <cell r="F739">
            <v>4.5769999999999998E-2</v>
          </cell>
          <cell r="G739">
            <v>0.17308999999999999</v>
          </cell>
          <cell r="H739">
            <v>5.2900000000000003E-2</v>
          </cell>
          <cell r="I739">
            <v>13.318777000000001</v>
          </cell>
          <cell r="J739">
            <v>2.4646466</v>
          </cell>
          <cell r="K739">
            <v>235.613</v>
          </cell>
        </row>
        <row r="740">
          <cell r="A740" t="str">
            <v>5434.TW</v>
          </cell>
          <cell r="B740">
            <v>15</v>
          </cell>
          <cell r="C740">
            <v>0.51900000000000002</v>
          </cell>
          <cell r="D740">
            <v>13.825364</v>
          </cell>
          <cell r="E740">
            <v>0.21668999999999999</v>
          </cell>
          <cell r="F740">
            <v>6.6830000000000001E-2</v>
          </cell>
          <cell r="G740">
            <v>0.13557</v>
          </cell>
          <cell r="H740">
            <v>7.3300000000000004E-2</v>
          </cell>
          <cell r="I740">
            <v>17.733333999999999</v>
          </cell>
          <cell r="J740">
            <v>3.5164255999999998</v>
          </cell>
          <cell r="K740">
            <v>261.38200000000001</v>
          </cell>
        </row>
        <row r="741">
          <cell r="A741" t="str">
            <v>5469.TW</v>
          </cell>
          <cell r="B741">
            <v>4.9000000000000004</v>
          </cell>
          <cell r="C741">
            <v>0.66200000000000003</v>
          </cell>
          <cell r="D741">
            <v>9.7851239999999997</v>
          </cell>
          <cell r="E741">
            <v>0.10743</v>
          </cell>
          <cell r="F741">
            <v>5.6070000000000002E-2</v>
          </cell>
          <cell r="G741">
            <v>0.24972</v>
          </cell>
          <cell r="H741">
            <v>0.16017000000000001</v>
          </cell>
          <cell r="I741">
            <v>12.081633</v>
          </cell>
          <cell r="J741">
            <v>1.0217996</v>
          </cell>
          <cell r="K741">
            <v>81.325999999999993</v>
          </cell>
        </row>
        <row r="742">
          <cell r="A742" t="str">
            <v>5471.TW</v>
          </cell>
          <cell r="B742">
            <v>1.33</v>
          </cell>
          <cell r="D742">
            <v>6.1970219999999996</v>
          </cell>
          <cell r="E742">
            <v>6.1290003000000003E-2</v>
          </cell>
          <cell r="F742">
            <v>2.681E-2</v>
          </cell>
          <cell r="G742">
            <v>0.42321998</v>
          </cell>
          <cell r="H742">
            <v>4.0480000000000002E-2</v>
          </cell>
          <cell r="I742">
            <v>40.676690000000001</v>
          </cell>
          <cell r="J742">
            <v>2.5170984000000001</v>
          </cell>
          <cell r="K742">
            <v>16.222999999999999</v>
          </cell>
        </row>
        <row r="743">
          <cell r="A743" t="str">
            <v>5484.TW</v>
          </cell>
          <cell r="B743">
            <v>-1.1200000000000001</v>
          </cell>
          <cell r="D743">
            <v>37.101447999999998</v>
          </cell>
          <cell r="E743">
            <v>-0.12255999400000001</v>
          </cell>
          <cell r="F743">
            <v>-7.0900000000000005E-2</v>
          </cell>
          <cell r="G743">
            <v>0.22264998999999999</v>
          </cell>
          <cell r="H743">
            <v>-0.48668</v>
          </cell>
          <cell r="J743">
            <v>3.0092865999999998</v>
          </cell>
          <cell r="K743">
            <v>5.2969999999999997</v>
          </cell>
        </row>
        <row r="744">
          <cell r="A744" t="str">
            <v>5515.TW</v>
          </cell>
          <cell r="B744">
            <v>1.89</v>
          </cell>
          <cell r="C744">
            <v>0.47499999999999998</v>
          </cell>
          <cell r="E744">
            <v>7.059E-2</v>
          </cell>
          <cell r="F744">
            <v>4.5300000000000002E-3</v>
          </cell>
          <cell r="G744">
            <v>9.2980005000000004E-2</v>
          </cell>
          <cell r="H744">
            <v>1.33E-3</v>
          </cell>
          <cell r="I744">
            <v>12.433863000000001</v>
          </cell>
          <cell r="J744">
            <v>1.2210962999999999</v>
          </cell>
          <cell r="K744">
            <v>16.613</v>
          </cell>
        </row>
        <row r="745">
          <cell r="A745" t="str">
            <v>5519.TW</v>
          </cell>
          <cell r="B745">
            <v>4.5999999999999996</v>
          </cell>
          <cell r="E745">
            <v>0.20605000000000001</v>
          </cell>
          <cell r="F745">
            <v>6.1100002E-2</v>
          </cell>
          <cell r="G745">
            <v>0.26834000000000002</v>
          </cell>
          <cell r="H745">
            <v>0.15146999999999999</v>
          </cell>
          <cell r="I745">
            <v>8.9239130000000007</v>
          </cell>
          <cell r="J745">
            <v>1.7255148</v>
          </cell>
          <cell r="K745">
            <v>28.943999999999999</v>
          </cell>
        </row>
        <row r="746">
          <cell r="A746" t="str">
            <v>5521.TW</v>
          </cell>
          <cell r="B746">
            <v>0.11</v>
          </cell>
          <cell r="E746">
            <v>9.5899999999999996E-3</v>
          </cell>
          <cell r="F746">
            <v>2.0899999999999998E-3</v>
          </cell>
          <cell r="G746">
            <v>5.91E-2</v>
          </cell>
          <cell r="H746">
            <v>-6.583E-2</v>
          </cell>
          <cell r="I746">
            <v>115.90909000000001</v>
          </cell>
          <cell r="J746">
            <v>1.1921459999999999</v>
          </cell>
          <cell r="K746">
            <v>11.776</v>
          </cell>
        </row>
        <row r="747">
          <cell r="A747" t="str">
            <v>5522.TW</v>
          </cell>
          <cell r="B747">
            <v>3.9</v>
          </cell>
          <cell r="C747">
            <v>0.315</v>
          </cell>
          <cell r="D747">
            <v>12.0558</v>
          </cell>
          <cell r="E747">
            <v>8.2360000000000003E-2</v>
          </cell>
          <cell r="F747">
            <v>3.04E-2</v>
          </cell>
          <cell r="G747">
            <v>0.30098000000000003</v>
          </cell>
          <cell r="H747">
            <v>0.25469000000000003</v>
          </cell>
          <cell r="I747">
            <v>21.051280999999999</v>
          </cell>
          <cell r="J747">
            <v>1.4113804000000001</v>
          </cell>
          <cell r="K747">
            <v>27.946999999999999</v>
          </cell>
        </row>
        <row r="748">
          <cell r="A748" t="str">
            <v>5525.TW</v>
          </cell>
          <cell r="B748">
            <v>2.4</v>
          </cell>
          <cell r="E748">
            <v>0.13095999999999999</v>
          </cell>
          <cell r="F748">
            <v>3.0460000000000001E-2</v>
          </cell>
          <cell r="G748">
            <v>0.27438997999999998</v>
          </cell>
          <cell r="H748">
            <v>-0.19333</v>
          </cell>
          <cell r="I748">
            <v>14.75</v>
          </cell>
          <cell r="J748">
            <v>1.9458032999999999</v>
          </cell>
          <cell r="K748">
            <v>17.059000000000001</v>
          </cell>
        </row>
        <row r="749">
          <cell r="A749" t="str">
            <v>5531.TW</v>
          </cell>
          <cell r="B749">
            <v>-0.85</v>
          </cell>
          <cell r="C749">
            <v>0.61899999999999999</v>
          </cell>
          <cell r="E749">
            <v>-3.5940002999999998E-2</v>
          </cell>
          <cell r="F749">
            <v>-4.3099998000000004E-3</v>
          </cell>
          <cell r="G749">
            <v>0.26349001999999999</v>
          </cell>
          <cell r="H749">
            <v>-0.68267</v>
          </cell>
          <cell r="J749">
            <v>1.0712216999999999</v>
          </cell>
          <cell r="K749">
            <v>3.8650000000000002</v>
          </cell>
        </row>
        <row r="750">
          <cell r="A750" t="str">
            <v>5533.TW</v>
          </cell>
          <cell r="B750">
            <v>1.97</v>
          </cell>
          <cell r="C750">
            <v>0.22600000000000001</v>
          </cell>
          <cell r="E750">
            <v>9.5280000000000004E-2</v>
          </cell>
          <cell r="F750">
            <v>5.1090002000000002E-2</v>
          </cell>
          <cell r="G750">
            <v>0.32713999999999999</v>
          </cell>
          <cell r="H750">
            <v>0.20674998999999999</v>
          </cell>
          <cell r="I750">
            <v>12.233502</v>
          </cell>
          <cell r="J750">
            <v>0.71511230000000003</v>
          </cell>
          <cell r="K750">
            <v>13.195</v>
          </cell>
        </row>
        <row r="751">
          <cell r="A751" t="str">
            <v>5534.TW</v>
          </cell>
          <cell r="B751">
            <v>6.12</v>
          </cell>
          <cell r="C751">
            <v>0.27200000000000002</v>
          </cell>
          <cell r="D751">
            <v>9.8812549999999995</v>
          </cell>
          <cell r="E751">
            <v>9.1749999999999998E-2</v>
          </cell>
          <cell r="F751">
            <v>3.1059999000000001E-2</v>
          </cell>
          <cell r="G751">
            <v>0.30055999999999999</v>
          </cell>
          <cell r="H751">
            <v>0.24328</v>
          </cell>
          <cell r="I751">
            <v>19.035948000000001</v>
          </cell>
          <cell r="J751">
            <v>1.6943235000000001</v>
          </cell>
          <cell r="K751">
            <v>33.749000000000002</v>
          </cell>
        </row>
        <row r="752">
          <cell r="A752" t="str">
            <v>5538.TW</v>
          </cell>
          <cell r="B752">
            <v>1.1499999999999999</v>
          </cell>
          <cell r="C752">
            <v>0.47799999999999998</v>
          </cell>
          <cell r="D752">
            <v>5.3588905000000002</v>
          </cell>
          <cell r="E752">
            <v>2.0219999999999998E-2</v>
          </cell>
          <cell r="F752">
            <v>7.9000010000000002E-3</v>
          </cell>
          <cell r="G752">
            <v>7.4660000000000004E-2</v>
          </cell>
          <cell r="H752">
            <v>-4.3999999999999997E-2</v>
          </cell>
          <cell r="I752">
            <v>28.565215999999999</v>
          </cell>
          <cell r="J752">
            <v>1.0142958</v>
          </cell>
          <cell r="K752">
            <v>64.442999999999998</v>
          </cell>
        </row>
        <row r="753">
          <cell r="A753" t="str">
            <v>5546.TW</v>
          </cell>
          <cell r="B753">
            <v>-1.01</v>
          </cell>
          <cell r="C753">
            <v>0.25900000000000001</v>
          </cell>
          <cell r="E753">
            <v>-9.5690004999999995E-2</v>
          </cell>
          <cell r="F753">
            <v>-8.0699994999999993E-3</v>
          </cell>
          <cell r="G753">
            <v>8.5629999999999998E-2</v>
          </cell>
          <cell r="H753">
            <v>4.9689997E-2</v>
          </cell>
          <cell r="J753">
            <v>1.0979247999999999</v>
          </cell>
          <cell r="K753">
            <v>45.960999999999999</v>
          </cell>
        </row>
        <row r="754">
          <cell r="A754" t="str">
            <v>5607.TW</v>
          </cell>
          <cell r="B754">
            <v>2.61</v>
          </cell>
          <cell r="D754">
            <v>18.448844999999999</v>
          </cell>
          <cell r="E754">
            <v>8.9249999999999996E-2</v>
          </cell>
          <cell r="F754">
            <v>2.4030002000000002E-2</v>
          </cell>
          <cell r="G754">
            <v>0.46925998000000002</v>
          </cell>
          <cell r="H754">
            <v>0.34043997999999998</v>
          </cell>
          <cell r="I754">
            <v>21.417625000000001</v>
          </cell>
          <cell r="J754">
            <v>1.8724460000000001</v>
          </cell>
          <cell r="K754">
            <v>9.5790000000000006</v>
          </cell>
        </row>
        <row r="755">
          <cell r="A755" t="str">
            <v>5608.TW</v>
          </cell>
          <cell r="B755">
            <v>-1.31</v>
          </cell>
          <cell r="C755">
            <v>1.3640000000000001</v>
          </cell>
          <cell r="D755">
            <v>2.1402714</v>
          </cell>
          <cell r="E755">
            <v>-5.747E-2</v>
          </cell>
          <cell r="F755">
            <v>-4.5199999999999997E-3</v>
          </cell>
          <cell r="G755">
            <v>3.9320000000000001E-2</v>
          </cell>
          <cell r="H755">
            <v>-1.585E-2</v>
          </cell>
          <cell r="J755">
            <v>0.97073423999999997</v>
          </cell>
          <cell r="K755">
            <v>9.1739999999999995</v>
          </cell>
        </row>
        <row r="756">
          <cell r="A756" t="str">
            <v>5706.TW</v>
          </cell>
          <cell r="B756">
            <v>3.6</v>
          </cell>
          <cell r="C756">
            <v>0.47799999999999998</v>
          </cell>
          <cell r="D756">
            <v>40.35</v>
          </cell>
          <cell r="E756">
            <v>0.18568999999999999</v>
          </cell>
          <cell r="F756">
            <v>4.1459999999999997E-2</v>
          </cell>
          <cell r="G756">
            <v>0.16159001000000001</v>
          </cell>
          <cell r="H756">
            <v>9.0550005000000003E-2</v>
          </cell>
          <cell r="I756">
            <v>22.416665999999999</v>
          </cell>
          <cell r="J756">
            <v>3.8757079999999999</v>
          </cell>
          <cell r="K756">
            <v>33.500999999999998</v>
          </cell>
        </row>
        <row r="757">
          <cell r="A757" t="str">
            <v>5871.TW</v>
          </cell>
          <cell r="B757">
            <v>14.31</v>
          </cell>
          <cell r="C757">
            <v>1.1659999999999999</v>
          </cell>
          <cell r="D757">
            <v>8.5967830000000003</v>
          </cell>
          <cell r="E757">
            <v>0.15104999999999999</v>
          </cell>
          <cell r="F757">
            <v>2.6859999999999998E-2</v>
          </cell>
          <cell r="G757">
            <v>0.71453005000000003</v>
          </cell>
          <cell r="H757">
            <v>0.51114000000000004</v>
          </cell>
          <cell r="I757">
            <v>10.831586</v>
          </cell>
          <cell r="J757">
            <v>1.5625473000000001</v>
          </cell>
          <cell r="K757">
            <v>39.076000000000001</v>
          </cell>
        </row>
        <row r="758">
          <cell r="A758" t="str">
            <v>5876.TW</v>
          </cell>
          <cell r="B758">
            <v>3.03</v>
          </cell>
          <cell r="C758">
            <v>0.44900000000000001</v>
          </cell>
          <cell r="D758">
            <v>12.236841999999999</v>
          </cell>
          <cell r="E758">
            <v>7.1120000000000003E-2</v>
          </cell>
          <cell r="F758">
            <v>7.3000000000000001E-3</v>
          </cell>
          <cell r="H758">
            <v>0.57616000000000001</v>
          </cell>
          <cell r="I758">
            <v>15.346534999999999</v>
          </cell>
          <cell r="J758">
            <v>1.1701646000000001</v>
          </cell>
          <cell r="K758">
            <v>8.3010000000000002</v>
          </cell>
        </row>
        <row r="759">
          <cell r="A759" t="str">
            <v>5880.TW</v>
          </cell>
          <cell r="B759">
            <v>1.17</v>
          </cell>
          <cell r="C759">
            <v>0.38600000000000001</v>
          </cell>
          <cell r="D759">
            <v>14.086021000000001</v>
          </cell>
          <cell r="E759">
            <v>7.664E-2</v>
          </cell>
          <cell r="F759">
            <v>3.8500000000000001E-3</v>
          </cell>
          <cell r="H759">
            <v>0.31289</v>
          </cell>
          <cell r="I759">
            <v>22.393163999999999</v>
          </cell>
          <cell r="J759">
            <v>1.6064750000000001</v>
          </cell>
          <cell r="K759">
            <v>3.6629999999999998</v>
          </cell>
        </row>
        <row r="760">
          <cell r="A760" t="str">
            <v>5906.TW</v>
          </cell>
          <cell r="B760">
            <v>2.39</v>
          </cell>
          <cell r="C760">
            <v>0.56100000000000005</v>
          </cell>
          <cell r="E760">
            <v>0.10949001</v>
          </cell>
          <cell r="F760">
            <v>3.7080000000000002E-2</v>
          </cell>
          <cell r="G760">
            <v>0.53715000000000002</v>
          </cell>
          <cell r="H760">
            <v>7.5600000000000001E-2</v>
          </cell>
          <cell r="I760">
            <v>26.694559999999999</v>
          </cell>
          <cell r="J760">
            <v>3.0954343999999998</v>
          </cell>
          <cell r="K760">
            <v>61.545000000000002</v>
          </cell>
        </row>
        <row r="761">
          <cell r="A761" t="str">
            <v>5907.TW</v>
          </cell>
          <cell r="B761">
            <v>-11.37</v>
          </cell>
          <cell r="C761">
            <v>0.623</v>
          </cell>
          <cell r="E761">
            <v>-0.33808997000000002</v>
          </cell>
          <cell r="F761">
            <v>-6.0499999999999998E-3</v>
          </cell>
          <cell r="G761">
            <v>0.83211999999999997</v>
          </cell>
          <cell r="H761">
            <v>-0.12880999000000001</v>
          </cell>
          <cell r="J761">
            <v>0.35730805999999998</v>
          </cell>
          <cell r="K761">
            <v>19.536999999999999</v>
          </cell>
        </row>
        <row r="762">
          <cell r="A762" t="str">
            <v>6005.TW</v>
          </cell>
          <cell r="B762">
            <v>2.0099999999999998</v>
          </cell>
          <cell r="C762">
            <v>0.82799999999999996</v>
          </cell>
          <cell r="E762">
            <v>0.11141</v>
          </cell>
          <cell r="F762">
            <v>2.085E-2</v>
          </cell>
          <cell r="G762">
            <v>0.88980999999999999</v>
          </cell>
          <cell r="H762">
            <v>0.31391999999999998</v>
          </cell>
          <cell r="I762">
            <v>12.388059999999999</v>
          </cell>
          <cell r="J762">
            <v>1.3431145</v>
          </cell>
          <cell r="K762">
            <v>4.923</v>
          </cell>
        </row>
        <row r="763">
          <cell r="A763" t="str">
            <v>6024.TW</v>
          </cell>
          <cell r="B763">
            <v>4.91</v>
          </cell>
          <cell r="C763">
            <v>0.41299999999999998</v>
          </cell>
          <cell r="E763">
            <v>0.14485000000000001</v>
          </cell>
          <cell r="F763">
            <v>2.0350001999999999E-2</v>
          </cell>
          <cell r="G763">
            <v>0.57077</v>
          </cell>
          <cell r="H763">
            <v>-1.8939999999999999E-2</v>
          </cell>
          <cell r="I763">
            <v>12.158860000000001</v>
          </cell>
          <cell r="J763">
            <v>1.7513494000000001</v>
          </cell>
          <cell r="K763">
            <v>10.250999999999999</v>
          </cell>
        </row>
        <row r="764">
          <cell r="A764" t="str">
            <v>6108.TW</v>
          </cell>
          <cell r="B764">
            <v>0.74</v>
          </cell>
          <cell r="D764">
            <v>7.4074073</v>
          </cell>
          <cell r="E764">
            <v>3.2820000000000002E-2</v>
          </cell>
          <cell r="F764">
            <v>-2.8600001000000002E-3</v>
          </cell>
          <cell r="G764">
            <v>0.100880004</v>
          </cell>
          <cell r="H764">
            <v>-2.9760001000000001E-2</v>
          </cell>
          <cell r="I764">
            <v>29.729728999999999</v>
          </cell>
          <cell r="J764">
            <v>1.0379316999999999</v>
          </cell>
          <cell r="K764">
            <v>36.19</v>
          </cell>
        </row>
        <row r="765">
          <cell r="A765" t="str">
            <v>6112.TW</v>
          </cell>
          <cell r="B765">
            <v>2.98</v>
          </cell>
          <cell r="C765">
            <v>0.23699999999999999</v>
          </cell>
          <cell r="E765">
            <v>0.10759000000000001</v>
          </cell>
          <cell r="F765">
            <v>1.985E-2</v>
          </cell>
          <cell r="G765">
            <v>0.1376</v>
          </cell>
          <cell r="H765">
            <v>7.5100000000000002E-3</v>
          </cell>
          <cell r="I765">
            <v>20.201342</v>
          </cell>
          <cell r="J765">
            <v>2.7074432000000002</v>
          </cell>
          <cell r="K765">
            <v>105.598</v>
          </cell>
        </row>
        <row r="766">
          <cell r="A766" t="str">
            <v>6115.TW</v>
          </cell>
          <cell r="B766">
            <v>3.18</v>
          </cell>
          <cell r="C766">
            <v>0.2</v>
          </cell>
          <cell r="D766">
            <v>14.300255</v>
          </cell>
          <cell r="E766">
            <v>9.9759996000000004E-2</v>
          </cell>
          <cell r="F766">
            <v>4.3530001999999998E-2</v>
          </cell>
          <cell r="G766">
            <v>0.17229</v>
          </cell>
          <cell r="H766">
            <v>9.0530009999999994E-2</v>
          </cell>
          <cell r="I766">
            <v>17.672955999999999</v>
          </cell>
          <cell r="J766">
            <v>2.0820211999999998</v>
          </cell>
          <cell r="K766">
            <v>33.725999999999999</v>
          </cell>
        </row>
        <row r="767">
          <cell r="A767" t="str">
            <v>6116.TW</v>
          </cell>
          <cell r="B767">
            <v>-1.74</v>
          </cell>
          <cell r="C767">
            <v>1.099</v>
          </cell>
          <cell r="D767">
            <v>38.148147999999999</v>
          </cell>
          <cell r="E767">
            <v>-0.11402000499999999</v>
          </cell>
          <cell r="F767">
            <v>-5.7160000000000002E-2</v>
          </cell>
          <cell r="G767">
            <v>-0.22281000000000001</v>
          </cell>
          <cell r="H767">
            <v>-0.43385000000000001</v>
          </cell>
          <cell r="J767">
            <v>0.73189795000000002</v>
          </cell>
          <cell r="K767">
            <v>4.2729999999999997</v>
          </cell>
        </row>
        <row r="768">
          <cell r="A768" t="str">
            <v>6117.TW</v>
          </cell>
          <cell r="B768">
            <v>2.66</v>
          </cell>
          <cell r="C768">
            <v>0.97099999999999997</v>
          </cell>
          <cell r="E768">
            <v>7.4969999999999995E-2</v>
          </cell>
          <cell r="F768">
            <v>2.0119999999999999E-2</v>
          </cell>
          <cell r="G768">
            <v>0.23352999999999999</v>
          </cell>
          <cell r="H768">
            <v>0.14277999999999999</v>
          </cell>
          <cell r="I768">
            <v>48.49624</v>
          </cell>
          <cell r="J768">
            <v>9.4133099999999992</v>
          </cell>
          <cell r="K768">
            <v>26.721</v>
          </cell>
        </row>
        <row r="769">
          <cell r="A769" t="str">
            <v>6120.TW</v>
          </cell>
          <cell r="B769">
            <v>0.5</v>
          </cell>
          <cell r="D769">
            <v>-830.00005999999996</v>
          </cell>
          <cell r="E769">
            <v>3.6909999999999998E-2</v>
          </cell>
          <cell r="F769">
            <v>-1.8699999999999999E-3</v>
          </cell>
          <cell r="G769">
            <v>5.5530000000000003E-2</v>
          </cell>
          <cell r="H769">
            <v>-2.8830000000000001E-2</v>
          </cell>
          <cell r="I769">
            <v>33.200000000000003</v>
          </cell>
          <cell r="J769">
            <v>1.1640136999999999</v>
          </cell>
          <cell r="K769">
            <v>29.533000000000001</v>
          </cell>
        </row>
        <row r="770">
          <cell r="A770" t="str">
            <v>6128.TW</v>
          </cell>
          <cell r="B770">
            <v>3.27</v>
          </cell>
          <cell r="C770">
            <v>9.1999999999999998E-2</v>
          </cell>
          <cell r="E770">
            <v>0.106639996</v>
          </cell>
          <cell r="F770">
            <v>4.0999997000000003E-2</v>
          </cell>
          <cell r="G770">
            <v>0.41597000000000001</v>
          </cell>
          <cell r="H770">
            <v>0.10576000000000001</v>
          </cell>
          <cell r="I770">
            <v>12.04893</v>
          </cell>
          <cell r="J770">
            <v>1.2108920000000001</v>
          </cell>
          <cell r="K770">
            <v>41.652999999999999</v>
          </cell>
        </row>
        <row r="771">
          <cell r="A771" t="str">
            <v>6133.TW</v>
          </cell>
          <cell r="B771">
            <v>0.23</v>
          </cell>
          <cell r="E771">
            <v>2.3550000000000001E-2</v>
          </cell>
          <cell r="F771">
            <v>1.3699999999999999E-3</v>
          </cell>
          <cell r="G771">
            <v>0.19756001000000001</v>
          </cell>
          <cell r="H771">
            <v>-5.4510000000000003E-2</v>
          </cell>
          <cell r="I771">
            <v>67.608695999999995</v>
          </cell>
          <cell r="J771">
            <v>1.6337466</v>
          </cell>
          <cell r="K771">
            <v>8.3179999999999996</v>
          </cell>
        </row>
        <row r="772">
          <cell r="A772" t="str">
            <v>6136.TW</v>
          </cell>
          <cell r="B772">
            <v>0.91</v>
          </cell>
          <cell r="C772">
            <v>0.25</v>
          </cell>
          <cell r="E772">
            <v>3.082E-2</v>
          </cell>
          <cell r="F772">
            <v>-6.2899999999999996E-3</v>
          </cell>
          <cell r="G772">
            <v>0.19114</v>
          </cell>
          <cell r="H772">
            <v>-0.10677</v>
          </cell>
          <cell r="I772">
            <v>25.824175</v>
          </cell>
          <cell r="J772">
            <v>0.70727739999999995</v>
          </cell>
          <cell r="K772">
            <v>4.3819999999999997</v>
          </cell>
        </row>
        <row r="773">
          <cell r="A773" t="str">
            <v>6139.TW</v>
          </cell>
          <cell r="B773">
            <v>9.1199999999999992</v>
          </cell>
          <cell r="C773">
            <v>1.02</v>
          </cell>
          <cell r="E773">
            <v>0.24973999999999999</v>
          </cell>
          <cell r="F773">
            <v>4.8529999999999997E-2</v>
          </cell>
          <cell r="G773">
            <v>9.0609999999999996E-2</v>
          </cell>
          <cell r="H773">
            <v>6.5879999999999994E-2</v>
          </cell>
          <cell r="I773">
            <v>23.574562</v>
          </cell>
          <cell r="J773">
            <v>4.4367403999999997</v>
          </cell>
          <cell r="K773">
            <v>252.303</v>
          </cell>
        </row>
        <row r="774">
          <cell r="A774" t="str">
            <v>6141.TW</v>
          </cell>
          <cell r="B774">
            <v>-5.23</v>
          </cell>
          <cell r="C774">
            <v>0.54100000000000004</v>
          </cell>
          <cell r="D774">
            <v>6.8235292000000003</v>
          </cell>
          <cell r="E774">
            <v>-0.21243000000000001</v>
          </cell>
          <cell r="F774">
            <v>-4.8439999999999997E-2</v>
          </cell>
          <cell r="G774">
            <v>-5.2780000000000001E-2</v>
          </cell>
          <cell r="H774">
            <v>-0.35776000000000002</v>
          </cell>
          <cell r="J774">
            <v>1.0968921</v>
          </cell>
          <cell r="K774">
            <v>22.673999999999999</v>
          </cell>
        </row>
        <row r="775">
          <cell r="A775" t="str">
            <v>6142.TW</v>
          </cell>
          <cell r="B775">
            <v>-0.35</v>
          </cell>
          <cell r="C775">
            <v>0.70499999999999996</v>
          </cell>
          <cell r="E775">
            <v>-1.1639999999999999E-2</v>
          </cell>
          <cell r="F775">
            <v>-2.401E-2</v>
          </cell>
          <cell r="G775">
            <v>6.8089999999999998E-2</v>
          </cell>
          <cell r="H775">
            <v>-0.43591000000000002</v>
          </cell>
          <cell r="J775">
            <v>1.0603676</v>
          </cell>
          <cell r="K775">
            <v>7.6769999999999996</v>
          </cell>
        </row>
        <row r="776">
          <cell r="A776" t="str">
            <v>6152.TW</v>
          </cell>
          <cell r="B776">
            <v>-0.1</v>
          </cell>
          <cell r="C776">
            <v>1.0249999999999999</v>
          </cell>
          <cell r="E776">
            <v>-1.4489999999999999E-2</v>
          </cell>
          <cell r="F776">
            <v>-2.2460000000000001E-2</v>
          </cell>
          <cell r="G776">
            <v>0.18652001000000001</v>
          </cell>
          <cell r="H776">
            <v>-2.8910000000000002E-2</v>
          </cell>
          <cell r="J776">
            <v>1.2429695999999999</v>
          </cell>
          <cell r="K776">
            <v>13.052</v>
          </cell>
        </row>
        <row r="777">
          <cell r="A777" t="str">
            <v>6153.TW</v>
          </cell>
          <cell r="B777">
            <v>-5.45</v>
          </cell>
          <cell r="C777">
            <v>0.93500000000000005</v>
          </cell>
          <cell r="D777">
            <v>5.8625335999999999</v>
          </cell>
          <cell r="E777">
            <v>-0.24551999999999999</v>
          </cell>
          <cell r="F777">
            <v>-6.3130000000000006E-2</v>
          </cell>
          <cell r="G777">
            <v>-9.5939999999999998E-2</v>
          </cell>
          <cell r="H777">
            <v>-0.16547000000000001</v>
          </cell>
          <cell r="J777">
            <v>0.98594742999999996</v>
          </cell>
          <cell r="K777">
            <v>17.745999999999999</v>
          </cell>
        </row>
        <row r="778">
          <cell r="A778" t="str">
            <v>6155.TW</v>
          </cell>
          <cell r="B778">
            <v>0.93</v>
          </cell>
          <cell r="D778">
            <v>22.195122000000001</v>
          </cell>
          <cell r="E778">
            <v>5.2740000000000002E-2</v>
          </cell>
          <cell r="F778">
            <v>-3.0999999999999999E-3</v>
          </cell>
          <cell r="G778">
            <v>0.19895001000000001</v>
          </cell>
          <cell r="H778">
            <v>-6.7849999999999994E-2</v>
          </cell>
          <cell r="I778">
            <v>29.354837</v>
          </cell>
          <cell r="J778">
            <v>1.5681543</v>
          </cell>
          <cell r="K778">
            <v>5.9279999999999999</v>
          </cell>
        </row>
        <row r="779">
          <cell r="A779" t="str">
            <v>6164.TW</v>
          </cell>
          <cell r="B779">
            <v>-0.01</v>
          </cell>
          <cell r="D779">
            <v>26.101696</v>
          </cell>
          <cell r="E779">
            <v>-2.2100000000000002E-3</v>
          </cell>
          <cell r="F779">
            <v>-1.4239999999999999E-2</v>
          </cell>
          <cell r="G779">
            <v>0.27849000000000002</v>
          </cell>
          <cell r="H779">
            <v>1.9539999999999998E-2</v>
          </cell>
          <cell r="J779">
            <v>1.3882627000000001</v>
          </cell>
          <cell r="K779">
            <v>7.5270000000000001</v>
          </cell>
        </row>
        <row r="780">
          <cell r="A780" t="str">
            <v>6165.TW</v>
          </cell>
          <cell r="B780">
            <v>1.1599999999999999</v>
          </cell>
          <cell r="C780">
            <v>0.30399999999999999</v>
          </cell>
          <cell r="E780">
            <v>1.8849999999999999E-2</v>
          </cell>
          <cell r="F780">
            <v>4.9100000000000003E-3</v>
          </cell>
          <cell r="G780">
            <v>0.24909000000000001</v>
          </cell>
          <cell r="H780">
            <v>6.2179998E-2</v>
          </cell>
          <cell r="I780">
            <v>34.956898000000002</v>
          </cell>
          <cell r="J780">
            <v>2.7502710000000001</v>
          </cell>
          <cell r="K780">
            <v>46.392000000000003</v>
          </cell>
        </row>
        <row r="781">
          <cell r="A781" t="str">
            <v>6166.TW</v>
          </cell>
          <cell r="B781">
            <v>0.78</v>
          </cell>
          <cell r="C781">
            <v>-7.2999999999999995E-2</v>
          </cell>
          <cell r="D781">
            <v>35.714286999999999</v>
          </cell>
          <cell r="E781">
            <v>5.2810002000000002E-2</v>
          </cell>
          <cell r="F781">
            <v>1.5149999000000001E-2</v>
          </cell>
          <cell r="G781">
            <v>0.36613997999999998</v>
          </cell>
          <cell r="H781">
            <v>1.2239999999999999E-2</v>
          </cell>
          <cell r="I781">
            <v>112.17949</v>
          </cell>
          <cell r="J781">
            <v>3.5280836</v>
          </cell>
          <cell r="K781">
            <v>52.481000000000002</v>
          </cell>
        </row>
        <row r="782">
          <cell r="A782" t="str">
            <v>6168.TW</v>
          </cell>
          <cell r="B782">
            <v>0.5</v>
          </cell>
          <cell r="C782">
            <v>0.84299999999999997</v>
          </cell>
          <cell r="D782">
            <v>10.936171</v>
          </cell>
          <cell r="E782">
            <v>2.7629999999999998E-2</v>
          </cell>
          <cell r="F782">
            <v>6.6500003000000002E-3</v>
          </cell>
          <cell r="G782">
            <v>0.26624999999999999</v>
          </cell>
          <cell r="H782">
            <v>6.6700003999999993E-2</v>
          </cell>
          <cell r="I782">
            <v>51.4</v>
          </cell>
          <cell r="J782">
            <v>1.6950270999999999</v>
          </cell>
          <cell r="K782">
            <v>9.8810000000000002</v>
          </cell>
        </row>
        <row r="783">
          <cell r="A783" t="str">
            <v>6176.TW</v>
          </cell>
          <cell r="B783">
            <v>13.8</v>
          </cell>
          <cell r="C783">
            <v>0.71499999999999997</v>
          </cell>
          <cell r="D783">
            <v>16.394113999999998</v>
          </cell>
          <cell r="E783">
            <v>0.18104999999999999</v>
          </cell>
          <cell r="F783">
            <v>6.1170000000000002E-2</v>
          </cell>
          <cell r="G783">
            <v>0.20480000000000001</v>
          </cell>
          <cell r="H783">
            <v>0.117089994</v>
          </cell>
          <cell r="I783">
            <v>14.528985</v>
          </cell>
          <cell r="J783">
            <v>2.5286919999999999</v>
          </cell>
          <cell r="K783">
            <v>98.2</v>
          </cell>
        </row>
        <row r="784">
          <cell r="A784" t="str">
            <v>6177.TW</v>
          </cell>
          <cell r="B784">
            <v>4.34</v>
          </cell>
          <cell r="C784">
            <v>0.38200000000000001</v>
          </cell>
          <cell r="D784">
            <v>16.083334000000001</v>
          </cell>
          <cell r="E784">
            <v>0.24826999</v>
          </cell>
          <cell r="F784">
            <v>4.4040000000000003E-2</v>
          </cell>
          <cell r="G784">
            <v>0.25345000000000001</v>
          </cell>
          <cell r="H784">
            <v>0.19194000999999999</v>
          </cell>
          <cell r="I784">
            <v>13.341013999999999</v>
          </cell>
          <cell r="J784">
            <v>2.6299055</v>
          </cell>
          <cell r="K784">
            <v>37.859000000000002</v>
          </cell>
        </row>
        <row r="785">
          <cell r="A785" t="str">
            <v>6183.TW</v>
          </cell>
          <cell r="B785">
            <v>3.18</v>
          </cell>
          <cell r="E785">
            <v>0.18136999000000001</v>
          </cell>
          <cell r="F785">
            <v>9.2740000000000003E-2</v>
          </cell>
          <cell r="G785">
            <v>0.43477001999999998</v>
          </cell>
          <cell r="H785">
            <v>0.22610000999999999</v>
          </cell>
          <cell r="I785">
            <v>23.207547999999999</v>
          </cell>
          <cell r="J785">
            <v>4.0556134999999998</v>
          </cell>
          <cell r="K785">
            <v>15.597</v>
          </cell>
        </row>
        <row r="786">
          <cell r="A786" t="str">
            <v>6184.TW</v>
          </cell>
          <cell r="B786">
            <v>3.47</v>
          </cell>
          <cell r="E786">
            <v>0.12527000999999999</v>
          </cell>
          <cell r="F786">
            <v>4.8219999999999999E-2</v>
          </cell>
          <cell r="G786">
            <v>0.50071995999999996</v>
          </cell>
          <cell r="H786">
            <v>0.28915000000000002</v>
          </cell>
          <cell r="I786">
            <v>15.965418</v>
          </cell>
          <cell r="J786">
            <v>1.9507042999999999</v>
          </cell>
          <cell r="K786">
            <v>13.984</v>
          </cell>
        </row>
        <row r="787">
          <cell r="A787" t="str">
            <v>6189.TW</v>
          </cell>
          <cell r="B787">
            <v>5.38</v>
          </cell>
          <cell r="C787">
            <v>0.39100000000000001</v>
          </cell>
          <cell r="E787">
            <v>0.16584998000000001</v>
          </cell>
          <cell r="F787">
            <v>5.0380003E-2</v>
          </cell>
          <cell r="G787">
            <v>8.4400000000000003E-2</v>
          </cell>
          <cell r="H787">
            <v>4.9360000000000001E-2</v>
          </cell>
          <cell r="I787">
            <v>19.423791999999999</v>
          </cell>
          <cell r="J787">
            <v>4.1164420000000002</v>
          </cell>
          <cell r="K787">
            <v>139.255</v>
          </cell>
        </row>
        <row r="788">
          <cell r="A788" t="str">
            <v>6191.TW</v>
          </cell>
          <cell r="B788">
            <v>6.68</v>
          </cell>
          <cell r="C788">
            <v>0.76300000000000001</v>
          </cell>
          <cell r="E788">
            <v>0.16347</v>
          </cell>
          <cell r="F788">
            <v>6.2019999999999999E-2</v>
          </cell>
          <cell r="G788">
            <v>0.23508999999999999</v>
          </cell>
          <cell r="H788">
            <v>0.18031</v>
          </cell>
          <cell r="I788">
            <v>10.718563</v>
          </cell>
          <cell r="J788">
            <v>1.6498075999999999</v>
          </cell>
          <cell r="K788">
            <v>48.725000000000001</v>
          </cell>
        </row>
        <row r="789">
          <cell r="A789" t="str">
            <v>6192.TW</v>
          </cell>
          <cell r="B789">
            <v>9</v>
          </cell>
          <cell r="C789">
            <v>0.61399999999999999</v>
          </cell>
          <cell r="D789">
            <v>11.248711</v>
          </cell>
          <cell r="E789">
            <v>0.12529000000000001</v>
          </cell>
          <cell r="F789">
            <v>6.3590005000000005E-2</v>
          </cell>
          <cell r="G789">
            <v>0.3196</v>
          </cell>
          <cell r="H789">
            <v>0.12958</v>
          </cell>
          <cell r="I789">
            <v>12.111110999999999</v>
          </cell>
          <cell r="J789">
            <v>1.6214689</v>
          </cell>
          <cell r="K789">
            <v>69.971000000000004</v>
          </cell>
        </row>
        <row r="790">
          <cell r="A790" t="str">
            <v>6196.TW</v>
          </cell>
          <cell r="B790">
            <v>11.64</v>
          </cell>
          <cell r="C790">
            <v>1.359</v>
          </cell>
          <cell r="D790">
            <v>13.039866999999999</v>
          </cell>
          <cell r="E790">
            <v>0.20280000000000001</v>
          </cell>
          <cell r="F790">
            <v>3.7039999999999997E-2</v>
          </cell>
          <cell r="G790">
            <v>9.3240000000000003E-2</v>
          </cell>
          <cell r="H790">
            <v>3.6600000000000001E-2</v>
          </cell>
          <cell r="I790">
            <v>13.487971999999999</v>
          </cell>
          <cell r="J790">
            <v>2.8363923999999998</v>
          </cell>
          <cell r="K790">
            <v>285.37</v>
          </cell>
        </row>
        <row r="791">
          <cell r="A791" t="str">
            <v>6197.TW</v>
          </cell>
          <cell r="B791">
            <v>6.25</v>
          </cell>
          <cell r="C791">
            <v>0.54900000000000004</v>
          </cell>
          <cell r="E791">
            <v>0.19878999999999999</v>
          </cell>
          <cell r="F791">
            <v>8.0490000000000006E-2</v>
          </cell>
          <cell r="G791">
            <v>0.28949999999999998</v>
          </cell>
          <cell r="H791">
            <v>0.16721000999999999</v>
          </cell>
          <cell r="I791">
            <v>25.84</v>
          </cell>
          <cell r="J791">
            <v>5.8829960000000003</v>
          </cell>
          <cell r="K791">
            <v>40.645000000000003</v>
          </cell>
        </row>
        <row r="792">
          <cell r="A792" t="str">
            <v>6201.TW</v>
          </cell>
          <cell r="B792">
            <v>4.5599999999999996</v>
          </cell>
          <cell r="C792">
            <v>0.28799999999999998</v>
          </cell>
          <cell r="E792">
            <v>0.16665000999999999</v>
          </cell>
          <cell r="F792">
            <v>7.9280000000000003E-2</v>
          </cell>
          <cell r="G792">
            <v>0.25242999999999999</v>
          </cell>
          <cell r="H792">
            <v>8.7679999999999994E-2</v>
          </cell>
          <cell r="I792">
            <v>14.166667</v>
          </cell>
          <cell r="J792">
            <v>2.3179045</v>
          </cell>
          <cell r="K792">
            <v>37.354999999999997</v>
          </cell>
        </row>
        <row r="793">
          <cell r="A793" t="str">
            <v>6202.TW</v>
          </cell>
          <cell r="B793">
            <v>0.13</v>
          </cell>
          <cell r="D793">
            <v>38.757762999999997</v>
          </cell>
          <cell r="E793">
            <v>6.8599999999999998E-3</v>
          </cell>
          <cell r="F793">
            <v>-5.1000000000000004E-4</v>
          </cell>
          <cell r="G793">
            <v>0.39330999999999999</v>
          </cell>
          <cell r="H793">
            <v>-0.13677</v>
          </cell>
          <cell r="I793">
            <v>480.00002999999998</v>
          </cell>
          <cell r="J793">
            <v>3.7271532999999999</v>
          </cell>
          <cell r="K793">
            <v>10.111000000000001</v>
          </cell>
        </row>
        <row r="794">
          <cell r="A794" t="str">
            <v>6205.TW</v>
          </cell>
          <cell r="B794">
            <v>1.5</v>
          </cell>
          <cell r="C794">
            <v>0.505</v>
          </cell>
          <cell r="D794">
            <v>17.366071999999999</v>
          </cell>
          <cell r="E794">
            <v>6.8519999999999998E-2</v>
          </cell>
          <cell r="F794">
            <v>3.1889997000000003E-2</v>
          </cell>
          <cell r="G794">
            <v>0.37635000000000002</v>
          </cell>
          <cell r="H794">
            <v>0.11109999600000001</v>
          </cell>
          <cell r="I794">
            <v>51.866669999999999</v>
          </cell>
          <cell r="J794">
            <v>2.5519075</v>
          </cell>
          <cell r="K794">
            <v>17.003</v>
          </cell>
        </row>
        <row r="795">
          <cell r="A795" t="str">
            <v>6206.TW</v>
          </cell>
          <cell r="B795">
            <v>4.68</v>
          </cell>
          <cell r="D795">
            <v>13.739131</v>
          </cell>
          <cell r="E795">
            <v>0.12862000000000001</v>
          </cell>
          <cell r="F795">
            <v>7.4700000000000003E-2</v>
          </cell>
          <cell r="G795">
            <v>0.41055000000000003</v>
          </cell>
          <cell r="H795">
            <v>0.21759000000000001</v>
          </cell>
          <cell r="I795">
            <v>20.256412999999998</v>
          </cell>
          <cell r="J795">
            <v>2.7697432000000002</v>
          </cell>
          <cell r="K795">
            <v>25.995000000000001</v>
          </cell>
        </row>
        <row r="796">
          <cell r="A796" t="str">
            <v>6209.TW</v>
          </cell>
          <cell r="B796">
            <v>-0.13</v>
          </cell>
          <cell r="C796">
            <v>1.206</v>
          </cell>
          <cell r="D796">
            <v>-197.1875</v>
          </cell>
          <cell r="E796">
            <v>-1.5879999999999998E-2</v>
          </cell>
          <cell r="F796">
            <v>-2.0410000000000001E-2</v>
          </cell>
          <cell r="G796">
            <v>7.2129995000000002E-2</v>
          </cell>
          <cell r="H796">
            <v>-0.123909995</v>
          </cell>
          <cell r="J796">
            <v>1.8078156999999999</v>
          </cell>
          <cell r="K796">
            <v>15.477</v>
          </cell>
        </row>
        <row r="797">
          <cell r="A797" t="str">
            <v>6213.TW</v>
          </cell>
          <cell r="B797">
            <v>2.08</v>
          </cell>
          <cell r="C797">
            <v>1.0309999999999999</v>
          </cell>
          <cell r="D797">
            <v>16.83381</v>
          </cell>
          <cell r="E797">
            <v>3.8710000000000001E-2</v>
          </cell>
          <cell r="F797">
            <v>2.0550000999999998E-2</v>
          </cell>
          <cell r="G797">
            <v>0.12892999999999999</v>
          </cell>
          <cell r="H797">
            <v>4.0039999999999999E-2</v>
          </cell>
          <cell r="I797">
            <v>56.490386999999998</v>
          </cell>
          <cell r="J797">
            <v>2.1455310000000001</v>
          </cell>
          <cell r="K797">
            <v>68.807000000000002</v>
          </cell>
        </row>
        <row r="798">
          <cell r="A798" t="str">
            <v>6214.TW</v>
          </cell>
          <cell r="B798">
            <v>6.01</v>
          </cell>
          <cell r="C798">
            <v>0.374</v>
          </cell>
          <cell r="D798">
            <v>19.273302000000001</v>
          </cell>
          <cell r="E798">
            <v>0.107480004</v>
          </cell>
          <cell r="F798">
            <v>3.0369999000000002E-2</v>
          </cell>
          <cell r="G798">
            <v>0.22475999999999999</v>
          </cell>
          <cell r="H798">
            <v>3.2289999999999999E-2</v>
          </cell>
          <cell r="I798">
            <v>20.299499999999998</v>
          </cell>
          <cell r="J798">
            <v>2.1446025</v>
          </cell>
          <cell r="K798">
            <v>141.697</v>
          </cell>
        </row>
        <row r="799">
          <cell r="A799" t="str">
            <v>6215.TW</v>
          </cell>
          <cell r="B799">
            <v>0.97</v>
          </cell>
          <cell r="C799">
            <v>0.78600000000000003</v>
          </cell>
          <cell r="E799">
            <v>5.2920000000000002E-2</v>
          </cell>
          <cell r="F799">
            <v>7.4699995999999999E-3</v>
          </cell>
          <cell r="G799">
            <v>0.31452999999999998</v>
          </cell>
          <cell r="H799">
            <v>6.0909999999999999E-2</v>
          </cell>
          <cell r="I799">
            <v>57.113402999999998</v>
          </cell>
          <cell r="J799">
            <v>3.0149659999999998</v>
          </cell>
          <cell r="K799">
            <v>11.88</v>
          </cell>
        </row>
        <row r="800">
          <cell r="A800" t="str">
            <v>6216.TW</v>
          </cell>
          <cell r="B800">
            <v>1.94</v>
          </cell>
          <cell r="C800">
            <v>0.27300000000000002</v>
          </cell>
          <cell r="E800">
            <v>7.2680004000000006E-2</v>
          </cell>
          <cell r="F800">
            <v>2.7479999000000001E-2</v>
          </cell>
          <cell r="G800">
            <v>0.47025</v>
          </cell>
          <cell r="H800">
            <v>7.2909996000000005E-2</v>
          </cell>
          <cell r="I800">
            <v>21.391752</v>
          </cell>
          <cell r="J800">
            <v>2.2667685</v>
          </cell>
          <cell r="K800">
            <v>8.4209999999999994</v>
          </cell>
        </row>
        <row r="801">
          <cell r="A801" t="str">
            <v>6224.TW</v>
          </cell>
          <cell r="B801">
            <v>1.47</v>
          </cell>
          <cell r="D801">
            <v>777.14290000000005</v>
          </cell>
          <cell r="E801">
            <v>-3.3500001000000001E-3</v>
          </cell>
          <cell r="F801">
            <v>-5.0199996E-3</v>
          </cell>
          <cell r="G801">
            <v>0.26860001999999999</v>
          </cell>
          <cell r="H801">
            <v>-1.363E-2</v>
          </cell>
          <cell r="I801">
            <v>37.006799999999998</v>
          </cell>
          <cell r="J801">
            <v>1.8104366000000001</v>
          </cell>
          <cell r="K801">
            <v>32.406999999999996</v>
          </cell>
        </row>
        <row r="802">
          <cell r="A802" t="str">
            <v>6225.TW</v>
          </cell>
          <cell r="B802">
            <v>0.39</v>
          </cell>
          <cell r="C802">
            <v>0.44700000000000001</v>
          </cell>
          <cell r="E802">
            <v>9.5909999999999995E-2</v>
          </cell>
          <cell r="F802">
            <v>2.3800000000000002E-3</v>
          </cell>
          <cell r="G802">
            <v>0.18423999999999999</v>
          </cell>
          <cell r="H802">
            <v>5.0799999999999998E-2</v>
          </cell>
          <cell r="I802">
            <v>43.589745000000001</v>
          </cell>
          <cell r="J802">
            <v>4.9591599999999998</v>
          </cell>
          <cell r="K802">
            <v>1.9259999999999999</v>
          </cell>
        </row>
        <row r="803">
          <cell r="A803" t="str">
            <v>6226.TW</v>
          </cell>
          <cell r="B803">
            <v>-0.49</v>
          </cell>
          <cell r="C803">
            <v>0.193</v>
          </cell>
          <cell r="E803">
            <v>-5.7119999999999997E-2</v>
          </cell>
          <cell r="F803">
            <v>-1.5299999999999999E-2</v>
          </cell>
          <cell r="G803">
            <v>0.24114999000000001</v>
          </cell>
          <cell r="H803">
            <v>-0.10700999999999999</v>
          </cell>
          <cell r="J803">
            <v>1.0728049</v>
          </cell>
          <cell r="K803">
            <v>6.5730000000000004</v>
          </cell>
        </row>
        <row r="804">
          <cell r="A804" t="str">
            <v>6230.TW</v>
          </cell>
          <cell r="B804">
            <v>6.39</v>
          </cell>
          <cell r="C804">
            <v>0.84699999999999998</v>
          </cell>
          <cell r="D804">
            <v>56.25</v>
          </cell>
          <cell r="E804">
            <v>0.10920999000000001</v>
          </cell>
          <cell r="F804">
            <v>3.9800000000000002E-2</v>
          </cell>
          <cell r="G804">
            <v>0.19577</v>
          </cell>
          <cell r="H804">
            <v>3.5589999999999997E-2</v>
          </cell>
          <cell r="I804">
            <v>56.338028000000001</v>
          </cell>
          <cell r="J804">
            <v>5.4195641999999999</v>
          </cell>
          <cell r="K804">
            <v>124.60899999999999</v>
          </cell>
        </row>
        <row r="805">
          <cell r="A805" t="str">
            <v>6235.TW</v>
          </cell>
          <cell r="B805">
            <v>4.05</v>
          </cell>
          <cell r="C805">
            <v>1.0269999999999999</v>
          </cell>
          <cell r="D805">
            <v>7.2155924000000002</v>
          </cell>
          <cell r="E805">
            <v>0.22076999999999999</v>
          </cell>
          <cell r="F805">
            <v>7.911E-2</v>
          </cell>
          <cell r="G805">
            <v>0.31134000000000001</v>
          </cell>
          <cell r="H805">
            <v>0.16079001000000001</v>
          </cell>
          <cell r="I805">
            <v>22.395060000000001</v>
          </cell>
          <cell r="J805">
            <v>4.4222326000000001</v>
          </cell>
          <cell r="K805">
            <v>29.975000000000001</v>
          </cell>
        </row>
        <row r="806">
          <cell r="A806" t="str">
            <v>6239.TW</v>
          </cell>
          <cell r="B806">
            <v>11.45</v>
          </cell>
          <cell r="C806">
            <v>0.77900000000000003</v>
          </cell>
          <cell r="D806">
            <v>12.811128</v>
          </cell>
          <cell r="E806">
            <v>0.14666999999999999</v>
          </cell>
          <cell r="F806">
            <v>4.7350000000000003E-2</v>
          </cell>
          <cell r="G806">
            <v>0.18187</v>
          </cell>
          <cell r="H806">
            <v>0.111549996</v>
          </cell>
          <cell r="I806">
            <v>15.283842999999999</v>
          </cell>
          <cell r="J806">
            <v>2.3018744</v>
          </cell>
          <cell r="K806">
            <v>97.718000000000004</v>
          </cell>
        </row>
        <row r="807">
          <cell r="A807" t="str">
            <v>6243.TW</v>
          </cell>
          <cell r="B807">
            <v>1.64</v>
          </cell>
          <cell r="D807">
            <v>-39.9375</v>
          </cell>
          <cell r="E807">
            <v>8.9990000000000001E-2</v>
          </cell>
          <cell r="F807">
            <v>1.6379999999999999E-2</v>
          </cell>
          <cell r="G807">
            <v>0.34560000000000002</v>
          </cell>
          <cell r="H807">
            <v>-2.5829998999999999E-2</v>
          </cell>
          <cell r="I807">
            <v>38.963417</v>
          </cell>
          <cell r="J807">
            <v>3.3711424000000001</v>
          </cell>
          <cell r="K807">
            <v>19.207999999999998</v>
          </cell>
        </row>
        <row r="808">
          <cell r="A808" t="str">
            <v>6257.TW</v>
          </cell>
          <cell r="B808">
            <v>4.6500000000000004</v>
          </cell>
          <cell r="C808">
            <v>0.60099999999999998</v>
          </cell>
          <cell r="D808">
            <v>13.786077499999999</v>
          </cell>
          <cell r="E808">
            <v>0.14291000000000001</v>
          </cell>
          <cell r="F808">
            <v>3.7580000000000002E-2</v>
          </cell>
          <cell r="G808">
            <v>0.23923999000000001</v>
          </cell>
          <cell r="H808">
            <v>0.14193</v>
          </cell>
          <cell r="I808">
            <v>17.462364000000001</v>
          </cell>
          <cell r="J808">
            <v>2.1617590999999998</v>
          </cell>
          <cell r="K808">
            <v>35.113</v>
          </cell>
        </row>
        <row r="809">
          <cell r="A809" t="str">
            <v>6269.TW</v>
          </cell>
          <cell r="B809">
            <v>6.12</v>
          </cell>
          <cell r="C809">
            <v>0.83599999999999997</v>
          </cell>
          <cell r="D809">
            <v>15.645932999999999</v>
          </cell>
          <cell r="E809">
            <v>7.9060000000000005E-2</v>
          </cell>
          <cell r="F809">
            <v>2.3689999999999999E-2</v>
          </cell>
          <cell r="G809">
            <v>0.14829998999999999</v>
          </cell>
          <cell r="H809">
            <v>6.5809994999999996E-2</v>
          </cell>
          <cell r="I809">
            <v>16.029411</v>
          </cell>
          <cell r="J809">
            <v>1.2459515000000001</v>
          </cell>
          <cell r="K809">
            <v>102.134</v>
          </cell>
        </row>
        <row r="810">
          <cell r="A810" t="str">
            <v>6271.TW</v>
          </cell>
          <cell r="B810">
            <v>5.44</v>
          </cell>
          <cell r="C810">
            <v>1.109</v>
          </cell>
          <cell r="D810">
            <v>16.392600999999999</v>
          </cell>
          <cell r="E810">
            <v>4.6390000000000001E-2</v>
          </cell>
          <cell r="F810">
            <v>2.4809999999999999E-2</v>
          </cell>
          <cell r="G810">
            <v>0.23963000000000001</v>
          </cell>
          <cell r="H810">
            <v>0.14427000000000001</v>
          </cell>
          <cell r="I810">
            <v>29.319852999999998</v>
          </cell>
          <cell r="J810">
            <v>1.3681943000000001</v>
          </cell>
          <cell r="K810">
            <v>55.752000000000002</v>
          </cell>
        </row>
        <row r="811">
          <cell r="A811" t="str">
            <v>6277.TW</v>
          </cell>
          <cell r="B811">
            <v>4.01</v>
          </cell>
          <cell r="C811">
            <v>0.25800000000000001</v>
          </cell>
          <cell r="D811">
            <v>11.783166</v>
          </cell>
          <cell r="E811">
            <v>0.11814999599999999</v>
          </cell>
          <cell r="F811">
            <v>6.8199999999999997E-2</v>
          </cell>
          <cell r="G811">
            <v>0.59943999999999997</v>
          </cell>
          <cell r="H811">
            <v>0.14624000000000001</v>
          </cell>
          <cell r="I811">
            <v>20.598503000000001</v>
          </cell>
          <cell r="J811">
            <v>2.0819155999999999</v>
          </cell>
          <cell r="K811">
            <v>43.158999999999999</v>
          </cell>
        </row>
        <row r="812">
          <cell r="A812" t="str">
            <v>6278.TW</v>
          </cell>
          <cell r="B812">
            <v>9.85</v>
          </cell>
          <cell r="C812">
            <v>1.2509999999999999</v>
          </cell>
          <cell r="D812">
            <v>10.568383000000001</v>
          </cell>
          <cell r="E812">
            <v>0.15407999999999999</v>
          </cell>
          <cell r="F812">
            <v>3.6659999999999998E-2</v>
          </cell>
          <cell r="G812">
            <v>0.11840000000000001</v>
          </cell>
          <cell r="H812">
            <v>5.5609997000000001E-2</v>
          </cell>
          <cell r="I812">
            <v>12.081218</v>
          </cell>
          <cell r="J812">
            <v>1.7368965999999999</v>
          </cell>
          <cell r="K812">
            <v>164.202</v>
          </cell>
        </row>
        <row r="813">
          <cell r="A813" t="str">
            <v>6281.TW</v>
          </cell>
          <cell r="B813">
            <v>4.8899999999999997</v>
          </cell>
          <cell r="C813">
            <v>0.154</v>
          </cell>
          <cell r="E813">
            <v>0.17888999999999999</v>
          </cell>
          <cell r="F813">
            <v>4.3709997E-2</v>
          </cell>
          <cell r="G813">
            <v>0.19777</v>
          </cell>
          <cell r="H813">
            <v>2.1569999999999999E-2</v>
          </cell>
          <cell r="I813">
            <v>17.361962999999999</v>
          </cell>
          <cell r="J813">
            <v>2.9490430000000001</v>
          </cell>
          <cell r="K813">
            <v>205.93899999999999</v>
          </cell>
        </row>
        <row r="814">
          <cell r="A814" t="str">
            <v>6282.TW</v>
          </cell>
          <cell r="B814">
            <v>-0.1</v>
          </cell>
          <cell r="D814">
            <v>22.951806999999999</v>
          </cell>
          <cell r="E814">
            <v>-2.99E-3</v>
          </cell>
          <cell r="F814">
            <v>6.8100000000000001E-3</v>
          </cell>
          <cell r="G814">
            <v>0.22624000999999999</v>
          </cell>
          <cell r="H814">
            <v>-8.0800000000000004E-3</v>
          </cell>
          <cell r="J814">
            <v>1.3571275</v>
          </cell>
          <cell r="K814">
            <v>40.441000000000003</v>
          </cell>
        </row>
        <row r="815">
          <cell r="A815" t="str">
            <v>6283.TW</v>
          </cell>
          <cell r="B815">
            <v>-1.19</v>
          </cell>
          <cell r="C815">
            <v>1.1240000000000001</v>
          </cell>
          <cell r="D815">
            <v>92.63888</v>
          </cell>
          <cell r="E815">
            <v>-0.105450004</v>
          </cell>
          <cell r="F815">
            <v>-4.3730001999999997E-2</v>
          </cell>
          <cell r="G815">
            <v>6.9010000000000002E-2</v>
          </cell>
          <cell r="H815">
            <v>-0.24417</v>
          </cell>
          <cell r="J815">
            <v>3.1494946000000001</v>
          </cell>
          <cell r="K815">
            <v>8.798</v>
          </cell>
        </row>
        <row r="816">
          <cell r="A816" t="str">
            <v>6285.TW</v>
          </cell>
          <cell r="B816">
            <v>8.81</v>
          </cell>
          <cell r="C816">
            <v>0.628</v>
          </cell>
          <cell r="D816">
            <v>13.982301</v>
          </cell>
          <cell r="E816">
            <v>0.14957999999999999</v>
          </cell>
          <cell r="F816">
            <v>4.3220000000000001E-2</v>
          </cell>
          <cell r="G816">
            <v>0.12271</v>
          </cell>
          <cell r="H816">
            <v>4.3950000000000003E-2</v>
          </cell>
          <cell r="I816">
            <v>17.934163999999999</v>
          </cell>
          <cell r="J816">
            <v>2.4999207999999999</v>
          </cell>
          <cell r="K816">
            <v>261.738</v>
          </cell>
        </row>
        <row r="817">
          <cell r="A817" t="str">
            <v>6288.TW</v>
          </cell>
          <cell r="B817">
            <v>0.27</v>
          </cell>
          <cell r="D817">
            <v>22.934781999999998</v>
          </cell>
          <cell r="E817">
            <v>1.898E-2</v>
          </cell>
          <cell r="F817">
            <v>-4.7400002000000004E-3</v>
          </cell>
          <cell r="G817">
            <v>0.13979</v>
          </cell>
          <cell r="H817">
            <v>4.8500000000000001E-3</v>
          </cell>
          <cell r="I817">
            <v>117.22221</v>
          </cell>
          <cell r="J817">
            <v>2.0563965</v>
          </cell>
          <cell r="K817">
            <v>24.664000000000001</v>
          </cell>
        </row>
        <row r="818">
          <cell r="A818" t="str">
            <v>6405.TW</v>
          </cell>
          <cell r="B818">
            <v>-1.1200000000000001</v>
          </cell>
          <cell r="E818">
            <v>-2.9460001999999999E-2</v>
          </cell>
          <cell r="F818">
            <v>-3.0040000000000001E-2</v>
          </cell>
          <cell r="G818">
            <v>-5.5590000000000001E-2</v>
          </cell>
          <cell r="H818">
            <v>-0.75876999999999994</v>
          </cell>
          <cell r="J818">
            <v>0.64869856999999997</v>
          </cell>
          <cell r="K818">
            <v>2.8029999999999999</v>
          </cell>
        </row>
        <row r="819">
          <cell r="A819" t="str">
            <v>6409.TW</v>
          </cell>
          <cell r="B819">
            <v>40.92</v>
          </cell>
          <cell r="C819">
            <v>1.0049999999999999</v>
          </cell>
          <cell r="D819">
            <v>33.217120000000001</v>
          </cell>
          <cell r="E819">
            <v>0.38408002000000002</v>
          </cell>
          <cell r="F819">
            <v>0.15642998999999999</v>
          </cell>
          <cell r="G819">
            <v>0.31224000000000002</v>
          </cell>
          <cell r="H819">
            <v>0.21546000000000001</v>
          </cell>
          <cell r="I819">
            <v>41.911050000000003</v>
          </cell>
          <cell r="J819">
            <v>15.894052</v>
          </cell>
          <cell r="K819">
            <v>216.017</v>
          </cell>
        </row>
        <row r="820">
          <cell r="A820" t="str">
            <v>6412.TW</v>
          </cell>
          <cell r="B820">
            <v>8.43</v>
          </cell>
          <cell r="C820">
            <v>0.55600000000000005</v>
          </cell>
          <cell r="D820">
            <v>12.581699</v>
          </cell>
          <cell r="E820">
            <v>0.24865000000000001</v>
          </cell>
          <cell r="F820">
            <v>8.6249999999999993E-2</v>
          </cell>
          <cell r="G820">
            <v>0.21205999</v>
          </cell>
          <cell r="H820">
            <v>0.12537000000000001</v>
          </cell>
          <cell r="I820">
            <v>18.268090000000001</v>
          </cell>
          <cell r="J820">
            <v>4.4513816999999998</v>
          </cell>
          <cell r="K820">
            <v>91.13</v>
          </cell>
        </row>
        <row r="821">
          <cell r="A821" t="str">
            <v>6414.TW</v>
          </cell>
          <cell r="B821">
            <v>15.15</v>
          </cell>
          <cell r="C821">
            <v>1.113</v>
          </cell>
          <cell r="D821">
            <v>14.490239000000001</v>
          </cell>
          <cell r="E821">
            <v>0.11517999</v>
          </cell>
          <cell r="F821">
            <v>2.6440000000000002E-2</v>
          </cell>
          <cell r="G821">
            <v>0.19399999000000001</v>
          </cell>
          <cell r="H821">
            <v>3.1289999999999998E-2</v>
          </cell>
          <cell r="I821">
            <v>22.046206000000002</v>
          </cell>
          <cell r="J821">
            <v>2.0130792</v>
          </cell>
          <cell r="K821">
            <v>1022.6660000000001</v>
          </cell>
        </row>
        <row r="822">
          <cell r="A822" t="str">
            <v>6415.TW</v>
          </cell>
          <cell r="B822">
            <v>1.53</v>
          </cell>
          <cell r="C822">
            <v>1.6379999999999999</v>
          </cell>
          <cell r="D822">
            <v>38.816296000000001</v>
          </cell>
          <cell r="E822">
            <v>1.7090000000000001E-2</v>
          </cell>
          <cell r="F822">
            <v>-3.9300000000000003E-3</v>
          </cell>
          <cell r="G822">
            <v>0.44467000000000001</v>
          </cell>
          <cell r="H822">
            <v>1.9040000000000001E-2</v>
          </cell>
          <cell r="I822">
            <v>330.06536999999997</v>
          </cell>
          <cell r="J822">
            <v>6.1267814999999999</v>
          </cell>
          <cell r="K822">
            <v>41.423000000000002</v>
          </cell>
        </row>
        <row r="823">
          <cell r="A823" t="str">
            <v>6416.TW</v>
          </cell>
          <cell r="B823">
            <v>4</v>
          </cell>
          <cell r="C823">
            <v>0.44800000000000001</v>
          </cell>
          <cell r="D823">
            <v>19.007092</v>
          </cell>
          <cell r="E823">
            <v>9.0100004999999997E-2</v>
          </cell>
          <cell r="F823">
            <v>4.4810000000000003E-2</v>
          </cell>
          <cell r="G823">
            <v>0.24335999999999999</v>
          </cell>
          <cell r="H823">
            <v>8.0210000000000004E-2</v>
          </cell>
          <cell r="I823">
            <v>33.5</v>
          </cell>
          <cell r="J823">
            <v>2.8895502</v>
          </cell>
          <cell r="K823">
            <v>55.670999999999999</v>
          </cell>
        </row>
        <row r="824">
          <cell r="A824" t="str">
            <v>6426.TW</v>
          </cell>
          <cell r="B824">
            <v>-2.69</v>
          </cell>
          <cell r="E824">
            <v>-8.8590000000000002E-2</v>
          </cell>
          <cell r="F824">
            <v>-8.0419994999999994E-2</v>
          </cell>
          <cell r="G824">
            <v>8.0049999999999996E-2</v>
          </cell>
          <cell r="H824">
            <v>-0.70814999999999995</v>
          </cell>
          <cell r="J824">
            <v>2.3747362999999999</v>
          </cell>
          <cell r="K824">
            <v>9.6189999999999998</v>
          </cell>
        </row>
        <row r="825">
          <cell r="A825" t="str">
            <v>6431.TW</v>
          </cell>
          <cell r="B825">
            <v>-1.98</v>
          </cell>
          <cell r="C825">
            <v>0.70499999999999996</v>
          </cell>
          <cell r="E825">
            <v>-0.18417</v>
          </cell>
          <cell r="F825">
            <v>-7.0149995000000007E-2</v>
          </cell>
          <cell r="G825">
            <v>0.20483999</v>
          </cell>
          <cell r="H825">
            <v>-0.63514000000000004</v>
          </cell>
          <cell r="J825">
            <v>1.6463022</v>
          </cell>
          <cell r="K825">
            <v>5.23</v>
          </cell>
        </row>
        <row r="826">
          <cell r="A826" t="str">
            <v>6438.TW</v>
          </cell>
          <cell r="B826">
            <v>7.83</v>
          </cell>
          <cell r="D826">
            <v>15.479274999999999</v>
          </cell>
          <cell r="E826">
            <v>0.15681</v>
          </cell>
          <cell r="F826">
            <v>5.3350000000000002E-2</v>
          </cell>
          <cell r="G826">
            <v>0.29381000000000002</v>
          </cell>
          <cell r="H826">
            <v>0.114580005</v>
          </cell>
          <cell r="I826">
            <v>15.261813999999999</v>
          </cell>
          <cell r="J826">
            <v>2.2374505999999998</v>
          </cell>
          <cell r="K826">
            <v>74.69</v>
          </cell>
        </row>
        <row r="827">
          <cell r="A827" t="str">
            <v>6442.TW</v>
          </cell>
          <cell r="B827">
            <v>4.1500000000000004</v>
          </cell>
          <cell r="C827">
            <v>1.056</v>
          </cell>
          <cell r="D827">
            <v>94.680854999999994</v>
          </cell>
          <cell r="E827">
            <v>8.3129994999999998E-2</v>
          </cell>
          <cell r="F827">
            <v>4.1789997000000002E-2</v>
          </cell>
          <cell r="G827">
            <v>0.35546001999999999</v>
          </cell>
          <cell r="H827">
            <v>0.14383000000000001</v>
          </cell>
          <cell r="I827">
            <v>42.891562999999998</v>
          </cell>
          <cell r="J827">
            <v>5.7547445000000002</v>
          </cell>
          <cell r="K827">
            <v>39.478000000000002</v>
          </cell>
        </row>
        <row r="828">
          <cell r="A828" t="str">
            <v>6443.TW</v>
          </cell>
          <cell r="B828">
            <v>0.71</v>
          </cell>
          <cell r="C828">
            <v>1.2450000000000001</v>
          </cell>
          <cell r="D828">
            <v>12.811059</v>
          </cell>
          <cell r="E828">
            <v>7.6420000000000002E-2</v>
          </cell>
          <cell r="F828">
            <v>4.2329997000000001E-2</v>
          </cell>
          <cell r="G828">
            <v>0.15425</v>
          </cell>
          <cell r="H828">
            <v>0.24232000000000001</v>
          </cell>
          <cell r="I828">
            <v>39.15493</v>
          </cell>
          <cell r="J828">
            <v>1.8645204</v>
          </cell>
          <cell r="K828">
            <v>16.808</v>
          </cell>
        </row>
        <row r="829">
          <cell r="A829" t="str">
            <v>6446.TW</v>
          </cell>
          <cell r="C829">
            <v>0.56699999999999995</v>
          </cell>
          <cell r="D829">
            <v>38.979965</v>
          </cell>
          <cell r="E829">
            <v>2.418E-2</v>
          </cell>
          <cell r="F829">
            <v>-3.3320000000000002E-2</v>
          </cell>
          <cell r="G829">
            <v>0.88579005</v>
          </cell>
          <cell r="H829">
            <v>1.064E-2</v>
          </cell>
          <cell r="K829">
            <v>17.809000000000001</v>
          </cell>
        </row>
        <row r="830">
          <cell r="A830" t="str">
            <v>6449.TW</v>
          </cell>
          <cell r="B830">
            <v>4.97</v>
          </cell>
          <cell r="C830">
            <v>1.0409999999999999</v>
          </cell>
          <cell r="D830">
            <v>36.809814000000003</v>
          </cell>
          <cell r="E830">
            <v>0.11655</v>
          </cell>
          <cell r="F830">
            <v>4.7919999999999997E-2</v>
          </cell>
          <cell r="G830">
            <v>0.27150999999999997</v>
          </cell>
          <cell r="H830">
            <v>0.1588</v>
          </cell>
          <cell r="I830">
            <v>24.144870000000001</v>
          </cell>
          <cell r="J830">
            <v>3.6215484</v>
          </cell>
          <cell r="K830">
            <v>33.369</v>
          </cell>
        </row>
        <row r="831">
          <cell r="A831" t="str">
            <v>6451.TW</v>
          </cell>
          <cell r="B831">
            <v>2.74</v>
          </cell>
          <cell r="C831">
            <v>1.08</v>
          </cell>
          <cell r="E831">
            <v>6.7159999999999997E-2</v>
          </cell>
          <cell r="F831">
            <v>1.1429999999999999E-2</v>
          </cell>
          <cell r="G831">
            <v>0.23429</v>
          </cell>
          <cell r="H831">
            <v>4.7140002E-2</v>
          </cell>
          <cell r="I831">
            <v>71.715329999999994</v>
          </cell>
          <cell r="J831">
            <v>3.293885</v>
          </cell>
          <cell r="K831">
            <v>49.24</v>
          </cell>
        </row>
        <row r="832">
          <cell r="A832" t="str">
            <v>6456.TW</v>
          </cell>
          <cell r="B832">
            <v>-4.53</v>
          </cell>
          <cell r="C832">
            <v>0.871</v>
          </cell>
          <cell r="D832">
            <v>20.267063</v>
          </cell>
          <cell r="E832">
            <v>-8.931E-2</v>
          </cell>
          <cell r="F832">
            <v>-3.8629997999999999E-2</v>
          </cell>
          <cell r="G832">
            <v>2.8740000000000002E-2</v>
          </cell>
          <cell r="H832">
            <v>-6.2820000000000001E-2</v>
          </cell>
          <cell r="J832">
            <v>0.79972840000000001</v>
          </cell>
          <cell r="K832">
            <v>211.11699999999999</v>
          </cell>
        </row>
        <row r="833">
          <cell r="A833" t="str">
            <v>6464.TW</v>
          </cell>
          <cell r="B833">
            <v>5.62</v>
          </cell>
          <cell r="E833">
            <v>8.831E-2</v>
          </cell>
          <cell r="F833">
            <v>4.4130000000000003E-2</v>
          </cell>
          <cell r="G833">
            <v>0.50751995999999999</v>
          </cell>
          <cell r="H833">
            <v>0.30957000000000001</v>
          </cell>
          <cell r="I833">
            <v>15.142348999999999</v>
          </cell>
          <cell r="J833">
            <v>1.3436912000000001</v>
          </cell>
          <cell r="K833">
            <v>33.021999999999998</v>
          </cell>
        </row>
        <row r="834">
          <cell r="A834" t="str">
            <v>6472.TW</v>
          </cell>
          <cell r="C834">
            <v>0.61699999999999999</v>
          </cell>
          <cell r="D834">
            <v>17.229416000000001</v>
          </cell>
          <cell r="E834">
            <v>0.36341000000000001</v>
          </cell>
          <cell r="F834">
            <v>0.13722999999999999</v>
          </cell>
          <cell r="G834">
            <v>0.49234</v>
          </cell>
          <cell r="H834">
            <v>0.35432996999999999</v>
          </cell>
          <cell r="K834">
            <v>141.518</v>
          </cell>
        </row>
        <row r="835">
          <cell r="A835" t="str">
            <v>6477.TW</v>
          </cell>
          <cell r="B835">
            <v>0.44</v>
          </cell>
          <cell r="C835">
            <v>1.169</v>
          </cell>
          <cell r="D835">
            <v>15.995763999999999</v>
          </cell>
          <cell r="E835">
            <v>3.9389998000000002E-2</v>
          </cell>
          <cell r="F835">
            <v>2.4530000999999999E-2</v>
          </cell>
          <cell r="G835">
            <v>0.28811002000000002</v>
          </cell>
          <cell r="H835">
            <v>0.15303998999999999</v>
          </cell>
          <cell r="I835">
            <v>85.795456000000001</v>
          </cell>
          <cell r="J835">
            <v>1.3752778999999999</v>
          </cell>
          <cell r="K835">
            <v>12.138999999999999</v>
          </cell>
        </row>
        <row r="836">
          <cell r="A836" t="str">
            <v>6491.TW</v>
          </cell>
          <cell r="B836">
            <v>24.32</v>
          </cell>
          <cell r="C836">
            <v>1.385</v>
          </cell>
          <cell r="D836">
            <v>15.040129</v>
          </cell>
          <cell r="E836">
            <v>0.23305999999999999</v>
          </cell>
          <cell r="F836">
            <v>0.11292000000000001</v>
          </cell>
          <cell r="G836">
            <v>0.55247000000000002</v>
          </cell>
          <cell r="H836">
            <v>0.34300997999999999</v>
          </cell>
          <cell r="I836">
            <v>19.26398</v>
          </cell>
          <cell r="J836">
            <v>3.7870216000000001</v>
          </cell>
          <cell r="K836">
            <v>94.649000000000001</v>
          </cell>
        </row>
        <row r="837">
          <cell r="A837" t="str">
            <v>6504.TW</v>
          </cell>
          <cell r="B837">
            <v>2.4900000000000002</v>
          </cell>
          <cell r="C837">
            <v>0.65300000000000002</v>
          </cell>
          <cell r="D837">
            <v>26.000001999999999</v>
          </cell>
          <cell r="E837">
            <v>3.4229999999999997E-2</v>
          </cell>
          <cell r="F837">
            <v>1.107E-2</v>
          </cell>
          <cell r="G837">
            <v>0.11942000999999999</v>
          </cell>
          <cell r="H837">
            <v>3.9960000000000002E-2</v>
          </cell>
          <cell r="I837">
            <v>29.236948000000002</v>
          </cell>
          <cell r="J837">
            <v>1.5092776000000001</v>
          </cell>
          <cell r="K837">
            <v>85.111000000000004</v>
          </cell>
        </row>
        <row r="838">
          <cell r="A838" t="str">
            <v>6505.TW</v>
          </cell>
          <cell r="B838">
            <v>2.36</v>
          </cell>
          <cell r="C838">
            <v>0.36099999999999999</v>
          </cell>
          <cell r="D838">
            <v>19.7151</v>
          </cell>
          <cell r="E838">
            <v>6.9599999999999995E-2</v>
          </cell>
          <cell r="F838">
            <v>2.1440001E-2</v>
          </cell>
          <cell r="G838">
            <v>3.7199999999999997E-2</v>
          </cell>
          <cell r="H838">
            <v>1.874E-2</v>
          </cell>
          <cell r="I838">
            <v>29.322035</v>
          </cell>
          <cell r="J838">
            <v>2.0556695</v>
          </cell>
          <cell r="K838">
            <v>73.391999999999996</v>
          </cell>
        </row>
        <row r="839">
          <cell r="A839" t="str">
            <v>6515.TW</v>
          </cell>
          <cell r="B839">
            <v>13.34</v>
          </cell>
          <cell r="C839">
            <v>1.1990000000000001</v>
          </cell>
          <cell r="D839">
            <v>17.968592000000001</v>
          </cell>
          <cell r="E839">
            <v>0.12917000000000001</v>
          </cell>
          <cell r="F839">
            <v>6.5809994999999996E-2</v>
          </cell>
          <cell r="G839">
            <v>0.37063000000000001</v>
          </cell>
          <cell r="H839">
            <v>0.110869996</v>
          </cell>
          <cell r="I839">
            <v>66.041979999999995</v>
          </cell>
          <cell r="J839">
            <v>8.7793600000000005</v>
          </cell>
          <cell r="K839">
            <v>107.31100000000001</v>
          </cell>
        </row>
        <row r="840">
          <cell r="A840" t="str">
            <v>6525.TW</v>
          </cell>
          <cell r="B840">
            <v>4.3099999999999996</v>
          </cell>
          <cell r="D840">
            <v>12.785714</v>
          </cell>
          <cell r="E840">
            <v>0.1452</v>
          </cell>
          <cell r="F840">
            <v>5.2389998E-2</v>
          </cell>
          <cell r="G840">
            <v>0.20335</v>
          </cell>
          <cell r="H840">
            <v>0.12214</v>
          </cell>
          <cell r="I840">
            <v>16.61253</v>
          </cell>
          <cell r="J840">
            <v>2.3385699</v>
          </cell>
          <cell r="K840">
            <v>34.177</v>
          </cell>
        </row>
        <row r="841">
          <cell r="A841" t="str">
            <v>6526.TW</v>
          </cell>
          <cell r="B841">
            <v>8.09</v>
          </cell>
          <cell r="C841">
            <v>-1.3740000000000001</v>
          </cell>
          <cell r="E841">
            <v>7.7160000000000006E-2</v>
          </cell>
          <cell r="F841">
            <v>3.4029999999999998E-2</v>
          </cell>
          <cell r="G841">
            <v>0.46572000000000002</v>
          </cell>
          <cell r="H841">
            <v>4.7649999999999998E-2</v>
          </cell>
          <cell r="I841">
            <v>93.94314</v>
          </cell>
          <cell r="J841">
            <v>7.6671642999999996</v>
          </cell>
          <cell r="K841">
            <v>90.638000000000005</v>
          </cell>
        </row>
        <row r="842">
          <cell r="A842" t="str">
            <v>6531.TW</v>
          </cell>
          <cell r="B842">
            <v>10.71</v>
          </cell>
          <cell r="D842">
            <v>29.227053000000002</v>
          </cell>
          <cell r="E842">
            <v>0.17063</v>
          </cell>
          <cell r="F842">
            <v>4.335E-2</v>
          </cell>
          <cell r="G842">
            <v>0.42558000000000001</v>
          </cell>
          <cell r="H842">
            <v>0.14124999999999999</v>
          </cell>
          <cell r="I842">
            <v>33.893560000000001</v>
          </cell>
          <cell r="J842">
            <v>5.5450324999999996</v>
          </cell>
          <cell r="K842">
            <v>26.155999999999999</v>
          </cell>
        </row>
        <row r="843">
          <cell r="A843" t="str">
            <v>6533.TW</v>
          </cell>
          <cell r="B843">
            <v>-1.92</v>
          </cell>
          <cell r="C843">
            <v>1.8169999999999999</v>
          </cell>
          <cell r="D843">
            <v>56.588070000000002</v>
          </cell>
          <cell r="E843">
            <v>-2.0760000000000001E-2</v>
          </cell>
          <cell r="F843">
            <v>-3.1189999999999999E-2</v>
          </cell>
          <cell r="G843">
            <v>0.99921994999999997</v>
          </cell>
          <cell r="H843">
            <v>-2.2929999999999999E-2</v>
          </cell>
          <cell r="J843">
            <v>4.2955509999999997</v>
          </cell>
          <cell r="K843">
            <v>20.884</v>
          </cell>
        </row>
        <row r="844">
          <cell r="A844" t="str">
            <v>6541.TW</v>
          </cell>
          <cell r="B844">
            <v>-14.37</v>
          </cell>
          <cell r="C844">
            <v>0.30299999999999999</v>
          </cell>
          <cell r="D844">
            <v>-10.427808000000001</v>
          </cell>
          <cell r="E844">
            <v>-2.7723</v>
          </cell>
          <cell r="F844">
            <v>-0.42087000000000002</v>
          </cell>
          <cell r="G844">
            <v>0.57267999999999997</v>
          </cell>
          <cell r="H844">
            <v>-125.71254</v>
          </cell>
          <cell r="J844">
            <v>12.875536</v>
          </cell>
          <cell r="K844">
            <v>0.26</v>
          </cell>
        </row>
        <row r="845">
          <cell r="A845" t="str">
            <v>6550.TW</v>
          </cell>
          <cell r="B845">
            <v>-2.2799999999999998</v>
          </cell>
          <cell r="C845">
            <v>0.83299999999999996</v>
          </cell>
          <cell r="E845">
            <v>-0.15276999999999999</v>
          </cell>
          <cell r="F845">
            <v>-0.10272000000000001</v>
          </cell>
          <cell r="G845">
            <v>0.1739</v>
          </cell>
          <cell r="H845">
            <v>-605.71654999999998</v>
          </cell>
          <cell r="J845">
            <v>6.2716503000000001</v>
          </cell>
          <cell r="K845">
            <v>5.0000000000000001E-3</v>
          </cell>
        </row>
        <row r="846">
          <cell r="A846" t="str">
            <v>6552.TW</v>
          </cell>
          <cell r="B846">
            <v>0.56999999999999995</v>
          </cell>
          <cell r="C846">
            <v>0.66600000000000004</v>
          </cell>
          <cell r="D846">
            <v>8.9083819999999996</v>
          </cell>
          <cell r="E846">
            <v>3.0100000000000001E-3</v>
          </cell>
          <cell r="F846">
            <v>-1.417E-2</v>
          </cell>
          <cell r="G846">
            <v>2.2110000000000001E-2</v>
          </cell>
          <cell r="H846">
            <v>-6.4149999999999999E-2</v>
          </cell>
          <cell r="I846">
            <v>80.175439999999995</v>
          </cell>
          <cell r="J846">
            <v>1.4991962999999999</v>
          </cell>
          <cell r="K846">
            <v>21.27</v>
          </cell>
        </row>
        <row r="847">
          <cell r="A847" t="str">
            <v>6558.TW</v>
          </cell>
          <cell r="C847">
            <v>1.2929999999999999</v>
          </cell>
          <cell r="D847">
            <v>26.458334000000001</v>
          </cell>
          <cell r="E847">
            <v>-2.9860001000000001E-2</v>
          </cell>
          <cell r="F847">
            <v>-1.8319999999999999E-2</v>
          </cell>
          <cell r="G847">
            <v>0.13984999000000001</v>
          </cell>
          <cell r="H847">
            <v>-5.4289999999999998E-2</v>
          </cell>
          <cell r="I847" t="str">
            <v>Infinity</v>
          </cell>
          <cell r="J847">
            <v>1.6215526</v>
          </cell>
          <cell r="K847">
            <v>12.765000000000001</v>
          </cell>
        </row>
        <row r="848">
          <cell r="A848" t="str">
            <v>6573.TW</v>
          </cell>
          <cell r="B848">
            <v>-2.93</v>
          </cell>
          <cell r="C848">
            <v>0.79700000000000004</v>
          </cell>
          <cell r="E848">
            <v>-0.28961999999999999</v>
          </cell>
          <cell r="F848">
            <v>-5.8659999999999997E-2</v>
          </cell>
          <cell r="G848">
            <v>3.6290000000000003E-2</v>
          </cell>
          <cell r="H848">
            <v>-0.23608999</v>
          </cell>
          <cell r="J848">
            <v>1.7207068999999999</v>
          </cell>
          <cell r="K848">
            <v>14.627000000000001</v>
          </cell>
        </row>
        <row r="849">
          <cell r="A849" t="str">
            <v>6579.TW</v>
          </cell>
          <cell r="B849">
            <v>10.56</v>
          </cell>
          <cell r="C849">
            <v>0.82399999999999995</v>
          </cell>
          <cell r="D849">
            <v>25.5</v>
          </cell>
          <cell r="E849">
            <v>0.108660005</v>
          </cell>
          <cell r="F849">
            <v>4.8800003000000002E-2</v>
          </cell>
          <cell r="G849">
            <v>0.35108002999999999</v>
          </cell>
          <cell r="H849">
            <v>0.12282999999999999</v>
          </cell>
          <cell r="I849">
            <v>16.903407999999999</v>
          </cell>
          <cell r="J849">
            <v>2.8602102</v>
          </cell>
          <cell r="K849">
            <v>70.165000000000006</v>
          </cell>
        </row>
        <row r="850">
          <cell r="A850" t="str">
            <v>6581.TW</v>
          </cell>
          <cell r="B850">
            <v>4.92</v>
          </cell>
          <cell r="C850">
            <v>0.58399999999999996</v>
          </cell>
          <cell r="D850">
            <v>21.6</v>
          </cell>
          <cell r="E850">
            <v>0.11955</v>
          </cell>
          <cell r="F850">
            <v>8.4630004999999994E-2</v>
          </cell>
          <cell r="G850">
            <v>0.42797002000000001</v>
          </cell>
          <cell r="H850">
            <v>0.37980000000000003</v>
          </cell>
          <cell r="I850">
            <v>21.951219999999999</v>
          </cell>
          <cell r="J850">
            <v>2.9223940000000002</v>
          </cell>
          <cell r="K850">
            <v>18.347000000000001</v>
          </cell>
        </row>
        <row r="851">
          <cell r="A851" t="str">
            <v>6582.TW</v>
          </cell>
          <cell r="B851">
            <v>-1.04</v>
          </cell>
          <cell r="E851">
            <v>-1.8700000000000001E-2</v>
          </cell>
          <cell r="F851">
            <v>-2.2650001999999999E-2</v>
          </cell>
          <cell r="G851">
            <v>5.13E-3</v>
          </cell>
          <cell r="H851">
            <v>-0.22867000000000001</v>
          </cell>
          <cell r="J851">
            <v>0.91264670000000003</v>
          </cell>
          <cell r="K851">
            <v>8.4600000000000009</v>
          </cell>
        </row>
        <row r="852">
          <cell r="A852" t="str">
            <v>6585.TW</v>
          </cell>
          <cell r="B852">
            <v>7.73</v>
          </cell>
          <cell r="C852">
            <v>0.32400000000000001</v>
          </cell>
          <cell r="D852">
            <v>21.45946</v>
          </cell>
          <cell r="E852">
            <v>0.13386999999999999</v>
          </cell>
          <cell r="F852">
            <v>6.5949999999999995E-2</v>
          </cell>
          <cell r="G852">
            <v>0.33844999999999997</v>
          </cell>
          <cell r="H852">
            <v>0.24432999999999999</v>
          </cell>
          <cell r="I852">
            <v>25.679172999999999</v>
          </cell>
          <cell r="J852">
            <v>4.2208895999999996</v>
          </cell>
          <cell r="K852">
            <v>40.326999999999998</v>
          </cell>
        </row>
        <row r="853">
          <cell r="A853" t="str">
            <v>6591.TW</v>
          </cell>
          <cell r="B853">
            <v>3.3</v>
          </cell>
          <cell r="C853">
            <v>1.274</v>
          </cell>
          <cell r="E853">
            <v>6.7710000000000006E-2</v>
          </cell>
          <cell r="F853">
            <v>2.7470000000000001E-2</v>
          </cell>
          <cell r="G853">
            <v>0.28285998000000001</v>
          </cell>
          <cell r="H853">
            <v>0.11169</v>
          </cell>
          <cell r="I853">
            <v>19.272728000000001</v>
          </cell>
          <cell r="J853">
            <v>1.2956586999999999</v>
          </cell>
          <cell r="K853">
            <v>39.618000000000002</v>
          </cell>
        </row>
        <row r="854">
          <cell r="A854" t="str">
            <v>6592.TW</v>
          </cell>
          <cell r="B854">
            <v>5.9</v>
          </cell>
          <cell r="D854">
            <v>16.367712000000001</v>
          </cell>
          <cell r="E854">
            <v>0.11217000000000001</v>
          </cell>
          <cell r="F854">
            <v>1.3509999999999999E-2</v>
          </cell>
          <cell r="G854">
            <v>0.51578999999999997</v>
          </cell>
          <cell r="H854">
            <v>0.18511999000000001</v>
          </cell>
          <cell r="I854">
            <v>18.559322000000002</v>
          </cell>
          <cell r="J854">
            <v>2.761247</v>
          </cell>
          <cell r="K854">
            <v>41.366</v>
          </cell>
        </row>
        <row r="855">
          <cell r="A855" t="str">
            <v>6598.TW</v>
          </cell>
          <cell r="B855">
            <v>-2.16</v>
          </cell>
          <cell r="C855">
            <v>0.51500000000000001</v>
          </cell>
          <cell r="D855">
            <v>-12.90625</v>
          </cell>
          <cell r="E855">
            <v>-0.22233</v>
          </cell>
          <cell r="F855">
            <v>-0.10581</v>
          </cell>
          <cell r="G855">
            <v>0.68005996999999996</v>
          </cell>
          <cell r="H855">
            <v>-0.11768000000000001</v>
          </cell>
          <cell r="J855">
            <v>2.5544286</v>
          </cell>
          <cell r="K855">
            <v>4.8330000000000002</v>
          </cell>
        </row>
        <row r="856">
          <cell r="A856" t="str">
            <v>6605.TW</v>
          </cell>
          <cell r="B856">
            <v>14.15</v>
          </cell>
          <cell r="C856">
            <v>0.64800000000000002</v>
          </cell>
          <cell r="E856">
            <v>0.14033000000000001</v>
          </cell>
          <cell r="F856">
            <v>5.4949999999999999E-2</v>
          </cell>
          <cell r="G856">
            <v>0.31733</v>
          </cell>
          <cell r="H856">
            <v>0.16162000000000001</v>
          </cell>
          <cell r="I856">
            <v>14.982332</v>
          </cell>
          <cell r="J856">
            <v>2.0671431999999998</v>
          </cell>
          <cell r="K856">
            <v>111.89</v>
          </cell>
        </row>
        <row r="857">
          <cell r="A857" t="str">
            <v>6606.TW</v>
          </cell>
          <cell r="B857">
            <v>0.99</v>
          </cell>
          <cell r="C857">
            <v>7.8E-2</v>
          </cell>
          <cell r="E857">
            <v>6.4610000000000001E-2</v>
          </cell>
          <cell r="F857">
            <v>4.6460000000000001E-2</v>
          </cell>
          <cell r="G857">
            <v>0.39969002999999997</v>
          </cell>
          <cell r="H857">
            <v>0.26973000000000003</v>
          </cell>
          <cell r="I857">
            <v>27.020202999999999</v>
          </cell>
          <cell r="J857">
            <v>1.7692969000000001</v>
          </cell>
          <cell r="K857">
            <v>7.0289999999999999</v>
          </cell>
        </row>
        <row r="858">
          <cell r="A858" t="str">
            <v>6625.TW</v>
          </cell>
          <cell r="B858">
            <v>7.3</v>
          </cell>
          <cell r="E858">
            <v>0.43087003000000001</v>
          </cell>
          <cell r="F858">
            <v>0.13569000000000001</v>
          </cell>
          <cell r="G858">
            <v>0.19914000000000001</v>
          </cell>
          <cell r="H858">
            <v>3.3250000000000002E-2</v>
          </cell>
          <cell r="I858">
            <v>13.095890000000001</v>
          </cell>
          <cell r="J858">
            <v>4.5928415999999999</v>
          </cell>
          <cell r="K858">
            <v>62.557000000000002</v>
          </cell>
        </row>
        <row r="859">
          <cell r="A859" t="str">
            <v>6641.TW</v>
          </cell>
          <cell r="B859">
            <v>1.81</v>
          </cell>
          <cell r="C859">
            <v>8.1000000000000003E-2</v>
          </cell>
          <cell r="D859">
            <v>8.9507490000000001</v>
          </cell>
          <cell r="E859">
            <v>4.1250000000000002E-2</v>
          </cell>
          <cell r="F859">
            <v>-4.0000000000000002E-4</v>
          </cell>
          <cell r="G859">
            <v>0.31492999999999999</v>
          </cell>
          <cell r="H859">
            <v>1.022E-2</v>
          </cell>
          <cell r="I859">
            <v>23.093924000000001</v>
          </cell>
          <cell r="J859">
            <v>1.042446</v>
          </cell>
          <cell r="K859">
            <v>50.088999999999999</v>
          </cell>
        </row>
        <row r="860">
          <cell r="A860" t="str">
            <v>6655.TW</v>
          </cell>
          <cell r="B860">
            <v>3.65</v>
          </cell>
          <cell r="C860">
            <v>2.1999999999999999E-2</v>
          </cell>
          <cell r="E860">
            <v>0.12284</v>
          </cell>
          <cell r="F860">
            <v>3.6519999999999997E-2</v>
          </cell>
          <cell r="G860">
            <v>0.48165000000000002</v>
          </cell>
          <cell r="H860">
            <v>0.19322</v>
          </cell>
          <cell r="I860">
            <v>35.068492999999997</v>
          </cell>
          <cell r="J860">
            <v>4.8285483999999999</v>
          </cell>
          <cell r="K860">
            <v>33.600999999999999</v>
          </cell>
        </row>
        <row r="861">
          <cell r="A861" t="str">
            <v>6657.TW</v>
          </cell>
          <cell r="B861">
            <v>-3.49</v>
          </cell>
          <cell r="C861">
            <v>0.53900000000000003</v>
          </cell>
          <cell r="E861">
            <v>-0.37023996999999997</v>
          </cell>
          <cell r="F861">
            <v>-0.22425999999999999</v>
          </cell>
          <cell r="G861">
            <v>0.73023002999999997</v>
          </cell>
          <cell r="H861">
            <v>-25.387018000000001</v>
          </cell>
          <cell r="J861">
            <v>4.9550830000000001</v>
          </cell>
          <cell r="K861">
            <v>9.9000000000000005E-2</v>
          </cell>
        </row>
        <row r="862">
          <cell r="A862" t="str">
            <v>6658.TW</v>
          </cell>
          <cell r="C862">
            <v>-5.6000000000000001E-2</v>
          </cell>
          <cell r="E862">
            <v>2.9860001000000001E-2</v>
          </cell>
          <cell r="F862">
            <v>8.6199994999999995E-3</v>
          </cell>
          <cell r="G862">
            <v>0.23908001000000001</v>
          </cell>
          <cell r="H862">
            <v>1.2319999999999999E-2</v>
          </cell>
          <cell r="K862">
            <v>42.076000000000001</v>
          </cell>
        </row>
        <row r="863">
          <cell r="A863" t="str">
            <v>6666.TW</v>
          </cell>
          <cell r="B863">
            <v>1.38</v>
          </cell>
          <cell r="C863">
            <v>0.317</v>
          </cell>
          <cell r="E863">
            <v>5.2760000000000001E-2</v>
          </cell>
          <cell r="F863">
            <v>2.1080000000000002E-2</v>
          </cell>
          <cell r="G863">
            <v>0.61893003999999996</v>
          </cell>
          <cell r="H863">
            <v>-3.1649999999999998E-2</v>
          </cell>
          <cell r="I863">
            <v>46.014491999999997</v>
          </cell>
          <cell r="J863">
            <v>1.8748708999999999</v>
          </cell>
          <cell r="K863">
            <v>20.491</v>
          </cell>
        </row>
        <row r="864">
          <cell r="A864" t="str">
            <v>6668.TW</v>
          </cell>
          <cell r="B864">
            <v>-2.78</v>
          </cell>
          <cell r="C864">
            <v>1.321</v>
          </cell>
          <cell r="D864">
            <v>34.158417</v>
          </cell>
          <cell r="E864">
            <v>-0.14741000000000001</v>
          </cell>
          <cell r="F864">
            <v>-4.4580000000000002E-2</v>
          </cell>
          <cell r="G864">
            <v>3.5479999999999998E-2</v>
          </cell>
          <cell r="H864">
            <v>-0.19082001000000001</v>
          </cell>
          <cell r="J864">
            <v>3.3908298000000001</v>
          </cell>
          <cell r="K864">
            <v>11.778</v>
          </cell>
        </row>
        <row r="865">
          <cell r="A865" t="str">
            <v>6669.TW</v>
          </cell>
          <cell r="B865">
            <v>76.69</v>
          </cell>
          <cell r="C865">
            <v>0.56399999999999995</v>
          </cell>
          <cell r="D865">
            <v>18.536417</v>
          </cell>
          <cell r="E865">
            <v>0.29715999999999998</v>
          </cell>
          <cell r="F865">
            <v>0.10217</v>
          </cell>
          <cell r="G865">
            <v>0.10188999999999999</v>
          </cell>
          <cell r="H865">
            <v>8.4110000000000004E-2</v>
          </cell>
          <cell r="I865">
            <v>35.01108</v>
          </cell>
          <cell r="J865">
            <v>9.6732010000000006</v>
          </cell>
          <cell r="K865">
            <v>1357.2529999999999</v>
          </cell>
        </row>
        <row r="866">
          <cell r="A866" t="str">
            <v>6670.TW</v>
          </cell>
          <cell r="B866">
            <v>18.87</v>
          </cell>
          <cell r="D866">
            <v>10.939268</v>
          </cell>
          <cell r="E866">
            <v>0.20346001</v>
          </cell>
          <cell r="F866">
            <v>9.3260005000000007E-2</v>
          </cell>
          <cell r="G866">
            <v>0.24085999999999999</v>
          </cell>
          <cell r="H866">
            <v>0.16378000000000001</v>
          </cell>
          <cell r="I866">
            <v>15.368309</v>
          </cell>
          <cell r="J866">
            <v>3.1227790999999998</v>
          </cell>
          <cell r="K866">
            <v>178.423</v>
          </cell>
        </row>
        <row r="867">
          <cell r="A867" t="str">
            <v>6671.TW</v>
          </cell>
          <cell r="B867">
            <v>3.02</v>
          </cell>
          <cell r="C867">
            <v>0.13500000000000001</v>
          </cell>
          <cell r="E867">
            <v>0.10496999999999999</v>
          </cell>
          <cell r="F867">
            <v>6.2319998000000001E-2</v>
          </cell>
          <cell r="G867">
            <v>0.38671001999999999</v>
          </cell>
          <cell r="H867">
            <v>0.12005</v>
          </cell>
          <cell r="I867">
            <v>15.082781000000001</v>
          </cell>
          <cell r="J867">
            <v>1.6257986</v>
          </cell>
          <cell r="K867">
            <v>31.372</v>
          </cell>
        </row>
        <row r="868">
          <cell r="A868" t="str">
            <v>6672.TW</v>
          </cell>
          <cell r="B868">
            <v>6.18</v>
          </cell>
          <cell r="D868">
            <v>12.365747000000001</v>
          </cell>
          <cell r="E868">
            <v>0.14579001</v>
          </cell>
          <cell r="F868">
            <v>6.0489996999999997E-2</v>
          </cell>
          <cell r="G868">
            <v>0.33117999999999997</v>
          </cell>
          <cell r="H868">
            <v>9.0289999999999995E-2</v>
          </cell>
          <cell r="I868">
            <v>13.786407000000001</v>
          </cell>
          <cell r="J868">
            <v>1.9158552</v>
          </cell>
          <cell r="K868">
            <v>65.388000000000005</v>
          </cell>
        </row>
        <row r="869">
          <cell r="A869" t="str">
            <v>6674.TW</v>
          </cell>
          <cell r="B869">
            <v>-4.5199999999999996</v>
          </cell>
          <cell r="E869">
            <v>-0.2409</v>
          </cell>
          <cell r="F869">
            <v>-9.6999995000000006E-2</v>
          </cell>
          <cell r="G869">
            <v>8.1699999999999995E-2</v>
          </cell>
          <cell r="H869">
            <v>-0.20087999000000001</v>
          </cell>
          <cell r="J869">
            <v>1.4045451</v>
          </cell>
          <cell r="K869">
            <v>16.349</v>
          </cell>
        </row>
        <row r="870">
          <cell r="A870" t="str">
            <v>6689.TW</v>
          </cell>
          <cell r="B870">
            <v>2.79</v>
          </cell>
          <cell r="C870">
            <v>0.85399999999999998</v>
          </cell>
          <cell r="D870">
            <v>16.407080000000001</v>
          </cell>
          <cell r="E870">
            <v>5.9070002000000003E-2</v>
          </cell>
          <cell r="F870">
            <v>1.4489999999999999E-2</v>
          </cell>
          <cell r="G870">
            <v>0.12919</v>
          </cell>
          <cell r="H870">
            <v>1.24699995E-2</v>
          </cell>
          <cell r="I870">
            <v>33.225807000000003</v>
          </cell>
          <cell r="J870">
            <v>2.1871977</v>
          </cell>
          <cell r="K870">
            <v>144.39099999999999</v>
          </cell>
        </row>
        <row r="871">
          <cell r="A871" t="str">
            <v>6691.TW</v>
          </cell>
          <cell r="B871">
            <v>19.89</v>
          </cell>
          <cell r="C871">
            <v>0.434</v>
          </cell>
          <cell r="E871">
            <v>0.32904997000000002</v>
          </cell>
          <cell r="F871">
            <v>0.11495</v>
          </cell>
          <cell r="G871">
            <v>0.17363999999999999</v>
          </cell>
          <cell r="H871">
            <v>0.14022999999999999</v>
          </cell>
          <cell r="I871">
            <v>18.702866</v>
          </cell>
          <cell r="J871">
            <v>5.8085069999999996</v>
          </cell>
          <cell r="K871">
            <v>177.523</v>
          </cell>
        </row>
        <row r="872">
          <cell r="A872" t="str">
            <v>6695.TW</v>
          </cell>
          <cell r="B872">
            <v>-0.54</v>
          </cell>
          <cell r="C872">
            <v>0.57199999999999995</v>
          </cell>
          <cell r="E872">
            <v>-3.7420000000000002E-2</v>
          </cell>
          <cell r="F872">
            <v>-3.2599999999999997E-2</v>
          </cell>
          <cell r="G872">
            <v>0.41373003000000003</v>
          </cell>
          <cell r="H872">
            <v>-0.17544001000000001</v>
          </cell>
          <cell r="J872">
            <v>3.3434308000000001</v>
          </cell>
          <cell r="K872">
            <v>11.558999999999999</v>
          </cell>
        </row>
        <row r="873">
          <cell r="A873" t="str">
            <v>6698.TW</v>
          </cell>
          <cell r="B873">
            <v>-0.89</v>
          </cell>
          <cell r="C873">
            <v>1.054</v>
          </cell>
          <cell r="E873">
            <v>-1.4989999E-2</v>
          </cell>
          <cell r="F873">
            <v>-1.7860001E-2</v>
          </cell>
          <cell r="G873">
            <v>0.18478</v>
          </cell>
          <cell r="H873">
            <v>6.4099999999999999E-3</v>
          </cell>
          <cell r="J873">
            <v>1.9816990000000001</v>
          </cell>
          <cell r="K873">
            <v>17.042999999999999</v>
          </cell>
        </row>
        <row r="874">
          <cell r="A874" t="str">
            <v>6706.TW</v>
          </cell>
          <cell r="B874">
            <v>-5.33</v>
          </cell>
          <cell r="C874">
            <v>1.407</v>
          </cell>
          <cell r="D874">
            <v>16.260684999999999</v>
          </cell>
          <cell r="E874">
            <v>-9.6229999999999996E-2</v>
          </cell>
          <cell r="F874">
            <v>-4.7909997000000003E-2</v>
          </cell>
          <cell r="G874">
            <v>7.596E-2</v>
          </cell>
          <cell r="H874">
            <v>-0.60641999999999996</v>
          </cell>
          <cell r="J874">
            <v>1.5457112</v>
          </cell>
          <cell r="K874">
            <v>18.138000000000002</v>
          </cell>
        </row>
        <row r="875">
          <cell r="A875" t="str">
            <v>6715.TW</v>
          </cell>
          <cell r="B875">
            <v>6.29</v>
          </cell>
          <cell r="D875">
            <v>17.368421999999999</v>
          </cell>
          <cell r="E875">
            <v>0.11316</v>
          </cell>
          <cell r="F875">
            <v>6.3159999999999994E-2</v>
          </cell>
          <cell r="G875">
            <v>0.37763000000000002</v>
          </cell>
          <cell r="H875">
            <v>0.18997</v>
          </cell>
          <cell r="I875">
            <v>26.232115</v>
          </cell>
          <cell r="J875">
            <v>2.9691212</v>
          </cell>
          <cell r="K875">
            <v>37.503</v>
          </cell>
        </row>
        <row r="876">
          <cell r="A876" t="str">
            <v>6719.TW</v>
          </cell>
          <cell r="B876">
            <v>2.2599999999999998</v>
          </cell>
          <cell r="D876">
            <v>34</v>
          </cell>
          <cell r="E876">
            <v>2.1989999999999999E-2</v>
          </cell>
          <cell r="F876">
            <v>4.6200002999999996E-3</v>
          </cell>
          <cell r="G876">
            <v>0.30043999999999998</v>
          </cell>
          <cell r="H876">
            <v>5.5180001999999999E-2</v>
          </cell>
          <cell r="I876">
            <v>139.15929</v>
          </cell>
          <cell r="J876">
            <v>3.1144780000000001</v>
          </cell>
          <cell r="K876">
            <v>38.850999999999999</v>
          </cell>
        </row>
        <row r="877">
          <cell r="A877" t="str">
            <v>6742.TW</v>
          </cell>
          <cell r="C877">
            <v>-0.13300000000000001</v>
          </cell>
          <cell r="E877">
            <v>2.1770000000000001E-2</v>
          </cell>
          <cell r="F877">
            <v>-1.0499999999999999E-3</v>
          </cell>
          <cell r="G877">
            <v>0.17691000000000001</v>
          </cell>
          <cell r="H877">
            <v>2.9099999999999998E-3</v>
          </cell>
          <cell r="K877">
            <v>7.6669999999999998</v>
          </cell>
        </row>
        <row r="878">
          <cell r="A878" t="str">
            <v>6743.TW</v>
          </cell>
          <cell r="B878">
            <v>-0.16</v>
          </cell>
          <cell r="C878">
            <v>1.462</v>
          </cell>
          <cell r="D878">
            <v>8.8640000000000008</v>
          </cell>
          <cell r="E878">
            <v>-3.0000000000000001E-3</v>
          </cell>
          <cell r="F878">
            <v>1.355E-2</v>
          </cell>
          <cell r="G878">
            <v>0.18895000000000001</v>
          </cell>
          <cell r="H878">
            <v>5.0259999999999999E-2</v>
          </cell>
          <cell r="J878">
            <v>3.0690819999999999</v>
          </cell>
          <cell r="K878">
            <v>26.178000000000001</v>
          </cell>
        </row>
        <row r="879">
          <cell r="A879" t="str">
            <v>6753.TW</v>
          </cell>
          <cell r="B879">
            <v>6.83</v>
          </cell>
          <cell r="C879">
            <v>-8.3000000000000004E-2</v>
          </cell>
          <cell r="E879">
            <v>0.23194000000000001</v>
          </cell>
          <cell r="F879">
            <v>6.3060000000000005E-2</v>
          </cell>
          <cell r="G879">
            <v>0.19129999</v>
          </cell>
          <cell r="H879">
            <v>0.27950999999999998</v>
          </cell>
          <cell r="I879">
            <v>17.057099999999998</v>
          </cell>
          <cell r="J879">
            <v>4.1389847</v>
          </cell>
          <cell r="K879">
            <v>47.057000000000002</v>
          </cell>
        </row>
        <row r="880">
          <cell r="A880" t="str">
            <v>6754.TW</v>
          </cell>
          <cell r="B880">
            <v>4.5599999999999996</v>
          </cell>
          <cell r="E880">
            <v>0.15281</v>
          </cell>
          <cell r="F880">
            <v>5.7350001999999997E-2</v>
          </cell>
          <cell r="G880">
            <v>0.21476998999999999</v>
          </cell>
          <cell r="H880">
            <v>5.994E-2</v>
          </cell>
          <cell r="I880">
            <v>13.728070000000001</v>
          </cell>
          <cell r="J880">
            <v>2.0758033</v>
          </cell>
          <cell r="K880">
            <v>75.704999999999998</v>
          </cell>
        </row>
        <row r="881">
          <cell r="A881" t="str">
            <v>6756.TW</v>
          </cell>
          <cell r="B881">
            <v>3.08</v>
          </cell>
          <cell r="C881">
            <v>1.492</v>
          </cell>
          <cell r="E881">
            <v>5.9830000000000001E-2</v>
          </cell>
          <cell r="F881">
            <v>2.6259999999999999E-2</v>
          </cell>
          <cell r="G881">
            <v>0.45761000000000002</v>
          </cell>
          <cell r="H881">
            <v>5.1760002999999999E-2</v>
          </cell>
          <cell r="I881">
            <v>66.558440000000004</v>
          </cell>
          <cell r="J881">
            <v>4.9599570000000002</v>
          </cell>
          <cell r="K881">
            <v>29.483000000000001</v>
          </cell>
        </row>
        <row r="882">
          <cell r="A882" t="str">
            <v>6768.TW</v>
          </cell>
          <cell r="B882">
            <v>4.2699999999999996</v>
          </cell>
          <cell r="C882">
            <v>0.36899999999999999</v>
          </cell>
          <cell r="D882">
            <v>17.908256999999999</v>
          </cell>
          <cell r="E882">
            <v>5.8720003999999999E-2</v>
          </cell>
          <cell r="F882">
            <v>2.3089999999999999E-2</v>
          </cell>
          <cell r="G882">
            <v>0.18221001000000001</v>
          </cell>
          <cell r="H882">
            <v>7.5539999999999996E-2</v>
          </cell>
          <cell r="I882">
            <v>22.857143000000001</v>
          </cell>
          <cell r="J882">
            <v>1.3362540999999999</v>
          </cell>
          <cell r="K882">
            <v>75.763999999999996</v>
          </cell>
        </row>
        <row r="883">
          <cell r="A883" t="str">
            <v>6770.TW</v>
          </cell>
          <cell r="B883">
            <v>-0.56000000000000005</v>
          </cell>
          <cell r="C883">
            <v>0.84399999999999997</v>
          </cell>
          <cell r="D883">
            <v>20.585937999999999</v>
          </cell>
          <cell r="E883">
            <v>-2.4E-2</v>
          </cell>
          <cell r="F883">
            <v>-1.6160000000000001E-2</v>
          </cell>
          <cell r="G883">
            <v>0.11096</v>
          </cell>
          <cell r="H883">
            <v>-0.1008</v>
          </cell>
          <cell r="J883">
            <v>1.1601286</v>
          </cell>
          <cell r="K883">
            <v>10.625</v>
          </cell>
        </row>
        <row r="884">
          <cell r="A884" t="str">
            <v>6776.TW</v>
          </cell>
          <cell r="B884">
            <v>5.01</v>
          </cell>
          <cell r="C884">
            <v>0.13200000000000001</v>
          </cell>
          <cell r="D884">
            <v>11.456141000000001</v>
          </cell>
          <cell r="E884">
            <v>0.17623</v>
          </cell>
          <cell r="F884">
            <v>4.5319999999999999E-2</v>
          </cell>
          <cell r="G884">
            <v>6.7839999999999998E-2</v>
          </cell>
          <cell r="H884">
            <v>2.0599999000000001E-2</v>
          </cell>
          <cell r="I884">
            <v>13.033932</v>
          </cell>
          <cell r="J884">
            <v>2.4879036000000001</v>
          </cell>
          <cell r="K884">
            <v>279.34199999999998</v>
          </cell>
        </row>
        <row r="885">
          <cell r="A885" t="str">
            <v>6781.TW</v>
          </cell>
          <cell r="B885">
            <v>21.25</v>
          </cell>
          <cell r="C885">
            <v>2.2000000000000002</v>
          </cell>
          <cell r="D885">
            <v>17.672415000000001</v>
          </cell>
          <cell r="E885">
            <v>0.15356</v>
          </cell>
          <cell r="F885">
            <v>7.2109999999999994E-2</v>
          </cell>
          <cell r="G885">
            <v>0.37546003</v>
          </cell>
          <cell r="H885">
            <v>0.21454999999999999</v>
          </cell>
          <cell r="I885">
            <v>30.870588000000001</v>
          </cell>
          <cell r="J885">
            <v>4.3350115000000002</v>
          </cell>
          <cell r="K885">
            <v>117.44</v>
          </cell>
        </row>
        <row r="886">
          <cell r="A886" t="str">
            <v>6782.TW</v>
          </cell>
          <cell r="B886">
            <v>6.85</v>
          </cell>
          <cell r="C886">
            <v>0.54900000000000004</v>
          </cell>
          <cell r="D886">
            <v>17.265917000000002</v>
          </cell>
          <cell r="E886">
            <v>9.672E-2</v>
          </cell>
          <cell r="F886">
            <v>4.1439999999999998E-2</v>
          </cell>
          <cell r="G886">
            <v>0.35748999999999997</v>
          </cell>
          <cell r="H886">
            <v>0.13997999999999999</v>
          </cell>
          <cell r="I886">
            <v>33.649635000000004</v>
          </cell>
          <cell r="J886">
            <v>4.8976902999999998</v>
          </cell>
          <cell r="K886">
            <v>38.058</v>
          </cell>
        </row>
        <row r="887">
          <cell r="A887" t="str">
            <v>6789.TW</v>
          </cell>
          <cell r="B887">
            <v>1.45</v>
          </cell>
          <cell r="C887">
            <v>1.778</v>
          </cell>
          <cell r="D887">
            <v>29.685863000000001</v>
          </cell>
          <cell r="E887">
            <v>2.7279999999999999E-2</v>
          </cell>
          <cell r="F887">
            <v>9.6600000000000002E-3</v>
          </cell>
          <cell r="G887">
            <v>0.16219</v>
          </cell>
          <cell r="H887">
            <v>9.6569989999999994E-2</v>
          </cell>
          <cell r="I887">
            <v>195.51723999999999</v>
          </cell>
          <cell r="J887">
            <v>5.3787922999999997</v>
          </cell>
          <cell r="K887">
            <v>24.585000000000001</v>
          </cell>
        </row>
        <row r="888">
          <cell r="A888" t="str">
            <v>6790.TW</v>
          </cell>
          <cell r="B888">
            <v>2.87</v>
          </cell>
          <cell r="C888">
            <v>0.40200000000000002</v>
          </cell>
          <cell r="D888">
            <v>9.9619769999999992</v>
          </cell>
          <cell r="E888">
            <v>0.17587</v>
          </cell>
          <cell r="F888">
            <v>8.226E-2</v>
          </cell>
          <cell r="G888">
            <v>0.25557000000000002</v>
          </cell>
          <cell r="H888">
            <v>0.14019999999999999</v>
          </cell>
          <cell r="I888">
            <v>18.257840999999999</v>
          </cell>
          <cell r="J888">
            <v>2.4852970000000001</v>
          </cell>
          <cell r="K888">
            <v>38.426000000000002</v>
          </cell>
        </row>
        <row r="889">
          <cell r="A889" t="str">
            <v>6792.TW</v>
          </cell>
          <cell r="B889">
            <v>3.8</v>
          </cell>
          <cell r="E889">
            <v>0.11592</v>
          </cell>
          <cell r="F889">
            <v>5.3790003000000003E-2</v>
          </cell>
          <cell r="G889">
            <v>0.34620000000000001</v>
          </cell>
          <cell r="H889">
            <v>8.2710000000000006E-2</v>
          </cell>
          <cell r="I889">
            <v>21.447368999999998</v>
          </cell>
          <cell r="J889">
            <v>2.3841565</v>
          </cell>
          <cell r="K889">
            <v>29.390999999999998</v>
          </cell>
        </row>
        <row r="890">
          <cell r="A890" t="str">
            <v>6796.TW</v>
          </cell>
          <cell r="B890">
            <v>1.49</v>
          </cell>
          <cell r="C890">
            <v>0.39200000000000002</v>
          </cell>
          <cell r="E890">
            <v>0.10281</v>
          </cell>
          <cell r="F890">
            <v>5.2659999999999998E-2</v>
          </cell>
          <cell r="G890">
            <v>0.57294999999999996</v>
          </cell>
          <cell r="H890">
            <v>0.19477</v>
          </cell>
          <cell r="I890">
            <v>54.093960000000003</v>
          </cell>
          <cell r="J890">
            <v>3.5173466000000002</v>
          </cell>
          <cell r="K890">
            <v>15.959</v>
          </cell>
        </row>
        <row r="891">
          <cell r="A891" t="str">
            <v>6799.TW</v>
          </cell>
          <cell r="B891">
            <v>5.21</v>
          </cell>
          <cell r="C891">
            <v>1.2370000000000001</v>
          </cell>
          <cell r="D891">
            <v>24.555734999999999</v>
          </cell>
          <cell r="E891">
            <v>0.17541999999999999</v>
          </cell>
          <cell r="F891">
            <v>9.7229995E-2</v>
          </cell>
          <cell r="G891">
            <v>0.45582</v>
          </cell>
          <cell r="H891">
            <v>0.1449</v>
          </cell>
          <cell r="I891">
            <v>29.174664</v>
          </cell>
          <cell r="J891">
            <v>4.7946499999999999</v>
          </cell>
          <cell r="K891">
            <v>25.349</v>
          </cell>
        </row>
        <row r="892">
          <cell r="A892" t="str">
            <v>6805.TW</v>
          </cell>
          <cell r="C892">
            <v>0.4</v>
          </cell>
          <cell r="D892">
            <v>18.382352999999998</v>
          </cell>
          <cell r="E892">
            <v>0.17988999999999999</v>
          </cell>
          <cell r="F892">
            <v>7.5229994999999994E-2</v>
          </cell>
          <cell r="G892">
            <v>0.23349</v>
          </cell>
          <cell r="H892">
            <v>0.17499999999999999</v>
          </cell>
          <cell r="K892">
            <v>91.537999999999997</v>
          </cell>
        </row>
        <row r="893">
          <cell r="A893" t="str">
            <v>6806.TW</v>
          </cell>
          <cell r="B893">
            <v>3.1</v>
          </cell>
          <cell r="D893">
            <v>16.415094</v>
          </cell>
          <cell r="E893">
            <v>5.5100000000000003E-2</v>
          </cell>
          <cell r="F893">
            <v>1.8769999999999998E-2</v>
          </cell>
          <cell r="G893">
            <v>0.10033</v>
          </cell>
          <cell r="H893">
            <v>2.5590000000000002E-2</v>
          </cell>
          <cell r="I893">
            <v>42.096775000000001</v>
          </cell>
          <cell r="J893">
            <v>2.3738925000000002</v>
          </cell>
          <cell r="K893">
            <v>56.19</v>
          </cell>
        </row>
        <row r="894">
          <cell r="A894" t="str">
            <v>6807.TW</v>
          </cell>
          <cell r="B894">
            <v>5.87</v>
          </cell>
          <cell r="C894">
            <v>0.41399999999999998</v>
          </cell>
          <cell r="E894">
            <v>0.11654</v>
          </cell>
          <cell r="F894">
            <v>4.521E-2</v>
          </cell>
          <cell r="G894">
            <v>0.18339</v>
          </cell>
          <cell r="H894">
            <v>7.979E-2</v>
          </cell>
          <cell r="I894">
            <v>9.4889270000000003</v>
          </cell>
          <cell r="J894">
            <v>1.4287179999999999</v>
          </cell>
          <cell r="K894">
            <v>69.364999999999995</v>
          </cell>
        </row>
        <row r="895">
          <cell r="A895" t="str">
            <v>6830.TW</v>
          </cell>
          <cell r="B895">
            <v>4.59</v>
          </cell>
          <cell r="D895">
            <v>16.370557999999999</v>
          </cell>
          <cell r="E895">
            <v>8.3330004999999999E-2</v>
          </cell>
          <cell r="F895">
            <v>4.5659999999999999E-2</v>
          </cell>
          <cell r="G895">
            <v>0.35403000000000001</v>
          </cell>
          <cell r="H895">
            <v>4.1220001999999999E-2</v>
          </cell>
          <cell r="I895">
            <v>28.104574</v>
          </cell>
          <cell r="J895">
            <v>2.4019214999999998</v>
          </cell>
          <cell r="K895">
            <v>40.509</v>
          </cell>
        </row>
        <row r="896">
          <cell r="A896" t="str">
            <v>6834.TW</v>
          </cell>
          <cell r="B896">
            <v>-0.64</v>
          </cell>
          <cell r="E896">
            <v>-3.7420000000000002E-2</v>
          </cell>
          <cell r="F896">
            <v>-4.0340000000000001E-2</v>
          </cell>
          <cell r="G896">
            <v>5.3429999999999998E-2</v>
          </cell>
          <cell r="H896">
            <v>-6.1179999999999998E-2</v>
          </cell>
          <cell r="J896">
            <v>2.0312001999999998</v>
          </cell>
          <cell r="K896">
            <v>11.023</v>
          </cell>
        </row>
        <row r="897">
          <cell r="A897" t="str">
            <v>6835.TW</v>
          </cell>
          <cell r="B897">
            <v>3.95</v>
          </cell>
          <cell r="C897">
            <v>-0.246</v>
          </cell>
          <cell r="E897">
            <v>0.14915999999999999</v>
          </cell>
          <cell r="F897">
            <v>5.7010001999999997E-2</v>
          </cell>
          <cell r="G897">
            <v>0.27071000000000001</v>
          </cell>
          <cell r="H897">
            <v>0.12767000000000001</v>
          </cell>
          <cell r="I897">
            <v>13.772152</v>
          </cell>
          <cell r="J897">
            <v>2.2112923000000002</v>
          </cell>
          <cell r="K897">
            <v>33.220999999999997</v>
          </cell>
        </row>
        <row r="898">
          <cell r="A898" t="str">
            <v>6861.TW</v>
          </cell>
          <cell r="B898">
            <v>2.56</v>
          </cell>
          <cell r="C898">
            <v>0.71499999999999997</v>
          </cell>
          <cell r="E898">
            <v>0.11103</v>
          </cell>
          <cell r="F898">
            <v>9.1299999999999992E-3</v>
          </cell>
          <cell r="G898">
            <v>0.27361999999999997</v>
          </cell>
          <cell r="H898">
            <v>-3.4999999E-3</v>
          </cell>
          <cell r="I898">
            <v>28.476564</v>
          </cell>
          <cell r="J898">
            <v>2.2826903000000001</v>
          </cell>
          <cell r="K898">
            <v>47.170999999999999</v>
          </cell>
        </row>
        <row r="899">
          <cell r="A899" t="str">
            <v>6863.TW</v>
          </cell>
          <cell r="B899">
            <v>7.16</v>
          </cell>
          <cell r="D899">
            <v>17.292645</v>
          </cell>
          <cell r="E899">
            <v>9.9820000000000006E-2</v>
          </cell>
          <cell r="F899">
            <v>4.7470002999999997E-2</v>
          </cell>
          <cell r="G899">
            <v>0.30909999999999999</v>
          </cell>
          <cell r="H899">
            <v>0.21666000999999999</v>
          </cell>
          <cell r="I899">
            <v>30.865922999999999</v>
          </cell>
          <cell r="J899">
            <v>2.9324346000000001</v>
          </cell>
          <cell r="K899">
            <v>40.351999999999997</v>
          </cell>
        </row>
        <row r="900">
          <cell r="A900" t="str">
            <v>6901.TW</v>
          </cell>
          <cell r="B900">
            <v>-5.07</v>
          </cell>
          <cell r="E900">
            <v>-0.21607000000000001</v>
          </cell>
          <cell r="F900">
            <v>-0.13397000000000001</v>
          </cell>
          <cell r="H900">
            <v>0.84046995999999996</v>
          </cell>
          <cell r="J900">
            <v>2.6232326000000001</v>
          </cell>
          <cell r="K900">
            <v>-3.1320000000000001</v>
          </cell>
        </row>
        <row r="901">
          <cell r="A901" t="str">
            <v>6906.TW</v>
          </cell>
          <cell r="E901">
            <v>0.21214000999999999</v>
          </cell>
          <cell r="F901">
            <v>0.11276</v>
          </cell>
          <cell r="G901">
            <v>0.82184000000000001</v>
          </cell>
          <cell r="H901">
            <v>0.48618</v>
          </cell>
          <cell r="K901">
            <v>12.153</v>
          </cell>
        </row>
        <row r="902">
          <cell r="A902" t="str">
            <v>6914.TW</v>
          </cell>
          <cell r="E902">
            <v>0.26277</v>
          </cell>
          <cell r="F902">
            <v>7.0910000000000001E-2</v>
          </cell>
          <cell r="G902">
            <v>0.24099001</v>
          </cell>
          <cell r="H902">
            <v>0.17183999999999999</v>
          </cell>
          <cell r="K902">
            <v>70.944000000000003</v>
          </cell>
        </row>
        <row r="903">
          <cell r="A903" t="str">
            <v>6916.TW</v>
          </cell>
          <cell r="E903">
            <v>7.6409995999999994E-2</v>
          </cell>
          <cell r="F903">
            <v>3.3989999999999999E-2</v>
          </cell>
          <cell r="G903">
            <v>0.25864999999999999</v>
          </cell>
          <cell r="H903">
            <v>1.235E-2</v>
          </cell>
          <cell r="K903">
            <v>36.776000000000003</v>
          </cell>
        </row>
        <row r="904">
          <cell r="A904" t="str">
            <v>6928.TW</v>
          </cell>
          <cell r="G904">
            <v>0.19683999999999999</v>
          </cell>
          <cell r="H904">
            <v>1.9480000000000001E-2</v>
          </cell>
          <cell r="K904">
            <v>51.779000000000003</v>
          </cell>
        </row>
        <row r="905">
          <cell r="A905" t="str">
            <v>6933.TW</v>
          </cell>
          <cell r="G905">
            <v>0.16795999</v>
          </cell>
          <cell r="H905">
            <v>3.2719999999999999E-2</v>
          </cell>
          <cell r="K905">
            <v>170.55500000000001</v>
          </cell>
        </row>
        <row r="906">
          <cell r="A906" t="str">
            <v>6937.TW</v>
          </cell>
          <cell r="E906">
            <v>0.14274999999999999</v>
          </cell>
          <cell r="G906">
            <v>0.45250000000000001</v>
          </cell>
          <cell r="H906">
            <v>0.16558999999999999</v>
          </cell>
          <cell r="K906">
            <v>33.316000000000003</v>
          </cell>
        </row>
        <row r="907">
          <cell r="A907" t="str">
            <v>8011.TW</v>
          </cell>
          <cell r="B907">
            <v>0.1</v>
          </cell>
          <cell r="C907">
            <v>1.1299999999999999</v>
          </cell>
          <cell r="D907">
            <v>14.49367</v>
          </cell>
          <cell r="E907">
            <v>1.035E-2</v>
          </cell>
          <cell r="F907">
            <v>4.7000000000000002E-3</v>
          </cell>
          <cell r="G907">
            <v>0.15562001</v>
          </cell>
          <cell r="H907">
            <v>-1.729E-2</v>
          </cell>
          <cell r="I907">
            <v>229</v>
          </cell>
          <cell r="J907">
            <v>1.3153360000000001</v>
          </cell>
          <cell r="K907">
            <v>13.217000000000001</v>
          </cell>
        </row>
        <row r="908">
          <cell r="A908" t="str">
            <v>8016.TW</v>
          </cell>
          <cell r="B908">
            <v>14.88</v>
          </cell>
          <cell r="C908">
            <v>0.71799999999999997</v>
          </cell>
          <cell r="D908">
            <v>6.1669390000000002</v>
          </cell>
          <cell r="E908">
            <v>0.16461000000000001</v>
          </cell>
          <cell r="F908">
            <v>7.9149999999999998E-2</v>
          </cell>
          <cell r="G908">
            <v>0.34166999999999997</v>
          </cell>
          <cell r="H908">
            <v>0.15115000000000001</v>
          </cell>
          <cell r="I908">
            <v>17.775537</v>
          </cell>
          <cell r="J908">
            <v>2.8754374999999999</v>
          </cell>
          <cell r="K908">
            <v>139.523</v>
          </cell>
        </row>
        <row r="909">
          <cell r="A909" t="str">
            <v>8021.TW</v>
          </cell>
          <cell r="B909">
            <v>-0.21</v>
          </cell>
          <cell r="D909">
            <v>18.579882000000001</v>
          </cell>
          <cell r="E909">
            <v>-7.8399999999999997E-3</v>
          </cell>
          <cell r="F909">
            <v>7.6899999999999998E-3</v>
          </cell>
          <cell r="G909">
            <v>0.22754999000000001</v>
          </cell>
          <cell r="H909">
            <v>1.959E-2</v>
          </cell>
          <cell r="J909">
            <v>1.0177951999999999</v>
          </cell>
          <cell r="K909">
            <v>20.359000000000002</v>
          </cell>
        </row>
        <row r="910">
          <cell r="A910" t="str">
            <v>8028.TW</v>
          </cell>
          <cell r="B910">
            <v>2</v>
          </cell>
          <cell r="D910">
            <v>32.657004999999998</v>
          </cell>
          <cell r="E910">
            <v>8.8889999999999997E-2</v>
          </cell>
          <cell r="F910">
            <v>1.4019999999999999E-2</v>
          </cell>
          <cell r="G910">
            <v>0.21582999999999999</v>
          </cell>
          <cell r="H910">
            <v>5.2470002000000002E-2</v>
          </cell>
          <cell r="I910">
            <v>33.799999999999997</v>
          </cell>
          <cell r="J910">
            <v>2.9586834999999998</v>
          </cell>
          <cell r="K910">
            <v>20.065000000000001</v>
          </cell>
        </row>
        <row r="911">
          <cell r="A911" t="str">
            <v>8033.TW</v>
          </cell>
          <cell r="B911">
            <v>0.09</v>
          </cell>
          <cell r="C911">
            <v>1.1220000000000001</v>
          </cell>
          <cell r="E911">
            <v>-2.0029999999999999E-2</v>
          </cell>
          <cell r="F911">
            <v>-1.8360000000000001E-2</v>
          </cell>
          <cell r="G911">
            <v>0.39690999999999999</v>
          </cell>
          <cell r="H911">
            <v>-3.968E-2</v>
          </cell>
          <cell r="I911">
            <v>829.99994000000004</v>
          </cell>
          <cell r="J911">
            <v>8.9034560000000003</v>
          </cell>
          <cell r="K911">
            <v>7.0279999999999996</v>
          </cell>
        </row>
        <row r="912">
          <cell r="A912" t="str">
            <v>8039.TW</v>
          </cell>
          <cell r="B912">
            <v>2.4900000000000002</v>
          </cell>
          <cell r="C912">
            <v>0.441</v>
          </cell>
          <cell r="D912">
            <v>18.842106000000001</v>
          </cell>
          <cell r="E912">
            <v>6.9379999999999997E-2</v>
          </cell>
          <cell r="F912">
            <v>3.0450001000000001E-2</v>
          </cell>
          <cell r="G912">
            <v>0.23200999999999999</v>
          </cell>
          <cell r="H912">
            <v>4.7829999999999998E-2</v>
          </cell>
          <cell r="I912">
            <v>21.566265000000001</v>
          </cell>
          <cell r="J912">
            <v>1.405281</v>
          </cell>
          <cell r="K912">
            <v>41.704000000000001</v>
          </cell>
        </row>
        <row r="913">
          <cell r="A913" t="str">
            <v>8046.TW</v>
          </cell>
          <cell r="B913">
            <v>5.16</v>
          </cell>
          <cell r="C913">
            <v>1.52</v>
          </cell>
          <cell r="D913">
            <v>17.611158</v>
          </cell>
          <cell r="E913">
            <v>7.4679999999999996E-2</v>
          </cell>
          <cell r="F913">
            <v>1.915E-2</v>
          </cell>
          <cell r="G913">
            <v>0.11093</v>
          </cell>
          <cell r="H913">
            <v>-0.111820005</v>
          </cell>
          <cell r="I913">
            <v>39.147289999999998</v>
          </cell>
          <cell r="J913">
            <v>2.9065585</v>
          </cell>
          <cell r="K913">
            <v>56.908999999999999</v>
          </cell>
        </row>
        <row r="914">
          <cell r="A914" t="str">
            <v>8070.TW</v>
          </cell>
          <cell r="B914">
            <v>2.27</v>
          </cell>
          <cell r="D914">
            <v>3.7105071999999999</v>
          </cell>
          <cell r="E914">
            <v>0.12787999999999999</v>
          </cell>
          <cell r="F914">
            <v>2.7709998E-2</v>
          </cell>
          <cell r="G914">
            <v>0.18451998999999999</v>
          </cell>
          <cell r="H914">
            <v>9.6390000000000003E-2</v>
          </cell>
          <cell r="I914">
            <v>22.246696</v>
          </cell>
          <cell r="J914">
            <v>2.0787024000000001</v>
          </cell>
          <cell r="K914">
            <v>24.442</v>
          </cell>
        </row>
        <row r="915">
          <cell r="A915" t="str">
            <v>8072.TW</v>
          </cell>
          <cell r="B915">
            <v>0.97</v>
          </cell>
          <cell r="E915">
            <v>3.8550000000000001E-2</v>
          </cell>
          <cell r="F915">
            <v>2.5799998999999998E-3</v>
          </cell>
          <cell r="G915">
            <v>0.17817</v>
          </cell>
          <cell r="H915">
            <v>2.2200000999999998E-3</v>
          </cell>
          <cell r="I915">
            <v>29.896906000000001</v>
          </cell>
          <cell r="J915">
            <v>1.0479149999999999</v>
          </cell>
          <cell r="K915">
            <v>14.153</v>
          </cell>
        </row>
        <row r="916">
          <cell r="A916" t="str">
            <v>8081.TW</v>
          </cell>
          <cell r="B916">
            <v>18.75</v>
          </cell>
          <cell r="C916">
            <v>0.63200000000000001</v>
          </cell>
          <cell r="D916">
            <v>16.59751</v>
          </cell>
          <cell r="E916">
            <v>0.18995000000000001</v>
          </cell>
          <cell r="F916">
            <v>0.10094</v>
          </cell>
          <cell r="G916">
            <v>0.40422999999999998</v>
          </cell>
          <cell r="H916">
            <v>0.21027999999999999</v>
          </cell>
          <cell r="I916">
            <v>17.066668</v>
          </cell>
          <cell r="J916">
            <v>3.7649271</v>
          </cell>
          <cell r="K916">
            <v>92.278000000000006</v>
          </cell>
        </row>
        <row r="917">
          <cell r="A917" t="str">
            <v>8101.TW</v>
          </cell>
          <cell r="B917">
            <v>-2.61</v>
          </cell>
          <cell r="C917">
            <v>0.90500000000000003</v>
          </cell>
          <cell r="D917">
            <v>3.5106381999999998</v>
          </cell>
          <cell r="E917">
            <v>-1.0420100000000001</v>
          </cell>
          <cell r="F917">
            <v>-0.16788</v>
          </cell>
          <cell r="G917">
            <v>6.5700000000000003E-3</v>
          </cell>
          <cell r="H917">
            <v>-0.59784999999999999</v>
          </cell>
          <cell r="J917">
            <v>2.6484749999999999</v>
          </cell>
          <cell r="K917">
            <v>2.306</v>
          </cell>
        </row>
        <row r="918">
          <cell r="A918" t="str">
            <v>8103.TW</v>
          </cell>
          <cell r="B918">
            <v>3.05</v>
          </cell>
          <cell r="C918">
            <v>0.98399999999999999</v>
          </cell>
          <cell r="D918">
            <v>9.4879519999999999</v>
          </cell>
          <cell r="E918">
            <v>7.0059999999999997E-2</v>
          </cell>
          <cell r="F918">
            <v>3.6609999999999997E-2</v>
          </cell>
          <cell r="G918">
            <v>0.34077000000000002</v>
          </cell>
          <cell r="H918">
            <v>0.104399994</v>
          </cell>
          <cell r="I918">
            <v>15.491803000000001</v>
          </cell>
          <cell r="J918">
            <v>1.2130936000000001</v>
          </cell>
          <cell r="K918">
            <v>37.472999999999999</v>
          </cell>
        </row>
        <row r="919">
          <cell r="A919" t="str">
            <v>8104.TW</v>
          </cell>
          <cell r="B919">
            <v>-3.13</v>
          </cell>
          <cell r="C919">
            <v>1.113</v>
          </cell>
          <cell r="D919">
            <v>44.629629999999999</v>
          </cell>
          <cell r="E919">
            <v>-9.1300000000000006E-2</v>
          </cell>
          <cell r="F919">
            <v>-7.3400004999999999E-3</v>
          </cell>
          <cell r="G919">
            <v>0.11783</v>
          </cell>
          <cell r="H919">
            <v>-4.2079999999999999E-2</v>
          </cell>
          <cell r="J919">
            <v>1.4223882999999999</v>
          </cell>
          <cell r="K919">
            <v>36.417000000000002</v>
          </cell>
        </row>
        <row r="920">
          <cell r="A920" t="str">
            <v>8105.TW</v>
          </cell>
          <cell r="B920">
            <v>0.56000000000000005</v>
          </cell>
          <cell r="D920">
            <v>23.947368999999998</v>
          </cell>
          <cell r="E920">
            <v>3.1530000000000002E-2</v>
          </cell>
          <cell r="F920">
            <v>4.5000002000000002E-4</v>
          </cell>
          <cell r="G920">
            <v>8.2919999999999994E-2</v>
          </cell>
          <cell r="H920">
            <v>-3.3869999999999997E-2</v>
          </cell>
          <cell r="I920">
            <v>24.375</v>
          </cell>
          <cell r="J920">
            <v>0.75535386999999998</v>
          </cell>
          <cell r="K920">
            <v>19.826000000000001</v>
          </cell>
        </row>
        <row r="921">
          <cell r="A921" t="str">
            <v>8110.TW</v>
          </cell>
          <cell r="B921">
            <v>0.22</v>
          </cell>
          <cell r="C921">
            <v>1.002</v>
          </cell>
          <cell r="E921">
            <v>-1.0800000000000001E-2</v>
          </cell>
          <cell r="F921">
            <v>-8.6900004999999995E-3</v>
          </cell>
          <cell r="G921">
            <v>1.8149999999999999E-2</v>
          </cell>
          <cell r="H921">
            <v>3.3660000000000002E-2</v>
          </cell>
          <cell r="I921">
            <v>90.454543999999999</v>
          </cell>
          <cell r="J921">
            <v>0.97429619999999995</v>
          </cell>
          <cell r="K921">
            <v>14.099</v>
          </cell>
        </row>
        <row r="922">
          <cell r="A922" t="str">
            <v>8112.TW</v>
          </cell>
          <cell r="B922">
            <v>5.03</v>
          </cell>
          <cell r="D922">
            <v>15.957445999999999</v>
          </cell>
          <cell r="E922">
            <v>0.18421000000000001</v>
          </cell>
          <cell r="F922">
            <v>5.9889999999999999E-2</v>
          </cell>
          <cell r="G922">
            <v>4.0829999999999998E-2</v>
          </cell>
          <cell r="H922">
            <v>2.2969997999999998E-2</v>
          </cell>
          <cell r="I922">
            <v>16.401589999999999</v>
          </cell>
          <cell r="J922">
            <v>2.9669854999999998</v>
          </cell>
          <cell r="K922">
            <v>405.45699999999999</v>
          </cell>
        </row>
        <row r="923">
          <cell r="A923" t="str">
            <v>8114.TW</v>
          </cell>
          <cell r="B923">
            <v>5.54</v>
          </cell>
          <cell r="C923">
            <v>0.60799999999999998</v>
          </cell>
          <cell r="D923">
            <v>13.058942999999999</v>
          </cell>
          <cell r="E923">
            <v>0.11505</v>
          </cell>
          <cell r="F923">
            <v>4.6329996999999998E-2</v>
          </cell>
          <cell r="G923">
            <v>0.38112997999999998</v>
          </cell>
          <cell r="H923">
            <v>7.4209999999999998E-2</v>
          </cell>
          <cell r="I923">
            <v>23.194946000000002</v>
          </cell>
          <cell r="J923">
            <v>2.6860928999999998</v>
          </cell>
          <cell r="K923">
            <v>130.57300000000001</v>
          </cell>
        </row>
        <row r="924">
          <cell r="A924" t="str">
            <v>8131.TW</v>
          </cell>
          <cell r="B924">
            <v>1.47</v>
          </cell>
          <cell r="C924">
            <v>0.36299999999999999</v>
          </cell>
          <cell r="E924">
            <v>4.3249999999999997E-2</v>
          </cell>
          <cell r="F924">
            <v>1.5039999E-2</v>
          </cell>
          <cell r="G924">
            <v>7.8829999999999997E-2</v>
          </cell>
          <cell r="H924">
            <v>3.2210000000000003E-2</v>
          </cell>
          <cell r="I924">
            <v>26.632653999999999</v>
          </cell>
          <cell r="J924">
            <v>1.4662921</v>
          </cell>
          <cell r="K924">
            <v>17.295999999999999</v>
          </cell>
        </row>
        <row r="925">
          <cell r="A925" t="str">
            <v>8150.TW</v>
          </cell>
          <cell r="B925">
            <v>2.68</v>
          </cell>
          <cell r="C925">
            <v>0.53800000000000003</v>
          </cell>
          <cell r="D925">
            <v>8.5388990000000007</v>
          </cell>
          <cell r="E925">
            <v>8.4599999999999995E-2</v>
          </cell>
          <cell r="F925">
            <v>2.8320000000000001E-2</v>
          </cell>
          <cell r="G925">
            <v>0.16916001</v>
          </cell>
          <cell r="H925">
            <v>6.4569995000000005E-2</v>
          </cell>
          <cell r="I925">
            <v>16.791043999999999</v>
          </cell>
          <cell r="J925">
            <v>1.2943681</v>
          </cell>
          <cell r="K925">
            <v>30.484999999999999</v>
          </cell>
        </row>
        <row r="926">
          <cell r="A926" t="str">
            <v>8163.TW</v>
          </cell>
          <cell r="B926">
            <v>5.82</v>
          </cell>
          <cell r="C926">
            <v>0.75700000000000001</v>
          </cell>
          <cell r="D926">
            <v>17.435898000000002</v>
          </cell>
          <cell r="E926">
            <v>0.13074</v>
          </cell>
          <cell r="F926">
            <v>1.949E-2</v>
          </cell>
          <cell r="G926">
            <v>0.18031</v>
          </cell>
          <cell r="H926">
            <v>4.0770000000000001E-2</v>
          </cell>
          <cell r="I926">
            <v>11.683847999999999</v>
          </cell>
          <cell r="J926">
            <v>1.6621853</v>
          </cell>
          <cell r="K926">
            <v>89.281999999999996</v>
          </cell>
        </row>
        <row r="927">
          <cell r="A927" t="str">
            <v>8201.TW</v>
          </cell>
          <cell r="B927">
            <v>-1.1100000000000001</v>
          </cell>
          <cell r="C927">
            <v>0.94399999999999995</v>
          </cell>
          <cell r="E927">
            <v>-0.12795999999999999</v>
          </cell>
          <cell r="F927">
            <v>-7.1580000000000005E-2</v>
          </cell>
          <cell r="G927">
            <v>0.15281998999999999</v>
          </cell>
          <cell r="H927">
            <v>-0.24562</v>
          </cell>
          <cell r="J927">
            <v>2.2307969999999999</v>
          </cell>
          <cell r="K927">
            <v>8.2769999999999992</v>
          </cell>
        </row>
        <row r="928">
          <cell r="A928" t="str">
            <v>8210.TW</v>
          </cell>
          <cell r="B928">
            <v>11.7</v>
          </cell>
          <cell r="C928">
            <v>0.65400000000000003</v>
          </cell>
          <cell r="D928">
            <v>19.269005</v>
          </cell>
          <cell r="E928">
            <v>0.21057000000000001</v>
          </cell>
          <cell r="F928">
            <v>6.9389999999999993E-2</v>
          </cell>
          <cell r="G928">
            <v>0.22884001000000001</v>
          </cell>
          <cell r="H928">
            <v>0.16732</v>
          </cell>
          <cell r="I928">
            <v>28.162393999999999</v>
          </cell>
          <cell r="J928">
            <v>7.1893000000000002</v>
          </cell>
          <cell r="K928">
            <v>93.542000000000002</v>
          </cell>
        </row>
        <row r="929">
          <cell r="A929" t="str">
            <v>8213.TW</v>
          </cell>
          <cell r="B929">
            <v>3.78</v>
          </cell>
          <cell r="C929">
            <v>0.72</v>
          </cell>
          <cell r="D929">
            <v>9.7087380000000003</v>
          </cell>
          <cell r="E929">
            <v>7.3719999999999994E-2</v>
          </cell>
          <cell r="F929">
            <v>3.4979999999999997E-2</v>
          </cell>
          <cell r="G929">
            <v>0.15137999999999999</v>
          </cell>
          <cell r="H929">
            <v>0.1065</v>
          </cell>
          <cell r="I929">
            <v>10.58201</v>
          </cell>
          <cell r="J929">
            <v>0.73599769999999998</v>
          </cell>
          <cell r="K929">
            <v>69.804000000000002</v>
          </cell>
        </row>
        <row r="930">
          <cell r="A930" t="str">
            <v>8215.TW</v>
          </cell>
          <cell r="B930">
            <v>1.24</v>
          </cell>
          <cell r="D930">
            <v>11.161616</v>
          </cell>
          <cell r="E930">
            <v>5.6090000000000001E-2</v>
          </cell>
          <cell r="F930">
            <v>1.7090000000000001E-2</v>
          </cell>
          <cell r="G930">
            <v>0.18462998999999999</v>
          </cell>
          <cell r="H930">
            <v>2.112E-2</v>
          </cell>
          <cell r="I930">
            <v>26.733871000000001</v>
          </cell>
          <cell r="J930">
            <v>1.9906324</v>
          </cell>
          <cell r="K930">
            <v>54.247</v>
          </cell>
        </row>
        <row r="931">
          <cell r="A931" t="str">
            <v>8222.TW</v>
          </cell>
          <cell r="B931">
            <v>1.24</v>
          </cell>
          <cell r="D931">
            <v>51.337209999999999</v>
          </cell>
          <cell r="E931">
            <v>0.1042</v>
          </cell>
          <cell r="F931">
            <v>1.9129999000000002E-2</v>
          </cell>
          <cell r="G931">
            <v>0.20753999000000001</v>
          </cell>
          <cell r="H931">
            <v>9.2480004000000005E-2</v>
          </cell>
          <cell r="I931">
            <v>35.604840000000003</v>
          </cell>
          <cell r="J931">
            <v>3.5025784999999998</v>
          </cell>
          <cell r="K931">
            <v>10.349</v>
          </cell>
        </row>
        <row r="932">
          <cell r="A932" t="str">
            <v>8249.TW</v>
          </cell>
          <cell r="B932">
            <v>2.15</v>
          </cell>
          <cell r="C932">
            <v>0.76600000000000001</v>
          </cell>
          <cell r="E932">
            <v>5.4739999999999997E-2</v>
          </cell>
          <cell r="F932">
            <v>3.3189999999999997E-2</v>
          </cell>
          <cell r="G932">
            <v>0.19736000000000001</v>
          </cell>
          <cell r="H932">
            <v>6.0979999999999999E-2</v>
          </cell>
          <cell r="I932">
            <v>13.930232</v>
          </cell>
          <cell r="J932">
            <v>0.78341620000000001</v>
          </cell>
          <cell r="K932">
            <v>32.374000000000002</v>
          </cell>
        </row>
        <row r="933">
          <cell r="A933" t="str">
            <v>8261.TW</v>
          </cell>
          <cell r="B933">
            <v>3.02</v>
          </cell>
          <cell r="C933">
            <v>1.127</v>
          </cell>
          <cell r="E933">
            <v>6.5280000000000005E-2</v>
          </cell>
          <cell r="F933">
            <v>2.7550000000000002E-2</v>
          </cell>
          <cell r="G933">
            <v>0.24400999000000001</v>
          </cell>
          <cell r="H933">
            <v>4.3470003E-2</v>
          </cell>
          <cell r="I933">
            <v>28.079471999999999</v>
          </cell>
          <cell r="J933">
            <v>1.8574090000000001</v>
          </cell>
          <cell r="K933">
            <v>23.8</v>
          </cell>
        </row>
        <row r="934">
          <cell r="A934" t="str">
            <v>8271.TW</v>
          </cell>
          <cell r="B934">
            <v>4.37</v>
          </cell>
          <cell r="C934">
            <v>0.61099999999999999</v>
          </cell>
          <cell r="E934">
            <v>0.13797000000000001</v>
          </cell>
          <cell r="F934">
            <v>7.1660000000000001E-2</v>
          </cell>
          <cell r="G934">
            <v>0.23306999</v>
          </cell>
          <cell r="H934">
            <v>9.2469999999999997E-2</v>
          </cell>
          <cell r="I934">
            <v>15.789474500000001</v>
          </cell>
          <cell r="J934">
            <v>1.9649162</v>
          </cell>
          <cell r="K934">
            <v>62.204999999999998</v>
          </cell>
        </row>
        <row r="935">
          <cell r="A935" t="str">
            <v>8341.TW</v>
          </cell>
          <cell r="B935">
            <v>2.65</v>
          </cell>
          <cell r="C935">
            <v>0.38</v>
          </cell>
          <cell r="D935">
            <v>21.666665999999999</v>
          </cell>
          <cell r="E935">
            <v>9.758E-2</v>
          </cell>
          <cell r="F935">
            <v>3.6059998000000003E-2</v>
          </cell>
          <cell r="G935">
            <v>0.41213</v>
          </cell>
          <cell r="H935">
            <v>0.19148999999999999</v>
          </cell>
          <cell r="I935">
            <v>36.792450000000002</v>
          </cell>
          <cell r="J935">
            <v>2.5307583999999999</v>
          </cell>
          <cell r="K935">
            <v>27.094999999999999</v>
          </cell>
        </row>
        <row r="936">
          <cell r="A936" t="str">
            <v>8367.TW</v>
          </cell>
          <cell r="B936">
            <v>2.59</v>
          </cell>
          <cell r="D936">
            <v>20.936170000000001</v>
          </cell>
          <cell r="E936">
            <v>7.5430005999999994E-2</v>
          </cell>
          <cell r="F936">
            <v>1.8599999999999998E-2</v>
          </cell>
          <cell r="G936">
            <v>0.29986000000000002</v>
          </cell>
          <cell r="H936">
            <v>0.1676</v>
          </cell>
          <cell r="I936">
            <v>18.99614</v>
          </cell>
          <cell r="J936">
            <v>1.3774953999999999</v>
          </cell>
          <cell r="K936">
            <v>27.724</v>
          </cell>
        </row>
        <row r="937">
          <cell r="A937" t="str">
            <v>8374.TW</v>
          </cell>
          <cell r="B937">
            <v>-0.2</v>
          </cell>
          <cell r="C937">
            <v>0.46</v>
          </cell>
          <cell r="E937">
            <v>-8.6800000000000002E-3</v>
          </cell>
          <cell r="F937">
            <v>-4.5700000000000003E-3</v>
          </cell>
          <cell r="G937">
            <v>0.21179001</v>
          </cell>
          <cell r="H937">
            <v>-1.8699999999999999E-3</v>
          </cell>
          <cell r="J937">
            <v>2.8536836999999999</v>
          </cell>
          <cell r="K937">
            <v>26.317</v>
          </cell>
        </row>
        <row r="938">
          <cell r="A938" t="str">
            <v>8404.TW</v>
          </cell>
          <cell r="B938">
            <v>-1.27</v>
          </cell>
          <cell r="C938">
            <v>0.89700000000000002</v>
          </cell>
          <cell r="D938">
            <v>19.852941999999999</v>
          </cell>
          <cell r="E938">
            <v>-7.0690000000000003E-2</v>
          </cell>
          <cell r="F938">
            <v>6.1599999999999997E-3</v>
          </cell>
          <cell r="G938">
            <v>0.31341999999999998</v>
          </cell>
          <cell r="H938">
            <v>0.13661000000000001</v>
          </cell>
          <cell r="J938">
            <v>1.3078860999999999</v>
          </cell>
          <cell r="K938">
            <v>16.248000000000001</v>
          </cell>
        </row>
        <row r="939">
          <cell r="A939" t="str">
            <v>8411.TW</v>
          </cell>
          <cell r="B939">
            <v>0.24</v>
          </cell>
          <cell r="C939">
            <v>0.57099999999999995</v>
          </cell>
          <cell r="D939">
            <v>24.464285</v>
          </cell>
          <cell r="E939">
            <v>5.6499999999999996E-3</v>
          </cell>
          <cell r="F939">
            <v>9.2599999999999991E-3</v>
          </cell>
          <cell r="G939">
            <v>0.102010004</v>
          </cell>
          <cell r="H939">
            <v>3.9149999999999997E-2</v>
          </cell>
          <cell r="I939">
            <v>57.083331999999999</v>
          </cell>
          <cell r="J939">
            <v>0.52039809999999997</v>
          </cell>
          <cell r="K939">
            <v>37.822000000000003</v>
          </cell>
        </row>
        <row r="940">
          <cell r="A940" t="str">
            <v>8422.TW</v>
          </cell>
          <cell r="B940">
            <v>7.69</v>
          </cell>
          <cell r="D940">
            <v>16.950673999999999</v>
          </cell>
          <cell r="E940">
            <v>0.13972999</v>
          </cell>
          <cell r="F940">
            <v>4.6859999999999999E-2</v>
          </cell>
          <cell r="G940">
            <v>0.39528000000000002</v>
          </cell>
          <cell r="H940">
            <v>0.22111</v>
          </cell>
          <cell r="I940">
            <v>24.577373999999999</v>
          </cell>
          <cell r="J940">
            <v>3.1783402000000001</v>
          </cell>
          <cell r="K940">
            <v>39.012</v>
          </cell>
        </row>
        <row r="941">
          <cell r="A941" t="str">
            <v>8429.TW</v>
          </cell>
          <cell r="B941">
            <v>-0.14000000000000001</v>
          </cell>
          <cell r="C941">
            <v>0.8</v>
          </cell>
          <cell r="D941">
            <v>4.8774509999999998</v>
          </cell>
          <cell r="E941">
            <v>-3.9500003000000001E-3</v>
          </cell>
          <cell r="F941">
            <v>-4.0899999999999999E-3</v>
          </cell>
          <cell r="G941">
            <v>5.7800002000000003E-2</v>
          </cell>
          <cell r="H941">
            <v>-1.3145598999999999</v>
          </cell>
          <cell r="J941">
            <v>0.29713023</v>
          </cell>
          <cell r="K941">
            <v>1.0840000000000001</v>
          </cell>
        </row>
        <row r="942">
          <cell r="A942" t="str">
            <v>8438.TW</v>
          </cell>
          <cell r="B942">
            <v>1.42</v>
          </cell>
          <cell r="C942">
            <v>0.42899999999999999</v>
          </cell>
          <cell r="E942">
            <v>5.2290000000000003E-2</v>
          </cell>
          <cell r="F942">
            <v>2.5880001E-2</v>
          </cell>
          <cell r="G942">
            <v>0.12634000000000001</v>
          </cell>
          <cell r="H942">
            <v>6.5500000000000003E-2</v>
          </cell>
          <cell r="I942">
            <v>29.859158000000001</v>
          </cell>
          <cell r="J942">
            <v>1.7313190000000001</v>
          </cell>
          <cell r="K942">
            <v>43.741</v>
          </cell>
        </row>
        <row r="943">
          <cell r="A943" t="str">
            <v>8442.TW</v>
          </cell>
          <cell r="B943">
            <v>10.210000000000001</v>
          </cell>
          <cell r="D943">
            <v>12.631579</v>
          </cell>
          <cell r="E943">
            <v>0.25098999999999999</v>
          </cell>
          <cell r="F943">
            <v>6.676E-2</v>
          </cell>
          <cell r="G943">
            <v>0.20760999999999999</v>
          </cell>
          <cell r="H943">
            <v>7.639E-2</v>
          </cell>
          <cell r="I943">
            <v>11.753183</v>
          </cell>
          <cell r="J943">
            <v>2.5433428</v>
          </cell>
          <cell r="K943">
            <v>127.71899999999999</v>
          </cell>
        </row>
        <row r="944">
          <cell r="A944" t="str">
            <v>8443.TW</v>
          </cell>
          <cell r="B944">
            <v>0.37</v>
          </cell>
          <cell r="C944">
            <v>0.32200000000000001</v>
          </cell>
          <cell r="E944">
            <v>2.0660000000000001E-2</v>
          </cell>
          <cell r="F944">
            <v>1.3400001000000001E-3</v>
          </cell>
          <cell r="G944">
            <v>0.58574002999999997</v>
          </cell>
          <cell r="H944">
            <v>-5.5999999999999999E-3</v>
          </cell>
          <cell r="I944">
            <v>32.972973000000003</v>
          </cell>
          <cell r="J944">
            <v>0.97984093000000005</v>
          </cell>
          <cell r="K944">
            <v>17.637</v>
          </cell>
        </row>
        <row r="945">
          <cell r="A945" t="str">
            <v>8454.TW</v>
          </cell>
          <cell r="B945">
            <v>15.2</v>
          </cell>
          <cell r="C945">
            <v>0.79</v>
          </cell>
          <cell r="D945">
            <v>23.850897</v>
          </cell>
          <cell r="E945">
            <v>0.33210000000000001</v>
          </cell>
          <cell r="F945">
            <v>0.10402001</v>
          </cell>
          <cell r="G945">
            <v>9.4810000000000005E-2</v>
          </cell>
          <cell r="H945">
            <v>4.1570000000000003E-2</v>
          </cell>
          <cell r="I945">
            <v>27.993421999999999</v>
          </cell>
          <cell r="J945">
            <v>9.1670970000000001</v>
          </cell>
          <cell r="K945">
            <v>461.84899999999999</v>
          </cell>
        </row>
        <row r="946">
          <cell r="A946" t="str">
            <v>8462.TW</v>
          </cell>
          <cell r="B946">
            <v>2.4</v>
          </cell>
          <cell r="D946">
            <v>22.547169</v>
          </cell>
          <cell r="E946">
            <v>0.10446999</v>
          </cell>
          <cell r="F946">
            <v>1.9230000000000001E-2</v>
          </cell>
          <cell r="G946">
            <v>0.25315001999999998</v>
          </cell>
          <cell r="H946">
            <v>7.1349999999999997E-2</v>
          </cell>
          <cell r="I946">
            <v>49.791663999999997</v>
          </cell>
          <cell r="J946">
            <v>5.0618433999999999</v>
          </cell>
          <cell r="K946">
            <v>59.529000000000003</v>
          </cell>
        </row>
        <row r="947">
          <cell r="A947" t="str">
            <v>8463.TW</v>
          </cell>
          <cell r="B947">
            <v>1.1200000000000001</v>
          </cell>
          <cell r="C947">
            <v>0.69299999999999995</v>
          </cell>
          <cell r="E947">
            <v>8.2669999999999993E-2</v>
          </cell>
          <cell r="F947">
            <v>2.4459999999999999E-2</v>
          </cell>
          <cell r="G947">
            <v>0.113620006</v>
          </cell>
          <cell r="H947">
            <v>5.289E-2</v>
          </cell>
          <cell r="I947">
            <v>26.383928000000001</v>
          </cell>
          <cell r="J947">
            <v>1.9430562</v>
          </cell>
          <cell r="K947">
            <v>36.671999999999997</v>
          </cell>
        </row>
        <row r="948">
          <cell r="A948" t="str">
            <v>8464.TW</v>
          </cell>
          <cell r="B948">
            <v>19.71</v>
          </cell>
          <cell r="C948">
            <v>0.91300000000000003</v>
          </cell>
          <cell r="D948">
            <v>15.429943</v>
          </cell>
          <cell r="E948">
            <v>0.25988</v>
          </cell>
          <cell r="F948">
            <v>0.13204001000000001</v>
          </cell>
          <cell r="G948">
            <v>0.55284999999999995</v>
          </cell>
          <cell r="H948">
            <v>0.24364</v>
          </cell>
          <cell r="I948">
            <v>17.935058999999999</v>
          </cell>
          <cell r="J948">
            <v>4.6157865999999999</v>
          </cell>
          <cell r="K948">
            <v>92.694999999999993</v>
          </cell>
        </row>
        <row r="949">
          <cell r="A949" t="str">
            <v>8466.TW</v>
          </cell>
          <cell r="B949">
            <v>-0.41</v>
          </cell>
          <cell r="C949">
            <v>0.48499999999999999</v>
          </cell>
          <cell r="D949">
            <v>10.329067999999999</v>
          </cell>
          <cell r="E949">
            <v>-3.7690000000000001E-2</v>
          </cell>
          <cell r="F949">
            <v>-9.2000000000000003E-4</v>
          </cell>
          <cell r="G949">
            <v>0.1547</v>
          </cell>
          <cell r="H949">
            <v>6.0799996999999998E-3</v>
          </cell>
          <cell r="J949">
            <v>1.5180011</v>
          </cell>
          <cell r="K949">
            <v>41.146000000000001</v>
          </cell>
        </row>
        <row r="950">
          <cell r="A950" t="str">
            <v>8467.TW</v>
          </cell>
          <cell r="B950">
            <v>8.76</v>
          </cell>
          <cell r="C950">
            <v>0.66900000000000004</v>
          </cell>
          <cell r="E950">
            <v>0.23312000999999999</v>
          </cell>
          <cell r="F950">
            <v>9.0410000000000004E-2</v>
          </cell>
          <cell r="G950">
            <v>0.40453997000000003</v>
          </cell>
          <cell r="H950">
            <v>0.20969999</v>
          </cell>
          <cell r="I950">
            <v>20.205479</v>
          </cell>
          <cell r="J950">
            <v>4.2207173999999998</v>
          </cell>
          <cell r="K950">
            <v>41.256999999999998</v>
          </cell>
        </row>
        <row r="951">
          <cell r="A951" t="str">
            <v>8473.TW</v>
          </cell>
          <cell r="B951">
            <v>1.0900000000000001</v>
          </cell>
          <cell r="C951">
            <v>0.40200000000000002</v>
          </cell>
          <cell r="D951">
            <v>10.583555</v>
          </cell>
          <cell r="E951">
            <v>2.2550002E-2</v>
          </cell>
          <cell r="F951">
            <v>1.651E-2</v>
          </cell>
          <cell r="G951">
            <v>0.16825001000000001</v>
          </cell>
          <cell r="H951">
            <v>0.10236000000000001</v>
          </cell>
          <cell r="I951">
            <v>36.605502999999999</v>
          </cell>
          <cell r="J951">
            <v>1.0849762000000001</v>
          </cell>
          <cell r="K951">
            <v>25.082000000000001</v>
          </cell>
        </row>
        <row r="952">
          <cell r="A952" t="str">
            <v>8476.TW</v>
          </cell>
          <cell r="C952">
            <v>0.121</v>
          </cell>
          <cell r="E952">
            <v>0.21751000000000001</v>
          </cell>
          <cell r="F952">
            <v>0.10403</v>
          </cell>
          <cell r="G952">
            <v>0.36512001999999999</v>
          </cell>
          <cell r="H952">
            <v>-2.0459999999999999E-2</v>
          </cell>
          <cell r="K952">
            <v>19.097000000000001</v>
          </cell>
        </row>
        <row r="953">
          <cell r="A953" t="str">
            <v>8478.TW</v>
          </cell>
          <cell r="B953">
            <v>22.7</v>
          </cell>
          <cell r="D953">
            <v>15.131579</v>
          </cell>
          <cell r="E953">
            <v>0.33571000000000001</v>
          </cell>
          <cell r="F953">
            <v>0.11525000000000001</v>
          </cell>
          <cell r="G953">
            <v>0.46483000000000002</v>
          </cell>
          <cell r="H953">
            <v>0.2944</v>
          </cell>
          <cell r="I953">
            <v>16.718060999999999</v>
          </cell>
          <cell r="J953">
            <v>5.0132102999999999</v>
          </cell>
          <cell r="K953">
            <v>74.558000000000007</v>
          </cell>
        </row>
        <row r="954">
          <cell r="A954" t="str">
            <v>8481.TW</v>
          </cell>
          <cell r="B954">
            <v>1.74</v>
          </cell>
          <cell r="C954">
            <v>0.27800000000000002</v>
          </cell>
          <cell r="D954">
            <v>15.595238999999999</v>
          </cell>
          <cell r="E954">
            <v>7.5560000000000002E-2</v>
          </cell>
          <cell r="F954">
            <v>4.4979999999999999E-2</v>
          </cell>
          <cell r="G954">
            <v>0.43108000000000002</v>
          </cell>
          <cell r="H954">
            <v>8.8980000000000004E-2</v>
          </cell>
          <cell r="I954">
            <v>30.114943</v>
          </cell>
          <cell r="J954">
            <v>2.1998321999999999</v>
          </cell>
          <cell r="K954">
            <v>14.92</v>
          </cell>
        </row>
        <row r="955">
          <cell r="A955" t="str">
            <v>8482.TW</v>
          </cell>
          <cell r="B955">
            <v>3.39</v>
          </cell>
          <cell r="C955">
            <v>0.39300000000000002</v>
          </cell>
          <cell r="E955">
            <v>8.2470000000000002E-2</v>
          </cell>
          <cell r="F955">
            <v>5.0160000000000003E-2</v>
          </cell>
          <cell r="G955">
            <v>0.35476999999999997</v>
          </cell>
          <cell r="H955">
            <v>-1.5180000000000001E-2</v>
          </cell>
          <cell r="I955">
            <v>18.761060000000001</v>
          </cell>
          <cell r="J955">
            <v>2.088327</v>
          </cell>
          <cell r="K955">
            <v>33.616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0" zoomScale="47" zoomScaleNormal="47" workbookViewId="0">
      <selection activeCell="U38" sqref="U38"/>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zoomScale="33" zoomScaleNormal="33"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J11" zoomScale="46" zoomScaleNormal="46" workbookViewId="0">
      <selection activeCell="AB41" sqref="AB41"/>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customWidth="1"/>
    <col min="2" max="2" width="15.9140625" customWidth="1"/>
    <col min="3" max="3" width="14.33203125" customWidth="1"/>
  </cols>
  <sheetData>
    <row r="1" spans="1:3">
      <c r="A1" s="26" t="s">
        <v>623</v>
      </c>
      <c r="B1" s="28" t="s">
        <v>624</v>
      </c>
      <c r="C1" s="30" t="s">
        <v>625</v>
      </c>
    </row>
    <row r="2" spans="1:3">
      <c r="A2" s="27" t="s">
        <v>453</v>
      </c>
      <c r="B2" s="29" t="s">
        <v>507</v>
      </c>
      <c r="C2" s="31" t="s">
        <v>175</v>
      </c>
    </row>
    <row r="3" spans="1:3">
      <c r="A3" s="27" t="s">
        <v>368</v>
      </c>
      <c r="B3" s="29" t="s">
        <v>604</v>
      </c>
    </row>
    <row r="4" spans="1:3">
      <c r="A4" s="27" t="s">
        <v>308</v>
      </c>
      <c r="B4" s="29" t="s">
        <v>561</v>
      </c>
    </row>
    <row r="5" spans="1:3">
      <c r="A5" s="27" t="s">
        <v>413</v>
      </c>
    </row>
    <row r="6" spans="1:3">
      <c r="A6" s="27" t="s">
        <v>300</v>
      </c>
    </row>
    <row r="7" spans="1:3">
      <c r="A7" s="27" t="s">
        <v>388</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3.08203125" bestFit="1" customWidth="1"/>
    <col min="2" max="2" width="26.33203125" bestFit="1" customWidth="1"/>
    <col min="3" max="3" width="24.1640625" bestFit="1" customWidth="1"/>
  </cols>
  <sheetData>
    <row r="1" spans="1:3">
      <c r="A1" t="s">
        <v>626</v>
      </c>
      <c r="B1" t="s">
        <v>627</v>
      </c>
      <c r="C1" t="s">
        <v>628</v>
      </c>
    </row>
    <row r="2" spans="1:3">
      <c r="A2" t="s">
        <v>380</v>
      </c>
      <c r="B2" t="s">
        <v>514</v>
      </c>
      <c r="C2" t="s">
        <v>178</v>
      </c>
    </row>
    <row r="3" spans="1:3">
      <c r="A3" t="s">
        <v>264</v>
      </c>
      <c r="B3" t="s">
        <v>510</v>
      </c>
    </row>
    <row r="4" spans="1:3">
      <c r="A4" t="s">
        <v>301</v>
      </c>
      <c r="B4" t="s">
        <v>595</v>
      </c>
    </row>
    <row r="5" spans="1:3">
      <c r="A5" t="s">
        <v>470</v>
      </c>
    </row>
    <row r="6" spans="1:3">
      <c r="A6" t="s">
        <v>317</v>
      </c>
    </row>
    <row r="7" spans="1:3">
      <c r="A7" t="s">
        <v>458</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3" zoomScale="42" zoomScaleNormal="42" workbookViewId="0">
      <selection activeCell="W33" sqref="W33"/>
    </sheetView>
  </sheetViews>
  <sheetFormatPr defaultRowHeight="17"/>
  <sheetData/>
  <phoneticPr fontId="6" type="noConversion"/>
  <pageMargins left="0.7" right="0.7" top="0.75" bottom="0.75" header="0.3" footer="0.3"/>
  <pageSetup paperSize="9" scale="4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H33:Q35"/>
  <sheetViews>
    <sheetView zoomScale="39" zoomScaleNormal="39" workbookViewId="0">
      <selection activeCell="AJ57" sqref="AJ57"/>
    </sheetView>
  </sheetViews>
  <sheetFormatPr defaultRowHeight="17"/>
  <sheetData>
    <row r="33" spans="8:17">
      <c r="H33">
        <v>2E-3</v>
      </c>
      <c r="I33">
        <v>2.5999999999999999E-2</v>
      </c>
      <c r="J33">
        <v>6.0999999999999999E-2</v>
      </c>
      <c r="K33">
        <v>0.159</v>
      </c>
      <c r="L33">
        <v>0.19800000000000001</v>
      </c>
      <c r="M33">
        <v>9.2999999999999999E-2</v>
      </c>
      <c r="N33">
        <v>2.7E-2</v>
      </c>
      <c r="O33">
        <v>0.13400000000000001</v>
      </c>
      <c r="P33">
        <v>0.21</v>
      </c>
      <c r="Q33">
        <v>0.09</v>
      </c>
    </row>
    <row r="34" spans="8:17">
      <c r="H34">
        <v>0.84308894290445124</v>
      </c>
      <c r="I34">
        <v>5.6631446203943288E-2</v>
      </c>
      <c r="J34">
        <v>0.23797362501744451</v>
      </c>
      <c r="K34">
        <v>3.3625110465321266</v>
      </c>
    </row>
    <row r="35" spans="8:17">
      <c r="H35">
        <f>H$33*幕後結果_最佳化!Z$1005/$H$34</f>
        <v>-2.2638359339673085E-4</v>
      </c>
      <c r="I35">
        <f>I$33*幕後結果_最佳化!AA$1005/$H$34</f>
        <v>-4.1958999570725374E-2</v>
      </c>
      <c r="J35">
        <f>J$33*幕後結果_最佳化!AB$1005/$H$34</f>
        <v>3.2638538957550867E-2</v>
      </c>
      <c r="K35">
        <f>K$33*幕後結果_最佳化!AC$1005/$H$34</f>
        <v>0.17370888223882733</v>
      </c>
      <c r="L35">
        <f>L$33*幕後結果_最佳化!AD$1005/$H$34</f>
        <v>0.48961216353412723</v>
      </c>
      <c r="M35">
        <f>M$33*幕後結果_最佳化!AE$1005/$H$34</f>
        <v>-8.0282044557853458E-3</v>
      </c>
      <c r="N35">
        <f>N$33*幕後結果_最佳化!AF$1005/$H$34</f>
        <v>-2.4232913456088139E-3</v>
      </c>
      <c r="O35">
        <f>O$33*幕後結果_最佳化!AG$1005/$H$34</f>
        <v>5.7983169986877241E-2</v>
      </c>
      <c r="P35">
        <f>P$33*幕後結果_最佳化!AH$1005/$H$34</f>
        <v>0.28938784746477514</v>
      </c>
      <c r="Q35">
        <f>Q$33*幕後結果_最佳化!AI$1005/$H$34</f>
        <v>9.3712871905357095E-3</v>
      </c>
    </row>
  </sheetData>
  <phoneticPr fontId="6" type="noConversion"/>
  <pageMargins left="0.7" right="0.7" top="0.75" bottom="0.75" header="0.3" footer="0.3"/>
  <pageSetup paperSize="9" scale="50"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26" t="s">
        <v>636</v>
      </c>
      <c r="B1" s="28" t="s">
        <v>630</v>
      </c>
      <c r="C1" s="30" t="s">
        <v>625</v>
      </c>
    </row>
    <row r="2" spans="1:3">
      <c r="A2" s="27" t="s">
        <v>453</v>
      </c>
      <c r="B2" s="29" t="s">
        <v>552</v>
      </c>
      <c r="C2" s="31" t="s">
        <v>197</v>
      </c>
    </row>
    <row r="3" spans="1:3">
      <c r="A3" s="27" t="s">
        <v>383</v>
      </c>
      <c r="B3" s="29" t="s">
        <v>581</v>
      </c>
    </row>
    <row r="4" spans="1:3">
      <c r="A4" s="27" t="s">
        <v>290</v>
      </c>
      <c r="B4" s="29" t="s">
        <v>541</v>
      </c>
    </row>
    <row r="5" spans="1:3">
      <c r="A5" s="27" t="s">
        <v>308</v>
      </c>
      <c r="B5" s="29" t="s">
        <v>513</v>
      </c>
    </row>
    <row r="6" spans="1:3">
      <c r="A6" s="27" t="s">
        <v>320</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626</v>
      </c>
      <c r="B1" t="s">
        <v>627</v>
      </c>
      <c r="C1" t="s">
        <v>628</v>
      </c>
    </row>
    <row r="2" spans="1:3">
      <c r="A2" t="s">
        <v>421</v>
      </c>
      <c r="B2" t="s">
        <v>509</v>
      </c>
      <c r="C2" t="s">
        <v>211</v>
      </c>
    </row>
    <row r="3" spans="1:3">
      <c r="A3" t="s">
        <v>342</v>
      </c>
      <c r="B3" t="s">
        <v>580</v>
      </c>
    </row>
    <row r="4" spans="1:3">
      <c r="A4" t="s">
        <v>383</v>
      </c>
      <c r="B4" t="s">
        <v>531</v>
      </c>
    </row>
    <row r="5" spans="1:3">
      <c r="A5" t="s">
        <v>424</v>
      </c>
      <c r="B5" t="s">
        <v>548</v>
      </c>
    </row>
    <row r="6" spans="1:3">
      <c r="A6" t="s">
        <v>270</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98</v>
      </c>
    </row>
    <row r="26" spans="25:25">
      <c r="Y26" s="1" t="s">
        <v>98</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topLeftCell="A7" zoomScale="36" zoomScaleNormal="36" workbookViewId="0">
      <selection activeCell="AE39" sqref="AE39"/>
    </sheetView>
  </sheetViews>
  <sheetFormatPr defaultColWidth="8.6640625" defaultRowHeight="17"/>
  <cols>
    <col min="1" max="16384" width="8.6640625" style="110"/>
  </cols>
  <sheetData>
    <row r="23" s="110" customFormat="1" ht="9.75" customHeight="1"/>
    <row r="24" s="110" customFormat="1" hidden="1"/>
    <row r="33" spans="7:17">
      <c r="G33" s="110" t="s">
        <v>763</v>
      </c>
      <c r="H33" s="110">
        <v>0</v>
      </c>
      <c r="I33" s="110">
        <v>0.22</v>
      </c>
      <c r="J33" s="110">
        <v>6.3E-2</v>
      </c>
      <c r="K33" s="110">
        <v>0.214</v>
      </c>
      <c r="L33" s="110">
        <v>0.107</v>
      </c>
      <c r="M33" s="110">
        <v>9.4E-2</v>
      </c>
      <c r="N33" s="110">
        <v>1.6E-2</v>
      </c>
      <c r="O33" s="110">
        <v>0.14699999999999999</v>
      </c>
      <c r="P33" s="110">
        <v>0.11899999999999999</v>
      </c>
      <c r="Q33" s="110">
        <v>2.1000000000000001E-2</v>
      </c>
    </row>
    <row r="34" spans="7:17">
      <c r="G34" s="110" t="s">
        <v>764</v>
      </c>
      <c r="H34" s="110">
        <v>0.38593218279195096</v>
      </c>
      <c r="I34" s="110">
        <v>6.1711793365539162E-2</v>
      </c>
      <c r="J34" s="110">
        <v>0.24841858498417377</v>
      </c>
      <c r="K34" s="110">
        <v>1.3808636049263578</v>
      </c>
    </row>
    <row r="35" spans="7:17">
      <c r="G35" s="110" t="s">
        <v>765</v>
      </c>
      <c r="H35" s="110">
        <f>H$33*幕後結果_最佳化!Z$1005/$H$34</f>
        <v>0</v>
      </c>
      <c r="I35" s="110">
        <f>I$33*幕後結果_最佳化!AA$1005/$H$34</f>
        <v>-0.77559831230223841</v>
      </c>
      <c r="J35" s="110">
        <f>J$33*幕後結果_最佳化!AB$1005/$H$34</f>
        <v>7.3638311518274435E-2</v>
      </c>
      <c r="K35" s="110">
        <f>K$33*幕後結果_最佳化!AC$1005/$H$34</f>
        <v>0.51074141171445597</v>
      </c>
      <c r="L35" s="110">
        <f>L$33*幕後結果_最佳化!AD$1005/$H$34</f>
        <v>0.57800711410097927</v>
      </c>
      <c r="M35" s="110">
        <f>M$33*幕後結果_最佳化!AE$1005/$H$34</f>
        <v>-1.7726611513220421E-2</v>
      </c>
      <c r="N35" s="110">
        <f>N$33*幕後結果_最佳化!AF$1005/$H$34</f>
        <v>-3.1370702745234296E-3</v>
      </c>
      <c r="O35" s="110">
        <f>O$33*幕後結果_最佳化!AG$1005/$H$34</f>
        <v>0.1389558672446409</v>
      </c>
      <c r="P35" s="110">
        <f>P$33*幕後結果_最佳化!AH$1005/$H$34</f>
        <v>0.35823692951601172</v>
      </c>
      <c r="Q35" s="110">
        <f>Q$33*幕後結果_最佳化!AI$1005/$H$34</f>
        <v>4.776815093760811E-3</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26" t="s">
        <v>629</v>
      </c>
      <c r="B1" s="28" t="s">
        <v>630</v>
      </c>
      <c r="C1" s="30" t="s">
        <v>631</v>
      </c>
    </row>
    <row r="2" spans="1:3">
      <c r="A2" s="27" t="s">
        <v>453</v>
      </c>
      <c r="B2" s="29" t="s">
        <v>507</v>
      </c>
      <c r="C2" s="31" t="s">
        <v>175</v>
      </c>
    </row>
    <row r="3" spans="1:3">
      <c r="A3" s="27" t="s">
        <v>368</v>
      </c>
      <c r="B3" s="29" t="s">
        <v>604</v>
      </c>
      <c r="C3" s="31" t="s">
        <v>195</v>
      </c>
    </row>
    <row r="4" spans="1:3">
      <c r="A4" s="27" t="s">
        <v>308</v>
      </c>
      <c r="B4" s="29" t="s">
        <v>561</v>
      </c>
    </row>
    <row r="5" spans="1:3">
      <c r="A5" s="27" t="s">
        <v>413</v>
      </c>
      <c r="B5" s="29" t="s">
        <v>506</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626</v>
      </c>
      <c r="B1" t="s">
        <v>627</v>
      </c>
      <c r="C1" t="s">
        <v>628</v>
      </c>
    </row>
    <row r="2" spans="1:3">
      <c r="A2" t="s">
        <v>429</v>
      </c>
      <c r="B2" t="s">
        <v>533</v>
      </c>
      <c r="C2" t="s">
        <v>178</v>
      </c>
    </row>
    <row r="3" spans="1:3">
      <c r="A3" t="s">
        <v>272</v>
      </c>
      <c r="B3" t="s">
        <v>510</v>
      </c>
      <c r="C3" t="s">
        <v>179</v>
      </c>
    </row>
    <row r="4" spans="1:3">
      <c r="A4" t="s">
        <v>257</v>
      </c>
      <c r="B4" t="s">
        <v>578</v>
      </c>
    </row>
    <row r="5" spans="1:3">
      <c r="A5" t="s">
        <v>256</v>
      </c>
      <c r="B5" t="s">
        <v>568</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7" zoomScale="36" zoomScaleNormal="36" workbookViewId="0">
      <selection activeCell="Y36" sqref="Y36"/>
    </sheetView>
  </sheetViews>
  <sheetFormatPr defaultRowHeight="17"/>
  <sheetData>
    <row r="33" spans="8:20">
      <c r="H33">
        <v>4.5999999999999999E-2</v>
      </c>
      <c r="I33">
        <v>2E-3</v>
      </c>
      <c r="J33">
        <v>0.16400000000000001</v>
      </c>
      <c r="K33">
        <v>0.19800000000000001</v>
      </c>
      <c r="L33">
        <v>4.8000000000000001E-2</v>
      </c>
      <c r="M33">
        <v>0.16</v>
      </c>
      <c r="N33">
        <v>0.214</v>
      </c>
      <c r="O33">
        <v>0.111</v>
      </c>
      <c r="P33">
        <v>1.2999999999999999E-2</v>
      </c>
      <c r="Q33">
        <v>4.3999999999999997E-2</v>
      </c>
    </row>
    <row r="34" spans="8:20">
      <c r="H34">
        <v>0.44062521251021131</v>
      </c>
      <c r="I34">
        <v>4.7410154510763053E-2</v>
      </c>
      <c r="J34">
        <v>0.21773872992824003</v>
      </c>
      <c r="K34">
        <v>1.8266167559684456</v>
      </c>
    </row>
    <row r="35" spans="8:20">
      <c r="H35">
        <f>H$33*幕後結果_最佳化!Z$1005/$H$34</f>
        <v>-9.9626950017000435E-3</v>
      </c>
      <c r="I35">
        <f>I$33*幕後結果_最佳化!AA$1005/$H$34</f>
        <v>-6.1756947574004781E-3</v>
      </c>
      <c r="J35">
        <f>J$33*幕後結果_最佳化!AB$1005/$H$34</f>
        <v>0.1678992562895941</v>
      </c>
      <c r="K35">
        <f>K$33*幕後結果_最佳化!AC$1005/$H$34</f>
        <v>0.41389877541574943</v>
      </c>
      <c r="L35">
        <f>L$33*幕後結果_最佳化!AD$1005/$H$34</f>
        <v>0.22710792819609291</v>
      </c>
      <c r="M35">
        <f>M$33*幕後結果_最佳化!AE$1005/$H$34</f>
        <v>-2.64277085148511E-2</v>
      </c>
      <c r="N35">
        <f>N$33*幕後結果_最佳化!AF$1005/$H$34</f>
        <v>-3.6750198591162402E-2</v>
      </c>
      <c r="O35">
        <f>O$33*幕後結果_最佳化!AG$1005/$H$34</f>
        <v>9.1901835442589064E-2</v>
      </c>
      <c r="P35">
        <f>P$33*幕後結果_最佳化!AH$1005/$H$34</f>
        <v>3.4277441379056361E-2</v>
      </c>
      <c r="Q35">
        <f>Q$33*幕後結果_最佳化!AI$1005/$H$34</f>
        <v>8.7662421743600113E-3</v>
      </c>
    </row>
    <row r="44" spans="8:20">
      <c r="T44" s="1" t="s">
        <v>98</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26" t="s">
        <v>632</v>
      </c>
      <c r="B1" s="28" t="s">
        <v>630</v>
      </c>
      <c r="C1" s="30" t="s">
        <v>633</v>
      </c>
    </row>
    <row r="2" spans="1:3">
      <c r="A2" s="27" t="s">
        <v>256</v>
      </c>
      <c r="B2" s="29" t="s">
        <v>549</v>
      </c>
      <c r="C2" s="31" t="s">
        <v>197</v>
      </c>
    </row>
    <row r="3" spans="1:3">
      <c r="A3" s="27" t="s">
        <v>385</v>
      </c>
      <c r="B3" s="29" t="s">
        <v>563</v>
      </c>
      <c r="C3" s="31" t="s">
        <v>180</v>
      </c>
    </row>
    <row r="4" spans="1:3">
      <c r="A4" s="27" t="s">
        <v>453</v>
      </c>
      <c r="B4" s="29" t="s">
        <v>603</v>
      </c>
      <c r="C4" s="31" t="s">
        <v>174</v>
      </c>
    </row>
    <row r="5" spans="1:3">
      <c r="B5" s="29" t="s">
        <v>507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626</v>
      </c>
      <c r="B1" t="s">
        <v>627</v>
      </c>
      <c r="C1" t="s">
        <v>628</v>
      </c>
    </row>
    <row r="2" spans="1:3">
      <c r="A2" t="s">
        <v>289</v>
      </c>
      <c r="B2" t="s">
        <v>570</v>
      </c>
      <c r="C2" t="s">
        <v>190</v>
      </c>
    </row>
    <row r="3" spans="1:3">
      <c r="A3" t="s">
        <v>374</v>
      </c>
      <c r="B3" t="s">
        <v>615</v>
      </c>
      <c r="C3" t="s">
        <v>213</v>
      </c>
    </row>
    <row r="4" spans="1:3">
      <c r="A4" t="s">
        <v>298</v>
      </c>
      <c r="B4" t="s">
        <v>499</v>
      </c>
      <c r="C4" t="s">
        <v>177</v>
      </c>
    </row>
    <row r="5" spans="1:3">
      <c r="B5" t="s">
        <v>548</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5"/>
  <sheetViews>
    <sheetView topLeftCell="A7" zoomScale="38" zoomScaleNormal="38" workbookViewId="0">
      <selection activeCell="V31" sqref="V31"/>
    </sheetView>
  </sheetViews>
  <sheetFormatPr defaultRowHeight="17"/>
  <cols>
    <col min="1" max="16384" width="8.6640625" style="110"/>
  </cols>
  <sheetData>
    <row r="33" spans="8:17">
      <c r="H33" s="110">
        <v>0.189</v>
      </c>
      <c r="I33" s="110">
        <v>8.1000000000000003E-2</v>
      </c>
      <c r="J33" s="110">
        <v>6.5000000000000002E-2</v>
      </c>
      <c r="K33" s="110">
        <v>0.22900000000000001</v>
      </c>
      <c r="L33" s="110">
        <v>1.9E-2</v>
      </c>
      <c r="M33" s="110">
        <v>0.188</v>
      </c>
      <c r="N33" s="110">
        <v>1.9E-2</v>
      </c>
      <c r="O33" s="110">
        <v>4.7E-2</v>
      </c>
      <c r="P33" s="110">
        <v>4.2999999999999997E-2</v>
      </c>
      <c r="Q33" s="110">
        <v>0.11899999999999999</v>
      </c>
    </row>
    <row r="34" spans="8:17">
      <c r="H34" s="110">
        <v>0.42350209906288461</v>
      </c>
      <c r="I34" s="110">
        <v>6.2639133665067306E-2</v>
      </c>
      <c r="J34" s="110">
        <v>0.25027811263685706</v>
      </c>
      <c r="K34" s="110">
        <v>1.5207166741548916</v>
      </c>
    </row>
    <row r="35" spans="8:17">
      <c r="H35" s="110">
        <f>H$33*幕後結果_最佳化!Z$1005/$H$34</f>
        <v>-4.2588719655047645E-2</v>
      </c>
      <c r="I35" s="110">
        <f>I$33*幕後結果_最佳化!AA$1005/$H$34</f>
        <v>-0.26022835836330971</v>
      </c>
      <c r="J35" s="110">
        <f>J$33*幕後結果_最佳化!AB$1005/$H$34</f>
        <v>6.9236014083371641E-2</v>
      </c>
      <c r="K35" s="110">
        <f>K$33*幕後結果_最佳化!AC$1005/$H$34</f>
        <v>0.49805603873626619</v>
      </c>
      <c r="L35" s="110">
        <f>L$33*幕後結果_最佳化!AD$1005/$H$34</f>
        <v>9.3531615485012917E-2</v>
      </c>
      <c r="M35" s="110">
        <f>M$33*幕後結果_最佳化!AE$1005/$H$34</f>
        <v>-3.2308080124940512E-2</v>
      </c>
      <c r="N35" s="110">
        <f>N$33*幕後結果_最佳化!AF$1005/$H$34</f>
        <v>-3.3947929721974625E-3</v>
      </c>
      <c r="O35" s="110">
        <f>O$33*幕後結果_最佳化!AG$1005/$H$34</f>
        <v>4.0486742994015702E-2</v>
      </c>
      <c r="P35" s="110">
        <f>P$33*幕後結果_最佳化!AH$1005/$H$34</f>
        <v>0.11796339867228865</v>
      </c>
      <c r="Q35" s="110">
        <f>Q$33*幕後結果_最佳化!AI$1005/$H$34</f>
        <v>2.4667294888766244E-2</v>
      </c>
    </row>
  </sheetData>
  <phoneticPr fontId="6" type="noConversion"/>
  <pageMargins left="0.7" right="0.7" top="0.75" bottom="0.75" header="0.3" footer="0.3"/>
  <pageSetup paperSize="9" scale="24"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26" t="s">
        <v>634</v>
      </c>
      <c r="B1" s="28" t="s">
        <v>624</v>
      </c>
      <c r="C1" s="30" t="s">
        <v>635</v>
      </c>
    </row>
    <row r="2" spans="1:3">
      <c r="A2" s="27" t="s">
        <v>453</v>
      </c>
      <c r="B2" s="29" t="s">
        <v>552</v>
      </c>
      <c r="C2" s="31" t="s">
        <v>197</v>
      </c>
    </row>
    <row r="3" spans="1:3">
      <c r="A3" s="27" t="s">
        <v>383</v>
      </c>
      <c r="B3" s="29" t="s">
        <v>581</v>
      </c>
      <c r="C3" s="31" t="s">
        <v>172</v>
      </c>
    </row>
    <row r="4" spans="1:3">
      <c r="B4" s="29" t="s">
        <v>541</v>
      </c>
      <c r="C4" s="31" t="s">
        <v>174</v>
      </c>
    </row>
    <row r="5" spans="1:3">
      <c r="C5" s="31" t="s">
        <v>208</v>
      </c>
    </row>
    <row r="6" spans="1:3">
      <c r="C6" s="31" t="s">
        <v>193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626</v>
      </c>
      <c r="B1" t="s">
        <v>627</v>
      </c>
      <c r="C1" t="s">
        <v>628</v>
      </c>
    </row>
    <row r="2" spans="1:3">
      <c r="A2" t="s">
        <v>403</v>
      </c>
      <c r="B2" t="s">
        <v>518</v>
      </c>
      <c r="C2" t="s">
        <v>172</v>
      </c>
    </row>
    <row r="3" spans="1:3">
      <c r="A3" t="s">
        <v>319</v>
      </c>
      <c r="B3" t="s">
        <v>539</v>
      </c>
      <c r="C3" t="s">
        <v>199</v>
      </c>
    </row>
    <row r="4" spans="1:3">
      <c r="B4" t="s">
        <v>561</v>
      </c>
      <c r="C4" t="s">
        <v>215</v>
      </c>
    </row>
    <row r="5" spans="1:3">
      <c r="C5" t="s">
        <v>200</v>
      </c>
    </row>
    <row r="6" spans="1:3">
      <c r="C6" t="s">
        <v>198</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7"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H33:Q35"/>
  <sheetViews>
    <sheetView zoomScale="33" zoomScaleNormal="33" workbookViewId="0">
      <selection activeCell="X38" sqref="X38"/>
    </sheetView>
  </sheetViews>
  <sheetFormatPr defaultRowHeight="17"/>
  <sheetData>
    <row r="33" spans="8:17">
      <c r="H33">
        <v>8.3000000000000004E-2</v>
      </c>
      <c r="I33">
        <v>0.214</v>
      </c>
      <c r="J33">
        <v>3.2000000000000001E-2</v>
      </c>
      <c r="K33">
        <v>2E-3</v>
      </c>
      <c r="L33">
        <v>0.19800000000000001</v>
      </c>
      <c r="M33">
        <v>2.1999999999999999E-2</v>
      </c>
      <c r="N33">
        <v>0.13700000000000001</v>
      </c>
      <c r="O33">
        <v>4.3999999999999997E-2</v>
      </c>
      <c r="P33">
        <v>0.112</v>
      </c>
      <c r="Q33">
        <v>0.156</v>
      </c>
    </row>
    <row r="34" spans="8:17">
      <c r="H34">
        <v>0.66670135945507591</v>
      </c>
      <c r="I34">
        <v>5.7814419833117608E-2</v>
      </c>
      <c r="J34">
        <v>0.24044629303259721</v>
      </c>
      <c r="K34">
        <v>2.5943480000771206</v>
      </c>
    </row>
    <row r="35" spans="8:17">
      <c r="H35">
        <f>H$33*幕後結果_最佳化!Z$1005/$H$34</f>
        <v>-1.1880510399822875E-2</v>
      </c>
      <c r="I35">
        <f>I$33*幕後結果_最佳化!AA$1005/$H$34</f>
        <v>-0.43672454699943097</v>
      </c>
      <c r="J35">
        <f>J$33*幕後結果_最佳化!AB$1005/$H$34</f>
        <v>2.165174510953858E-2</v>
      </c>
      <c r="K35">
        <f>K$33*幕後結果_最佳化!AC$1005/$H$34</f>
        <v>2.7631022085299051E-3</v>
      </c>
      <c r="L35">
        <f>L$33*幕後結果_最佳化!AD$1005/$H$34</f>
        <v>0.61914768214142701</v>
      </c>
      <c r="M35">
        <f>M$33*幕後結果_最佳化!AE$1005/$H$34</f>
        <v>-2.4015974256890505E-3</v>
      </c>
      <c r="N35">
        <f>N$33*幕後結果_最佳化!AF$1005/$H$34</f>
        <v>-1.5549072451861488E-2</v>
      </c>
      <c r="O35">
        <f>O$33*幕後結果_最佳化!AG$1005/$H$34</f>
        <v>2.4076418622944431E-2</v>
      </c>
      <c r="P35">
        <f>P$33*幕後結果_最佳化!AH$1005/$H$34</f>
        <v>0.19517359885222538</v>
      </c>
      <c r="Q35">
        <f>Q$33*幕後結果_最佳化!AI$1005/$H$34</f>
        <v>2.0541085447622523E-2</v>
      </c>
    </row>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32" customWidth="1"/>
    <col min="2" max="2" width="8.6640625" style="32"/>
    <col min="3" max="3" width="10.1640625" style="32" customWidth="1"/>
    <col min="4" max="14" width="8.6640625" style="32"/>
    <col min="15" max="15" width="25.1640625" style="32" customWidth="1"/>
    <col min="16" max="26" width="8.6640625" style="32"/>
    <col min="27" max="27" width="31.6640625" style="32" customWidth="1"/>
    <col min="28" max="28" width="9.1640625" style="32" customWidth="1"/>
    <col min="29" max="29" width="9.4140625" style="32" customWidth="1"/>
    <col min="30" max="30" width="8.6640625" style="32"/>
    <col min="31" max="31" width="9.58203125" style="32" customWidth="1"/>
    <col min="32" max="32" width="10.1640625" style="32" customWidth="1"/>
    <col min="33" max="16384" width="8.6640625" style="32"/>
  </cols>
  <sheetData>
    <row r="1" spans="1:39" ht="17.5" thickBot="1">
      <c r="A1" s="45" t="s">
        <v>703</v>
      </c>
      <c r="B1" s="46"/>
      <c r="C1" s="47" t="s">
        <v>704</v>
      </c>
      <c r="D1" s="48">
        <v>6669</v>
      </c>
      <c r="E1" s="49">
        <v>3036</v>
      </c>
      <c r="F1" s="50">
        <v>2357</v>
      </c>
      <c r="G1" s="49">
        <v>4938</v>
      </c>
      <c r="H1" s="50">
        <v>2317</v>
      </c>
      <c r="I1" s="48">
        <v>3702</v>
      </c>
      <c r="J1" s="49">
        <v>1905</v>
      </c>
      <c r="K1" s="50">
        <v>6414</v>
      </c>
      <c r="L1" s="49">
        <v>3356</v>
      </c>
      <c r="M1" s="50">
        <v>2338</v>
      </c>
      <c r="N1" s="46"/>
      <c r="O1" s="51" t="s">
        <v>705</v>
      </c>
      <c r="P1" s="48">
        <v>6669</v>
      </c>
      <c r="Q1" s="49">
        <v>3036</v>
      </c>
      <c r="R1" s="50">
        <v>2357</v>
      </c>
      <c r="S1" s="49">
        <v>4938</v>
      </c>
      <c r="T1" s="50">
        <v>2317</v>
      </c>
      <c r="U1" s="48">
        <v>3702</v>
      </c>
      <c r="V1" s="49">
        <v>1905</v>
      </c>
      <c r="W1" s="50">
        <v>6414</v>
      </c>
      <c r="X1" s="49">
        <v>3356</v>
      </c>
      <c r="Y1" s="50">
        <v>2338</v>
      </c>
      <c r="Z1" s="46"/>
      <c r="AA1" s="52" t="s">
        <v>706</v>
      </c>
      <c r="AB1" s="48">
        <v>6669</v>
      </c>
      <c r="AC1" s="49">
        <v>3036</v>
      </c>
      <c r="AD1" s="50">
        <v>2357</v>
      </c>
      <c r="AE1" s="49">
        <v>4938</v>
      </c>
      <c r="AF1" s="50">
        <v>2317</v>
      </c>
      <c r="AG1" s="48">
        <v>3702</v>
      </c>
      <c r="AH1" s="49">
        <v>1905</v>
      </c>
      <c r="AI1" s="50">
        <v>6414</v>
      </c>
      <c r="AJ1" s="49">
        <v>3356</v>
      </c>
      <c r="AK1" s="50">
        <v>2338</v>
      </c>
      <c r="AL1" s="46"/>
      <c r="AM1" s="46"/>
    </row>
    <row r="2" spans="1:39">
      <c r="A2" s="53">
        <v>6669</v>
      </c>
      <c r="B2" s="46"/>
      <c r="C2" s="46" t="s">
        <v>699</v>
      </c>
      <c r="D2" s="46">
        <v>2500</v>
      </c>
      <c r="E2" s="46">
        <v>163</v>
      </c>
      <c r="F2" s="46">
        <v>457</v>
      </c>
      <c r="G2" s="46">
        <v>84.9</v>
      </c>
      <c r="H2" s="46">
        <v>102</v>
      </c>
      <c r="I2" s="46">
        <v>88.7</v>
      </c>
      <c r="J2" s="46">
        <v>22.75</v>
      </c>
      <c r="K2" s="46">
        <v>301</v>
      </c>
      <c r="L2" s="46">
        <v>50.3</v>
      </c>
      <c r="M2" s="46">
        <v>69.3</v>
      </c>
      <c r="N2" s="46"/>
      <c r="O2" s="54" t="s">
        <v>707</v>
      </c>
      <c r="P2" s="46">
        <v>0</v>
      </c>
      <c r="Q2" s="46">
        <v>0</v>
      </c>
      <c r="R2" s="46">
        <v>0</v>
      </c>
      <c r="S2" s="46">
        <v>0</v>
      </c>
      <c r="T2" s="46">
        <v>0</v>
      </c>
      <c r="U2" s="46">
        <v>0</v>
      </c>
      <c r="V2" s="46">
        <v>0</v>
      </c>
      <c r="W2" s="46">
        <v>0</v>
      </c>
      <c r="X2" s="46">
        <v>0</v>
      </c>
      <c r="Y2" s="46">
        <v>0</v>
      </c>
      <c r="Z2" s="46"/>
      <c r="AA2" s="52" t="s">
        <v>708</v>
      </c>
      <c r="AB2" s="46">
        <f>SUM(P3:P64)</f>
        <v>-1.2072581234268173E-2</v>
      </c>
      <c r="AC2" s="46">
        <f t="shared" ref="AC2:AJ2" si="0">SUM(Q3:Q64)</f>
        <v>-0.34447967084491421</v>
      </c>
      <c r="AD2" s="46">
        <f t="shared" si="0"/>
        <v>0.11559245427656425</v>
      </c>
      <c r="AE2" s="46">
        <f t="shared" si="0"/>
        <v>0.22196500079476622</v>
      </c>
      <c r="AF2" s="46">
        <f t="shared" si="0"/>
        <v>0.52252166352918117</v>
      </c>
      <c r="AG2" s="46">
        <f t="shared" si="0"/>
        <v>-2.8589711645886449E-2</v>
      </c>
      <c r="AH2" s="46">
        <f t="shared" si="0"/>
        <v>-1.9978466930886403E-2</v>
      </c>
      <c r="AI2" s="46">
        <f t="shared" si="0"/>
        <v>8.2849906148377839E-2</v>
      </c>
      <c r="AJ2" s="46">
        <f t="shared" si="0"/>
        <v>0.29412252077279083</v>
      </c>
      <c r="AK2" s="46">
        <f>SUM(Y3:Y64)</f>
        <v>3.1252543504104613E-2</v>
      </c>
      <c r="AL2" s="46"/>
      <c r="AM2" s="46"/>
    </row>
    <row r="3" spans="1:39">
      <c r="A3" s="53">
        <v>3036</v>
      </c>
      <c r="B3" s="46"/>
      <c r="C3" s="46" t="s">
        <v>698</v>
      </c>
      <c r="D3" s="46">
        <v>2445</v>
      </c>
      <c r="E3" s="46">
        <v>172</v>
      </c>
      <c r="F3" s="46">
        <v>457</v>
      </c>
      <c r="G3" s="46">
        <v>86</v>
      </c>
      <c r="H3" s="46">
        <v>106.5</v>
      </c>
      <c r="I3" s="46">
        <v>86.7</v>
      </c>
      <c r="J3" s="46">
        <v>24</v>
      </c>
      <c r="K3" s="46">
        <v>301</v>
      </c>
      <c r="L3" s="46">
        <v>50</v>
      </c>
      <c r="M3" s="46">
        <v>69.900000000000006</v>
      </c>
      <c r="N3" s="46"/>
      <c r="O3" s="55" t="s">
        <v>709</v>
      </c>
      <c r="P3" s="46">
        <f t="shared" ref="P3:P34" si="1">LN(D3/D2)</f>
        <v>-2.2245608947319737E-2</v>
      </c>
      <c r="Q3" s="46">
        <f t="shared" ref="Q3:Q34" si="2">LN(E3/E2)</f>
        <v>5.3744276006690614E-2</v>
      </c>
      <c r="R3" s="46">
        <f t="shared" ref="R3:R34" si="3">LN(F3/F2)</f>
        <v>0</v>
      </c>
      <c r="S3" s="46">
        <f t="shared" ref="S3:S34" si="4">LN(G3/G2)</f>
        <v>1.2873202936205972E-2</v>
      </c>
      <c r="T3" s="46">
        <f t="shared" ref="T3:T34" si="5">LN(H3/H2)</f>
        <v>4.3172171865208782E-2</v>
      </c>
      <c r="U3" s="46">
        <f t="shared" ref="U3:U34" si="6">LN(I3/I2)</f>
        <v>-2.2806005529037623E-2</v>
      </c>
      <c r="V3" s="46">
        <f t="shared" ref="V3:V34" si="7">LN(J3/J2)</f>
        <v>5.3488684950986222E-2</v>
      </c>
      <c r="W3" s="46">
        <f t="shared" ref="W3:W34" si="8">LN(K3/K2)</f>
        <v>0</v>
      </c>
      <c r="X3" s="46">
        <f t="shared" ref="X3:X34" si="9">LN(L3/L2)</f>
        <v>-5.982071677547429E-3</v>
      </c>
      <c r="Y3" s="46">
        <f t="shared" ref="Y3:Y34" si="10">LN(M3/M2)</f>
        <v>8.6207430439071749E-3</v>
      </c>
      <c r="Z3" s="46"/>
      <c r="AA3" s="52" t="s">
        <v>710</v>
      </c>
      <c r="AB3" s="46">
        <f>VAR(P3:P64)*90</f>
        <v>9.6340461750592368E-2</v>
      </c>
      <c r="AC3" s="46">
        <f t="shared" ref="AC3:AK3" si="11">VAR(Q3:Q64)*90</f>
        <v>0.11916462563492397</v>
      </c>
      <c r="AD3" s="46">
        <f t="shared" si="11"/>
        <v>5.3180422367579236E-2</v>
      </c>
      <c r="AE3" s="46">
        <f t="shared" si="11"/>
        <v>3.8431586500095115E-2</v>
      </c>
      <c r="AF3" s="46">
        <f t="shared" si="11"/>
        <v>7.8074124130980666E-2</v>
      </c>
      <c r="AG3" s="46">
        <f t="shared" si="11"/>
        <v>7.3081205539806404E-2</v>
      </c>
      <c r="AH3" s="46">
        <f t="shared" si="11"/>
        <v>3.0139948647320988E-2</v>
      </c>
      <c r="AI3" s="46">
        <f t="shared" si="11"/>
        <v>6.1939477143869881E-2</v>
      </c>
      <c r="AJ3" s="46">
        <f t="shared" si="11"/>
        <v>6.0966877407871219E-2</v>
      </c>
      <c r="AK3" s="46">
        <f t="shared" si="11"/>
        <v>4.2871536977425691E-2</v>
      </c>
      <c r="AL3" s="46"/>
      <c r="AM3" s="46"/>
    </row>
    <row r="4" spans="1:39">
      <c r="A4" s="53">
        <v>2357</v>
      </c>
      <c r="B4" s="46"/>
      <c r="C4" s="46" t="s">
        <v>697</v>
      </c>
      <c r="D4" s="46">
        <v>2560</v>
      </c>
      <c r="E4" s="46">
        <v>169.5</v>
      </c>
      <c r="F4" s="46">
        <v>466</v>
      </c>
      <c r="G4" s="46">
        <v>86.5</v>
      </c>
      <c r="H4" s="46">
        <v>106.5</v>
      </c>
      <c r="I4" s="46">
        <v>87.6</v>
      </c>
      <c r="J4" s="46">
        <v>23.3</v>
      </c>
      <c r="K4" s="46">
        <v>307</v>
      </c>
      <c r="L4" s="46">
        <v>49.75</v>
      </c>
      <c r="M4" s="46">
        <v>69.099999999999994</v>
      </c>
      <c r="N4" s="46"/>
      <c r="O4" s="46"/>
      <c r="P4" s="46">
        <f t="shared" si="1"/>
        <v>4.5962135564635853E-2</v>
      </c>
      <c r="Q4" s="46">
        <f t="shared" si="2"/>
        <v>-1.4641549992948118E-2</v>
      </c>
      <c r="R4" s="46">
        <f t="shared" si="3"/>
        <v>1.9502243231441101E-2</v>
      </c>
      <c r="S4" s="46">
        <f t="shared" si="4"/>
        <v>5.7971176843259146E-3</v>
      </c>
      <c r="T4" s="46">
        <f t="shared" si="5"/>
        <v>0</v>
      </c>
      <c r="U4" s="46">
        <f t="shared" si="6"/>
        <v>1.0327114155849524E-2</v>
      </c>
      <c r="V4" s="46">
        <f t="shared" si="7"/>
        <v>-2.9600469776290744E-2</v>
      </c>
      <c r="W4" s="46">
        <f t="shared" si="8"/>
        <v>1.9737482838321337E-2</v>
      </c>
      <c r="X4" s="46">
        <f t="shared" si="9"/>
        <v>-5.0125418235442863E-3</v>
      </c>
      <c r="Y4" s="46">
        <f t="shared" si="10"/>
        <v>-1.1510918466140557E-2</v>
      </c>
      <c r="Z4" s="46"/>
      <c r="AA4" s="52" t="s">
        <v>711</v>
      </c>
      <c r="AB4" s="46">
        <f>STDEV(P3:P64)*SQRT(90)</f>
        <v>0.31038759922167053</v>
      </c>
      <c r="AC4" s="46">
        <f>STDEV(Q3:Q64)*SQRT(90)</f>
        <v>0.34520229668257418</v>
      </c>
      <c r="AD4" s="46">
        <f t="shared" ref="AD4:AK4" si="12">STDEV(R3:R64)*SQRT(90)</f>
        <v>0.23060880808759068</v>
      </c>
      <c r="AE4" s="46">
        <f t="shared" si="12"/>
        <v>0.19603975744755225</v>
      </c>
      <c r="AF4" s="46">
        <f t="shared" si="12"/>
        <v>0.27941747284481094</v>
      </c>
      <c r="AG4" s="46">
        <f t="shared" si="12"/>
        <v>0.27033535754652294</v>
      </c>
      <c r="AH4" s="46">
        <f t="shared" si="12"/>
        <v>0.17360860764179001</v>
      </c>
      <c r="AI4" s="46">
        <f t="shared" si="12"/>
        <v>0.24887642946625116</v>
      </c>
      <c r="AJ4" s="46">
        <f t="shared" si="12"/>
        <v>0.2469147168717799</v>
      </c>
      <c r="AK4" s="46">
        <f t="shared" si="12"/>
        <v>0.20705442998744483</v>
      </c>
      <c r="AL4" s="46"/>
      <c r="AM4" s="46"/>
    </row>
    <row r="5" spans="1:39">
      <c r="A5" s="53">
        <v>4938</v>
      </c>
      <c r="B5" s="46"/>
      <c r="C5" s="46" t="s">
        <v>696</v>
      </c>
      <c r="D5" s="46">
        <v>2560</v>
      </c>
      <c r="E5" s="46">
        <v>172</v>
      </c>
      <c r="F5" s="46">
        <v>471</v>
      </c>
      <c r="G5" s="46">
        <v>86.5</v>
      </c>
      <c r="H5" s="46">
        <v>106.5</v>
      </c>
      <c r="I5" s="46">
        <v>92.8</v>
      </c>
      <c r="J5" s="46">
        <v>23.4</v>
      </c>
      <c r="K5" s="46">
        <v>305</v>
      </c>
      <c r="L5" s="46">
        <v>50.5</v>
      </c>
      <c r="M5" s="46">
        <v>70.3</v>
      </c>
      <c r="N5" s="46"/>
      <c r="O5" s="46"/>
      <c r="P5" s="46">
        <f t="shared" si="1"/>
        <v>0</v>
      </c>
      <c r="Q5" s="46">
        <f t="shared" si="2"/>
        <v>1.4641549992948187E-2</v>
      </c>
      <c r="R5" s="46">
        <f t="shared" si="3"/>
        <v>1.0672459890771979E-2</v>
      </c>
      <c r="S5" s="46">
        <f t="shared" si="4"/>
        <v>0</v>
      </c>
      <c r="T5" s="46">
        <f t="shared" si="5"/>
        <v>0</v>
      </c>
      <c r="U5" s="46">
        <f t="shared" si="6"/>
        <v>5.7665641849809081E-2</v>
      </c>
      <c r="V5" s="46">
        <f t="shared" si="7"/>
        <v>4.2826617920007281E-3</v>
      </c>
      <c r="W5" s="46">
        <f t="shared" si="8"/>
        <v>-6.5359709797855334E-3</v>
      </c>
      <c r="X5" s="46">
        <f t="shared" si="9"/>
        <v>1.496287267671232E-2</v>
      </c>
      <c r="Y5" s="46">
        <f t="shared" si="10"/>
        <v>1.7217068042995096E-2</v>
      </c>
      <c r="Z5" s="46"/>
      <c r="AA5" s="52" t="s">
        <v>712</v>
      </c>
      <c r="AB5" s="46">
        <f>AB4 * SQRT(4)</f>
        <v>0.62077519844334106</v>
      </c>
      <c r="AC5" s="46">
        <f t="shared" ref="AC5:AK5" si="13">AC4 * SQRT(4)</f>
        <v>0.69040459336514837</v>
      </c>
      <c r="AD5" s="46">
        <f t="shared" si="13"/>
        <v>0.46121761617518137</v>
      </c>
      <c r="AE5" s="46">
        <f t="shared" si="13"/>
        <v>0.39207951489510451</v>
      </c>
      <c r="AF5" s="46">
        <f t="shared" si="13"/>
        <v>0.55883494568962189</v>
      </c>
      <c r="AG5" s="46">
        <f t="shared" si="13"/>
        <v>0.54067071509304587</v>
      </c>
      <c r="AH5" s="46">
        <f t="shared" si="13"/>
        <v>0.34721721528358002</v>
      </c>
      <c r="AI5" s="46">
        <f t="shared" si="13"/>
        <v>0.49775285893250232</v>
      </c>
      <c r="AJ5" s="46">
        <f t="shared" si="13"/>
        <v>0.49382943374355981</v>
      </c>
      <c r="AK5" s="46">
        <f t="shared" si="13"/>
        <v>0.41410885997488966</v>
      </c>
      <c r="AL5" s="46"/>
      <c r="AM5" s="46"/>
    </row>
    <row r="6" spans="1:39">
      <c r="A6" s="53">
        <v>2317</v>
      </c>
      <c r="B6" s="46"/>
      <c r="C6" s="46" t="s">
        <v>695</v>
      </c>
      <c r="D6" s="46">
        <v>2510</v>
      </c>
      <c r="E6" s="46">
        <v>165.5</v>
      </c>
      <c r="F6" s="46">
        <v>462</v>
      </c>
      <c r="G6" s="46">
        <v>85.4</v>
      </c>
      <c r="H6" s="46">
        <v>107.5</v>
      </c>
      <c r="I6" s="46">
        <v>96.2</v>
      </c>
      <c r="J6" s="46">
        <v>22.55</v>
      </c>
      <c r="K6" s="46">
        <v>297.5</v>
      </c>
      <c r="L6" s="46">
        <v>50.7</v>
      </c>
      <c r="M6" s="46">
        <v>68.8</v>
      </c>
      <c r="N6" s="46"/>
      <c r="O6" s="46"/>
      <c r="P6" s="46">
        <f t="shared" si="1"/>
        <v>-1.972450534777859E-2</v>
      </c>
      <c r="Q6" s="46">
        <f t="shared" si="2"/>
        <v>-3.8523281996335403E-2</v>
      </c>
      <c r="R6" s="46">
        <f t="shared" si="3"/>
        <v>-1.9293202934678896E-2</v>
      </c>
      <c r="S6" s="46">
        <f t="shared" si="4"/>
        <v>-1.2798313143309396E-2</v>
      </c>
      <c r="T6" s="46">
        <f t="shared" si="5"/>
        <v>9.345862418237599E-3</v>
      </c>
      <c r="U6" s="46">
        <f t="shared" si="6"/>
        <v>3.5982717879506028E-2</v>
      </c>
      <c r="V6" s="46">
        <f t="shared" si="7"/>
        <v>-3.7000956414968256E-2</v>
      </c>
      <c r="W6" s="46">
        <f t="shared" si="8"/>
        <v>-2.4897551621727201E-2</v>
      </c>
      <c r="X6" s="46">
        <f t="shared" si="9"/>
        <v>3.9525743158233418E-3</v>
      </c>
      <c r="Y6" s="46">
        <f t="shared" si="10"/>
        <v>-2.1568053877321278E-2</v>
      </c>
      <c r="Z6" s="46"/>
      <c r="AA6" s="56" t="s">
        <v>713</v>
      </c>
      <c r="AB6" s="46"/>
      <c r="AC6" s="46"/>
      <c r="AD6" s="46"/>
      <c r="AE6" s="46"/>
      <c r="AF6" s="46"/>
      <c r="AG6" s="46"/>
      <c r="AH6" s="46"/>
      <c r="AI6" s="46"/>
      <c r="AJ6" s="46"/>
      <c r="AK6" s="46"/>
      <c r="AL6" s="46"/>
      <c r="AM6" s="46"/>
    </row>
    <row r="7" spans="1:39" ht="17.5" thickBot="1">
      <c r="A7" s="53">
        <v>3702</v>
      </c>
      <c r="B7" s="46"/>
      <c r="C7" s="46" t="s">
        <v>694</v>
      </c>
      <c r="D7" s="46">
        <v>2445</v>
      </c>
      <c r="E7" s="46">
        <v>159.5</v>
      </c>
      <c r="F7" s="46">
        <v>452.5</v>
      </c>
      <c r="G7" s="46">
        <v>85.3</v>
      </c>
      <c r="H7" s="46">
        <v>105</v>
      </c>
      <c r="I7" s="46">
        <v>97.3</v>
      </c>
      <c r="J7" s="46">
        <v>22.25</v>
      </c>
      <c r="K7" s="46">
        <v>290.5</v>
      </c>
      <c r="L7" s="46">
        <v>50</v>
      </c>
      <c r="M7" s="46">
        <v>67.7</v>
      </c>
      <c r="N7" s="46"/>
      <c r="O7" s="46"/>
      <c r="P7" s="46">
        <f t="shared" si="1"/>
        <v>-2.6237630216857148E-2</v>
      </c>
      <c r="Q7" s="46">
        <f t="shared" si="2"/>
        <v>-3.6927272592218362E-2</v>
      </c>
      <c r="R7" s="46">
        <f t="shared" si="3"/>
        <v>-2.0777127941758036E-2</v>
      </c>
      <c r="S7" s="46">
        <f t="shared" si="4"/>
        <v>-1.1716462968908577E-3</v>
      </c>
      <c r="T7" s="46">
        <f t="shared" si="5"/>
        <v>-2.3530497410194161E-2</v>
      </c>
      <c r="U7" s="46">
        <f t="shared" si="6"/>
        <v>1.136963152029849E-2</v>
      </c>
      <c r="V7" s="46">
        <f t="shared" si="7"/>
        <v>-1.3393057336438136E-2</v>
      </c>
      <c r="W7" s="46">
        <f t="shared" si="8"/>
        <v>-2.3810648693718559E-2</v>
      </c>
      <c r="X7" s="46">
        <f t="shared" si="9"/>
        <v>-1.3902905168991493E-2</v>
      </c>
      <c r="Y7" s="46">
        <f t="shared" si="10"/>
        <v>-1.6117565021068585E-2</v>
      </c>
      <c r="Z7" s="46"/>
      <c r="AA7" s="46"/>
      <c r="AB7" s="46"/>
      <c r="AC7" s="46"/>
      <c r="AD7" s="46"/>
      <c r="AE7" s="46"/>
      <c r="AF7" s="46"/>
      <c r="AG7" s="46"/>
      <c r="AH7" s="46"/>
      <c r="AI7" s="46"/>
      <c r="AJ7" s="46"/>
      <c r="AK7" s="46"/>
      <c r="AL7" s="46"/>
      <c r="AM7" s="46"/>
    </row>
    <row r="8" spans="1:39" ht="17.5" thickTop="1">
      <c r="A8" s="57">
        <v>1905</v>
      </c>
      <c r="B8" s="46"/>
      <c r="C8" s="46" t="s">
        <v>693</v>
      </c>
      <c r="D8" s="46">
        <v>2430</v>
      </c>
      <c r="E8" s="46">
        <v>158.5</v>
      </c>
      <c r="F8" s="46">
        <v>444</v>
      </c>
      <c r="G8" s="46">
        <v>85.1</v>
      </c>
      <c r="H8" s="46">
        <v>109.5</v>
      </c>
      <c r="I8" s="46">
        <v>93.5</v>
      </c>
      <c r="J8" s="46">
        <v>22.6</v>
      </c>
      <c r="K8" s="46">
        <v>290</v>
      </c>
      <c r="L8" s="46">
        <v>51.9</v>
      </c>
      <c r="M8" s="46">
        <v>67.5</v>
      </c>
      <c r="N8" s="46"/>
      <c r="O8" s="46"/>
      <c r="P8" s="46">
        <f t="shared" si="1"/>
        <v>-6.1538655743782235E-3</v>
      </c>
      <c r="Q8" s="46">
        <f t="shared" si="2"/>
        <v>-6.2893289075639904E-3</v>
      </c>
      <c r="R8" s="46">
        <f t="shared" si="3"/>
        <v>-1.8963200707756055E-2</v>
      </c>
      <c r="S8" s="46">
        <f t="shared" si="4"/>
        <v>-2.347418918305008E-3</v>
      </c>
      <c r="T8" s="46">
        <f t="shared" si="5"/>
        <v>4.1964199099032207E-2</v>
      </c>
      <c r="U8" s="46">
        <f t="shared" si="6"/>
        <v>-3.983755289731801E-2</v>
      </c>
      <c r="V8" s="46">
        <f t="shared" si="7"/>
        <v>1.5607897665990968E-2</v>
      </c>
      <c r="W8" s="46">
        <f t="shared" si="8"/>
        <v>-1.7226533114461818E-3</v>
      </c>
      <c r="X8" s="46">
        <f t="shared" si="9"/>
        <v>3.7295784743696929E-2</v>
      </c>
      <c r="Y8" s="46">
        <f t="shared" si="10"/>
        <v>-2.9585820397452656E-3</v>
      </c>
      <c r="Z8" s="46"/>
      <c r="AA8" s="121" t="s">
        <v>714</v>
      </c>
      <c r="AB8" s="122">
        <v>6669</v>
      </c>
      <c r="AC8" s="123">
        <v>3036</v>
      </c>
      <c r="AD8" s="124">
        <v>2357</v>
      </c>
      <c r="AE8" s="123">
        <v>4938</v>
      </c>
      <c r="AF8" s="124">
        <v>2317</v>
      </c>
      <c r="AG8" s="122">
        <v>3702</v>
      </c>
      <c r="AH8" s="123">
        <v>1905</v>
      </c>
      <c r="AI8" s="124">
        <v>6414</v>
      </c>
      <c r="AJ8" s="123">
        <v>3356</v>
      </c>
      <c r="AK8" s="125">
        <v>2338</v>
      </c>
      <c r="AL8" s="46"/>
      <c r="AM8" s="46"/>
    </row>
    <row r="9" spans="1:39">
      <c r="A9" s="57">
        <v>6414</v>
      </c>
      <c r="B9" s="46"/>
      <c r="C9" s="46" t="s">
        <v>692</v>
      </c>
      <c r="D9" s="46">
        <v>2435</v>
      </c>
      <c r="E9" s="46">
        <v>155.5</v>
      </c>
      <c r="F9" s="46">
        <v>441</v>
      </c>
      <c r="G9" s="46">
        <v>87.5</v>
      </c>
      <c r="H9" s="46">
        <v>119</v>
      </c>
      <c r="I9" s="46">
        <v>95.9</v>
      </c>
      <c r="J9" s="46">
        <v>22.95</v>
      </c>
      <c r="K9" s="46">
        <v>297.5</v>
      </c>
      <c r="L9" s="46">
        <v>52.2</v>
      </c>
      <c r="M9" s="46">
        <v>70</v>
      </c>
      <c r="N9" s="46"/>
      <c r="O9" s="46"/>
      <c r="P9" s="46">
        <f t="shared" si="1"/>
        <v>2.0554991820959595E-3</v>
      </c>
      <c r="Q9" s="46">
        <f t="shared" si="2"/>
        <v>-1.9108861698046473E-2</v>
      </c>
      <c r="R9" s="46">
        <f t="shared" si="3"/>
        <v>-6.7796869853788038E-3</v>
      </c>
      <c r="S9" s="46">
        <f t="shared" si="4"/>
        <v>2.7811757784240304E-2</v>
      </c>
      <c r="T9" s="46">
        <f t="shared" si="5"/>
        <v>8.3198943854973922E-2</v>
      </c>
      <c r="U9" s="46">
        <f t="shared" si="6"/>
        <v>2.5344545594751192E-2</v>
      </c>
      <c r="V9" s="46">
        <f t="shared" si="7"/>
        <v>1.5368030228313937E-2</v>
      </c>
      <c r="W9" s="46">
        <f t="shared" si="8"/>
        <v>2.5533302005164845E-2</v>
      </c>
      <c r="X9" s="46">
        <f t="shared" si="9"/>
        <v>5.7637047167501338E-3</v>
      </c>
      <c r="Y9" s="46">
        <f t="shared" si="10"/>
        <v>3.6367644170874791E-2</v>
      </c>
      <c r="Z9" s="46"/>
      <c r="AA9" s="118">
        <v>6669</v>
      </c>
      <c r="AB9" s="112" cm="1">
        <f t="array" ref="AB9:AK18">VarCovar(P3:Y64,AB10:AK22)</f>
        <v>1.0531842592806694E-3</v>
      </c>
      <c r="AC9" s="112">
        <v>7.3703002526888877E-5</v>
      </c>
      <c r="AD9" s="112">
        <v>2.5548628926389796E-4</v>
      </c>
      <c r="AE9" s="112">
        <v>5.05276406544573E-5</v>
      </c>
      <c r="AF9" s="112">
        <v>2.5808947042218398E-4</v>
      </c>
      <c r="AG9" s="112">
        <v>-2.1425659891037524E-5</v>
      </c>
      <c r="AH9" s="112">
        <v>-3.2536980798621751E-5</v>
      </c>
      <c r="AI9" s="112">
        <v>1.8068864895297827E-4</v>
      </c>
      <c r="AJ9" s="112">
        <v>1.9343203461633096E-4</v>
      </c>
      <c r="AK9" s="126">
        <v>1.6639916190963814E-4</v>
      </c>
      <c r="AL9" s="46"/>
      <c r="AM9" s="46"/>
    </row>
    <row r="10" spans="1:39">
      <c r="A10" s="57">
        <v>3356</v>
      </c>
      <c r="B10" s="46"/>
      <c r="C10" s="46" t="s">
        <v>691</v>
      </c>
      <c r="D10" s="46">
        <v>2330</v>
      </c>
      <c r="E10" s="46">
        <v>149.5</v>
      </c>
      <c r="F10" s="46">
        <v>436</v>
      </c>
      <c r="G10" s="46">
        <v>89.9</v>
      </c>
      <c r="H10" s="46">
        <v>120.5</v>
      </c>
      <c r="I10" s="46">
        <v>95.2</v>
      </c>
      <c r="J10" s="46">
        <v>22.7</v>
      </c>
      <c r="K10" s="46">
        <v>299</v>
      </c>
      <c r="L10" s="46">
        <v>52.5</v>
      </c>
      <c r="M10" s="46">
        <v>68.5</v>
      </c>
      <c r="N10" s="46"/>
      <c r="O10" s="46"/>
      <c r="P10" s="46">
        <f t="shared" si="1"/>
        <v>-4.4078488956943947E-2</v>
      </c>
      <c r="Q10" s="46">
        <f t="shared" si="2"/>
        <v>-3.9349338788547655E-2</v>
      </c>
      <c r="R10" s="46">
        <f t="shared" si="3"/>
        <v>-1.1402632097811649E-2</v>
      </c>
      <c r="S10" s="46">
        <f t="shared" si="4"/>
        <v>2.705914811400599E-2</v>
      </c>
      <c r="T10" s="46">
        <f t="shared" si="5"/>
        <v>1.2526259819180256E-2</v>
      </c>
      <c r="U10" s="46">
        <f t="shared" si="6"/>
        <v>-7.3260400920728977E-3</v>
      </c>
      <c r="V10" s="46">
        <f t="shared" si="7"/>
        <v>-1.0953012019197206E-2</v>
      </c>
      <c r="W10" s="46">
        <f t="shared" si="8"/>
        <v>5.0293484050019585E-3</v>
      </c>
      <c r="X10" s="46">
        <f t="shared" si="9"/>
        <v>5.7306747089850745E-3</v>
      </c>
      <c r="Y10" s="46">
        <f t="shared" si="10"/>
        <v>-2.1661496781179419E-2</v>
      </c>
      <c r="Z10" s="46"/>
      <c r="AA10" s="119">
        <v>3036</v>
      </c>
      <c r="AB10" s="112">
        <v>7.3703002526888877E-5</v>
      </c>
      <c r="AC10" s="112">
        <v>1.3026957282670903E-3</v>
      </c>
      <c r="AD10" s="112">
        <v>1.1350840680833375E-4</v>
      </c>
      <c r="AE10" s="112">
        <v>1.6644844997570346E-4</v>
      </c>
      <c r="AF10" s="112">
        <v>2.659637271191555E-4</v>
      </c>
      <c r="AG10" s="112">
        <v>2.8752739958117862E-4</v>
      </c>
      <c r="AH10" s="112">
        <v>1.0120432261334869E-4</v>
      </c>
      <c r="AI10" s="112">
        <v>2.5493108279282952E-4</v>
      </c>
      <c r="AJ10" s="112">
        <v>5.6994374111923623E-6</v>
      </c>
      <c r="AK10" s="126">
        <v>3.1290286685578544E-4</v>
      </c>
      <c r="AL10" s="46"/>
      <c r="AM10" s="46"/>
    </row>
    <row r="11" spans="1:39">
      <c r="A11" s="58">
        <v>2338</v>
      </c>
      <c r="B11" s="46"/>
      <c r="C11" s="46" t="s">
        <v>690</v>
      </c>
      <c r="D11" s="46">
        <v>2260</v>
      </c>
      <c r="E11" s="46">
        <v>144.5</v>
      </c>
      <c r="F11" s="46">
        <v>433.5</v>
      </c>
      <c r="G11" s="46">
        <v>88.6</v>
      </c>
      <c r="H11" s="46">
        <v>121</v>
      </c>
      <c r="I11" s="46">
        <v>85.7</v>
      </c>
      <c r="J11" s="46">
        <v>22.5</v>
      </c>
      <c r="K11" s="46">
        <v>284.5</v>
      </c>
      <c r="L11" s="46">
        <v>52.8</v>
      </c>
      <c r="M11" s="46">
        <v>67.900000000000006</v>
      </c>
      <c r="N11" s="46"/>
      <c r="O11" s="46"/>
      <c r="P11" s="46">
        <f t="shared" si="1"/>
        <v>-3.050345429341474E-2</v>
      </c>
      <c r="Q11" s="46">
        <f t="shared" si="2"/>
        <v>-3.4016885278254243E-2</v>
      </c>
      <c r="R11" s="46">
        <f t="shared" si="3"/>
        <v>-5.750447128437826E-3</v>
      </c>
      <c r="S11" s="46">
        <f t="shared" si="4"/>
        <v>-1.4566083866539405E-2</v>
      </c>
      <c r="T11" s="46">
        <f t="shared" si="5"/>
        <v>4.1407926660313871E-3</v>
      </c>
      <c r="U11" s="46">
        <f t="shared" si="6"/>
        <v>-0.1051271161935855</v>
      </c>
      <c r="V11" s="46">
        <f t="shared" si="7"/>
        <v>-8.8496152769824993E-3</v>
      </c>
      <c r="W11" s="46">
        <f t="shared" si="8"/>
        <v>-4.9710319824300783E-2</v>
      </c>
      <c r="X11" s="46">
        <f t="shared" si="9"/>
        <v>5.6980211146375748E-3</v>
      </c>
      <c r="Y11" s="46">
        <f t="shared" si="10"/>
        <v>-8.7977107035290842E-3</v>
      </c>
      <c r="Z11" s="46"/>
      <c r="AA11" s="119">
        <v>2357</v>
      </c>
      <c r="AB11" s="112">
        <v>2.5548628926389796E-4</v>
      </c>
      <c r="AC11" s="112">
        <v>1.1350840680833375E-4</v>
      </c>
      <c r="AD11" s="112">
        <v>5.8136304021905606E-4</v>
      </c>
      <c r="AE11" s="112">
        <v>1.6373850608020782E-4</v>
      </c>
      <c r="AF11" s="112">
        <v>1.7291231484382546E-4</v>
      </c>
      <c r="AG11" s="112">
        <v>3.3194077065416983E-5</v>
      </c>
      <c r="AH11" s="112">
        <v>5.7254082308258283E-5</v>
      </c>
      <c r="AI11" s="112">
        <v>1.7100122363703882E-4</v>
      </c>
      <c r="AJ11" s="112">
        <v>9.2306244559509315E-5</v>
      </c>
      <c r="AK11" s="126">
        <v>1.2799596714819817E-4</v>
      </c>
      <c r="AL11" s="46"/>
      <c r="AM11" s="46"/>
    </row>
    <row r="12" spans="1:39">
      <c r="A12" s="46"/>
      <c r="B12" s="46"/>
      <c r="C12" s="46" t="s">
        <v>689</v>
      </c>
      <c r="D12" s="46">
        <v>2200</v>
      </c>
      <c r="E12" s="46">
        <v>155</v>
      </c>
      <c r="F12" s="46">
        <v>429</v>
      </c>
      <c r="G12" s="46">
        <v>89.1</v>
      </c>
      <c r="H12" s="46">
        <v>132</v>
      </c>
      <c r="I12" s="46">
        <v>92.1</v>
      </c>
      <c r="J12" s="46">
        <v>22.3</v>
      </c>
      <c r="K12" s="46">
        <v>294</v>
      </c>
      <c r="L12" s="46">
        <v>53.7</v>
      </c>
      <c r="M12" s="46">
        <v>67.400000000000006</v>
      </c>
      <c r="N12" s="46"/>
      <c r="O12" s="46"/>
      <c r="P12" s="46">
        <f t="shared" si="1"/>
        <v>-2.6907452919924382E-2</v>
      </c>
      <c r="Q12" s="46">
        <f t="shared" si="2"/>
        <v>7.0145609366759773E-2</v>
      </c>
      <c r="R12" s="46">
        <f t="shared" si="3"/>
        <v>-1.0434877292579619E-2</v>
      </c>
      <c r="S12" s="46">
        <f t="shared" si="4"/>
        <v>5.6274768657283893E-3</v>
      </c>
      <c r="T12" s="46">
        <f t="shared" si="5"/>
        <v>8.7011376989629699E-2</v>
      </c>
      <c r="U12" s="46">
        <f t="shared" si="6"/>
        <v>7.2022117657527029E-2</v>
      </c>
      <c r="V12" s="46">
        <f t="shared" si="7"/>
        <v>-8.9286307443013184E-3</v>
      </c>
      <c r="W12" s="46">
        <f t="shared" si="8"/>
        <v>3.2846513772296089E-2</v>
      </c>
      <c r="X12" s="46">
        <f t="shared" si="9"/>
        <v>1.6901810802603254E-2</v>
      </c>
      <c r="Y12" s="46">
        <f t="shared" si="10"/>
        <v>-7.3910166463890667E-3</v>
      </c>
      <c r="Z12" s="46"/>
      <c r="AA12" s="119">
        <v>4938</v>
      </c>
      <c r="AB12" s="112">
        <v>5.05276406544573E-5</v>
      </c>
      <c r="AC12" s="112">
        <v>1.6644844997570346E-4</v>
      </c>
      <c r="AD12" s="112">
        <v>1.6373850608020782E-4</v>
      </c>
      <c r="AE12" s="112">
        <v>4.2013024668562755E-4</v>
      </c>
      <c r="AF12" s="112">
        <v>1.7438088362267958E-4</v>
      </c>
      <c r="AG12" s="112">
        <v>7.4229183877914912E-5</v>
      </c>
      <c r="AH12" s="112">
        <v>6.8256640513073981E-5</v>
      </c>
      <c r="AI12" s="112">
        <v>3.4182557422062388E-4</v>
      </c>
      <c r="AJ12" s="112">
        <v>-2.7743693918448478E-5</v>
      </c>
      <c r="AK12" s="126">
        <v>7.6732079057074726E-5</v>
      </c>
      <c r="AL12" s="46"/>
      <c r="AM12" s="46"/>
    </row>
    <row r="13" spans="1:39">
      <c r="A13" s="46"/>
      <c r="B13" s="46"/>
      <c r="C13" s="46" t="s">
        <v>688</v>
      </c>
      <c r="D13" s="46">
        <v>2195</v>
      </c>
      <c r="E13" s="46">
        <v>160</v>
      </c>
      <c r="F13" s="46">
        <v>408.5</v>
      </c>
      <c r="G13" s="46">
        <v>91</v>
      </c>
      <c r="H13" s="46">
        <v>136</v>
      </c>
      <c r="I13" s="46">
        <v>92.5</v>
      </c>
      <c r="J13" s="46">
        <v>22.45</v>
      </c>
      <c r="K13" s="46">
        <v>291.5</v>
      </c>
      <c r="L13" s="46">
        <v>53.9</v>
      </c>
      <c r="M13" s="46">
        <v>67.8</v>
      </c>
      <c r="N13" s="46"/>
      <c r="O13" s="46"/>
      <c r="P13" s="46">
        <f t="shared" si="1"/>
        <v>-2.2753138371355394E-3</v>
      </c>
      <c r="Q13" s="46">
        <f t="shared" si="2"/>
        <v>3.174869831458027E-2</v>
      </c>
      <c r="R13" s="46">
        <f t="shared" si="3"/>
        <v>-4.8965004627959385E-2</v>
      </c>
      <c r="S13" s="46">
        <f t="shared" si="4"/>
        <v>2.1100172040086428E-2</v>
      </c>
      <c r="T13" s="46">
        <f t="shared" si="5"/>
        <v>2.9852963149681128E-2</v>
      </c>
      <c r="U13" s="46">
        <f t="shared" si="6"/>
        <v>4.3337012571183506E-3</v>
      </c>
      <c r="V13" s="46">
        <f t="shared" si="7"/>
        <v>6.7039357221901344E-3</v>
      </c>
      <c r="W13" s="46">
        <f t="shared" si="8"/>
        <v>-8.539761548134496E-3</v>
      </c>
      <c r="X13" s="46">
        <f t="shared" si="9"/>
        <v>3.7174764001323521E-3</v>
      </c>
      <c r="Y13" s="46">
        <f t="shared" si="10"/>
        <v>5.9171770280885185E-3</v>
      </c>
      <c r="Z13" s="46"/>
      <c r="AA13" s="119">
        <v>2317</v>
      </c>
      <c r="AB13" s="112">
        <v>2.5808947042218398E-4</v>
      </c>
      <c r="AC13" s="112">
        <v>2.659637271191555E-4</v>
      </c>
      <c r="AD13" s="112">
        <v>1.7291231484382546E-4</v>
      </c>
      <c r="AE13" s="112">
        <v>1.7438088362267958E-4</v>
      </c>
      <c r="AF13" s="112">
        <v>8.5349848960391053E-4</v>
      </c>
      <c r="AG13" s="112">
        <v>1.9373415952250259E-4</v>
      </c>
      <c r="AH13" s="112">
        <v>1.2562999191477467E-4</v>
      </c>
      <c r="AI13" s="112">
        <v>2.5430396553735644E-4</v>
      </c>
      <c r="AJ13" s="112">
        <v>2.7490673668255838E-4</v>
      </c>
      <c r="AK13" s="126">
        <v>2.2993525897392267E-4</v>
      </c>
      <c r="AL13" s="46"/>
      <c r="AM13" s="46"/>
    </row>
    <row r="14" spans="1:39">
      <c r="A14" s="46"/>
      <c r="B14" s="46"/>
      <c r="C14" s="46" t="s">
        <v>687</v>
      </c>
      <c r="D14" s="46">
        <v>2175</v>
      </c>
      <c r="E14" s="46">
        <v>166</v>
      </c>
      <c r="F14" s="46">
        <v>407.5</v>
      </c>
      <c r="G14" s="46">
        <v>100</v>
      </c>
      <c r="H14" s="46">
        <v>136</v>
      </c>
      <c r="I14" s="46">
        <v>91</v>
      </c>
      <c r="J14" s="46">
        <v>22.35</v>
      </c>
      <c r="K14" s="46">
        <v>313.5</v>
      </c>
      <c r="L14" s="46">
        <v>52.6</v>
      </c>
      <c r="M14" s="46">
        <v>67.900000000000006</v>
      </c>
      <c r="N14" s="46"/>
      <c r="O14" s="46"/>
      <c r="P14" s="46">
        <f t="shared" si="1"/>
        <v>-9.1533819864872482E-3</v>
      </c>
      <c r="Q14" s="46">
        <f t="shared" si="2"/>
        <v>3.6813973122716399E-2</v>
      </c>
      <c r="R14" s="46">
        <f t="shared" si="3"/>
        <v>-2.4509816191401849E-3</v>
      </c>
      <c r="S14" s="46">
        <f t="shared" si="4"/>
        <v>9.4310679471241415E-2</v>
      </c>
      <c r="T14" s="46">
        <f t="shared" si="5"/>
        <v>0</v>
      </c>
      <c r="U14" s="46">
        <f t="shared" si="6"/>
        <v>-1.6349138001529411E-2</v>
      </c>
      <c r="V14" s="46">
        <f t="shared" si="7"/>
        <v>-4.4642931286853812E-3</v>
      </c>
      <c r="W14" s="46">
        <f t="shared" si="8"/>
        <v>7.2759354282428301E-2</v>
      </c>
      <c r="X14" s="46">
        <f t="shared" si="9"/>
        <v>-2.441435817128727E-2</v>
      </c>
      <c r="Y14" s="46">
        <f t="shared" si="10"/>
        <v>1.4738396183007448E-3</v>
      </c>
      <c r="Z14" s="46"/>
      <c r="AA14" s="118">
        <v>3702</v>
      </c>
      <c r="AB14" s="112">
        <v>-2.1425659891037524E-5</v>
      </c>
      <c r="AC14" s="112">
        <v>2.8752739958117862E-4</v>
      </c>
      <c r="AD14" s="112">
        <v>3.3194077065416983E-5</v>
      </c>
      <c r="AE14" s="112">
        <v>7.4229183877914912E-5</v>
      </c>
      <c r="AF14" s="112">
        <v>1.9373415952250259E-4</v>
      </c>
      <c r="AG14" s="112">
        <v>7.9891640464662935E-4</v>
      </c>
      <c r="AH14" s="112">
        <v>2.0898021312340505E-5</v>
      </c>
      <c r="AI14" s="112">
        <v>1.8182133124673515E-4</v>
      </c>
      <c r="AJ14" s="112">
        <v>3.0589603738172582E-5</v>
      </c>
      <c r="AK14" s="126">
        <v>1.1605334125374455E-4</v>
      </c>
      <c r="AL14" s="46"/>
      <c r="AM14" s="46"/>
    </row>
    <row r="15" spans="1:39">
      <c r="A15" s="46"/>
      <c r="B15" s="46"/>
      <c r="C15" s="46" t="s">
        <v>686</v>
      </c>
      <c r="D15" s="46">
        <v>2195</v>
      </c>
      <c r="E15" s="46">
        <v>158.5</v>
      </c>
      <c r="F15" s="46">
        <v>414</v>
      </c>
      <c r="G15" s="46">
        <v>103.5</v>
      </c>
      <c r="H15" s="46">
        <v>138</v>
      </c>
      <c r="I15" s="46">
        <v>90</v>
      </c>
      <c r="J15" s="46">
        <v>22.75</v>
      </c>
      <c r="K15" s="46">
        <v>331.5</v>
      </c>
      <c r="L15" s="46">
        <v>52.2</v>
      </c>
      <c r="M15" s="46">
        <v>67.5</v>
      </c>
      <c r="N15" s="46"/>
      <c r="O15" s="46"/>
      <c r="P15" s="46">
        <f t="shared" si="1"/>
        <v>9.1533819864872013E-3</v>
      </c>
      <c r="Q15" s="46">
        <f t="shared" si="2"/>
        <v>-4.6233195039207933E-2</v>
      </c>
      <c r="R15" s="46">
        <f t="shared" si="3"/>
        <v>1.5825041144396892E-2</v>
      </c>
      <c r="S15" s="46">
        <f t="shared" si="4"/>
        <v>3.4401426717332317E-2</v>
      </c>
      <c r="T15" s="46">
        <f t="shared" si="5"/>
        <v>1.4598799421152631E-2</v>
      </c>
      <c r="U15" s="46">
        <f t="shared" si="6"/>
        <v>-1.1049836186584935E-2</v>
      </c>
      <c r="V15" s="46">
        <f t="shared" si="7"/>
        <v>1.7738824337381411E-2</v>
      </c>
      <c r="W15" s="46">
        <f t="shared" si="8"/>
        <v>5.5828449552941889E-2</v>
      </c>
      <c r="X15" s="46">
        <f t="shared" si="9"/>
        <v>-7.633624855071095E-3</v>
      </c>
      <c r="Y15" s="46">
        <f t="shared" si="10"/>
        <v>-5.9084366861663941E-3</v>
      </c>
      <c r="Z15" s="46"/>
      <c r="AA15" s="119">
        <v>1905</v>
      </c>
      <c r="AB15" s="112">
        <v>-3.2536980798621751E-5</v>
      </c>
      <c r="AC15" s="112">
        <v>1.0120432261334869E-4</v>
      </c>
      <c r="AD15" s="112">
        <v>5.7254082308258283E-5</v>
      </c>
      <c r="AE15" s="112">
        <v>6.8256640513073981E-5</v>
      </c>
      <c r="AF15" s="112">
        <v>1.2562999191477467E-4</v>
      </c>
      <c r="AG15" s="112">
        <v>2.0898021312340505E-5</v>
      </c>
      <c r="AH15" s="112">
        <v>3.2948689381479955E-4</v>
      </c>
      <c r="AI15" s="112">
        <v>1.0207701125916846E-4</v>
      </c>
      <c r="AJ15" s="112">
        <v>9.7851099424762621E-5</v>
      </c>
      <c r="AK15" s="126">
        <v>6.6262846005368174E-5</v>
      </c>
      <c r="AL15" s="46"/>
      <c r="AM15" s="46"/>
    </row>
    <row r="16" spans="1:39">
      <c r="A16" s="46"/>
      <c r="B16" s="46"/>
      <c r="C16" s="46" t="s">
        <v>685</v>
      </c>
      <c r="D16" s="46">
        <v>2225</v>
      </c>
      <c r="E16" s="46">
        <v>161.5</v>
      </c>
      <c r="F16" s="46">
        <v>420</v>
      </c>
      <c r="G16" s="46">
        <v>104.5</v>
      </c>
      <c r="H16" s="46">
        <v>142.5</v>
      </c>
      <c r="I16" s="46">
        <v>90.9</v>
      </c>
      <c r="J16" s="46">
        <v>23</v>
      </c>
      <c r="K16" s="46">
        <v>334.5</v>
      </c>
      <c r="L16" s="46">
        <v>52.7</v>
      </c>
      <c r="M16" s="46">
        <v>68.3</v>
      </c>
      <c r="N16" s="46"/>
      <c r="O16" s="46"/>
      <c r="P16" s="46">
        <f t="shared" si="1"/>
        <v>1.357486909106885E-2</v>
      </c>
      <c r="Q16" s="46">
        <f t="shared" si="2"/>
        <v>1.8750549345376028E-2</v>
      </c>
      <c r="R16" s="46">
        <f t="shared" si="3"/>
        <v>1.4388737452099671E-2</v>
      </c>
      <c r="S16" s="46">
        <f t="shared" si="4"/>
        <v>9.6154586994419734E-3</v>
      </c>
      <c r="T16" s="46">
        <f t="shared" si="5"/>
        <v>3.2088314551500449E-2</v>
      </c>
      <c r="U16" s="46">
        <f t="shared" si="6"/>
        <v>9.950330853168092E-3</v>
      </c>
      <c r="V16" s="46">
        <f t="shared" si="7"/>
        <v>1.092907053219023E-2</v>
      </c>
      <c r="W16" s="46">
        <f t="shared" si="8"/>
        <v>9.0090699423659108E-3</v>
      </c>
      <c r="X16" s="46">
        <f t="shared" si="9"/>
        <v>9.5329606587236868E-3</v>
      </c>
      <c r="Y16" s="46">
        <f t="shared" si="10"/>
        <v>1.1782168698260169E-2</v>
      </c>
      <c r="Z16" s="46"/>
      <c r="AA16" s="119">
        <v>6414</v>
      </c>
      <c r="AB16" s="112">
        <v>1.8068864895297827E-4</v>
      </c>
      <c r="AC16" s="112">
        <v>2.5493108279282952E-4</v>
      </c>
      <c r="AD16" s="112">
        <v>1.7100122363703882E-4</v>
      </c>
      <c r="AE16" s="112">
        <v>3.4182557422062388E-4</v>
      </c>
      <c r="AF16" s="112">
        <v>2.5430396553735644E-4</v>
      </c>
      <c r="AG16" s="112">
        <v>1.8182133124673515E-4</v>
      </c>
      <c r="AH16" s="112">
        <v>1.0207701125916846E-4</v>
      </c>
      <c r="AI16" s="112">
        <v>6.7711614798854163E-4</v>
      </c>
      <c r="AJ16" s="112">
        <v>-2.3344961762484796E-6</v>
      </c>
      <c r="AK16" s="126">
        <v>1.1046344185299963E-4</v>
      </c>
      <c r="AL16" s="46"/>
      <c r="AM16" s="46"/>
    </row>
    <row r="17" spans="1:39">
      <c r="A17" s="46"/>
      <c r="B17" s="46"/>
      <c r="C17" s="46" t="s">
        <v>684</v>
      </c>
      <c r="D17" s="46">
        <v>2295</v>
      </c>
      <c r="E17" s="46">
        <v>159</v>
      </c>
      <c r="F17" s="46">
        <v>421.5</v>
      </c>
      <c r="G17" s="46">
        <v>102</v>
      </c>
      <c r="H17" s="46">
        <v>145.5</v>
      </c>
      <c r="I17" s="46">
        <v>89.2</v>
      </c>
      <c r="J17" s="46">
        <v>22.95</v>
      </c>
      <c r="K17" s="46">
        <v>329</v>
      </c>
      <c r="L17" s="46">
        <v>52</v>
      </c>
      <c r="M17" s="46">
        <v>68.400000000000006</v>
      </c>
      <c r="N17" s="46"/>
      <c r="O17" s="46"/>
      <c r="P17" s="46">
        <f t="shared" si="1"/>
        <v>3.0975927894304929E-2</v>
      </c>
      <c r="Q17" s="46">
        <f t="shared" si="2"/>
        <v>-1.5600940442479661E-2</v>
      </c>
      <c r="R17" s="46">
        <f t="shared" si="3"/>
        <v>3.5650661644961446E-3</v>
      </c>
      <c r="S17" s="46">
        <f t="shared" si="4"/>
        <v>-2.4214258120594627E-2</v>
      </c>
      <c r="T17" s="46">
        <f t="shared" si="5"/>
        <v>2.0834086902842053E-2</v>
      </c>
      <c r="U17" s="46">
        <f t="shared" si="6"/>
        <v>-1.8878961597469497E-2</v>
      </c>
      <c r="V17" s="46">
        <f t="shared" si="7"/>
        <v>-2.1762794225955173E-3</v>
      </c>
      <c r="W17" s="46">
        <f t="shared" si="8"/>
        <v>-1.6579128802911222E-2</v>
      </c>
      <c r="X17" s="46">
        <f t="shared" si="9"/>
        <v>-1.3371736965889308E-2</v>
      </c>
      <c r="Y17" s="46">
        <f t="shared" si="10"/>
        <v>1.4630580517605368E-3</v>
      </c>
      <c r="Z17" s="46"/>
      <c r="AA17" s="119">
        <v>3356</v>
      </c>
      <c r="AB17" s="112">
        <v>1.9343203461633096E-4</v>
      </c>
      <c r="AC17" s="112">
        <v>5.6994374111923623E-6</v>
      </c>
      <c r="AD17" s="112">
        <v>9.2306244559509315E-5</v>
      </c>
      <c r="AE17" s="112">
        <v>-2.7743693918448478E-5</v>
      </c>
      <c r="AF17" s="112">
        <v>2.7490673668255838E-4</v>
      </c>
      <c r="AG17" s="112">
        <v>3.0589603738172582E-5</v>
      </c>
      <c r="AH17" s="112">
        <v>9.7851099424762621E-5</v>
      </c>
      <c r="AI17" s="112">
        <v>-2.3344961762484796E-6</v>
      </c>
      <c r="AJ17" s="112">
        <v>6.6648378528318E-4</v>
      </c>
      <c r="AK17" s="126">
        <v>1.6972140581408485E-4</v>
      </c>
      <c r="AL17" s="46"/>
      <c r="AM17" s="46"/>
    </row>
    <row r="18" spans="1:39">
      <c r="A18" s="46"/>
      <c r="B18" s="46"/>
      <c r="C18" s="46" t="s">
        <v>683</v>
      </c>
      <c r="D18" s="46">
        <v>2265</v>
      </c>
      <c r="E18" s="46">
        <v>160</v>
      </c>
      <c r="F18" s="46">
        <v>423.5</v>
      </c>
      <c r="G18" s="46">
        <v>101.5</v>
      </c>
      <c r="H18" s="46">
        <v>145.5</v>
      </c>
      <c r="I18" s="46">
        <v>89.5</v>
      </c>
      <c r="J18" s="46">
        <v>23.35</v>
      </c>
      <c r="K18" s="46">
        <v>337</v>
      </c>
      <c r="L18" s="46">
        <v>51.2</v>
      </c>
      <c r="M18" s="46">
        <v>68</v>
      </c>
      <c r="N18" s="46"/>
      <c r="O18" s="46"/>
      <c r="P18" s="46">
        <f t="shared" si="1"/>
        <v>-1.3158084577511088E-2</v>
      </c>
      <c r="Q18" s="46">
        <f t="shared" si="2"/>
        <v>6.269613013595395E-3</v>
      </c>
      <c r="R18" s="46">
        <f t="shared" si="3"/>
        <v>4.7337366501989213E-3</v>
      </c>
      <c r="S18" s="46">
        <f t="shared" si="4"/>
        <v>-4.9140148024290403E-3</v>
      </c>
      <c r="T18" s="46">
        <f t="shared" si="5"/>
        <v>0</v>
      </c>
      <c r="U18" s="46">
        <f t="shared" si="6"/>
        <v>3.3575856948459474E-3</v>
      </c>
      <c r="V18" s="46">
        <f t="shared" si="7"/>
        <v>1.7279047608352169E-2</v>
      </c>
      <c r="W18" s="46">
        <f t="shared" si="8"/>
        <v>2.4025179586989836E-2</v>
      </c>
      <c r="X18" s="46">
        <f t="shared" si="9"/>
        <v>-1.5504186535965199E-2</v>
      </c>
      <c r="Y18" s="46">
        <f t="shared" si="10"/>
        <v>-5.8651194523981339E-3</v>
      </c>
      <c r="Z18" s="46"/>
      <c r="AA18" s="119">
        <v>2338</v>
      </c>
      <c r="AB18" s="112">
        <v>1.6639916190963814E-4</v>
      </c>
      <c r="AC18" s="112">
        <v>3.1290286685578544E-4</v>
      </c>
      <c r="AD18" s="112">
        <v>1.2799596714819817E-4</v>
      </c>
      <c r="AE18" s="112">
        <v>7.6732079057074726E-5</v>
      </c>
      <c r="AF18" s="112">
        <v>2.2993525897392267E-4</v>
      </c>
      <c r="AG18" s="112">
        <v>1.1605334125374455E-4</v>
      </c>
      <c r="AH18" s="112">
        <v>6.6262846005368174E-5</v>
      </c>
      <c r="AI18" s="112">
        <v>1.1046344185299963E-4</v>
      </c>
      <c r="AJ18" s="112">
        <v>1.6972140581408485E-4</v>
      </c>
      <c r="AK18" s="126">
        <v>4.6866733971737758E-4</v>
      </c>
      <c r="AL18" s="46"/>
      <c r="AM18" s="46"/>
    </row>
    <row r="19" spans="1:39" ht="17.5" thickBot="1">
      <c r="A19" s="46"/>
      <c r="B19" s="46"/>
      <c r="C19" s="46" t="s">
        <v>682</v>
      </c>
      <c r="D19" s="46">
        <v>2225</v>
      </c>
      <c r="E19" s="46">
        <v>156</v>
      </c>
      <c r="F19" s="46">
        <v>417</v>
      </c>
      <c r="G19" s="46">
        <v>97.8</v>
      </c>
      <c r="H19" s="46">
        <v>142</v>
      </c>
      <c r="I19" s="46">
        <v>89.9</v>
      </c>
      <c r="J19" s="46">
        <v>23.1</v>
      </c>
      <c r="K19" s="46">
        <v>328</v>
      </c>
      <c r="L19" s="46">
        <v>51.7</v>
      </c>
      <c r="M19" s="46">
        <v>67</v>
      </c>
      <c r="N19" s="46"/>
      <c r="O19" s="46"/>
      <c r="P19" s="46">
        <f t="shared" si="1"/>
        <v>-1.7817843316793786E-2</v>
      </c>
      <c r="Q19" s="46">
        <f t="shared" si="2"/>
        <v>-2.5317807984289897E-2</v>
      </c>
      <c r="R19" s="46">
        <f t="shared" si="3"/>
        <v>-1.5467292293307599E-2</v>
      </c>
      <c r="S19" s="46">
        <f t="shared" si="4"/>
        <v>-3.7134221441070349E-2</v>
      </c>
      <c r="T19" s="46">
        <f t="shared" si="5"/>
        <v>-2.4349029010286499E-2</v>
      </c>
      <c r="U19" s="46">
        <f t="shared" si="6"/>
        <v>4.4593161967648974E-3</v>
      </c>
      <c r="V19" s="46">
        <f t="shared" si="7"/>
        <v>-1.076436658715843E-2</v>
      </c>
      <c r="W19" s="46">
        <f t="shared" si="8"/>
        <v>-2.7069321968218027E-2</v>
      </c>
      <c r="X19" s="46">
        <f t="shared" si="9"/>
        <v>9.7182494689213462E-3</v>
      </c>
      <c r="Y19" s="46">
        <f t="shared" si="10"/>
        <v>-1.4815085785140587E-2</v>
      </c>
      <c r="Z19" s="46"/>
      <c r="AA19" s="120" t="s">
        <v>715</v>
      </c>
      <c r="AB19" s="117"/>
      <c r="AC19" s="117"/>
      <c r="AD19" s="117"/>
      <c r="AE19" s="117"/>
      <c r="AF19" s="117"/>
      <c r="AG19" s="117"/>
      <c r="AH19" s="117"/>
      <c r="AI19" s="117"/>
      <c r="AJ19" s="117"/>
      <c r="AK19" s="127"/>
      <c r="AL19" s="46"/>
      <c r="AM19" s="46"/>
    </row>
    <row r="20" spans="1:39" ht="17.5" thickTop="1">
      <c r="A20" s="46"/>
      <c r="B20" s="46"/>
      <c r="C20" s="46" t="s">
        <v>681</v>
      </c>
      <c r="D20" s="46">
        <v>2185</v>
      </c>
      <c r="E20" s="46">
        <v>150</v>
      </c>
      <c r="F20" s="46">
        <v>424.5</v>
      </c>
      <c r="G20" s="46">
        <v>98.4</v>
      </c>
      <c r="H20" s="46">
        <v>148.5</v>
      </c>
      <c r="I20" s="46">
        <v>95.6</v>
      </c>
      <c r="J20" s="46">
        <v>23.8</v>
      </c>
      <c r="K20" s="46">
        <v>339</v>
      </c>
      <c r="L20" s="46">
        <v>53.1</v>
      </c>
      <c r="M20" s="46">
        <v>67.2</v>
      </c>
      <c r="N20" s="46"/>
      <c r="O20" s="46"/>
      <c r="P20" s="46">
        <f t="shared" si="1"/>
        <v>-1.8141087070650038E-2</v>
      </c>
      <c r="Q20" s="46">
        <f t="shared" si="2"/>
        <v>-3.9220713153281267E-2</v>
      </c>
      <c r="R20" s="46">
        <f t="shared" si="3"/>
        <v>1.7825783952600666E-2</v>
      </c>
      <c r="S20" s="46">
        <f t="shared" si="4"/>
        <v>6.1162270174362739E-3</v>
      </c>
      <c r="T20" s="46">
        <f t="shared" si="5"/>
        <v>4.4757900641493625E-2</v>
      </c>
      <c r="U20" s="46">
        <f t="shared" si="6"/>
        <v>6.147487857978081E-2</v>
      </c>
      <c r="V20" s="46">
        <f t="shared" si="7"/>
        <v>2.9852963149681128E-2</v>
      </c>
      <c r="W20" s="46">
        <f t="shared" si="8"/>
        <v>3.298649899630645E-2</v>
      </c>
      <c r="X20" s="46">
        <f t="shared" si="9"/>
        <v>2.6719146733509641E-2</v>
      </c>
      <c r="Y20" s="46">
        <f t="shared" si="10"/>
        <v>2.9806281381379411E-3</v>
      </c>
      <c r="Z20" s="46"/>
      <c r="AA20" s="46"/>
      <c r="AB20" s="46"/>
      <c r="AC20" s="46"/>
      <c r="AD20" s="46"/>
      <c r="AE20" s="46"/>
      <c r="AF20" s="46"/>
      <c r="AG20" s="46"/>
      <c r="AH20" s="46"/>
      <c r="AI20" s="46"/>
      <c r="AJ20" s="46"/>
      <c r="AK20" s="46"/>
      <c r="AL20" s="46"/>
      <c r="AM20" s="46"/>
    </row>
    <row r="21" spans="1:39" ht="17.5" thickBot="1">
      <c r="A21" s="46"/>
      <c r="B21" s="46"/>
      <c r="C21" s="46" t="s">
        <v>680</v>
      </c>
      <c r="D21" s="46">
        <v>2190</v>
      </c>
      <c r="E21" s="46">
        <v>150</v>
      </c>
      <c r="F21" s="46">
        <v>423.5</v>
      </c>
      <c r="G21" s="46">
        <v>99.7</v>
      </c>
      <c r="H21" s="46">
        <v>155.5</v>
      </c>
      <c r="I21" s="46">
        <v>96</v>
      </c>
      <c r="J21" s="46">
        <v>23.4</v>
      </c>
      <c r="K21" s="46">
        <v>349</v>
      </c>
      <c r="L21" s="46">
        <v>52.6</v>
      </c>
      <c r="M21" s="46">
        <v>68</v>
      </c>
      <c r="N21" s="46"/>
      <c r="O21" s="46"/>
      <c r="P21" s="46">
        <f t="shared" si="1"/>
        <v>2.2857152808560825E-3</v>
      </c>
      <c r="Q21" s="46">
        <f t="shared" si="2"/>
        <v>0</v>
      </c>
      <c r="R21" s="46">
        <f t="shared" si="3"/>
        <v>-2.3584916592929396E-3</v>
      </c>
      <c r="S21" s="46">
        <f t="shared" si="4"/>
        <v>1.3124872909584882E-2</v>
      </c>
      <c r="T21" s="46">
        <f t="shared" si="5"/>
        <v>4.6060773376534525E-2</v>
      </c>
      <c r="U21" s="46">
        <f t="shared" si="6"/>
        <v>4.175371410480592E-3</v>
      </c>
      <c r="V21" s="46">
        <f t="shared" si="7"/>
        <v>-1.694955831377332E-2</v>
      </c>
      <c r="W21" s="46">
        <f t="shared" si="8"/>
        <v>2.9071814821976877E-2</v>
      </c>
      <c r="X21" s="46">
        <f t="shared" si="9"/>
        <v>-9.46080850422896E-3</v>
      </c>
      <c r="Y21" s="46">
        <f t="shared" si="10"/>
        <v>1.1834457647002798E-2</v>
      </c>
      <c r="Z21" s="46"/>
      <c r="AA21" s="46"/>
      <c r="AB21" s="46"/>
      <c r="AC21" s="46"/>
      <c r="AD21" s="46"/>
      <c r="AE21" s="46"/>
      <c r="AF21" s="46"/>
      <c r="AG21" s="46"/>
      <c r="AH21" s="46"/>
      <c r="AI21" s="46"/>
      <c r="AJ21" s="46"/>
      <c r="AK21" s="46"/>
      <c r="AL21" s="46"/>
      <c r="AM21" s="46"/>
    </row>
    <row r="22" spans="1:39" ht="17.5" thickTop="1">
      <c r="A22" s="46"/>
      <c r="B22" s="46"/>
      <c r="C22" s="46" t="s">
        <v>679</v>
      </c>
      <c r="D22" s="46">
        <v>2270</v>
      </c>
      <c r="E22" s="46">
        <v>147.5</v>
      </c>
      <c r="F22" s="46">
        <v>429.5</v>
      </c>
      <c r="G22" s="46">
        <v>102</v>
      </c>
      <c r="H22" s="46">
        <v>150</v>
      </c>
      <c r="I22" s="46">
        <v>95.9</v>
      </c>
      <c r="J22" s="46">
        <v>23.2</v>
      </c>
      <c r="K22" s="46">
        <v>375</v>
      </c>
      <c r="L22" s="46">
        <v>52</v>
      </c>
      <c r="M22" s="46">
        <v>68</v>
      </c>
      <c r="N22" s="46"/>
      <c r="O22" s="46"/>
      <c r="P22" s="46">
        <f t="shared" si="1"/>
        <v>3.5878287664901851E-2</v>
      </c>
      <c r="Q22" s="46">
        <f t="shared" si="2"/>
        <v>-1.6807118316381289E-2</v>
      </c>
      <c r="R22" s="46">
        <f t="shared" si="3"/>
        <v>1.4068227332200962E-2</v>
      </c>
      <c r="S22" s="46">
        <f t="shared" si="4"/>
        <v>2.2807136316478509E-2</v>
      </c>
      <c r="T22" s="46">
        <f t="shared" si="5"/>
        <v>-3.6010437523033054E-2</v>
      </c>
      <c r="U22" s="46">
        <f t="shared" si="6"/>
        <v>-1.0422095784436427E-3</v>
      </c>
      <c r="V22" s="46">
        <f t="shared" si="7"/>
        <v>-8.5837436913914419E-3</v>
      </c>
      <c r="W22" s="46">
        <f t="shared" si="8"/>
        <v>7.1854103767983721E-2</v>
      </c>
      <c r="X22" s="46">
        <f t="shared" si="9"/>
        <v>-1.1472401162236807E-2</v>
      </c>
      <c r="Y22" s="46">
        <f t="shared" si="10"/>
        <v>0</v>
      </c>
      <c r="Z22" s="46"/>
      <c r="AA22" s="121" t="s">
        <v>714</v>
      </c>
      <c r="AB22" s="122">
        <v>6669</v>
      </c>
      <c r="AC22" s="123">
        <v>3036</v>
      </c>
      <c r="AD22" s="124">
        <v>2357</v>
      </c>
      <c r="AE22" s="123">
        <v>4938</v>
      </c>
      <c r="AF22" s="124">
        <v>2317</v>
      </c>
      <c r="AG22" s="122">
        <v>3702</v>
      </c>
      <c r="AH22" s="123">
        <v>1905</v>
      </c>
      <c r="AI22" s="124">
        <v>6414</v>
      </c>
      <c r="AJ22" s="123">
        <v>3356</v>
      </c>
      <c r="AK22" s="125">
        <v>2338</v>
      </c>
      <c r="AL22" s="46"/>
      <c r="AM22" s="46"/>
    </row>
    <row r="23" spans="1:39">
      <c r="A23" s="46"/>
      <c r="B23" s="46"/>
      <c r="C23" s="46" t="s">
        <v>678</v>
      </c>
      <c r="D23" s="46">
        <v>2295</v>
      </c>
      <c r="E23" s="46">
        <v>141.5</v>
      </c>
      <c r="F23" s="46">
        <v>423</v>
      </c>
      <c r="G23" s="46">
        <v>97.5</v>
      </c>
      <c r="H23" s="46">
        <v>150.5</v>
      </c>
      <c r="I23" s="46">
        <v>92.5</v>
      </c>
      <c r="J23" s="46">
        <v>23.5</v>
      </c>
      <c r="K23" s="46">
        <v>358</v>
      </c>
      <c r="L23" s="46">
        <v>55.5</v>
      </c>
      <c r="M23" s="46">
        <v>68.8</v>
      </c>
      <c r="N23" s="46"/>
      <c r="O23" s="46"/>
      <c r="P23" s="46">
        <f t="shared" si="1"/>
        <v>1.0953012019197145E-2</v>
      </c>
      <c r="Q23" s="46">
        <f t="shared" si="2"/>
        <v>-4.1528458696582227E-2</v>
      </c>
      <c r="R23" s="46">
        <f t="shared" si="3"/>
        <v>-1.5249562378032143E-2</v>
      </c>
      <c r="S23" s="46">
        <f t="shared" si="4"/>
        <v>-4.5120435280469544E-2</v>
      </c>
      <c r="T23" s="46">
        <f t="shared" si="5"/>
        <v>3.3277900926747457E-3</v>
      </c>
      <c r="U23" s="46">
        <f t="shared" si="6"/>
        <v>-3.6097337371013095E-2</v>
      </c>
      <c r="V23" s="46">
        <f t="shared" si="7"/>
        <v>1.2848142477849059E-2</v>
      </c>
      <c r="W23" s="46">
        <f t="shared" si="8"/>
        <v>-4.6393039569710512E-2</v>
      </c>
      <c r="X23" s="46">
        <f t="shared" si="9"/>
        <v>6.5139302170961449E-2</v>
      </c>
      <c r="Y23" s="46">
        <f t="shared" si="10"/>
        <v>1.1696039763191236E-2</v>
      </c>
      <c r="Z23" s="46"/>
      <c r="AA23" s="118">
        <v>6669</v>
      </c>
      <c r="AB23" s="112" cm="1">
        <f t="array" ref="AB23:AK32">Cor_Matrix(P3:Y64,AB24:AK35)</f>
        <v>1</v>
      </c>
      <c r="AC23" s="112">
        <v>6.2923302208646933E-2</v>
      </c>
      <c r="AD23" s="112">
        <v>0.32650640836123157</v>
      </c>
      <c r="AE23" s="112">
        <v>7.5959984135559405E-2</v>
      </c>
      <c r="AF23" s="112">
        <v>0.2722179306528435</v>
      </c>
      <c r="AG23" s="112">
        <v>-2.3357768910521243E-2</v>
      </c>
      <c r="AH23" s="112">
        <v>-5.5233936863591682E-2</v>
      </c>
      <c r="AI23" s="112">
        <v>0.21396715161122332</v>
      </c>
      <c r="AJ23" s="112">
        <v>0.23087740166844709</v>
      </c>
      <c r="AK23" s="126">
        <v>0.2368463029277931</v>
      </c>
      <c r="AL23" s="46"/>
      <c r="AM23" s="46"/>
    </row>
    <row r="24" spans="1:39">
      <c r="A24" s="46"/>
      <c r="B24" s="46"/>
      <c r="C24" s="46" t="s">
        <v>677</v>
      </c>
      <c r="D24" s="46">
        <v>2240</v>
      </c>
      <c r="E24" s="46">
        <v>142</v>
      </c>
      <c r="F24" s="46">
        <v>423</v>
      </c>
      <c r="G24" s="46">
        <v>98.3</v>
      </c>
      <c r="H24" s="46">
        <v>159</v>
      </c>
      <c r="I24" s="46">
        <v>93</v>
      </c>
      <c r="J24" s="46">
        <v>23</v>
      </c>
      <c r="K24" s="46">
        <v>345.5</v>
      </c>
      <c r="L24" s="46">
        <v>56.3</v>
      </c>
      <c r="M24" s="46">
        <v>69</v>
      </c>
      <c r="N24" s="46"/>
      <c r="O24" s="46"/>
      <c r="P24" s="46">
        <f t="shared" si="1"/>
        <v>-2.4256977645559983E-2</v>
      </c>
      <c r="Q24" s="46">
        <f t="shared" si="2"/>
        <v>3.5273405179684406E-3</v>
      </c>
      <c r="R24" s="46">
        <f t="shared" si="3"/>
        <v>0</v>
      </c>
      <c r="S24" s="46">
        <f t="shared" si="4"/>
        <v>8.1716491493192579E-3</v>
      </c>
      <c r="T24" s="46">
        <f t="shared" si="5"/>
        <v>5.4941118031301139E-2</v>
      </c>
      <c r="U24" s="46">
        <f t="shared" si="6"/>
        <v>5.390848634876373E-3</v>
      </c>
      <c r="V24" s="46">
        <f t="shared" si="7"/>
        <v>-2.1506205220963619E-2</v>
      </c>
      <c r="W24" s="46">
        <f t="shared" si="8"/>
        <v>-3.5540343192975693E-2</v>
      </c>
      <c r="X24" s="46">
        <f t="shared" si="9"/>
        <v>1.4311514393255726E-2</v>
      </c>
      <c r="Y24" s="46">
        <f t="shared" si="10"/>
        <v>2.9027596579614102E-3</v>
      </c>
      <c r="Z24" s="46"/>
      <c r="AA24" s="119">
        <v>3036</v>
      </c>
      <c r="AB24" s="112">
        <v>6.2923302208646933E-2</v>
      </c>
      <c r="AC24" s="112">
        <v>1.0000000000000002</v>
      </c>
      <c r="AD24" s="112">
        <v>0.13043160076410285</v>
      </c>
      <c r="AE24" s="112">
        <v>0.22499159067954749</v>
      </c>
      <c r="AF24" s="112">
        <v>0.25223162474775418</v>
      </c>
      <c r="AG24" s="112">
        <v>0.28184288298332105</v>
      </c>
      <c r="AH24" s="112">
        <v>0.15447510383515003</v>
      </c>
      <c r="AI24" s="112">
        <v>0.27143741490477269</v>
      </c>
      <c r="AJ24" s="112">
        <v>6.1166791505838257E-3</v>
      </c>
      <c r="AK24" s="126">
        <v>0.40045682788164377</v>
      </c>
      <c r="AL24" s="46"/>
      <c r="AM24" s="46"/>
    </row>
    <row r="25" spans="1:39">
      <c r="A25" s="46"/>
      <c r="B25" s="46"/>
      <c r="C25" s="46" t="s">
        <v>676</v>
      </c>
      <c r="D25" s="46">
        <v>2460</v>
      </c>
      <c r="E25" s="46">
        <v>140.5</v>
      </c>
      <c r="F25" s="46">
        <v>422.5</v>
      </c>
      <c r="G25" s="46">
        <v>97.4</v>
      </c>
      <c r="H25" s="46">
        <v>159</v>
      </c>
      <c r="I25" s="46">
        <v>91.7</v>
      </c>
      <c r="J25" s="46">
        <v>22.8</v>
      </c>
      <c r="K25" s="46">
        <v>336</v>
      </c>
      <c r="L25" s="46">
        <v>55.8</v>
      </c>
      <c r="M25" s="46">
        <v>69.3</v>
      </c>
      <c r="N25" s="46"/>
      <c r="O25" s="46"/>
      <c r="P25" s="46">
        <f t="shared" si="1"/>
        <v>9.3685484077323036E-2</v>
      </c>
      <c r="Q25" s="46">
        <f t="shared" si="2"/>
        <v>-1.0619568827460261E-2</v>
      </c>
      <c r="R25" s="46">
        <f t="shared" si="3"/>
        <v>-1.1827322490493785E-3</v>
      </c>
      <c r="S25" s="46">
        <f t="shared" si="4"/>
        <v>-9.1978165046313516E-3</v>
      </c>
      <c r="T25" s="46">
        <f t="shared" si="5"/>
        <v>0</v>
      </c>
      <c r="U25" s="46">
        <f t="shared" si="6"/>
        <v>-1.4077113890836714E-2</v>
      </c>
      <c r="V25" s="46">
        <f t="shared" si="7"/>
        <v>-8.7336799687545534E-3</v>
      </c>
      <c r="W25" s="46">
        <f t="shared" si="8"/>
        <v>-2.7881483244520305E-2</v>
      </c>
      <c r="X25" s="46">
        <f t="shared" si="9"/>
        <v>-8.9206657583794889E-3</v>
      </c>
      <c r="Y25" s="46">
        <f t="shared" si="10"/>
        <v>4.3384015985981411E-3</v>
      </c>
      <c r="Z25" s="46"/>
      <c r="AA25" s="119">
        <v>2357</v>
      </c>
      <c r="AB25" s="112">
        <v>0.32650640836123157</v>
      </c>
      <c r="AC25" s="112">
        <v>0.13043160076410285</v>
      </c>
      <c r="AD25" s="112">
        <v>1</v>
      </c>
      <c r="AE25" s="112">
        <v>0.33131045426262629</v>
      </c>
      <c r="AF25" s="112">
        <v>0.24547136482013091</v>
      </c>
      <c r="AG25" s="112">
        <v>4.8706421114158495E-2</v>
      </c>
      <c r="AH25" s="112">
        <v>0.1308168468253148</v>
      </c>
      <c r="AI25" s="112">
        <v>0.27254857984044106</v>
      </c>
      <c r="AJ25" s="112">
        <v>0.1482902437549386</v>
      </c>
      <c r="AK25" s="126">
        <v>0.24521116026097325</v>
      </c>
      <c r="AL25" s="46"/>
      <c r="AM25" s="46"/>
    </row>
    <row r="26" spans="1:39">
      <c r="A26" s="46"/>
      <c r="B26" s="46"/>
      <c r="C26" s="46" t="s">
        <v>675</v>
      </c>
      <c r="D26" s="46">
        <v>2475</v>
      </c>
      <c r="E26" s="46">
        <v>138.5</v>
      </c>
      <c r="F26" s="46">
        <v>426</v>
      </c>
      <c r="G26" s="46">
        <v>101</v>
      </c>
      <c r="H26" s="46">
        <v>158</v>
      </c>
      <c r="I26" s="46">
        <v>89.9</v>
      </c>
      <c r="J26" s="46">
        <v>22.75</v>
      </c>
      <c r="K26" s="46">
        <v>341</v>
      </c>
      <c r="L26" s="46">
        <v>55.5</v>
      </c>
      <c r="M26" s="46">
        <v>68.400000000000006</v>
      </c>
      <c r="N26" s="46"/>
      <c r="O26" s="46"/>
      <c r="P26" s="46">
        <f t="shared" si="1"/>
        <v>6.0790460763821925E-3</v>
      </c>
      <c r="Q26" s="46">
        <f t="shared" si="2"/>
        <v>-1.4337163146407218E-2</v>
      </c>
      <c r="R26" s="46">
        <f t="shared" si="3"/>
        <v>8.2498994721418393E-3</v>
      </c>
      <c r="S26" s="46">
        <f t="shared" si="4"/>
        <v>3.6294306192770028E-2</v>
      </c>
      <c r="T26" s="46">
        <f t="shared" si="5"/>
        <v>-6.309169193264721E-3</v>
      </c>
      <c r="U26" s="46">
        <f t="shared" si="6"/>
        <v>-1.9824437784844544E-2</v>
      </c>
      <c r="V26" s="46">
        <f t="shared" si="7"/>
        <v>-2.1953905634357262E-3</v>
      </c>
      <c r="W26" s="46">
        <f t="shared" si="8"/>
        <v>1.4771317320312503E-2</v>
      </c>
      <c r="X26" s="46">
        <f t="shared" si="9"/>
        <v>-5.3908486348764233E-3</v>
      </c>
      <c r="Y26" s="46">
        <f t="shared" si="10"/>
        <v>-1.3072081567352662E-2</v>
      </c>
      <c r="Z26" s="46"/>
      <c r="AA26" s="119">
        <v>4938</v>
      </c>
      <c r="AB26" s="112">
        <v>7.5959984135559405E-2</v>
      </c>
      <c r="AC26" s="112">
        <v>0.22499159067954749</v>
      </c>
      <c r="AD26" s="112">
        <v>0.33131045426262629</v>
      </c>
      <c r="AE26" s="112">
        <v>1</v>
      </c>
      <c r="AF26" s="112">
        <v>0.29120948814951075</v>
      </c>
      <c r="AG26" s="112">
        <v>0.12812445813672879</v>
      </c>
      <c r="AH26" s="112">
        <v>0.18345682054868323</v>
      </c>
      <c r="AI26" s="112">
        <v>0.64088630595577489</v>
      </c>
      <c r="AJ26" s="112">
        <v>-5.2429717288839495E-2</v>
      </c>
      <c r="AK26" s="126">
        <v>0.17292295413496975</v>
      </c>
      <c r="AL26" s="46"/>
      <c r="AM26" s="46"/>
    </row>
    <row r="27" spans="1:39">
      <c r="A27" s="46"/>
      <c r="B27" s="46"/>
      <c r="C27" s="46" t="s">
        <v>674</v>
      </c>
      <c r="D27" s="46">
        <v>2475</v>
      </c>
      <c r="E27" s="46">
        <v>135.5</v>
      </c>
      <c r="F27" s="46">
        <v>425</v>
      </c>
      <c r="G27" s="46">
        <v>100.5</v>
      </c>
      <c r="H27" s="46">
        <v>158</v>
      </c>
      <c r="I27" s="46">
        <v>89.7</v>
      </c>
      <c r="J27" s="46">
        <v>23.15</v>
      </c>
      <c r="K27" s="46">
        <v>340</v>
      </c>
      <c r="L27" s="46">
        <v>56.9</v>
      </c>
      <c r="M27" s="46">
        <v>71.2</v>
      </c>
      <c r="N27" s="46"/>
      <c r="O27" s="46"/>
      <c r="P27" s="46">
        <f t="shared" si="1"/>
        <v>0</v>
      </c>
      <c r="Q27" s="46">
        <f t="shared" si="2"/>
        <v>-2.1898685307637573E-2</v>
      </c>
      <c r="R27" s="46">
        <f t="shared" si="3"/>
        <v>-2.3501773449536266E-3</v>
      </c>
      <c r="S27" s="46">
        <f t="shared" si="4"/>
        <v>-4.9627893421290139E-3</v>
      </c>
      <c r="T27" s="46">
        <f t="shared" si="5"/>
        <v>0</v>
      </c>
      <c r="U27" s="46">
        <f t="shared" si="6"/>
        <v>-2.2271724128241415E-3</v>
      </c>
      <c r="V27" s="46">
        <f t="shared" si="7"/>
        <v>1.7429635135283596E-2</v>
      </c>
      <c r="W27" s="46">
        <f t="shared" si="8"/>
        <v>-2.9368596733097135E-3</v>
      </c>
      <c r="X27" s="46">
        <f t="shared" si="9"/>
        <v>2.4912320379896376E-2</v>
      </c>
      <c r="Y27" s="46">
        <f t="shared" si="10"/>
        <v>4.0119993789425358E-2</v>
      </c>
      <c r="Z27" s="46"/>
      <c r="AA27" s="119">
        <v>2317</v>
      </c>
      <c r="AB27" s="112">
        <v>0.2722179306528435</v>
      </c>
      <c r="AC27" s="112">
        <v>0.25223162474775418</v>
      </c>
      <c r="AD27" s="112">
        <v>0.24547136482013091</v>
      </c>
      <c r="AE27" s="112">
        <v>0.29120948814951075</v>
      </c>
      <c r="AF27" s="112">
        <v>1</v>
      </c>
      <c r="AG27" s="112">
        <v>0.23461412484645969</v>
      </c>
      <c r="AH27" s="112">
        <v>0.23690426603853079</v>
      </c>
      <c r="AI27" s="112">
        <v>0.33451852140444316</v>
      </c>
      <c r="AJ27" s="112">
        <v>0.36449301495978531</v>
      </c>
      <c r="AK27" s="126">
        <v>0.36355644589781083</v>
      </c>
      <c r="AL27" s="46"/>
      <c r="AM27" s="46"/>
    </row>
    <row r="28" spans="1:39">
      <c r="A28" s="46"/>
      <c r="B28" s="46"/>
      <c r="C28" s="46" t="s">
        <v>673</v>
      </c>
      <c r="D28" s="46">
        <v>2355</v>
      </c>
      <c r="E28" s="46">
        <v>149</v>
      </c>
      <c r="F28" s="46">
        <v>435</v>
      </c>
      <c r="G28" s="46">
        <v>101</v>
      </c>
      <c r="H28" s="46">
        <v>154.5</v>
      </c>
      <c r="I28" s="46">
        <v>89.9</v>
      </c>
      <c r="J28" s="46">
        <v>23.35</v>
      </c>
      <c r="K28" s="46">
        <v>337.5</v>
      </c>
      <c r="L28" s="46">
        <v>55.7</v>
      </c>
      <c r="M28" s="46">
        <v>71.599999999999994</v>
      </c>
      <c r="N28" s="46"/>
      <c r="O28" s="46"/>
      <c r="P28" s="46">
        <f t="shared" si="1"/>
        <v>-4.9699668552272529E-2</v>
      </c>
      <c r="Q28" s="46">
        <f t="shared" si="2"/>
        <v>9.497466562570353E-2</v>
      </c>
      <c r="R28" s="46">
        <f t="shared" si="3"/>
        <v>2.3256862164267183E-2</v>
      </c>
      <c r="S28" s="46">
        <f t="shared" si="4"/>
        <v>4.9627893421290972E-3</v>
      </c>
      <c r="T28" s="46">
        <f t="shared" si="5"/>
        <v>-2.2400936689166658E-2</v>
      </c>
      <c r="U28" s="46">
        <f t="shared" si="6"/>
        <v>2.2271724128240795E-3</v>
      </c>
      <c r="V28" s="46">
        <f t="shared" si="7"/>
        <v>8.6022035826632884E-3</v>
      </c>
      <c r="W28" s="46">
        <f t="shared" si="8"/>
        <v>-7.3801072976225337E-3</v>
      </c>
      <c r="X28" s="46">
        <f t="shared" si="9"/>
        <v>-2.1315194199046858E-2</v>
      </c>
      <c r="Y28" s="46">
        <f t="shared" si="10"/>
        <v>5.6022555486697516E-3</v>
      </c>
      <c r="Z28" s="46"/>
      <c r="AA28" s="118">
        <v>3702</v>
      </c>
      <c r="AB28" s="112">
        <v>-2.3357768910521243E-2</v>
      </c>
      <c r="AC28" s="112">
        <v>0.28184288298332105</v>
      </c>
      <c r="AD28" s="112">
        <v>4.8706421114158495E-2</v>
      </c>
      <c r="AE28" s="112">
        <v>0.12812445813672879</v>
      </c>
      <c r="AF28" s="112">
        <v>0.23461412484645969</v>
      </c>
      <c r="AG28" s="112">
        <v>1</v>
      </c>
      <c r="AH28" s="112">
        <v>4.0731971034058553E-2</v>
      </c>
      <c r="AI28" s="112">
        <v>0.24720803257583776</v>
      </c>
      <c r="AJ28" s="112">
        <v>4.1920686648489108E-2</v>
      </c>
      <c r="AK28" s="126">
        <v>0.18965951442834125</v>
      </c>
      <c r="AL28" s="46"/>
      <c r="AM28" s="46"/>
    </row>
    <row r="29" spans="1:39">
      <c r="A29" s="46"/>
      <c r="B29" s="46"/>
      <c r="C29" s="46" t="s">
        <v>672</v>
      </c>
      <c r="D29" s="46">
        <v>2325</v>
      </c>
      <c r="E29" s="46">
        <v>158</v>
      </c>
      <c r="F29" s="46">
        <v>453.5</v>
      </c>
      <c r="G29" s="46">
        <v>101.5</v>
      </c>
      <c r="H29" s="46">
        <v>150</v>
      </c>
      <c r="I29" s="46">
        <v>91</v>
      </c>
      <c r="J29" s="46">
        <v>23.4</v>
      </c>
      <c r="K29" s="46">
        <v>337.5</v>
      </c>
      <c r="L29" s="46">
        <v>54.5</v>
      </c>
      <c r="M29" s="46">
        <v>71.5</v>
      </c>
      <c r="N29" s="46"/>
      <c r="O29" s="46"/>
      <c r="P29" s="46">
        <f t="shared" si="1"/>
        <v>-1.2820688429061434E-2</v>
      </c>
      <c r="Q29" s="46">
        <f t="shared" si="2"/>
        <v>5.8648727081507687E-2</v>
      </c>
      <c r="R29" s="46">
        <f t="shared" si="3"/>
        <v>4.1649238466507248E-2</v>
      </c>
      <c r="S29" s="46">
        <f t="shared" si="4"/>
        <v>4.9382816405825767E-3</v>
      </c>
      <c r="T29" s="46">
        <f t="shared" si="5"/>
        <v>-2.9558802241544391E-2</v>
      </c>
      <c r="U29" s="46">
        <f t="shared" si="6"/>
        <v>1.2161565039275435E-2</v>
      </c>
      <c r="V29" s="46">
        <f t="shared" si="7"/>
        <v>2.1390382487492207E-3</v>
      </c>
      <c r="W29" s="46">
        <f t="shared" si="8"/>
        <v>0</v>
      </c>
      <c r="X29" s="46">
        <f t="shared" si="9"/>
        <v>-2.1779445264039982E-2</v>
      </c>
      <c r="Y29" s="46">
        <f t="shared" si="10"/>
        <v>-1.3976242666378616E-3</v>
      </c>
      <c r="Z29" s="46"/>
      <c r="AA29" s="119">
        <v>1905</v>
      </c>
      <c r="AB29" s="112">
        <v>-5.5233936863591682E-2</v>
      </c>
      <c r="AC29" s="112">
        <v>0.15447510383515003</v>
      </c>
      <c r="AD29" s="112">
        <v>0.1308168468253148</v>
      </c>
      <c r="AE29" s="112">
        <v>0.18345682054868323</v>
      </c>
      <c r="AF29" s="112">
        <v>0.23690426603853079</v>
      </c>
      <c r="AG29" s="112">
        <v>4.0731971034058553E-2</v>
      </c>
      <c r="AH29" s="112">
        <v>0.99999999999999989</v>
      </c>
      <c r="AI29" s="112">
        <v>0.21611120662183222</v>
      </c>
      <c r="AJ29" s="112">
        <v>0.20881026452652249</v>
      </c>
      <c r="AK29" s="126">
        <v>0.16862372081671673</v>
      </c>
      <c r="AL29" s="46"/>
      <c r="AM29" s="46"/>
    </row>
    <row r="30" spans="1:39">
      <c r="A30" s="46"/>
      <c r="B30" s="46"/>
      <c r="C30" s="46" t="s">
        <v>671</v>
      </c>
      <c r="D30" s="46">
        <v>2405</v>
      </c>
      <c r="E30" s="46">
        <v>165.5</v>
      </c>
      <c r="F30" s="46">
        <v>443.5</v>
      </c>
      <c r="G30" s="46">
        <v>98.3</v>
      </c>
      <c r="H30" s="46">
        <v>150.5</v>
      </c>
      <c r="I30" s="46">
        <v>91.6</v>
      </c>
      <c r="J30" s="46">
        <v>23</v>
      </c>
      <c r="K30" s="46">
        <v>344</v>
      </c>
      <c r="L30" s="46">
        <v>55.3</v>
      </c>
      <c r="M30" s="46">
        <v>70.8</v>
      </c>
      <c r="N30" s="46"/>
      <c r="O30" s="46"/>
      <c r="P30" s="46">
        <f t="shared" si="1"/>
        <v>3.3829864518404883E-2</v>
      </c>
      <c r="Q30" s="46">
        <f t="shared" si="2"/>
        <v>4.6376161790150819E-2</v>
      </c>
      <c r="R30" s="46">
        <f t="shared" si="3"/>
        <v>-2.2297467805557102E-2</v>
      </c>
      <c r="S30" s="46">
        <f t="shared" si="4"/>
        <v>-3.2034771328721137E-2</v>
      </c>
      <c r="T30" s="46">
        <f t="shared" si="5"/>
        <v>3.3277900926747457E-3</v>
      </c>
      <c r="U30" s="46">
        <f t="shared" si="6"/>
        <v>6.571765163234519E-3</v>
      </c>
      <c r="V30" s="46">
        <f t="shared" si="7"/>
        <v>-1.7241806434505992E-2</v>
      </c>
      <c r="W30" s="46">
        <f t="shared" si="8"/>
        <v>1.9076147060813887E-2</v>
      </c>
      <c r="X30" s="46">
        <f t="shared" si="9"/>
        <v>1.4572206859090725E-2</v>
      </c>
      <c r="Y30" s="46">
        <f t="shared" si="10"/>
        <v>-9.8384490002879407E-3</v>
      </c>
      <c r="Z30" s="46"/>
      <c r="AA30" s="119">
        <v>6414</v>
      </c>
      <c r="AB30" s="112">
        <v>0.21396715161122332</v>
      </c>
      <c r="AC30" s="112">
        <v>0.27143741490477269</v>
      </c>
      <c r="AD30" s="112">
        <v>0.27254857984044106</v>
      </c>
      <c r="AE30" s="112">
        <v>0.64088630595577489</v>
      </c>
      <c r="AF30" s="112">
        <v>0.33451852140444316</v>
      </c>
      <c r="AG30" s="112">
        <v>0.24720803257583776</v>
      </c>
      <c r="AH30" s="112">
        <v>0.21611120662183222</v>
      </c>
      <c r="AI30" s="112">
        <v>1</v>
      </c>
      <c r="AJ30" s="112">
        <v>-3.4750958466863678E-3</v>
      </c>
      <c r="AK30" s="126">
        <v>0.19608963612611308</v>
      </c>
      <c r="AL30" s="46"/>
      <c r="AM30" s="46"/>
    </row>
    <row r="31" spans="1:39">
      <c r="A31" s="46"/>
      <c r="B31" s="46"/>
      <c r="C31" s="46" t="s">
        <v>670</v>
      </c>
      <c r="D31" s="46">
        <v>2420</v>
      </c>
      <c r="E31" s="46">
        <v>159</v>
      </c>
      <c r="F31" s="46">
        <v>440.5</v>
      </c>
      <c r="G31" s="46">
        <v>98.7</v>
      </c>
      <c r="H31" s="46">
        <v>146</v>
      </c>
      <c r="I31" s="46">
        <v>91.1</v>
      </c>
      <c r="J31" s="46">
        <v>23</v>
      </c>
      <c r="K31" s="46">
        <v>335.5</v>
      </c>
      <c r="L31" s="46">
        <v>55.4</v>
      </c>
      <c r="M31" s="46">
        <v>69.3</v>
      </c>
      <c r="N31" s="46"/>
      <c r="O31" s="46"/>
      <c r="P31" s="46">
        <f t="shared" si="1"/>
        <v>6.2176366108705819E-3</v>
      </c>
      <c r="Q31" s="46">
        <f t="shared" si="2"/>
        <v>-4.0066992596886071E-2</v>
      </c>
      <c r="R31" s="46">
        <f t="shared" si="3"/>
        <v>-6.7873563733999885E-3</v>
      </c>
      <c r="S31" s="46">
        <f t="shared" si="4"/>
        <v>4.0609192863150121E-3</v>
      </c>
      <c r="T31" s="46">
        <f t="shared" si="5"/>
        <v>-3.0356462480593954E-2</v>
      </c>
      <c r="U31" s="46">
        <f t="shared" si="6"/>
        <v>-5.4734674141719312E-3</v>
      </c>
      <c r="V31" s="46">
        <f t="shared" si="7"/>
        <v>0</v>
      </c>
      <c r="W31" s="46">
        <f t="shared" si="8"/>
        <v>-2.5019700961661912E-2</v>
      </c>
      <c r="X31" s="46">
        <f t="shared" si="9"/>
        <v>1.8066852249490513E-3</v>
      </c>
      <c r="Y31" s="46">
        <f t="shared" si="10"/>
        <v>-2.1414094503816584E-2</v>
      </c>
      <c r="Z31" s="46"/>
      <c r="AA31" s="119">
        <v>3356</v>
      </c>
      <c r="AB31" s="112">
        <v>0.23087740166844709</v>
      </c>
      <c r="AC31" s="112">
        <v>6.1166791505838257E-3</v>
      </c>
      <c r="AD31" s="112">
        <v>0.1482902437549386</v>
      </c>
      <c r="AE31" s="112">
        <v>-5.2429717288839495E-2</v>
      </c>
      <c r="AF31" s="112">
        <v>0.36449301495978531</v>
      </c>
      <c r="AG31" s="112">
        <v>4.1920686648489108E-2</v>
      </c>
      <c r="AH31" s="112">
        <v>0.20881026452652249</v>
      </c>
      <c r="AI31" s="112">
        <v>-3.4750958466863678E-3</v>
      </c>
      <c r="AJ31" s="112">
        <v>1</v>
      </c>
      <c r="AK31" s="126">
        <v>0.3036753086405854</v>
      </c>
      <c r="AL31" s="46"/>
      <c r="AM31" s="46"/>
    </row>
    <row r="32" spans="1:39">
      <c r="A32" s="46"/>
      <c r="B32" s="46"/>
      <c r="C32" s="46" t="s">
        <v>669</v>
      </c>
      <c r="D32" s="46">
        <v>2305</v>
      </c>
      <c r="E32" s="46">
        <v>151</v>
      </c>
      <c r="F32" s="46">
        <v>425.5</v>
      </c>
      <c r="G32" s="46">
        <v>95.4</v>
      </c>
      <c r="H32" s="46">
        <v>141</v>
      </c>
      <c r="I32" s="46">
        <v>89.6</v>
      </c>
      <c r="J32" s="46">
        <v>22.1</v>
      </c>
      <c r="K32" s="46">
        <v>320</v>
      </c>
      <c r="L32" s="46">
        <v>51.8</v>
      </c>
      <c r="M32" s="46">
        <v>67.599999999999994</v>
      </c>
      <c r="N32" s="46"/>
      <c r="O32" s="46"/>
      <c r="P32" s="46">
        <f t="shared" si="1"/>
        <v>-4.8686863719983195E-2</v>
      </c>
      <c r="Q32" s="46">
        <f t="shared" si="2"/>
        <v>-5.1624365405307182E-2</v>
      </c>
      <c r="R32" s="46">
        <f t="shared" si="3"/>
        <v>-3.4645497362805429E-2</v>
      </c>
      <c r="S32" s="46">
        <f t="shared" si="4"/>
        <v>-3.4006367985194977E-2</v>
      </c>
      <c r="T32" s="46">
        <f t="shared" si="5"/>
        <v>-3.484673133016819E-2</v>
      </c>
      <c r="U32" s="46">
        <f t="shared" si="6"/>
        <v>-1.6602484285027842E-2</v>
      </c>
      <c r="V32" s="46">
        <f t="shared" si="7"/>
        <v>-3.9916607405442436E-2</v>
      </c>
      <c r="W32" s="46">
        <f t="shared" si="8"/>
        <v>-4.7300960617964252E-2</v>
      </c>
      <c r="X32" s="46">
        <f t="shared" si="9"/>
        <v>-6.7189444487800787E-2</v>
      </c>
      <c r="Y32" s="46">
        <f t="shared" si="10"/>
        <v>-2.4836923146939239E-2</v>
      </c>
      <c r="Z32" s="46"/>
      <c r="AA32" s="119">
        <v>2338</v>
      </c>
      <c r="AB32" s="112">
        <v>0.2368463029277931</v>
      </c>
      <c r="AC32" s="112">
        <v>0.40045682788164377</v>
      </c>
      <c r="AD32" s="112">
        <v>0.24521116026097325</v>
      </c>
      <c r="AE32" s="112">
        <v>0.17292295413496975</v>
      </c>
      <c r="AF32" s="112">
        <v>0.36355644589781083</v>
      </c>
      <c r="AG32" s="112">
        <v>0.18965951442834125</v>
      </c>
      <c r="AH32" s="112">
        <v>0.16862372081671673</v>
      </c>
      <c r="AI32" s="112">
        <v>0.19608963612611308</v>
      </c>
      <c r="AJ32" s="112">
        <v>0.3036753086405854</v>
      </c>
      <c r="AK32" s="126">
        <v>1.0000000000000002</v>
      </c>
      <c r="AL32" s="46"/>
      <c r="AM32" s="46"/>
    </row>
    <row r="33" spans="1:39" ht="17.5" thickBot="1">
      <c r="A33" s="46"/>
      <c r="B33" s="46"/>
      <c r="C33" s="46" t="s">
        <v>668</v>
      </c>
      <c r="D33" s="46">
        <v>2390</v>
      </c>
      <c r="E33" s="46">
        <v>162</v>
      </c>
      <c r="F33" s="46">
        <v>428.5</v>
      </c>
      <c r="G33" s="46">
        <v>96.4</v>
      </c>
      <c r="H33" s="46">
        <v>146.5</v>
      </c>
      <c r="I33" s="46">
        <v>92.4</v>
      </c>
      <c r="J33" s="46">
        <v>22.35</v>
      </c>
      <c r="K33" s="46">
        <v>326</v>
      </c>
      <c r="L33" s="46">
        <v>53.9</v>
      </c>
      <c r="M33" s="46">
        <v>68.400000000000006</v>
      </c>
      <c r="N33" s="46"/>
      <c r="O33" s="46"/>
      <c r="P33" s="46">
        <f t="shared" si="1"/>
        <v>3.6212689494807472E-2</v>
      </c>
      <c r="Q33" s="46">
        <f t="shared" si="2"/>
        <v>7.0316498417459683E-2</v>
      </c>
      <c r="R33" s="46">
        <f t="shared" si="3"/>
        <v>7.0257900244056022E-3</v>
      </c>
      <c r="S33" s="46">
        <f t="shared" si="4"/>
        <v>1.042762316225916E-2</v>
      </c>
      <c r="T33" s="46">
        <f t="shared" si="5"/>
        <v>3.8265538078953609E-2</v>
      </c>
      <c r="U33" s="46">
        <f t="shared" si="6"/>
        <v>3.0771658666753902E-2</v>
      </c>
      <c r="V33" s="46">
        <f t="shared" si="7"/>
        <v>1.1248712535870667E-2</v>
      </c>
      <c r="W33" s="46">
        <f t="shared" si="8"/>
        <v>1.8576385572935457E-2</v>
      </c>
      <c r="X33" s="46">
        <f t="shared" si="9"/>
        <v>3.9740328649514121E-2</v>
      </c>
      <c r="Y33" s="46">
        <f t="shared" si="10"/>
        <v>1.1764841579586431E-2</v>
      </c>
      <c r="Z33" s="46"/>
      <c r="AA33" s="120" t="s">
        <v>716</v>
      </c>
      <c r="AB33" s="117"/>
      <c r="AC33" s="117"/>
      <c r="AD33" s="117"/>
      <c r="AE33" s="117"/>
      <c r="AF33" s="117"/>
      <c r="AG33" s="117"/>
      <c r="AH33" s="117"/>
      <c r="AI33" s="117"/>
      <c r="AJ33" s="117"/>
      <c r="AK33" s="127"/>
      <c r="AL33" s="46"/>
      <c r="AM33" s="46"/>
    </row>
    <row r="34" spans="1:39" ht="17.5" thickTop="1">
      <c r="A34" s="46"/>
      <c r="B34" s="46"/>
      <c r="C34" s="46" t="s">
        <v>667</v>
      </c>
      <c r="D34" s="46">
        <v>2500</v>
      </c>
      <c r="E34" s="46">
        <v>161</v>
      </c>
      <c r="F34" s="46">
        <v>427</v>
      </c>
      <c r="G34" s="46">
        <v>96.6</v>
      </c>
      <c r="H34" s="46">
        <v>148</v>
      </c>
      <c r="I34" s="46">
        <v>89.3</v>
      </c>
      <c r="J34" s="46">
        <v>22.7</v>
      </c>
      <c r="K34" s="46">
        <v>330</v>
      </c>
      <c r="L34" s="46">
        <v>54.2</v>
      </c>
      <c r="M34" s="46">
        <v>68.099999999999994</v>
      </c>
      <c r="N34" s="46"/>
      <c r="O34" s="46"/>
      <c r="P34" s="46">
        <f t="shared" si="1"/>
        <v>4.4997365930735722E-2</v>
      </c>
      <c r="Q34" s="46">
        <f t="shared" si="2"/>
        <v>-6.191970247921107E-3</v>
      </c>
      <c r="R34" s="46">
        <f t="shared" si="3"/>
        <v>-3.5067248092099661E-3</v>
      </c>
      <c r="S34" s="46">
        <f t="shared" si="4"/>
        <v>2.0725396019723751E-3</v>
      </c>
      <c r="T34" s="46">
        <f t="shared" si="5"/>
        <v>1.0186845306992997E-2</v>
      </c>
      <c r="U34" s="46">
        <f t="shared" si="6"/>
        <v>-3.4125490765185229E-2</v>
      </c>
      <c r="V34" s="46">
        <f t="shared" si="7"/>
        <v>1.5538603427779166E-2</v>
      </c>
      <c r="W34" s="46">
        <f t="shared" si="8"/>
        <v>1.2195273093818206E-2</v>
      </c>
      <c r="X34" s="46">
        <f t="shared" si="9"/>
        <v>5.5504305306490415E-3</v>
      </c>
      <c r="Y34" s="46">
        <f t="shared" si="10"/>
        <v>-4.3956114730382204E-3</v>
      </c>
      <c r="Z34" s="46"/>
      <c r="AA34" s="46"/>
      <c r="AB34" s="46"/>
      <c r="AC34" s="46"/>
      <c r="AD34" s="46"/>
      <c r="AE34" s="46"/>
      <c r="AF34" s="46"/>
      <c r="AG34" s="46"/>
      <c r="AH34" s="46"/>
      <c r="AI34" s="46"/>
      <c r="AJ34" s="46"/>
      <c r="AK34" s="46"/>
      <c r="AL34" s="46"/>
      <c r="AM34" s="46"/>
    </row>
    <row r="35" spans="1:39" ht="17.5" thickBot="1">
      <c r="A35" s="46"/>
      <c r="B35" s="46"/>
      <c r="C35" s="46" t="s">
        <v>666</v>
      </c>
      <c r="D35" s="46">
        <v>2315</v>
      </c>
      <c r="E35" s="46">
        <v>152</v>
      </c>
      <c r="F35" s="46">
        <v>413.5</v>
      </c>
      <c r="G35" s="46">
        <v>94.8</v>
      </c>
      <c r="H35" s="46">
        <v>143</v>
      </c>
      <c r="I35" s="46">
        <v>88.7</v>
      </c>
      <c r="J35" s="46">
        <v>22.25</v>
      </c>
      <c r="K35" s="46">
        <v>324</v>
      </c>
      <c r="L35" s="46">
        <v>51.6</v>
      </c>
      <c r="M35" s="46">
        <v>65.5</v>
      </c>
      <c r="N35" s="46"/>
      <c r="O35" s="46"/>
      <c r="P35" s="46">
        <f t="shared" ref="P35:P64" si="14">LN(D35/D34)</f>
        <v>-7.6881044335957618E-2</v>
      </c>
      <c r="Q35" s="46">
        <f t="shared" ref="Q35:Q64" si="15">LN(E35/E34)</f>
        <v>-5.7523844138186599E-2</v>
      </c>
      <c r="R35" s="46">
        <f t="shared" ref="R35:R64" si="16">LN(F35/F34)</f>
        <v>-3.2126498764878587E-2</v>
      </c>
      <c r="S35" s="46">
        <f t="shared" ref="S35:S64" si="17">LN(G35/G34)</f>
        <v>-1.8809331957496116E-2</v>
      </c>
      <c r="T35" s="46">
        <f t="shared" ref="T35:T64" si="18">LN(H35/H34)</f>
        <v>-3.4367643504207769E-2</v>
      </c>
      <c r="U35" s="46">
        <f t="shared" ref="U35:U64" si="19">LN(I35/I34)</f>
        <v>-6.7415985669195136E-3</v>
      </c>
      <c r="V35" s="46">
        <f t="shared" ref="V35:V64" si="20">LN(J35/J34)</f>
        <v>-2.0022915875107704E-2</v>
      </c>
      <c r="W35" s="46">
        <f t="shared" ref="W35:W64" si="21">LN(K35/K34)</f>
        <v>-1.8349138668196541E-2</v>
      </c>
      <c r="X35" s="46">
        <f t="shared" ref="X35:X64" si="22">LN(L35/L34)</f>
        <v>-4.915923595808349E-2</v>
      </c>
      <c r="Y35" s="46">
        <f t="shared" ref="Y35:Y64" si="23">LN(M35/M34)</f>
        <v>-3.8927070514260413E-2</v>
      </c>
      <c r="Z35" s="46"/>
      <c r="AA35" s="46"/>
      <c r="AB35" s="46"/>
      <c r="AC35" s="46"/>
      <c r="AD35" s="46"/>
      <c r="AE35" s="46"/>
      <c r="AF35" s="46"/>
      <c r="AG35" s="46"/>
      <c r="AH35" s="46"/>
      <c r="AI35" s="46"/>
      <c r="AJ35" s="46"/>
      <c r="AK35" s="46"/>
      <c r="AL35" s="46"/>
      <c r="AM35" s="46"/>
    </row>
    <row r="36" spans="1:39" ht="17.5" thickTop="1">
      <c r="A36" s="46"/>
      <c r="B36" s="46"/>
      <c r="C36" s="46" t="s">
        <v>665</v>
      </c>
      <c r="D36" s="46">
        <v>2160</v>
      </c>
      <c r="E36" s="46">
        <v>145</v>
      </c>
      <c r="F36" s="46">
        <v>413.5</v>
      </c>
      <c r="G36" s="46">
        <v>94.5</v>
      </c>
      <c r="H36" s="46">
        <v>143</v>
      </c>
      <c r="I36" s="46">
        <v>86.7</v>
      </c>
      <c r="J36" s="46">
        <v>22.75</v>
      </c>
      <c r="K36" s="46">
        <v>317</v>
      </c>
      <c r="L36" s="46">
        <v>51.1</v>
      </c>
      <c r="M36" s="46">
        <v>63.6</v>
      </c>
      <c r="N36" s="46"/>
      <c r="O36" s="46"/>
      <c r="P36" s="46">
        <f t="shared" si="14"/>
        <v>-6.9301465842123711E-2</v>
      </c>
      <c r="Q36" s="46">
        <f t="shared" si="15"/>
        <v>-4.714677842570196E-2</v>
      </c>
      <c r="R36" s="46">
        <f t="shared" si="16"/>
        <v>0</v>
      </c>
      <c r="S36" s="46">
        <f t="shared" si="17"/>
        <v>-3.1695747612790672E-3</v>
      </c>
      <c r="T36" s="46">
        <f t="shared" si="18"/>
        <v>0</v>
      </c>
      <c r="U36" s="46">
        <f t="shared" si="19"/>
        <v>-2.2806005529037623E-2</v>
      </c>
      <c r="V36" s="46">
        <f t="shared" si="20"/>
        <v>2.2223136784710256E-2</v>
      </c>
      <c r="W36" s="46">
        <f t="shared" si="21"/>
        <v>-2.1841741915048753E-2</v>
      </c>
      <c r="X36" s="46">
        <f t="shared" si="22"/>
        <v>-9.7371752778583169E-3</v>
      </c>
      <c r="Y36" s="46">
        <f t="shared" si="23"/>
        <v>-2.9436672295129755E-2</v>
      </c>
      <c r="Z36" s="46"/>
      <c r="AA36" s="121" t="s">
        <v>714</v>
      </c>
      <c r="AB36" s="122">
        <v>6669</v>
      </c>
      <c r="AC36" s="123">
        <v>3036</v>
      </c>
      <c r="AD36" s="124">
        <v>2357</v>
      </c>
      <c r="AE36" s="123">
        <v>4938</v>
      </c>
      <c r="AF36" s="124">
        <v>2317</v>
      </c>
      <c r="AG36" s="122">
        <v>3702</v>
      </c>
      <c r="AH36" s="123">
        <v>1905</v>
      </c>
      <c r="AI36" s="124">
        <v>6414</v>
      </c>
      <c r="AJ36" s="123">
        <v>3356</v>
      </c>
      <c r="AK36" s="125">
        <v>2338</v>
      </c>
      <c r="AL36" s="46"/>
      <c r="AM36" s="46"/>
    </row>
    <row r="37" spans="1:39">
      <c r="A37" s="46"/>
      <c r="B37" s="46"/>
      <c r="C37" s="46" t="s">
        <v>664</v>
      </c>
      <c r="D37" s="46">
        <v>2130</v>
      </c>
      <c r="E37" s="46">
        <v>147</v>
      </c>
      <c r="F37" s="46">
        <v>409.5</v>
      </c>
      <c r="G37" s="46">
        <v>94.7</v>
      </c>
      <c r="H37" s="46">
        <v>144</v>
      </c>
      <c r="I37" s="46">
        <v>85.1</v>
      </c>
      <c r="J37" s="46">
        <v>23.05</v>
      </c>
      <c r="K37" s="46">
        <v>320</v>
      </c>
      <c r="L37" s="46">
        <v>52.6</v>
      </c>
      <c r="M37" s="46">
        <v>64.599999999999994</v>
      </c>
      <c r="N37" s="46"/>
      <c r="O37" s="46"/>
      <c r="P37" s="46">
        <f t="shared" si="14"/>
        <v>-1.3986241974739839E-2</v>
      </c>
      <c r="Q37" s="46">
        <f t="shared" si="15"/>
        <v>1.3698844358161927E-2</v>
      </c>
      <c r="R37" s="46">
        <f t="shared" si="16"/>
        <v>-9.7206111706219268E-3</v>
      </c>
      <c r="S37" s="46">
        <f t="shared" si="17"/>
        <v>2.1141656923355564E-3</v>
      </c>
      <c r="T37" s="46">
        <f t="shared" si="18"/>
        <v>6.9686693160934355E-3</v>
      </c>
      <c r="U37" s="46">
        <f t="shared" si="19"/>
        <v>-1.8626848207167816E-2</v>
      </c>
      <c r="V37" s="46">
        <f t="shared" si="20"/>
        <v>1.3100624045698056E-2</v>
      </c>
      <c r="W37" s="46">
        <f t="shared" si="21"/>
        <v>9.4192219164915582E-3</v>
      </c>
      <c r="X37" s="46">
        <f t="shared" si="22"/>
        <v>2.8931622534005479E-2</v>
      </c>
      <c r="Y37" s="46">
        <f t="shared" si="23"/>
        <v>1.5600940442479592E-2</v>
      </c>
      <c r="Z37" s="46"/>
      <c r="AA37" s="118">
        <v>6669</v>
      </c>
      <c r="AB37" s="112" cm="1">
        <f t="array" ref="AB37:AK46">CholeskyDecompose(_xlfn.ANCHORARRAY(AB23))</f>
        <v>1</v>
      </c>
      <c r="AC37" s="112">
        <v>0</v>
      </c>
      <c r="AD37" s="112">
        <v>0</v>
      </c>
      <c r="AE37" s="112">
        <v>0</v>
      </c>
      <c r="AF37" s="112">
        <v>0</v>
      </c>
      <c r="AG37" s="112">
        <v>0</v>
      </c>
      <c r="AH37" s="112">
        <v>0</v>
      </c>
      <c r="AI37" s="112">
        <v>0</v>
      </c>
      <c r="AJ37" s="112">
        <v>0</v>
      </c>
      <c r="AK37" s="126">
        <v>0</v>
      </c>
      <c r="AL37" s="46"/>
      <c r="AM37" s="46"/>
    </row>
    <row r="38" spans="1:39">
      <c r="A38" s="46"/>
      <c r="B38" s="46"/>
      <c r="C38" s="46" t="s">
        <v>663</v>
      </c>
      <c r="D38" s="46">
        <v>2290</v>
      </c>
      <c r="E38" s="46">
        <v>150.5</v>
      </c>
      <c r="F38" s="46">
        <v>420.5</v>
      </c>
      <c r="G38" s="46">
        <v>96.7</v>
      </c>
      <c r="H38" s="46">
        <v>156</v>
      </c>
      <c r="I38" s="46">
        <v>86.4</v>
      </c>
      <c r="J38" s="46">
        <v>23.05</v>
      </c>
      <c r="K38" s="46">
        <v>331</v>
      </c>
      <c r="L38" s="46">
        <v>54</v>
      </c>
      <c r="M38" s="46">
        <v>66.900000000000006</v>
      </c>
      <c r="N38" s="46"/>
      <c r="O38" s="46"/>
      <c r="P38" s="46">
        <f t="shared" si="14"/>
        <v>7.2429837844814507E-2</v>
      </c>
      <c r="Q38" s="46">
        <f t="shared" si="15"/>
        <v>2.3530497410194036E-2</v>
      </c>
      <c r="R38" s="46">
        <f t="shared" si="16"/>
        <v>2.6507576119878539E-2</v>
      </c>
      <c r="S38" s="46">
        <f t="shared" si="17"/>
        <v>2.0899402267215993E-2</v>
      </c>
      <c r="T38" s="46">
        <f t="shared" si="18"/>
        <v>8.0042707673536356E-2</v>
      </c>
      <c r="U38" s="46">
        <f t="shared" si="19"/>
        <v>1.5160640230681666E-2</v>
      </c>
      <c r="V38" s="46">
        <f t="shared" si="20"/>
        <v>0</v>
      </c>
      <c r="W38" s="46">
        <f t="shared" si="21"/>
        <v>3.379737958329071E-2</v>
      </c>
      <c r="X38" s="46">
        <f t="shared" si="22"/>
        <v>2.6267926820610105E-2</v>
      </c>
      <c r="Y38" s="46">
        <f t="shared" si="23"/>
        <v>3.4984556345626784E-2</v>
      </c>
      <c r="Z38" s="46"/>
      <c r="AA38" s="119">
        <v>3036</v>
      </c>
      <c r="AB38" s="112">
        <v>6.2923302208646933E-2</v>
      </c>
      <c r="AC38" s="112">
        <v>0.99801836558209667</v>
      </c>
      <c r="AD38" s="112">
        <v>0</v>
      </c>
      <c r="AE38" s="112">
        <v>0</v>
      </c>
      <c r="AF38" s="112">
        <v>0</v>
      </c>
      <c r="AG38" s="112">
        <v>0</v>
      </c>
      <c r="AH38" s="112">
        <v>0</v>
      </c>
      <c r="AI38" s="112">
        <v>0</v>
      </c>
      <c r="AJ38" s="112">
        <v>0</v>
      </c>
      <c r="AK38" s="126">
        <v>0</v>
      </c>
      <c r="AL38" s="46"/>
      <c r="AM38" s="46"/>
    </row>
    <row r="39" spans="1:39">
      <c r="A39" s="46"/>
      <c r="B39" s="46"/>
      <c r="C39" s="46" t="s">
        <v>662</v>
      </c>
      <c r="D39" s="46">
        <v>2250</v>
      </c>
      <c r="E39" s="46">
        <v>145.5</v>
      </c>
      <c r="F39" s="46">
        <v>412</v>
      </c>
      <c r="G39" s="46">
        <v>94.7</v>
      </c>
      <c r="H39" s="46">
        <v>151.5</v>
      </c>
      <c r="I39" s="46">
        <v>84.8</v>
      </c>
      <c r="J39" s="46">
        <v>22.9</v>
      </c>
      <c r="K39" s="46">
        <v>325.5</v>
      </c>
      <c r="L39" s="46">
        <v>52.8</v>
      </c>
      <c r="M39" s="46">
        <v>66.599999999999994</v>
      </c>
      <c r="N39" s="46"/>
      <c r="O39" s="46"/>
      <c r="P39" s="46">
        <f t="shared" si="14"/>
        <v>-1.7621601349819559E-2</v>
      </c>
      <c r="Q39" s="46">
        <f t="shared" si="15"/>
        <v>-3.378699757738321E-2</v>
      </c>
      <c r="R39" s="46">
        <f t="shared" si="16"/>
        <v>-2.042113006347638E-2</v>
      </c>
      <c r="S39" s="46">
        <f t="shared" si="17"/>
        <v>-2.0899402267216111E-2</v>
      </c>
      <c r="T39" s="46">
        <f t="shared" si="18"/>
        <v>-2.9270382300113224E-2</v>
      </c>
      <c r="U39" s="46">
        <f t="shared" si="19"/>
        <v>-1.8692133012152633E-2</v>
      </c>
      <c r="V39" s="46">
        <f t="shared" si="20"/>
        <v>-6.5288588824636675E-3</v>
      </c>
      <c r="W39" s="46">
        <f t="shared" si="21"/>
        <v>-1.6755913728438997E-2</v>
      </c>
      <c r="X39" s="46">
        <f t="shared" si="22"/>
        <v>-2.2472855852058628E-2</v>
      </c>
      <c r="Y39" s="46">
        <f t="shared" si="23"/>
        <v>-4.4943895878394383E-3</v>
      </c>
      <c r="Z39" s="46"/>
      <c r="AA39" s="119">
        <v>2357</v>
      </c>
      <c r="AB39" s="112">
        <v>0.32650640836123157</v>
      </c>
      <c r="AC39" s="112">
        <v>0.11010492707079342</v>
      </c>
      <c r="AD39" s="112">
        <v>0.93876007069633294</v>
      </c>
      <c r="AE39" s="112">
        <v>0</v>
      </c>
      <c r="AF39" s="112">
        <v>0</v>
      </c>
      <c r="AG39" s="112">
        <v>0</v>
      </c>
      <c r="AH39" s="112">
        <v>0</v>
      </c>
      <c r="AI39" s="112">
        <v>0</v>
      </c>
      <c r="AJ39" s="112">
        <v>0</v>
      </c>
      <c r="AK39" s="126">
        <v>0</v>
      </c>
      <c r="AL39" s="46"/>
      <c r="AM39" s="46"/>
    </row>
    <row r="40" spans="1:39">
      <c r="A40" s="46"/>
      <c r="B40" s="46"/>
      <c r="C40" s="46" t="s">
        <v>661</v>
      </c>
      <c r="D40" s="46">
        <v>2325</v>
      </c>
      <c r="E40" s="46">
        <v>142.5</v>
      </c>
      <c r="F40" s="46">
        <v>419</v>
      </c>
      <c r="G40" s="46">
        <v>97</v>
      </c>
      <c r="H40" s="46">
        <v>155</v>
      </c>
      <c r="I40" s="46">
        <v>85.1</v>
      </c>
      <c r="J40" s="46">
        <v>23</v>
      </c>
      <c r="K40" s="46">
        <v>331</v>
      </c>
      <c r="L40" s="46">
        <v>53</v>
      </c>
      <c r="M40" s="46">
        <v>66.3</v>
      </c>
      <c r="N40" s="46"/>
      <c r="O40" s="46"/>
      <c r="P40" s="46">
        <f t="shared" si="14"/>
        <v>3.278982282299097E-2</v>
      </c>
      <c r="Q40" s="46">
        <f t="shared" si="15"/>
        <v>-2.0834086902842025E-2</v>
      </c>
      <c r="R40" s="46">
        <f t="shared" si="16"/>
        <v>1.6847570572611444E-2</v>
      </c>
      <c r="S40" s="46">
        <f t="shared" si="17"/>
        <v>2.3996978311350333E-2</v>
      </c>
      <c r="T40" s="46">
        <f t="shared" si="18"/>
        <v>2.2839491969822736E-2</v>
      </c>
      <c r="U40" s="46">
        <f t="shared" si="19"/>
        <v>3.5314927814709381E-3</v>
      </c>
      <c r="V40" s="46">
        <f t="shared" si="20"/>
        <v>4.3573053689558473E-3</v>
      </c>
      <c r="W40" s="46">
        <f t="shared" si="21"/>
        <v>1.6755913728438859E-2</v>
      </c>
      <c r="X40" s="46">
        <f t="shared" si="22"/>
        <v>3.7807228399061523E-3</v>
      </c>
      <c r="Y40" s="46">
        <f t="shared" si="23"/>
        <v>-4.5146803545265827E-3</v>
      </c>
      <c r="Z40" s="46"/>
      <c r="AA40" s="119">
        <v>4938</v>
      </c>
      <c r="AB40" s="112">
        <v>7.5959984135559405E-2</v>
      </c>
      <c r="AC40" s="112">
        <v>0.22064918365864189</v>
      </c>
      <c r="AD40" s="112">
        <v>0.30062470613928954</v>
      </c>
      <c r="AE40" s="112">
        <v>0.92475337502469612</v>
      </c>
      <c r="AF40" s="112">
        <v>0</v>
      </c>
      <c r="AG40" s="112">
        <v>0</v>
      </c>
      <c r="AH40" s="112">
        <v>0</v>
      </c>
      <c r="AI40" s="112">
        <v>0</v>
      </c>
      <c r="AJ40" s="112">
        <v>0</v>
      </c>
      <c r="AK40" s="126">
        <v>0</v>
      </c>
      <c r="AL40" s="46"/>
      <c r="AM40" s="46"/>
    </row>
    <row r="41" spans="1:39">
      <c r="A41" s="46"/>
      <c r="B41" s="46"/>
      <c r="C41" s="46" t="s">
        <v>660</v>
      </c>
      <c r="D41" s="46">
        <v>2360</v>
      </c>
      <c r="E41" s="46">
        <v>144</v>
      </c>
      <c r="F41" s="46">
        <v>426</v>
      </c>
      <c r="G41" s="46">
        <v>98.5</v>
      </c>
      <c r="H41" s="46">
        <v>158.5</v>
      </c>
      <c r="I41" s="46">
        <v>86.6</v>
      </c>
      <c r="J41" s="46">
        <v>24.1</v>
      </c>
      <c r="K41" s="46">
        <v>332</v>
      </c>
      <c r="L41" s="46">
        <v>53.3</v>
      </c>
      <c r="M41" s="46">
        <v>67.5</v>
      </c>
      <c r="N41" s="46"/>
      <c r="O41" s="46"/>
      <c r="P41" s="46">
        <f t="shared" si="14"/>
        <v>1.4941579998199141E-2</v>
      </c>
      <c r="Q41" s="46">
        <f t="shared" si="15"/>
        <v>1.0471299867295437E-2</v>
      </c>
      <c r="R41" s="46">
        <f t="shared" si="16"/>
        <v>1.6568426347232705E-2</v>
      </c>
      <c r="S41" s="46">
        <f t="shared" si="17"/>
        <v>1.5345569674660321E-2</v>
      </c>
      <c r="T41" s="46">
        <f t="shared" si="18"/>
        <v>2.2329476398088577E-2</v>
      </c>
      <c r="U41" s="46">
        <f t="shared" si="19"/>
        <v>1.7472779989061108E-2</v>
      </c>
      <c r="V41" s="46">
        <f t="shared" si="20"/>
        <v>4.671762456745978E-2</v>
      </c>
      <c r="W41" s="46">
        <f t="shared" si="21"/>
        <v>3.0165935394257273E-3</v>
      </c>
      <c r="X41" s="46">
        <f t="shared" si="22"/>
        <v>5.6444176196769101E-3</v>
      </c>
      <c r="Y41" s="46">
        <f t="shared" si="23"/>
        <v>1.7937700686667252E-2</v>
      </c>
      <c r="Z41" s="46"/>
      <c r="AA41" s="119">
        <v>2317</v>
      </c>
      <c r="AB41" s="112">
        <v>0.2722179306528435</v>
      </c>
      <c r="AC41" s="112">
        <v>0.23556958643095563</v>
      </c>
      <c r="AD41" s="112">
        <v>0.13917623675680393</v>
      </c>
      <c r="AE41" s="112">
        <v>0.19109285892966446</v>
      </c>
      <c r="AF41" s="112">
        <v>0.90250643353282178</v>
      </c>
      <c r="AG41" s="112">
        <v>0</v>
      </c>
      <c r="AH41" s="112">
        <v>0</v>
      </c>
      <c r="AI41" s="112">
        <v>0</v>
      </c>
      <c r="AJ41" s="112">
        <v>0</v>
      </c>
      <c r="AK41" s="126">
        <v>0</v>
      </c>
      <c r="AL41" s="46"/>
      <c r="AM41" s="46"/>
    </row>
    <row r="42" spans="1:39">
      <c r="A42" s="46"/>
      <c r="B42" s="46"/>
      <c r="C42" s="46" t="s">
        <v>659</v>
      </c>
      <c r="D42" s="46">
        <v>2360</v>
      </c>
      <c r="E42" s="46">
        <v>150</v>
      </c>
      <c r="F42" s="46">
        <v>430</v>
      </c>
      <c r="G42" s="46">
        <v>97.7</v>
      </c>
      <c r="H42" s="46">
        <v>156</v>
      </c>
      <c r="I42" s="46">
        <v>88.3</v>
      </c>
      <c r="J42" s="46">
        <v>23.15</v>
      </c>
      <c r="K42" s="46">
        <v>328</v>
      </c>
      <c r="L42" s="46">
        <v>53.6</v>
      </c>
      <c r="M42" s="46">
        <v>67.5</v>
      </c>
      <c r="N42" s="46"/>
      <c r="O42" s="46"/>
      <c r="P42" s="46">
        <f t="shared" si="14"/>
        <v>0</v>
      </c>
      <c r="Q42" s="46">
        <f t="shared" si="15"/>
        <v>4.08219945202552E-2</v>
      </c>
      <c r="R42" s="46">
        <f t="shared" si="16"/>
        <v>9.345862418237599E-3</v>
      </c>
      <c r="S42" s="46">
        <f t="shared" si="17"/>
        <v>-8.1549891293061436E-3</v>
      </c>
      <c r="T42" s="46">
        <f t="shared" si="18"/>
        <v>-1.5898586067798273E-2</v>
      </c>
      <c r="U42" s="46">
        <f t="shared" si="19"/>
        <v>1.9440292041524965E-2</v>
      </c>
      <c r="V42" s="46">
        <f t="shared" si="20"/>
        <v>-4.0217059964366315E-2</v>
      </c>
      <c r="W42" s="46">
        <f t="shared" si="21"/>
        <v>-1.212136053234485E-2</v>
      </c>
      <c r="X42" s="46">
        <f t="shared" si="22"/>
        <v>5.6127369049576055E-3</v>
      </c>
      <c r="Y42" s="46">
        <f t="shared" si="23"/>
        <v>0</v>
      </c>
      <c r="Z42" s="46"/>
      <c r="AA42" s="118">
        <v>3702</v>
      </c>
      <c r="AB42" s="112">
        <v>-2.3357768910521243E-2</v>
      </c>
      <c r="AC42" s="112">
        <v>0.28387516773817556</v>
      </c>
      <c r="AD42" s="112">
        <v>2.6712712321522593E-2</v>
      </c>
      <c r="AE42" s="112">
        <v>6.4051010980957668E-2</v>
      </c>
      <c r="AF42" s="112">
        <v>0.17522612697910983</v>
      </c>
      <c r="AG42" s="112">
        <v>0.93986648370382431</v>
      </c>
      <c r="AH42" s="112">
        <v>0</v>
      </c>
      <c r="AI42" s="112">
        <v>0</v>
      </c>
      <c r="AJ42" s="112">
        <v>0</v>
      </c>
      <c r="AK42" s="126">
        <v>0</v>
      </c>
      <c r="AL42" s="46"/>
      <c r="AM42" s="46"/>
    </row>
    <row r="43" spans="1:39">
      <c r="A43" s="46"/>
      <c r="B43" s="46"/>
      <c r="C43" s="46" t="s">
        <v>658</v>
      </c>
      <c r="D43" s="46">
        <v>2275</v>
      </c>
      <c r="E43" s="46">
        <v>152.5</v>
      </c>
      <c r="F43" s="46">
        <v>427.5</v>
      </c>
      <c r="G43" s="46">
        <v>96.4</v>
      </c>
      <c r="H43" s="46">
        <v>154</v>
      </c>
      <c r="I43" s="46">
        <v>89.7</v>
      </c>
      <c r="J43" s="46">
        <v>23.85</v>
      </c>
      <c r="K43" s="46">
        <v>326.5</v>
      </c>
      <c r="L43" s="46">
        <v>54</v>
      </c>
      <c r="M43" s="46">
        <v>67.8</v>
      </c>
      <c r="N43" s="46"/>
      <c r="O43" s="46"/>
      <c r="P43" s="46">
        <f t="shared" si="14"/>
        <v>-3.6681566634604978E-2</v>
      </c>
      <c r="Q43" s="46">
        <f t="shared" si="15"/>
        <v>1.6529301951210506E-2</v>
      </c>
      <c r="R43" s="46">
        <f t="shared" si="16"/>
        <v>-5.8309203107932096E-3</v>
      </c>
      <c r="S43" s="46">
        <f t="shared" si="17"/>
        <v>-1.3395357432237052E-2</v>
      </c>
      <c r="T43" s="46">
        <f t="shared" si="18"/>
        <v>-1.2903404835907841E-2</v>
      </c>
      <c r="U43" s="46">
        <f t="shared" si="19"/>
        <v>1.5730661454836165E-2</v>
      </c>
      <c r="V43" s="46">
        <f t="shared" si="20"/>
        <v>2.9789436802107317E-2</v>
      </c>
      <c r="W43" s="46">
        <f t="shared" si="21"/>
        <v>-4.5836596676579284E-3</v>
      </c>
      <c r="X43" s="46">
        <f t="shared" si="22"/>
        <v>7.4349784875179905E-3</v>
      </c>
      <c r="Y43" s="46">
        <f t="shared" si="23"/>
        <v>4.4345970678657748E-3</v>
      </c>
      <c r="Z43" s="46"/>
      <c r="AA43" s="119">
        <v>1905</v>
      </c>
      <c r="AB43" s="112">
        <v>-5.5233936863591682E-2</v>
      </c>
      <c r="AC43" s="112">
        <v>0.15826422737668364</v>
      </c>
      <c r="AD43" s="112">
        <v>0.13999893482856177</v>
      </c>
      <c r="AE43" s="112">
        <v>0.11964744470162161</v>
      </c>
      <c r="AF43" s="112">
        <v>0.19092318001307515</v>
      </c>
      <c r="AG43" s="112">
        <v>-5.3564496570176104E-2</v>
      </c>
      <c r="AH43" s="112">
        <v>0.94797975601566986</v>
      </c>
      <c r="AI43" s="112">
        <v>0</v>
      </c>
      <c r="AJ43" s="112">
        <v>0</v>
      </c>
      <c r="AK43" s="126">
        <v>0</v>
      </c>
      <c r="AL43" s="46"/>
      <c r="AM43" s="46"/>
    </row>
    <row r="44" spans="1:39">
      <c r="A44" s="46"/>
      <c r="B44" s="46"/>
      <c r="C44" s="46" t="s">
        <v>657</v>
      </c>
      <c r="D44" s="46">
        <v>2225</v>
      </c>
      <c r="E44" s="46">
        <v>150</v>
      </c>
      <c r="F44" s="46">
        <v>429</v>
      </c>
      <c r="G44" s="46">
        <v>97.1</v>
      </c>
      <c r="H44" s="46">
        <v>156</v>
      </c>
      <c r="I44" s="46">
        <v>91.8</v>
      </c>
      <c r="J44" s="46">
        <v>23.8</v>
      </c>
      <c r="K44" s="46">
        <v>320</v>
      </c>
      <c r="L44" s="46">
        <v>54</v>
      </c>
      <c r="M44" s="46">
        <v>68.2</v>
      </c>
      <c r="N44" s="46"/>
      <c r="O44" s="46"/>
      <c r="P44" s="46">
        <f t="shared" si="14"/>
        <v>-2.2223136784710235E-2</v>
      </c>
      <c r="Q44" s="46">
        <f t="shared" si="15"/>
        <v>-1.6529301951210582E-2</v>
      </c>
      <c r="R44" s="46">
        <f t="shared" si="16"/>
        <v>3.5026305512020745E-3</v>
      </c>
      <c r="S44" s="46">
        <f t="shared" si="17"/>
        <v>7.2351736807792716E-3</v>
      </c>
      <c r="T44" s="46">
        <f t="shared" si="18"/>
        <v>1.2903404835907782E-2</v>
      </c>
      <c r="U44" s="46">
        <f t="shared" si="19"/>
        <v>2.3141528561694331E-2</v>
      </c>
      <c r="V44" s="46">
        <f t="shared" si="20"/>
        <v>-2.0986366569212492E-3</v>
      </c>
      <c r="W44" s="46">
        <f t="shared" si="21"/>
        <v>-2.0108952922713509E-2</v>
      </c>
      <c r="X44" s="46">
        <f t="shared" si="22"/>
        <v>0</v>
      </c>
      <c r="Y44" s="46">
        <f t="shared" si="23"/>
        <v>5.8823699030666129E-3</v>
      </c>
      <c r="Z44" s="46"/>
      <c r="AA44" s="119">
        <v>6414</v>
      </c>
      <c r="AB44" s="112">
        <v>0.21396715161122332</v>
      </c>
      <c r="AC44" s="112">
        <v>0.25848612015346273</v>
      </c>
      <c r="AD44" s="112">
        <v>0.18559197785546447</v>
      </c>
      <c r="AE44" s="112">
        <v>0.55345035025865974</v>
      </c>
      <c r="AF44" s="112">
        <v>9.2842501584987178E-2</v>
      </c>
      <c r="AG44" s="112">
        <v>0.12996833881385361</v>
      </c>
      <c r="AH44" s="112">
        <v>8.8667138452299982E-2</v>
      </c>
      <c r="AI44" s="112">
        <v>0.71643419142147502</v>
      </c>
      <c r="AJ44" s="112">
        <v>0</v>
      </c>
      <c r="AK44" s="126">
        <v>0</v>
      </c>
      <c r="AL44" s="46"/>
      <c r="AM44" s="46"/>
    </row>
    <row r="45" spans="1:39">
      <c r="A45" s="46"/>
      <c r="B45" s="46"/>
      <c r="C45" s="46" t="s">
        <v>656</v>
      </c>
      <c r="D45" s="46">
        <v>2285</v>
      </c>
      <c r="E45" s="46">
        <v>151</v>
      </c>
      <c r="F45" s="46">
        <v>448.5</v>
      </c>
      <c r="G45" s="46">
        <v>99.6</v>
      </c>
      <c r="H45" s="46">
        <v>167.5</v>
      </c>
      <c r="I45" s="46">
        <v>91.8</v>
      </c>
      <c r="J45" s="46">
        <v>23.45</v>
      </c>
      <c r="K45" s="46">
        <v>324</v>
      </c>
      <c r="L45" s="46">
        <v>57.6</v>
      </c>
      <c r="M45" s="46">
        <v>68.900000000000006</v>
      </c>
      <c r="N45" s="46"/>
      <c r="O45" s="46"/>
      <c r="P45" s="46">
        <f t="shared" si="14"/>
        <v>2.6609108727964507E-2</v>
      </c>
      <c r="Q45" s="46">
        <f t="shared" si="15"/>
        <v>6.6445427186685108E-3</v>
      </c>
      <c r="R45" s="46">
        <f t="shared" si="16"/>
        <v>4.4451762570833796E-2</v>
      </c>
      <c r="S45" s="46">
        <f t="shared" si="17"/>
        <v>2.5420789293273349E-2</v>
      </c>
      <c r="T45" s="46">
        <f t="shared" si="18"/>
        <v>7.1127344015584043E-2</v>
      </c>
      <c r="U45" s="46">
        <f t="shared" si="19"/>
        <v>0</v>
      </c>
      <c r="V45" s="46">
        <f t="shared" si="20"/>
        <v>-1.4815085785140699E-2</v>
      </c>
      <c r="W45" s="46">
        <f t="shared" si="21"/>
        <v>1.242251999855711E-2</v>
      </c>
      <c r="X45" s="46">
        <f t="shared" si="22"/>
        <v>6.4538521137571164E-2</v>
      </c>
      <c r="Y45" s="46">
        <f t="shared" si="23"/>
        <v>1.0211613170196462E-2</v>
      </c>
      <c r="Z45" s="46"/>
      <c r="AA45" s="119">
        <v>3356</v>
      </c>
      <c r="AB45" s="112">
        <v>0.23087740166844709</v>
      </c>
      <c r="AC45" s="112">
        <v>-8.4275897696946319E-3</v>
      </c>
      <c r="AD45" s="112">
        <v>7.8651845158483835E-2</v>
      </c>
      <c r="AE45" s="112">
        <v>-9.9218138122040028E-2</v>
      </c>
      <c r="AF45" s="112">
        <v>0.3453080538253035</v>
      </c>
      <c r="AG45" s="112">
        <v>-6.9660148075380898E-3</v>
      </c>
      <c r="AH45" s="112">
        <v>0.1660962659708948</v>
      </c>
      <c r="AI45" s="112">
        <v>-7.8531821243870328E-2</v>
      </c>
      <c r="AJ45" s="112">
        <v>0.88178957554168835</v>
      </c>
      <c r="AK45" s="126">
        <v>0</v>
      </c>
      <c r="AL45" s="46"/>
      <c r="AM45" s="46"/>
    </row>
    <row r="46" spans="1:39">
      <c r="A46" s="46"/>
      <c r="B46" s="46"/>
      <c r="C46" s="46" t="s">
        <v>655</v>
      </c>
      <c r="D46" s="46">
        <v>2345</v>
      </c>
      <c r="E46" s="46">
        <v>150.5</v>
      </c>
      <c r="F46" s="46">
        <v>460</v>
      </c>
      <c r="G46" s="46">
        <v>99.8</v>
      </c>
      <c r="H46" s="46">
        <v>169.5</v>
      </c>
      <c r="I46" s="46">
        <v>93</v>
      </c>
      <c r="J46" s="46">
        <v>22.65</v>
      </c>
      <c r="K46" s="46">
        <v>323</v>
      </c>
      <c r="L46" s="46">
        <v>58.8</v>
      </c>
      <c r="M46" s="46">
        <v>75.7</v>
      </c>
      <c r="N46" s="46"/>
      <c r="O46" s="46"/>
      <c r="P46" s="46">
        <f t="shared" si="14"/>
        <v>2.5919377552074713E-2</v>
      </c>
      <c r="Q46" s="46">
        <f t="shared" si="15"/>
        <v>-3.3167526259939265E-3</v>
      </c>
      <c r="R46" s="46">
        <f t="shared" si="16"/>
        <v>2.5317807984289786E-2</v>
      </c>
      <c r="S46" s="46">
        <f t="shared" si="17"/>
        <v>2.006018726865766E-3</v>
      </c>
      <c r="T46" s="46">
        <f t="shared" si="18"/>
        <v>1.1869575555383729E-2</v>
      </c>
      <c r="U46" s="46">
        <f t="shared" si="19"/>
        <v>1.2987195526811112E-2</v>
      </c>
      <c r="V46" s="46">
        <f t="shared" si="20"/>
        <v>-3.4710642963245428E-2</v>
      </c>
      <c r="W46" s="46">
        <f t="shared" si="21"/>
        <v>-3.0911925696728579E-3</v>
      </c>
      <c r="X46" s="46">
        <f t="shared" si="22"/>
        <v>2.061928720273561E-2</v>
      </c>
      <c r="Y46" s="46">
        <f t="shared" si="23"/>
        <v>9.4121982423790093E-2</v>
      </c>
      <c r="Z46" s="46"/>
      <c r="AA46" s="119">
        <v>2338</v>
      </c>
      <c r="AB46" s="112">
        <v>0.2368463029277931</v>
      </c>
      <c r="AC46" s="112">
        <v>0.3863192198478656</v>
      </c>
      <c r="AD46" s="112">
        <v>0.13352045846817232</v>
      </c>
      <c r="AE46" s="112">
        <v>3.1956134941996867E-2</v>
      </c>
      <c r="AF46" s="112">
        <v>0.20319867608945782</v>
      </c>
      <c r="AG46" s="112">
        <v>4.7140790429540086E-2</v>
      </c>
      <c r="AH46" s="112">
        <v>6.516880213855078E-2</v>
      </c>
      <c r="AI46" s="112">
        <v>-3.8639869747822526E-2</v>
      </c>
      <c r="AJ46" s="112">
        <v>0.18283395700649957</v>
      </c>
      <c r="AK46" s="126">
        <v>0.83254558887054575</v>
      </c>
      <c r="AL46" s="46"/>
      <c r="AM46" s="46"/>
    </row>
    <row r="47" spans="1:39" ht="17.5" thickBot="1">
      <c r="A47" s="46"/>
      <c r="B47" s="46"/>
      <c r="C47" s="46" t="s">
        <v>654</v>
      </c>
      <c r="D47" s="46">
        <v>2395</v>
      </c>
      <c r="E47" s="46">
        <v>135.5</v>
      </c>
      <c r="F47" s="46">
        <v>458.5</v>
      </c>
      <c r="G47" s="46">
        <v>99.7</v>
      </c>
      <c r="H47" s="46">
        <v>169.5</v>
      </c>
      <c r="I47" s="46">
        <v>92.6</v>
      </c>
      <c r="J47" s="46">
        <v>22.65</v>
      </c>
      <c r="K47" s="46">
        <v>325</v>
      </c>
      <c r="L47" s="46">
        <v>58.1</v>
      </c>
      <c r="M47" s="46">
        <v>70.3</v>
      </c>
      <c r="N47" s="46"/>
      <c r="O47" s="46"/>
      <c r="P47" s="46">
        <f t="shared" si="14"/>
        <v>2.109782896463596E-2</v>
      </c>
      <c r="Q47" s="46">
        <f t="shared" si="15"/>
        <v>-0.10499144386917482</v>
      </c>
      <c r="R47" s="46">
        <f t="shared" si="16"/>
        <v>-3.2661977866211812E-3</v>
      </c>
      <c r="S47" s="46">
        <f t="shared" si="17"/>
        <v>-1.00250634962559E-3</v>
      </c>
      <c r="T47" s="46">
        <f t="shared" si="18"/>
        <v>0</v>
      </c>
      <c r="U47" s="46">
        <f t="shared" si="19"/>
        <v>-4.3103515011223229E-3</v>
      </c>
      <c r="V47" s="46">
        <f t="shared" si="20"/>
        <v>0</v>
      </c>
      <c r="W47" s="46">
        <f t="shared" si="21"/>
        <v>6.1728591070810161E-3</v>
      </c>
      <c r="X47" s="46">
        <f t="shared" si="22"/>
        <v>-1.1976191046715649E-2</v>
      </c>
      <c r="Y47" s="46">
        <f t="shared" si="23"/>
        <v>-7.4006361626783923E-2</v>
      </c>
      <c r="Z47" s="46"/>
      <c r="AA47" s="120" t="s">
        <v>717</v>
      </c>
      <c r="AB47" s="117"/>
      <c r="AC47" s="117"/>
      <c r="AD47" s="117"/>
      <c r="AE47" s="117"/>
      <c r="AF47" s="117"/>
      <c r="AG47" s="117"/>
      <c r="AH47" s="117"/>
      <c r="AI47" s="117"/>
      <c r="AJ47" s="117"/>
      <c r="AK47" s="127"/>
      <c r="AL47" s="46"/>
      <c r="AM47" s="46"/>
    </row>
    <row r="48" spans="1:39" ht="17.5" thickTop="1">
      <c r="A48" s="46"/>
      <c r="B48" s="46"/>
      <c r="C48" s="46" t="s">
        <v>653</v>
      </c>
      <c r="D48" s="46">
        <v>2450</v>
      </c>
      <c r="E48" s="46">
        <v>122.5</v>
      </c>
      <c r="F48" s="46">
        <v>475</v>
      </c>
      <c r="G48" s="46">
        <v>98.8</v>
      </c>
      <c r="H48" s="46">
        <v>170.5</v>
      </c>
      <c r="I48" s="46">
        <v>89.6</v>
      </c>
      <c r="J48" s="46">
        <v>22.65</v>
      </c>
      <c r="K48" s="46">
        <v>316.5</v>
      </c>
      <c r="L48" s="46">
        <v>63.9</v>
      </c>
      <c r="M48" s="46">
        <v>69.7</v>
      </c>
      <c r="N48" s="46"/>
      <c r="O48" s="46"/>
      <c r="P48" s="46">
        <f t="shared" si="14"/>
        <v>2.2704793693757098E-2</v>
      </c>
      <c r="Q48" s="46">
        <f t="shared" si="15"/>
        <v>-0.10086061033497395</v>
      </c>
      <c r="R48" s="46">
        <f t="shared" si="16"/>
        <v>3.5354512338121653E-2</v>
      </c>
      <c r="S48" s="46">
        <f t="shared" si="17"/>
        <v>-9.0680722139706276E-3</v>
      </c>
      <c r="T48" s="46">
        <f t="shared" si="18"/>
        <v>5.8823699030666129E-3</v>
      </c>
      <c r="U48" s="46">
        <f t="shared" si="19"/>
        <v>-3.2933821671248878E-2</v>
      </c>
      <c r="V48" s="46">
        <f t="shared" si="20"/>
        <v>0</v>
      </c>
      <c r="W48" s="46">
        <f t="shared" si="21"/>
        <v>-2.6501940745506648E-2</v>
      </c>
      <c r="X48" s="46">
        <f t="shared" si="22"/>
        <v>9.5153697525623609E-2</v>
      </c>
      <c r="Y48" s="46">
        <f t="shared" si="23"/>
        <v>-8.5714810501409441E-3</v>
      </c>
      <c r="Z48" s="46"/>
      <c r="AA48" s="46"/>
      <c r="AB48" s="46"/>
      <c r="AC48" s="46"/>
      <c r="AD48" s="46"/>
      <c r="AE48" s="46"/>
      <c r="AF48" s="46"/>
      <c r="AG48" s="46"/>
      <c r="AH48" s="46"/>
      <c r="AI48" s="46"/>
      <c r="AJ48" s="46"/>
      <c r="AK48" s="46"/>
      <c r="AL48" s="46"/>
      <c r="AM48" s="46"/>
    </row>
    <row r="49" spans="1:39">
      <c r="A49" s="46"/>
      <c r="B49" s="46"/>
      <c r="C49" s="46" t="s">
        <v>652</v>
      </c>
      <c r="D49" s="46">
        <v>2405</v>
      </c>
      <c r="E49" s="46">
        <v>121.5</v>
      </c>
      <c r="F49" s="46">
        <v>470.5</v>
      </c>
      <c r="G49" s="46">
        <v>99.5</v>
      </c>
      <c r="H49" s="46">
        <v>169.5</v>
      </c>
      <c r="I49" s="46">
        <v>92.1</v>
      </c>
      <c r="J49" s="46">
        <v>22.8</v>
      </c>
      <c r="K49" s="46">
        <v>319.5</v>
      </c>
      <c r="L49" s="46">
        <v>65.599999999999994</v>
      </c>
      <c r="M49" s="46">
        <v>68.5</v>
      </c>
      <c r="N49" s="46"/>
      <c r="O49" s="46"/>
      <c r="P49" s="46">
        <f t="shared" si="14"/>
        <v>-1.8538120998911112E-2</v>
      </c>
      <c r="Q49" s="46">
        <f t="shared" si="15"/>
        <v>-8.196767204178515E-3</v>
      </c>
      <c r="R49" s="46">
        <f t="shared" si="16"/>
        <v>-9.5188450092068694E-3</v>
      </c>
      <c r="S49" s="46">
        <f t="shared" si="17"/>
        <v>7.0600394107248835E-3</v>
      </c>
      <c r="T49" s="46">
        <f t="shared" si="18"/>
        <v>-5.8823699030665245E-3</v>
      </c>
      <c r="U49" s="46">
        <f t="shared" si="19"/>
        <v>2.7519623280376465E-2</v>
      </c>
      <c r="V49" s="46">
        <f t="shared" si="20"/>
        <v>6.6006840313520927E-3</v>
      </c>
      <c r="W49" s="46">
        <f t="shared" si="21"/>
        <v>9.4340322333587145E-3</v>
      </c>
      <c r="X49" s="46">
        <f t="shared" si="22"/>
        <v>2.6256334566554178E-2</v>
      </c>
      <c r="Y49" s="46">
        <f t="shared" si="23"/>
        <v>-1.736657249829859E-2</v>
      </c>
      <c r="Z49" s="46"/>
      <c r="AA49" s="46"/>
      <c r="AB49" s="46"/>
      <c r="AC49" s="46"/>
      <c r="AD49" s="46"/>
      <c r="AE49" s="46"/>
      <c r="AF49" s="46"/>
      <c r="AG49" s="46"/>
      <c r="AH49" s="46"/>
      <c r="AI49" s="46"/>
      <c r="AJ49" s="46"/>
      <c r="AK49" s="46"/>
      <c r="AL49" s="46"/>
      <c r="AM49" s="46"/>
    </row>
    <row r="50" spans="1:39">
      <c r="A50" s="46"/>
      <c r="B50" s="46"/>
      <c r="C50" s="46" t="s">
        <v>651</v>
      </c>
      <c r="D50" s="46">
        <v>2385</v>
      </c>
      <c r="E50" s="46">
        <v>121.5</v>
      </c>
      <c r="F50" s="46">
        <v>466</v>
      </c>
      <c r="G50" s="46">
        <v>99.4</v>
      </c>
      <c r="H50" s="46">
        <v>169.5</v>
      </c>
      <c r="I50" s="46">
        <v>91.1</v>
      </c>
      <c r="J50" s="46">
        <v>22.75</v>
      </c>
      <c r="K50" s="46">
        <v>322.5</v>
      </c>
      <c r="L50" s="46">
        <v>64</v>
      </c>
      <c r="M50" s="46">
        <v>68.5</v>
      </c>
      <c r="N50" s="46"/>
      <c r="O50" s="46"/>
      <c r="P50" s="46">
        <f t="shared" si="14"/>
        <v>-8.3507792174199631E-3</v>
      </c>
      <c r="Q50" s="46">
        <f t="shared" si="15"/>
        <v>0</v>
      </c>
      <c r="R50" s="46">
        <f t="shared" si="16"/>
        <v>-9.6103248997884052E-3</v>
      </c>
      <c r="S50" s="46">
        <f t="shared" si="17"/>
        <v>-1.0055305020186497E-3</v>
      </c>
      <c r="T50" s="46">
        <f t="shared" si="18"/>
        <v>0</v>
      </c>
      <c r="U50" s="46">
        <f t="shared" si="19"/>
        <v>-1.0917138995348529E-2</v>
      </c>
      <c r="V50" s="46">
        <f t="shared" si="20"/>
        <v>-2.1953905634357262E-3</v>
      </c>
      <c r="W50" s="46">
        <f t="shared" si="21"/>
        <v>9.345862418237599E-3</v>
      </c>
      <c r="X50" s="46">
        <f t="shared" si="22"/>
        <v>-2.4692612590371411E-2</v>
      </c>
      <c r="Y50" s="46">
        <f t="shared" si="23"/>
        <v>0</v>
      </c>
      <c r="Z50" s="46"/>
      <c r="AA50" s="46"/>
      <c r="AB50" s="46"/>
      <c r="AC50" s="46"/>
      <c r="AD50" s="46"/>
      <c r="AE50" s="46"/>
      <c r="AF50" s="46"/>
      <c r="AG50" s="46"/>
      <c r="AH50" s="46"/>
      <c r="AI50" s="46"/>
      <c r="AJ50" s="46"/>
      <c r="AK50" s="46"/>
      <c r="AL50" s="46"/>
      <c r="AM50" s="46"/>
    </row>
    <row r="51" spans="1:39">
      <c r="A51" s="46"/>
      <c r="B51" s="46"/>
      <c r="C51" s="46" t="s">
        <v>650</v>
      </c>
      <c r="D51" s="46">
        <v>2470</v>
      </c>
      <c r="E51" s="46">
        <v>123.5</v>
      </c>
      <c r="F51" s="46">
        <v>512</v>
      </c>
      <c r="G51" s="46">
        <v>101</v>
      </c>
      <c r="H51" s="46">
        <v>172</v>
      </c>
      <c r="I51" s="46">
        <v>89</v>
      </c>
      <c r="J51" s="46">
        <v>22.65</v>
      </c>
      <c r="K51" s="46">
        <v>318</v>
      </c>
      <c r="L51" s="46">
        <v>63.5</v>
      </c>
      <c r="M51" s="46">
        <v>68.2</v>
      </c>
      <c r="N51" s="46"/>
      <c r="O51" s="46"/>
      <c r="P51" s="46">
        <f t="shared" si="14"/>
        <v>3.5019026299581354E-2</v>
      </c>
      <c r="Q51" s="46">
        <f t="shared" si="15"/>
        <v>1.6326893287428666E-2</v>
      </c>
      <c r="R51" s="46">
        <f t="shared" si="16"/>
        <v>9.4138990913861909E-2</v>
      </c>
      <c r="S51" s="46">
        <f t="shared" si="17"/>
        <v>1.5968403178730984E-2</v>
      </c>
      <c r="T51" s="46">
        <f t="shared" si="18"/>
        <v>1.4641549992948187E-2</v>
      </c>
      <c r="U51" s="46">
        <f t="shared" si="19"/>
        <v>-2.3321434533772719E-2</v>
      </c>
      <c r="V51" s="46">
        <f t="shared" si="20"/>
        <v>-4.4052934679164914E-3</v>
      </c>
      <c r="W51" s="46">
        <f t="shared" si="21"/>
        <v>-1.4051753455650302E-2</v>
      </c>
      <c r="X51" s="46">
        <f t="shared" si="22"/>
        <v>-7.8431774610258926E-3</v>
      </c>
      <c r="Y51" s="46">
        <f t="shared" si="23"/>
        <v>-4.3891804187630957E-3</v>
      </c>
      <c r="Z51" s="46"/>
      <c r="AA51" s="46"/>
      <c r="AB51" s="46"/>
      <c r="AC51" s="46"/>
      <c r="AD51" s="46"/>
      <c r="AE51" s="46"/>
      <c r="AF51" s="46"/>
      <c r="AG51" s="46"/>
      <c r="AH51" s="46"/>
      <c r="AI51" s="46"/>
      <c r="AJ51" s="46"/>
      <c r="AK51" s="46"/>
      <c r="AL51" s="46"/>
      <c r="AM51" s="46"/>
    </row>
    <row r="52" spans="1:39">
      <c r="A52" s="46"/>
      <c r="B52" s="46"/>
      <c r="C52" s="46" t="s">
        <v>649</v>
      </c>
      <c r="D52" s="46">
        <v>2595</v>
      </c>
      <c r="E52" s="46">
        <v>124.5</v>
      </c>
      <c r="F52" s="46">
        <v>498</v>
      </c>
      <c r="G52" s="46">
        <v>100.5</v>
      </c>
      <c r="H52" s="46">
        <v>170.5</v>
      </c>
      <c r="I52" s="46">
        <v>87.5</v>
      </c>
      <c r="J52" s="46">
        <v>22.6</v>
      </c>
      <c r="K52" s="46">
        <v>317</v>
      </c>
      <c r="L52" s="46">
        <v>64.400000000000006</v>
      </c>
      <c r="M52" s="46">
        <v>68.5</v>
      </c>
      <c r="N52" s="46"/>
      <c r="O52" s="46"/>
      <c r="P52" s="46">
        <f t="shared" si="14"/>
        <v>4.9368365977966219E-2</v>
      </c>
      <c r="Q52" s="46">
        <f t="shared" si="15"/>
        <v>8.0645598367304946E-3</v>
      </c>
      <c r="R52" s="46">
        <f t="shared" si="16"/>
        <v>-2.7724548014854862E-2</v>
      </c>
      <c r="S52" s="46">
        <f t="shared" si="17"/>
        <v>-4.9627893421290139E-3</v>
      </c>
      <c r="T52" s="46">
        <f t="shared" si="18"/>
        <v>-8.759180089881578E-3</v>
      </c>
      <c r="U52" s="46">
        <f t="shared" si="19"/>
        <v>-1.6997576368571136E-2</v>
      </c>
      <c r="V52" s="46">
        <f t="shared" si="20"/>
        <v>-2.2099456508027329E-3</v>
      </c>
      <c r="W52" s="46">
        <f t="shared" si="21"/>
        <v>-3.14960890289622E-3</v>
      </c>
      <c r="X52" s="46">
        <f t="shared" si="22"/>
        <v>1.4073727211662118E-2</v>
      </c>
      <c r="Y52" s="46">
        <f t="shared" si="23"/>
        <v>4.3891804187631868E-3</v>
      </c>
      <c r="Z52" s="46"/>
      <c r="AA52" s="46"/>
      <c r="AB52" s="46"/>
      <c r="AC52" s="46"/>
      <c r="AD52" s="46"/>
      <c r="AE52" s="46"/>
      <c r="AF52" s="46"/>
      <c r="AG52" s="46"/>
      <c r="AH52" s="46"/>
      <c r="AI52" s="46"/>
      <c r="AJ52" s="46"/>
      <c r="AK52" s="46"/>
      <c r="AL52" s="46"/>
      <c r="AM52" s="46"/>
    </row>
    <row r="53" spans="1:39">
      <c r="A53" s="46"/>
      <c r="B53" s="46"/>
      <c r="C53" s="46" t="s">
        <v>648</v>
      </c>
      <c r="D53" s="46">
        <v>2665</v>
      </c>
      <c r="E53" s="46">
        <v>123</v>
      </c>
      <c r="F53" s="46">
        <v>516</v>
      </c>
      <c r="G53" s="46">
        <v>101.5</v>
      </c>
      <c r="H53" s="46">
        <v>171.5</v>
      </c>
      <c r="I53" s="46">
        <v>86.5</v>
      </c>
      <c r="J53" s="46">
        <v>22.8</v>
      </c>
      <c r="K53" s="46">
        <v>314</v>
      </c>
      <c r="L53" s="46">
        <v>63.7</v>
      </c>
      <c r="M53" s="46">
        <v>69.3</v>
      </c>
      <c r="N53" s="46"/>
      <c r="O53" s="46"/>
      <c r="P53" s="46">
        <f t="shared" si="14"/>
        <v>2.6617540999955926E-2</v>
      </c>
      <c r="Q53" s="46">
        <f t="shared" si="15"/>
        <v>-1.212136053234485E-2</v>
      </c>
      <c r="R53" s="46">
        <f t="shared" si="16"/>
        <v>3.5506688456909817E-2</v>
      </c>
      <c r="S53" s="46">
        <f t="shared" si="17"/>
        <v>9.9010709827115368E-3</v>
      </c>
      <c r="T53" s="46">
        <f t="shared" si="18"/>
        <v>5.8479698824231204E-3</v>
      </c>
      <c r="U53" s="46">
        <f t="shared" si="19"/>
        <v>-1.1494379425735134E-2</v>
      </c>
      <c r="V53" s="46">
        <f t="shared" si="20"/>
        <v>8.8106296821549059E-3</v>
      </c>
      <c r="W53" s="46">
        <f t="shared" si="21"/>
        <v>-9.5087879690273006E-3</v>
      </c>
      <c r="X53" s="46">
        <f t="shared" si="22"/>
        <v>-1.0929070532190317E-2</v>
      </c>
      <c r="Y53" s="46">
        <f t="shared" si="23"/>
        <v>1.161116092767784E-2</v>
      </c>
      <c r="Z53" s="46"/>
      <c r="AA53" s="46"/>
      <c r="AB53" s="46"/>
      <c r="AC53" s="46"/>
      <c r="AD53" s="46"/>
      <c r="AE53" s="46"/>
      <c r="AF53" s="46"/>
      <c r="AG53" s="46"/>
      <c r="AH53" s="46"/>
      <c r="AI53" s="46"/>
      <c r="AJ53" s="46"/>
      <c r="AK53" s="46"/>
      <c r="AL53" s="46"/>
      <c r="AM53" s="46"/>
    </row>
    <row r="54" spans="1:39">
      <c r="A54" s="46"/>
      <c r="B54" s="46"/>
      <c r="C54" s="46" t="s">
        <v>647</v>
      </c>
      <c r="D54" s="46">
        <v>2635</v>
      </c>
      <c r="E54" s="46">
        <v>122.5</v>
      </c>
      <c r="F54" s="46">
        <v>516</v>
      </c>
      <c r="G54" s="46">
        <v>103.5</v>
      </c>
      <c r="H54" s="46">
        <v>170</v>
      </c>
      <c r="I54" s="46">
        <v>87.6</v>
      </c>
      <c r="J54" s="46">
        <v>22.75</v>
      </c>
      <c r="K54" s="46">
        <v>306</v>
      </c>
      <c r="L54" s="46">
        <v>63.7</v>
      </c>
      <c r="M54" s="46">
        <v>70</v>
      </c>
      <c r="N54" s="46"/>
      <c r="O54" s="46"/>
      <c r="P54" s="46">
        <f t="shared" si="14"/>
        <v>-1.1320875624482198E-2</v>
      </c>
      <c r="Q54" s="46">
        <f t="shared" si="15"/>
        <v>-4.0733253876357864E-3</v>
      </c>
      <c r="R54" s="46">
        <f t="shared" si="16"/>
        <v>0</v>
      </c>
      <c r="S54" s="46">
        <f t="shared" si="17"/>
        <v>1.9512814223581719E-2</v>
      </c>
      <c r="T54" s="46">
        <f t="shared" si="18"/>
        <v>-8.7848295557328027E-3</v>
      </c>
      <c r="U54" s="46">
        <f t="shared" si="19"/>
        <v>1.2636584004512057E-2</v>
      </c>
      <c r="V54" s="46">
        <f t="shared" si="20"/>
        <v>-2.1953905634357262E-3</v>
      </c>
      <c r="W54" s="46">
        <f t="shared" si="21"/>
        <v>-2.580788395587259E-2</v>
      </c>
      <c r="X54" s="46">
        <f t="shared" si="22"/>
        <v>0</v>
      </c>
      <c r="Y54" s="46">
        <f t="shared" si="23"/>
        <v>1.0050335853501506E-2</v>
      </c>
      <c r="Z54" s="46"/>
      <c r="AA54" s="46"/>
      <c r="AB54" s="46"/>
      <c r="AC54" s="46"/>
      <c r="AD54" s="46"/>
      <c r="AE54" s="46"/>
      <c r="AF54" s="46"/>
      <c r="AG54" s="46"/>
      <c r="AH54" s="46"/>
      <c r="AI54" s="46"/>
      <c r="AJ54" s="46"/>
      <c r="AK54" s="46"/>
      <c r="AL54" s="46"/>
      <c r="AM54" s="46"/>
    </row>
    <row r="55" spans="1:39">
      <c r="A55" s="46"/>
      <c r="B55" s="46"/>
      <c r="C55" s="46" t="s">
        <v>646</v>
      </c>
      <c r="D55" s="46">
        <v>2595</v>
      </c>
      <c r="E55" s="46">
        <v>121.5</v>
      </c>
      <c r="F55" s="46">
        <v>506</v>
      </c>
      <c r="G55" s="46">
        <v>104.5</v>
      </c>
      <c r="H55" s="46">
        <v>167.5</v>
      </c>
      <c r="I55" s="46">
        <v>94</v>
      </c>
      <c r="J55" s="46">
        <v>23</v>
      </c>
      <c r="K55" s="46">
        <v>305.5</v>
      </c>
      <c r="L55" s="46">
        <v>65</v>
      </c>
      <c r="M55" s="46">
        <v>71.3</v>
      </c>
      <c r="N55" s="46"/>
      <c r="O55" s="46"/>
      <c r="P55" s="46">
        <f t="shared" si="14"/>
        <v>-1.5296665375473648E-2</v>
      </c>
      <c r="Q55" s="46">
        <f t="shared" si="15"/>
        <v>-8.196767204178515E-3</v>
      </c>
      <c r="R55" s="46">
        <f t="shared" si="16"/>
        <v>-1.9570096194097223E-2</v>
      </c>
      <c r="S55" s="46">
        <f t="shared" si="17"/>
        <v>9.6154586994419734E-3</v>
      </c>
      <c r="T55" s="46">
        <f t="shared" si="18"/>
        <v>-1.4815085785140587E-2</v>
      </c>
      <c r="U55" s="46">
        <f t="shared" si="19"/>
        <v>7.0513784327658133E-2</v>
      </c>
      <c r="V55" s="46">
        <f t="shared" si="20"/>
        <v>1.092907053219023E-2</v>
      </c>
      <c r="W55" s="46">
        <f t="shared" si="21"/>
        <v>-1.6353233407307532E-3</v>
      </c>
      <c r="X55" s="46">
        <f t="shared" si="22"/>
        <v>2.0202707317519469E-2</v>
      </c>
      <c r="Y55" s="46">
        <f t="shared" si="23"/>
        <v>1.8401085370891156E-2</v>
      </c>
      <c r="Z55" s="46"/>
      <c r="AA55" s="46"/>
      <c r="AB55" s="46"/>
      <c r="AC55" s="46"/>
      <c r="AD55" s="46"/>
      <c r="AE55" s="46"/>
      <c r="AF55" s="46"/>
      <c r="AG55" s="46"/>
      <c r="AH55" s="46"/>
      <c r="AI55" s="46"/>
      <c r="AJ55" s="46"/>
      <c r="AK55" s="46"/>
      <c r="AL55" s="46"/>
      <c r="AM55" s="46"/>
    </row>
    <row r="56" spans="1:39">
      <c r="A56" s="46"/>
      <c r="B56" s="46"/>
      <c r="C56" s="46" t="s">
        <v>645</v>
      </c>
      <c r="D56" s="46">
        <v>2565</v>
      </c>
      <c r="E56" s="46">
        <v>120</v>
      </c>
      <c r="F56" s="46">
        <v>489</v>
      </c>
      <c r="G56" s="46">
        <v>104.5</v>
      </c>
      <c r="H56" s="46">
        <v>166</v>
      </c>
      <c r="I56" s="46">
        <v>88.4</v>
      </c>
      <c r="J56" s="46">
        <v>22.65</v>
      </c>
      <c r="K56" s="46">
        <v>310</v>
      </c>
      <c r="L56" s="46">
        <v>65.7</v>
      </c>
      <c r="M56" s="46">
        <v>71.8</v>
      </c>
      <c r="N56" s="46"/>
      <c r="O56" s="46"/>
      <c r="P56" s="46">
        <f t="shared" si="14"/>
        <v>-1.1628037995119099E-2</v>
      </c>
      <c r="Q56" s="46">
        <f t="shared" si="15"/>
        <v>-1.2422519998557209E-2</v>
      </c>
      <c r="R56" s="46">
        <f t="shared" si="16"/>
        <v>-3.4174179812593547E-2</v>
      </c>
      <c r="S56" s="46">
        <f t="shared" si="17"/>
        <v>0</v>
      </c>
      <c r="T56" s="46">
        <f t="shared" si="18"/>
        <v>-8.995562908577873E-3</v>
      </c>
      <c r="U56" s="46">
        <f t="shared" si="19"/>
        <v>-6.1422812626406122E-2</v>
      </c>
      <c r="V56" s="46">
        <f t="shared" si="20"/>
        <v>-1.5334364000106687E-2</v>
      </c>
      <c r="W56" s="46">
        <f t="shared" si="21"/>
        <v>1.4622518867541963E-2</v>
      </c>
      <c r="X56" s="46">
        <f t="shared" si="22"/>
        <v>1.0711655594927811E-2</v>
      </c>
      <c r="Y56" s="46">
        <f t="shared" si="23"/>
        <v>6.988148633928163E-3</v>
      </c>
      <c r="Z56" s="46"/>
      <c r="AA56" s="46"/>
      <c r="AB56" s="46"/>
      <c r="AC56" s="46"/>
      <c r="AD56" s="46"/>
      <c r="AE56" s="46"/>
      <c r="AF56" s="46"/>
      <c r="AG56" s="46"/>
      <c r="AH56" s="46"/>
      <c r="AI56" s="46"/>
      <c r="AJ56" s="46"/>
      <c r="AK56" s="46"/>
      <c r="AL56" s="46"/>
      <c r="AM56" s="46"/>
    </row>
    <row r="57" spans="1:39">
      <c r="A57" s="46"/>
      <c r="B57" s="46"/>
      <c r="C57" s="46" t="s">
        <v>644</v>
      </c>
      <c r="D57" s="46">
        <v>2595</v>
      </c>
      <c r="E57" s="46">
        <v>118</v>
      </c>
      <c r="F57" s="46">
        <v>522</v>
      </c>
      <c r="G57" s="46">
        <v>107</v>
      </c>
      <c r="H57" s="46">
        <v>169</v>
      </c>
      <c r="I57" s="46">
        <v>87.5</v>
      </c>
      <c r="J57" s="46">
        <v>22.7</v>
      </c>
      <c r="K57" s="46">
        <v>319.5</v>
      </c>
      <c r="L57" s="46">
        <v>66.5</v>
      </c>
      <c r="M57" s="46">
        <v>71.5</v>
      </c>
      <c r="N57" s="46"/>
      <c r="O57" s="46"/>
      <c r="P57" s="46">
        <f t="shared" si="14"/>
        <v>1.1628037995119214E-2</v>
      </c>
      <c r="Q57" s="46">
        <f t="shared" si="15"/>
        <v>-1.6807118316381289E-2</v>
      </c>
      <c r="R57" s="46">
        <f t="shared" si="16"/>
        <v>6.5305098407766743E-2</v>
      </c>
      <c r="S57" s="46">
        <f t="shared" si="17"/>
        <v>2.3641763057040494E-2</v>
      </c>
      <c r="T57" s="46">
        <f t="shared" si="18"/>
        <v>1.7910926566530243E-2</v>
      </c>
      <c r="U57" s="46">
        <f t="shared" si="19"/>
        <v>-1.0233176280029082E-2</v>
      </c>
      <c r="V57" s="46">
        <f t="shared" si="20"/>
        <v>2.2050725583139755E-3</v>
      </c>
      <c r="W57" s="46">
        <f t="shared" si="21"/>
        <v>3.0184976338397666E-2</v>
      </c>
      <c r="X57" s="46">
        <f t="shared" si="22"/>
        <v>1.2103022171243627E-2</v>
      </c>
      <c r="Y57" s="46">
        <f t="shared" si="23"/>
        <v>-4.1870263542164643E-3</v>
      </c>
      <c r="Z57" s="46"/>
      <c r="AA57" s="46"/>
      <c r="AB57" s="46"/>
      <c r="AC57" s="46"/>
      <c r="AD57" s="46"/>
      <c r="AE57" s="46"/>
      <c r="AF57" s="46"/>
      <c r="AG57" s="46"/>
      <c r="AH57" s="46"/>
      <c r="AI57" s="46"/>
      <c r="AJ57" s="46"/>
      <c r="AK57" s="46"/>
      <c r="AL57" s="46"/>
      <c r="AM57" s="46"/>
    </row>
    <row r="58" spans="1:39">
      <c r="A58" s="46"/>
      <c r="B58" s="46"/>
      <c r="C58" s="46" t="s">
        <v>643</v>
      </c>
      <c r="D58" s="46">
        <v>2740</v>
      </c>
      <c r="E58" s="46">
        <v>117.5</v>
      </c>
      <c r="F58" s="46">
        <v>520</v>
      </c>
      <c r="G58" s="46">
        <v>106.5</v>
      </c>
      <c r="H58" s="46">
        <v>173</v>
      </c>
      <c r="I58" s="46">
        <v>88</v>
      </c>
      <c r="J58" s="46">
        <v>22.3</v>
      </c>
      <c r="K58" s="46">
        <v>319.5</v>
      </c>
      <c r="L58" s="46">
        <v>64.599999999999994</v>
      </c>
      <c r="M58" s="46">
        <v>70.400000000000006</v>
      </c>
      <c r="N58" s="46"/>
      <c r="O58" s="46"/>
      <c r="P58" s="46">
        <f t="shared" si="14"/>
        <v>5.4371403782126959E-2</v>
      </c>
      <c r="Q58" s="46">
        <f t="shared" si="15"/>
        <v>-4.2462908814510968E-3</v>
      </c>
      <c r="R58" s="46">
        <f t="shared" si="16"/>
        <v>-3.8387763071657129E-3</v>
      </c>
      <c r="S58" s="46">
        <f t="shared" si="17"/>
        <v>-4.6838493124263143E-3</v>
      </c>
      <c r="T58" s="46">
        <f t="shared" si="18"/>
        <v>2.3392879574705375E-2</v>
      </c>
      <c r="U58" s="46">
        <f t="shared" si="19"/>
        <v>5.6980211146377959E-3</v>
      </c>
      <c r="V58" s="46">
        <f t="shared" si="20"/>
        <v>-1.777824602128383E-2</v>
      </c>
      <c r="W58" s="46">
        <f t="shared" si="21"/>
        <v>0</v>
      </c>
      <c r="X58" s="46">
        <f t="shared" si="22"/>
        <v>-2.8987536873252413E-2</v>
      </c>
      <c r="Y58" s="46">
        <f t="shared" si="23"/>
        <v>-1.5504186535965199E-2</v>
      </c>
      <c r="Z58" s="46"/>
      <c r="AA58" s="46"/>
      <c r="AB58" s="46"/>
      <c r="AC58" s="46"/>
      <c r="AD58" s="46"/>
      <c r="AE58" s="46"/>
      <c r="AF58" s="46"/>
      <c r="AG58" s="46"/>
      <c r="AH58" s="46"/>
      <c r="AI58" s="46"/>
      <c r="AJ58" s="46"/>
      <c r="AK58" s="46"/>
      <c r="AL58" s="46"/>
      <c r="AM58" s="46"/>
    </row>
    <row r="59" spans="1:39">
      <c r="A59" s="46"/>
      <c r="B59" s="46"/>
      <c r="C59" s="46" t="s">
        <v>642</v>
      </c>
      <c r="D59" s="46">
        <v>2740</v>
      </c>
      <c r="E59" s="46">
        <v>118</v>
      </c>
      <c r="F59" s="46">
        <v>519</v>
      </c>
      <c r="G59" s="46">
        <v>106</v>
      </c>
      <c r="H59" s="46">
        <v>176</v>
      </c>
      <c r="I59" s="46">
        <v>87.2</v>
      </c>
      <c r="J59" s="46">
        <v>22.2</v>
      </c>
      <c r="K59" s="46">
        <v>320</v>
      </c>
      <c r="L59" s="46">
        <v>64.099999999999994</v>
      </c>
      <c r="M59" s="46">
        <v>71</v>
      </c>
      <c r="N59" s="46"/>
      <c r="O59" s="46"/>
      <c r="P59" s="46">
        <f t="shared" si="14"/>
        <v>0</v>
      </c>
      <c r="Q59" s="46">
        <f t="shared" si="15"/>
        <v>4.246290881451004E-3</v>
      </c>
      <c r="R59" s="46">
        <f t="shared" si="16"/>
        <v>-1.9249284095843938E-3</v>
      </c>
      <c r="S59" s="46">
        <f t="shared" si="17"/>
        <v>-4.7058910374126166E-3</v>
      </c>
      <c r="T59" s="46">
        <f t="shared" si="18"/>
        <v>1.7192400540372771E-2</v>
      </c>
      <c r="U59" s="46">
        <f t="shared" si="19"/>
        <v>-9.1324835632724741E-3</v>
      </c>
      <c r="V59" s="46">
        <f t="shared" si="20"/>
        <v>-4.4943895878393264E-3</v>
      </c>
      <c r="W59" s="46">
        <f t="shared" si="21"/>
        <v>1.5637219761827589E-3</v>
      </c>
      <c r="X59" s="46">
        <f t="shared" si="22"/>
        <v>-7.7700468619317882E-3</v>
      </c>
      <c r="Y59" s="46">
        <f t="shared" si="23"/>
        <v>8.4866138773187251E-3</v>
      </c>
      <c r="Z59" s="46"/>
      <c r="AA59" s="46"/>
      <c r="AB59" s="46"/>
      <c r="AC59" s="46"/>
      <c r="AD59" s="46"/>
      <c r="AE59" s="46"/>
      <c r="AF59" s="46"/>
      <c r="AG59" s="46"/>
      <c r="AH59" s="46"/>
      <c r="AI59" s="46"/>
      <c r="AJ59" s="46"/>
      <c r="AK59" s="46"/>
      <c r="AL59" s="46"/>
      <c r="AM59" s="46"/>
    </row>
    <row r="60" spans="1:39">
      <c r="A60" s="46"/>
      <c r="B60" s="46"/>
      <c r="C60" s="46" t="s">
        <v>641</v>
      </c>
      <c r="D60" s="46">
        <v>2710</v>
      </c>
      <c r="E60" s="46">
        <v>118.5</v>
      </c>
      <c r="F60" s="46">
        <v>540</v>
      </c>
      <c r="G60" s="46">
        <v>106.5</v>
      </c>
      <c r="H60" s="46">
        <v>185</v>
      </c>
      <c r="I60" s="46">
        <v>88.2</v>
      </c>
      <c r="J60" s="46">
        <v>22.6</v>
      </c>
      <c r="K60" s="46">
        <v>339</v>
      </c>
      <c r="L60" s="46">
        <v>64.3</v>
      </c>
      <c r="M60" s="46">
        <v>73.599999999999994</v>
      </c>
      <c r="N60" s="46"/>
      <c r="O60" s="46"/>
      <c r="P60" s="46">
        <f t="shared" si="14"/>
        <v>-1.1009285508369368E-2</v>
      </c>
      <c r="Q60" s="46">
        <f t="shared" si="15"/>
        <v>4.2283361095211049E-3</v>
      </c>
      <c r="R60" s="46">
        <f t="shared" si="16"/>
        <v>3.9665256392431354E-2</v>
      </c>
      <c r="S60" s="46">
        <f t="shared" si="17"/>
        <v>4.7058910374127138E-3</v>
      </c>
      <c r="T60" s="46">
        <f t="shared" si="18"/>
        <v>4.987183004017294E-2</v>
      </c>
      <c r="U60" s="46">
        <f t="shared" si="19"/>
        <v>1.140263209781177E-2</v>
      </c>
      <c r="V60" s="46">
        <f t="shared" si="20"/>
        <v>1.7857617400006472E-2</v>
      </c>
      <c r="W60" s="46">
        <f t="shared" si="21"/>
        <v>5.7679111586677989E-2</v>
      </c>
      <c r="X60" s="46">
        <f t="shared" si="22"/>
        <v>3.1152673169494998E-3</v>
      </c>
      <c r="Y60" s="46">
        <f t="shared" si="23"/>
        <v>3.5965148693515088E-2</v>
      </c>
      <c r="Z60" s="46"/>
      <c r="AA60" s="46"/>
      <c r="AB60" s="46"/>
      <c r="AC60" s="46"/>
      <c r="AD60" s="46"/>
      <c r="AE60" s="46"/>
      <c r="AF60" s="46"/>
      <c r="AG60" s="46"/>
      <c r="AH60" s="46"/>
      <c r="AI60" s="46"/>
      <c r="AJ60" s="46"/>
      <c r="AK60" s="46"/>
      <c r="AL60" s="46"/>
      <c r="AM60" s="46"/>
    </row>
    <row r="61" spans="1:39">
      <c r="A61" s="46"/>
      <c r="B61" s="46"/>
      <c r="C61" s="46" t="s">
        <v>640</v>
      </c>
      <c r="D61" s="46">
        <v>2685</v>
      </c>
      <c r="E61" s="46">
        <v>121.5</v>
      </c>
      <c r="F61" s="46">
        <v>527</v>
      </c>
      <c r="G61" s="46">
        <v>105</v>
      </c>
      <c r="H61" s="46">
        <v>185.5</v>
      </c>
      <c r="I61" s="46">
        <v>88.8</v>
      </c>
      <c r="J61" s="46">
        <v>22.85</v>
      </c>
      <c r="K61" s="46">
        <v>334</v>
      </c>
      <c r="L61" s="46">
        <v>67.5</v>
      </c>
      <c r="M61" s="46">
        <v>73.7</v>
      </c>
      <c r="N61" s="46"/>
      <c r="O61" s="46"/>
      <c r="P61" s="46">
        <f t="shared" si="14"/>
        <v>-9.2679069307815085E-3</v>
      </c>
      <c r="Q61" s="46">
        <f t="shared" si="15"/>
        <v>2.5001302205417186E-2</v>
      </c>
      <c r="R61" s="46">
        <f t="shared" si="16"/>
        <v>-2.4368591016957691E-2</v>
      </c>
      <c r="S61" s="46">
        <f t="shared" si="17"/>
        <v>-1.4184634991956413E-2</v>
      </c>
      <c r="T61" s="46">
        <f t="shared" si="18"/>
        <v>2.6990569691649835E-3</v>
      </c>
      <c r="U61" s="46">
        <f t="shared" si="19"/>
        <v>6.7796869853787691E-3</v>
      </c>
      <c r="V61" s="46">
        <f t="shared" si="20"/>
        <v>1.1001211061973583E-2</v>
      </c>
      <c r="W61" s="46">
        <f t="shared" si="21"/>
        <v>-1.4859114403749828E-2</v>
      </c>
      <c r="X61" s="46">
        <f t="shared" si="22"/>
        <v>4.8567966634910531E-2</v>
      </c>
      <c r="Y61" s="46">
        <f t="shared" si="23"/>
        <v>1.3577734604605105E-3</v>
      </c>
      <c r="Z61" s="46"/>
      <c r="AA61" s="46"/>
      <c r="AB61" s="46"/>
      <c r="AC61" s="46"/>
      <c r="AD61" s="46"/>
      <c r="AE61" s="46"/>
      <c r="AF61" s="46"/>
      <c r="AG61" s="46"/>
      <c r="AH61" s="46"/>
      <c r="AI61" s="46"/>
      <c r="AJ61" s="46"/>
      <c r="AK61" s="46"/>
      <c r="AL61" s="46"/>
      <c r="AM61" s="46"/>
    </row>
    <row r="62" spans="1:39">
      <c r="A62" s="46"/>
      <c r="B62" s="46"/>
      <c r="C62" s="46" t="s">
        <v>639</v>
      </c>
      <c r="D62" s="46">
        <v>2640</v>
      </c>
      <c r="E62" s="46">
        <v>120</v>
      </c>
      <c r="F62" s="46">
        <v>524</v>
      </c>
      <c r="G62" s="46">
        <v>104.5</v>
      </c>
      <c r="H62" s="46">
        <v>180.5</v>
      </c>
      <c r="I62" s="46">
        <v>86</v>
      </c>
      <c r="J62" s="46">
        <v>22.5</v>
      </c>
      <c r="K62" s="46">
        <v>334</v>
      </c>
      <c r="L62" s="46">
        <v>69.599999999999994</v>
      </c>
      <c r="M62" s="46">
        <v>72.3</v>
      </c>
      <c r="N62" s="46"/>
      <c r="O62" s="46"/>
      <c r="P62" s="46">
        <f t="shared" si="14"/>
        <v>-1.6901810802603254E-2</v>
      </c>
      <c r="Q62" s="46">
        <f t="shared" si="15"/>
        <v>-1.2422519998557209E-2</v>
      </c>
      <c r="R62" s="46">
        <f t="shared" si="16"/>
        <v>-5.708864220320204E-3</v>
      </c>
      <c r="S62" s="46">
        <f t="shared" si="17"/>
        <v>-4.7732787526576599E-3</v>
      </c>
      <c r="T62" s="46">
        <f t="shared" si="18"/>
        <v>-2.7324104274554246E-2</v>
      </c>
      <c r="U62" s="46">
        <f t="shared" si="19"/>
        <v>-3.203935374461666E-2</v>
      </c>
      <c r="V62" s="46">
        <f t="shared" si="20"/>
        <v>-1.5435808129839362E-2</v>
      </c>
      <c r="W62" s="46">
        <f t="shared" si="21"/>
        <v>0</v>
      </c>
      <c r="X62" s="46">
        <f t="shared" si="22"/>
        <v>3.0636969461889801E-2</v>
      </c>
      <c r="Y62" s="46">
        <f t="shared" si="23"/>
        <v>-1.9178670030571943E-2</v>
      </c>
      <c r="Z62" s="46"/>
      <c r="AA62" s="46"/>
      <c r="AB62" s="46"/>
      <c r="AC62" s="46"/>
      <c r="AD62" s="46"/>
      <c r="AE62" s="46"/>
      <c r="AF62" s="46"/>
      <c r="AG62" s="46"/>
      <c r="AH62" s="46"/>
      <c r="AI62" s="46"/>
      <c r="AJ62" s="46"/>
      <c r="AK62" s="46"/>
      <c r="AL62" s="46"/>
      <c r="AM62" s="46"/>
    </row>
    <row r="63" spans="1:39">
      <c r="A63" s="46"/>
      <c r="B63" s="46"/>
      <c r="C63" s="46" t="s">
        <v>638</v>
      </c>
      <c r="D63" s="46">
        <v>2645</v>
      </c>
      <c r="E63" s="46">
        <v>116</v>
      </c>
      <c r="F63" s="46">
        <v>515</v>
      </c>
      <c r="G63" s="46">
        <v>103.5</v>
      </c>
      <c r="H63" s="46">
        <v>176.5</v>
      </c>
      <c r="I63" s="46">
        <v>86.1</v>
      </c>
      <c r="J63" s="46">
        <v>22.3</v>
      </c>
      <c r="K63" s="46">
        <v>324.5</v>
      </c>
      <c r="L63" s="46">
        <v>67.7</v>
      </c>
      <c r="M63" s="46">
        <v>71.2</v>
      </c>
      <c r="N63" s="46"/>
      <c r="O63" s="46"/>
      <c r="P63" s="46">
        <f t="shared" si="14"/>
        <v>1.8921481520379623E-3</v>
      </c>
      <c r="Q63" s="46">
        <f t="shared" si="15"/>
        <v>-3.3901551675681339E-2</v>
      </c>
      <c r="R63" s="46">
        <f t="shared" si="16"/>
        <v>-1.7324783657306018E-2</v>
      </c>
      <c r="S63" s="46">
        <f t="shared" si="17"/>
        <v>-9.6154586994419804E-3</v>
      </c>
      <c r="T63" s="46">
        <f t="shared" si="18"/>
        <v>-2.2409901399584164E-2</v>
      </c>
      <c r="U63" s="46">
        <f t="shared" si="19"/>
        <v>1.1621151801772967E-3</v>
      </c>
      <c r="V63" s="46">
        <f t="shared" si="20"/>
        <v>-8.9286307443013184E-3</v>
      </c>
      <c r="W63" s="46">
        <f t="shared" si="21"/>
        <v>-2.8855456832555762E-2</v>
      </c>
      <c r="X63" s="46">
        <f t="shared" si="22"/>
        <v>-2.7678387422144492E-2</v>
      </c>
      <c r="Y63" s="46">
        <f t="shared" si="23"/>
        <v>-1.5331310746788866E-2</v>
      </c>
      <c r="Z63" s="46"/>
      <c r="AA63" s="46"/>
      <c r="AB63" s="46"/>
      <c r="AC63" s="46"/>
      <c r="AD63" s="46"/>
      <c r="AE63" s="46"/>
      <c r="AF63" s="46"/>
      <c r="AG63" s="46"/>
      <c r="AH63" s="46"/>
      <c r="AI63" s="46"/>
      <c r="AJ63" s="46"/>
      <c r="AK63" s="46"/>
      <c r="AL63" s="46"/>
      <c r="AM63" s="46"/>
    </row>
    <row r="64" spans="1:39">
      <c r="A64" s="46"/>
      <c r="B64" s="46"/>
      <c r="C64" s="46" t="s">
        <v>637</v>
      </c>
      <c r="D64" s="46">
        <v>2470</v>
      </c>
      <c r="E64" s="46">
        <v>115.5</v>
      </c>
      <c r="F64" s="46">
        <v>513</v>
      </c>
      <c r="G64" s="46">
        <v>106</v>
      </c>
      <c r="H64" s="46">
        <v>172</v>
      </c>
      <c r="I64" s="46">
        <v>86.2</v>
      </c>
      <c r="J64" s="46">
        <v>22.3</v>
      </c>
      <c r="K64" s="46">
        <v>327</v>
      </c>
      <c r="L64" s="46">
        <v>67.5</v>
      </c>
      <c r="M64" s="46">
        <v>71.5</v>
      </c>
      <c r="N64" s="46"/>
      <c r="O64" s="46"/>
      <c r="P64" s="46">
        <f t="shared" si="14"/>
        <v>-6.8452914670376841E-2</v>
      </c>
      <c r="Q64" s="46">
        <f t="shared" si="15"/>
        <v>-4.3196611445163961E-3</v>
      </c>
      <c r="R64" s="46">
        <f t="shared" si="16"/>
        <v>-3.8910554929665647E-3</v>
      </c>
      <c r="S64" s="46">
        <f t="shared" si="17"/>
        <v>2.3867481406643486E-2</v>
      </c>
      <c r="T64" s="46">
        <f t="shared" si="18"/>
        <v>-2.5826399559898423E-2</v>
      </c>
      <c r="U64" s="46">
        <f t="shared" si="19"/>
        <v>1.1607662359622872E-3</v>
      </c>
      <c r="V64" s="46">
        <f t="shared" si="20"/>
        <v>0</v>
      </c>
      <c r="W64" s="46">
        <f t="shared" si="21"/>
        <v>7.6746347531086662E-3</v>
      </c>
      <c r="X64" s="46">
        <f t="shared" si="22"/>
        <v>-2.9585820397452656E-3</v>
      </c>
      <c r="Y64" s="46">
        <f t="shared" si="23"/>
        <v>4.2046312820318704E-3</v>
      </c>
      <c r="Z64" s="46"/>
      <c r="AA64" s="46"/>
      <c r="AB64" s="46"/>
      <c r="AC64" s="46"/>
      <c r="AD64" s="46"/>
      <c r="AE64" s="46"/>
      <c r="AF64" s="46"/>
      <c r="AG64" s="46"/>
      <c r="AH64" s="46"/>
      <c r="AI64" s="46"/>
      <c r="AJ64" s="46"/>
      <c r="AK64" s="46"/>
      <c r="AL64" s="46"/>
      <c r="AM64" s="46"/>
    </row>
    <row r="65" spans="1:39">
      <c r="A65" s="46"/>
      <c r="B65" s="46"/>
      <c r="C65" s="46"/>
      <c r="D65" s="46"/>
      <c r="E65" s="46"/>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row>
    <row r="66" spans="1:39">
      <c r="A66" s="46"/>
      <c r="B66" s="46"/>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abSelected="1" topLeftCell="P1" zoomScale="28" zoomScaleNormal="28" workbookViewId="0">
      <pane ySplit="1" topLeftCell="A2" activePane="bottomLeft" state="frozen"/>
      <selection pane="bottomLeft" activeCell="AN4" sqref="AN4:AW1001"/>
    </sheetView>
  </sheetViews>
  <sheetFormatPr defaultColWidth="8.6640625" defaultRowHeight="17"/>
  <cols>
    <col min="1" max="1" width="15.83203125" style="32" bestFit="1" customWidth="1"/>
    <col min="2" max="11" width="13" style="32" bestFit="1" customWidth="1"/>
    <col min="12" max="12" width="8.4140625" style="32" customWidth="1"/>
    <col min="13" max="13" width="15.83203125" style="32" bestFit="1" customWidth="1"/>
    <col min="14" max="15" width="16.08203125" style="32" bestFit="1" customWidth="1"/>
    <col min="16" max="16" width="17.4140625" style="32" bestFit="1" customWidth="1"/>
    <col min="17" max="20" width="16.08203125" style="32" bestFit="1" customWidth="1"/>
    <col min="21" max="21" width="17.4140625" style="32" bestFit="1" customWidth="1"/>
    <col min="22" max="23" width="16.08203125" style="32" bestFit="1" customWidth="1"/>
    <col min="24" max="24" width="8" style="32" customWidth="1"/>
    <col min="25" max="25" width="15.83203125" style="32" bestFit="1" customWidth="1"/>
    <col min="26" max="35" width="13" style="32" bestFit="1" customWidth="1"/>
    <col min="36" max="38" width="8.6640625" style="32"/>
    <col min="39" max="39" width="15.83203125" style="32" bestFit="1" customWidth="1"/>
    <col min="40" max="43" width="13" style="32" bestFit="1" customWidth="1"/>
    <col min="44" max="46" width="8.83203125" style="32" bestFit="1" customWidth="1"/>
    <col min="47" max="47" width="12.1640625" style="32" bestFit="1" customWidth="1"/>
    <col min="48" max="49" width="13" style="32" bestFit="1" customWidth="1"/>
    <col min="50" max="50" width="15.6640625" style="32" bestFit="1" customWidth="1"/>
    <col min="51" max="51" width="13" style="32" bestFit="1" customWidth="1"/>
    <col min="52" max="52" width="12.83203125" style="32" bestFit="1" customWidth="1"/>
    <col min="53" max="53" width="22.6640625" style="32" customWidth="1"/>
    <col min="54" max="54" width="15.83203125" style="32" bestFit="1" customWidth="1"/>
    <col min="55" max="55" width="16.08203125" style="32" bestFit="1" customWidth="1"/>
    <col min="56" max="57" width="8.6640625" style="32"/>
    <col min="58" max="58" width="15" style="32" customWidth="1"/>
    <col min="59" max="59" width="8.6640625" style="32"/>
    <col min="60" max="60" width="14.83203125" style="32" customWidth="1"/>
    <col min="61" max="61" width="13.9140625" style="32" customWidth="1"/>
    <col min="62" max="62" width="15.9140625" style="32" customWidth="1"/>
    <col min="63" max="67" width="8.6640625" style="32"/>
    <col min="68" max="68" width="20.25" style="32" customWidth="1"/>
    <col min="69" max="69" width="17.4140625" style="32" customWidth="1"/>
    <col min="70" max="16384" width="8.6640625" style="32"/>
  </cols>
  <sheetData>
    <row r="1" spans="1:56" ht="17.5" thickTop="1">
      <c r="A1" s="59" t="s">
        <v>718</v>
      </c>
      <c r="B1" s="60">
        <v>6669</v>
      </c>
      <c r="C1" s="61">
        <v>3036</v>
      </c>
      <c r="D1" s="62">
        <v>2357</v>
      </c>
      <c r="E1" s="61">
        <v>4938</v>
      </c>
      <c r="F1" s="62">
        <v>2317</v>
      </c>
      <c r="G1" s="60">
        <v>3702</v>
      </c>
      <c r="H1" s="61">
        <v>1905</v>
      </c>
      <c r="I1" s="62">
        <v>6414</v>
      </c>
      <c r="J1" s="61">
        <v>3356</v>
      </c>
      <c r="K1" s="63">
        <v>2338</v>
      </c>
      <c r="L1" s="46"/>
      <c r="M1" s="64" t="s">
        <v>718</v>
      </c>
      <c r="N1" s="65" t="s">
        <v>731</v>
      </c>
      <c r="O1" s="66" t="s">
        <v>740</v>
      </c>
      <c r="P1" s="67" t="s">
        <v>735</v>
      </c>
      <c r="Q1" s="66" t="s">
        <v>739</v>
      </c>
      <c r="R1" s="67" t="s">
        <v>766</v>
      </c>
      <c r="S1" s="65" t="s">
        <v>767</v>
      </c>
      <c r="T1" s="66" t="s">
        <v>743</v>
      </c>
      <c r="U1" s="67" t="s">
        <v>742</v>
      </c>
      <c r="V1" s="66" t="s">
        <v>741</v>
      </c>
      <c r="W1" s="68" t="s">
        <v>744</v>
      </c>
      <c r="X1" s="46"/>
      <c r="Y1" s="69" t="s">
        <v>718</v>
      </c>
      <c r="Z1" s="70" t="s">
        <v>733</v>
      </c>
      <c r="AA1" s="71" t="s">
        <v>752</v>
      </c>
      <c r="AB1" s="72" t="s">
        <v>737</v>
      </c>
      <c r="AC1" s="71" t="s">
        <v>751</v>
      </c>
      <c r="AD1" s="72" t="s">
        <v>770</v>
      </c>
      <c r="AE1" s="70" t="s">
        <v>771</v>
      </c>
      <c r="AF1" s="71" t="s">
        <v>755</v>
      </c>
      <c r="AG1" s="72" t="s">
        <v>754</v>
      </c>
      <c r="AH1" s="71" t="s">
        <v>753</v>
      </c>
      <c r="AI1" s="73" t="s">
        <v>756</v>
      </c>
      <c r="AJ1" s="46"/>
      <c r="AK1" s="46"/>
      <c r="AL1" s="46"/>
      <c r="AM1" s="74" t="s">
        <v>718</v>
      </c>
      <c r="AN1" s="75" t="s">
        <v>734</v>
      </c>
      <c r="AO1" s="76" t="s">
        <v>758</v>
      </c>
      <c r="AP1" s="77" t="s">
        <v>738</v>
      </c>
      <c r="AQ1" s="76" t="s">
        <v>757</v>
      </c>
      <c r="AR1" s="77" t="s">
        <v>772</v>
      </c>
      <c r="AS1" s="75" t="s">
        <v>773</v>
      </c>
      <c r="AT1" s="76" t="s">
        <v>761</v>
      </c>
      <c r="AU1" s="77" t="s">
        <v>760</v>
      </c>
      <c r="AV1" s="76" t="s">
        <v>759</v>
      </c>
      <c r="AW1" s="78" t="s">
        <v>762</v>
      </c>
      <c r="AX1" s="75" t="s">
        <v>719</v>
      </c>
      <c r="AY1" s="76" t="s">
        <v>720</v>
      </c>
      <c r="AZ1" s="77" t="s">
        <v>702</v>
      </c>
      <c r="BA1" s="77" t="s">
        <v>721</v>
      </c>
      <c r="BB1" s="79" t="s">
        <v>722</v>
      </c>
      <c r="BC1" s="80" t="s">
        <v>723</v>
      </c>
      <c r="BD1" s="46"/>
    </row>
    <row r="2" spans="1:56" ht="17.5" thickBot="1">
      <c r="A2" s="81">
        <v>1</v>
      </c>
      <c r="B2" s="112">
        <v>0.10331436037353292</v>
      </c>
      <c r="C2" s="112">
        <v>0.33735641388563131</v>
      </c>
      <c r="D2" s="112">
        <v>7.9904733803739747E-2</v>
      </c>
      <c r="E2" s="112">
        <v>0.21624603424089739</v>
      </c>
      <c r="F2" s="112">
        <v>0.8475170074386158</v>
      </c>
      <c r="G2" s="112">
        <v>0.77163765718438415</v>
      </c>
      <c r="H2" s="112">
        <v>0.42563517876889634</v>
      </c>
      <c r="I2" s="112">
        <v>0.55184300885335147</v>
      </c>
      <c r="J2" s="112">
        <v>0.7921364916017779</v>
      </c>
      <c r="K2" s="82">
        <v>1.9309108752583182E-2</v>
      </c>
      <c r="L2" s="46"/>
      <c r="M2" s="83">
        <v>1</v>
      </c>
      <c r="N2" s="112">
        <v>-1.2628899818594257</v>
      </c>
      <c r="O2" s="112">
        <v>-0.41968877299111135</v>
      </c>
      <c r="P2" s="112">
        <v>-1.405712654919679</v>
      </c>
      <c r="Q2" s="112">
        <v>-0.78493433714599414</v>
      </c>
      <c r="R2" s="112">
        <v>1.0258421699944458</v>
      </c>
      <c r="S2" s="112">
        <v>0.74425092327742493</v>
      </c>
      <c r="T2" s="112">
        <v>-0.18749778840626749</v>
      </c>
      <c r="U2" s="112">
        <v>0.13031908359662547</v>
      </c>
      <c r="V2" s="112">
        <v>0.81385675552227055</v>
      </c>
      <c r="W2" s="84">
        <v>-2.0682319471790032</v>
      </c>
      <c r="X2" s="46"/>
      <c r="Y2" s="85">
        <v>1</v>
      </c>
      <c r="Z2" s="112">
        <v>0</v>
      </c>
      <c r="AA2" s="112">
        <v>0</v>
      </c>
      <c r="AB2" s="112">
        <v>0</v>
      </c>
      <c r="AC2" s="112">
        <v>0</v>
      </c>
      <c r="AD2" s="112">
        <v>0</v>
      </c>
      <c r="AE2" s="112">
        <v>0</v>
      </c>
      <c r="AF2" s="112">
        <v>0</v>
      </c>
      <c r="AG2" s="112">
        <v>0</v>
      </c>
      <c r="AH2" s="112">
        <v>0</v>
      </c>
      <c r="AI2" s="86">
        <v>0</v>
      </c>
      <c r="AJ2" s="46"/>
      <c r="AK2" s="46"/>
      <c r="AL2" s="46"/>
      <c r="AM2" s="87">
        <v>1</v>
      </c>
      <c r="AN2" s="112">
        <v>0</v>
      </c>
      <c r="AO2" s="112">
        <v>0</v>
      </c>
      <c r="AP2" s="112">
        <v>0</v>
      </c>
      <c r="AQ2" s="112">
        <v>0</v>
      </c>
      <c r="AR2" s="112">
        <v>0</v>
      </c>
      <c r="AS2" s="112">
        <v>0</v>
      </c>
      <c r="AT2" s="112">
        <v>0</v>
      </c>
      <c r="AU2" s="112">
        <v>0</v>
      </c>
      <c r="AV2" s="112">
        <v>0</v>
      </c>
      <c r="AW2" s="112">
        <v>0</v>
      </c>
      <c r="AX2" s="112">
        <v>0</v>
      </c>
      <c r="AY2" s="112">
        <v>0</v>
      </c>
      <c r="AZ2" s="112">
        <v>0</v>
      </c>
      <c r="BA2" s="112">
        <v>0</v>
      </c>
      <c r="BB2" s="88">
        <v>0</v>
      </c>
      <c r="BC2" s="89">
        <v>4.2900000000000001E-2</v>
      </c>
      <c r="BD2" s="46"/>
    </row>
    <row r="3" spans="1:56">
      <c r="A3" s="81">
        <v>2</v>
      </c>
      <c r="B3" s="112">
        <v>0.69578049023787458</v>
      </c>
      <c r="C3" s="112">
        <v>0.3139935845961328</v>
      </c>
      <c r="D3" s="112">
        <v>8.1927040880335422E-2</v>
      </c>
      <c r="E3" s="112">
        <v>0.54968344111687073</v>
      </c>
      <c r="F3" s="112">
        <v>0.55406984703055939</v>
      </c>
      <c r="G3" s="112">
        <v>0.49123537809700957</v>
      </c>
      <c r="H3" s="112">
        <v>0.49478738370412145</v>
      </c>
      <c r="I3" s="112">
        <v>0.70648871035199368</v>
      </c>
      <c r="J3" s="112">
        <v>2.5892668327324841E-2</v>
      </c>
      <c r="K3" s="90">
        <v>0.21144352709034631</v>
      </c>
      <c r="L3" s="91"/>
      <c r="M3" s="92">
        <v>2</v>
      </c>
      <c r="N3" s="115">
        <v>0.51230292347592343</v>
      </c>
      <c r="O3" s="115">
        <v>-0.48456186659726114</v>
      </c>
      <c r="P3" s="115">
        <v>-1.3922256369399477</v>
      </c>
      <c r="Q3" s="115">
        <v>0.12486160175912465</v>
      </c>
      <c r="R3" s="115">
        <v>0.13595063519101799</v>
      </c>
      <c r="S3" s="115">
        <v>-2.1971416708980746E-2</v>
      </c>
      <c r="T3" s="115">
        <v>-1.3066463194097945E-2</v>
      </c>
      <c r="U3" s="112">
        <v>0.54315573723514188</v>
      </c>
      <c r="V3" s="112">
        <v>-1.9449139427616542</v>
      </c>
      <c r="W3" s="84">
        <v>-0.80142256837894477</v>
      </c>
      <c r="X3" s="46"/>
      <c r="Y3" s="85">
        <v>2</v>
      </c>
      <c r="Z3" s="112">
        <f>(幕後結果!$AB$2+幕後結果!$AB$4*幕後結果_最佳化!$N1004)*12/3</f>
        <v>0.5877595730306675</v>
      </c>
      <c r="AA3" s="112">
        <f>(幕後結果!$AC$2+幕後結果!$AC$4*幕後結果_最佳化!$O1004)*12/3</f>
        <v>-2.001168796255361</v>
      </c>
      <c r="AB3" s="112">
        <f>(幕後結果!$AD$2+幕後結果!$AD$4*幕後結果_最佳化!$P1004)*12/3</f>
        <v>-0.63813996760703573</v>
      </c>
      <c r="AC3" s="112">
        <f>(幕後結果!$AE$2+幕後結果!$AE$4*幕後結果_最佳化!$Q1004)*12/3</f>
        <v>0.59687827455272657</v>
      </c>
      <c r="AD3" s="112">
        <f>(幕後結果!$AF$2+幕後結果!$AF$4*幕後結果_最佳化!$R1004)*12/3</f>
        <v>2.065611652460253</v>
      </c>
      <c r="AE3" s="112">
        <f>(幕後結果!$AG$2+幕後結果!$AG$4*幕後結果_最佳化!$S1004)*12/3</f>
        <v>-0.30417972767104612</v>
      </c>
      <c r="AF3" s="112">
        <f>(幕後結果!$AH$2+幕後結果!$AH$4*幕後結果_最佳化!$T1004)*12/3</f>
        <v>-0.26755684139307395</v>
      </c>
      <c r="AG3" s="112">
        <f>(幕後結果!$AI$2+幕後結果!$AI$4*幕後結果_最佳化!$U1004)*12/3</f>
        <v>0.52335846473575121</v>
      </c>
      <c r="AH3" s="112">
        <f>(幕後結果!$AJ$2+幕後結果!$AJ$4*幕後結果_最佳化!$V1004)*12/3</f>
        <v>-0.51463773329610518</v>
      </c>
      <c r="AI3" s="86">
        <f>(幕後結果!$AK$2+幕後結果!$AK$4*幕後結果_最佳化!$W1004)*12/3</f>
        <v>-0.92336927492245502</v>
      </c>
      <c r="AJ3" s="46"/>
      <c r="AK3" s="46"/>
      <c r="AL3" s="46"/>
      <c r="AM3" s="87">
        <v>2</v>
      </c>
      <c r="AN3" s="112">
        <f>B1004/SUM($B1004:$K1004)</f>
        <v>0.17729065767074006</v>
      </c>
      <c r="AO3" s="112">
        <f t="shared" ref="AO3:AW3" si="0">C1004/SUM($B1004:$K1004)</f>
        <v>0.18993180354502529</v>
      </c>
      <c r="AP3" s="112">
        <f t="shared" si="0"/>
        <v>4.4857111872451914E-2</v>
      </c>
      <c r="AQ3" s="112">
        <f t="shared" si="0"/>
        <v>5.0794936601214431E-2</v>
      </c>
      <c r="AR3" s="112">
        <f t="shared" si="0"/>
        <v>1.3821069354324464E-2</v>
      </c>
      <c r="AS3" s="112">
        <f t="shared" si="0"/>
        <v>3.7674558419339324E-2</v>
      </c>
      <c r="AT3" s="112">
        <f t="shared" si="0"/>
        <v>0.12053781364460719</v>
      </c>
      <c r="AU3" s="112">
        <f t="shared" si="0"/>
        <v>0.11134811794081026</v>
      </c>
      <c r="AV3" s="112">
        <f t="shared" si="0"/>
        <v>0.15486498567492993</v>
      </c>
      <c r="AW3" s="112">
        <f t="shared" si="0"/>
        <v>9.8878945276556968E-2</v>
      </c>
      <c r="AX3" s="112">
        <f>SUM(AN3:AW3)</f>
        <v>0.99999999999999978</v>
      </c>
      <c r="AY3" s="112">
        <f>SUMPRODUCT(AN3:AW3,幕後結果_最佳化!$Z$1005:$AI$1005)</f>
        <v>3.7860356497556542E-2</v>
      </c>
      <c r="AZ3" s="112">
        <f>(SUMPRODUCT(AN3:AW3,MMULT(AN3:AW3,幕後結果!$AB$9:$AK$18)))*252</f>
        <v>5.5874802484028055E-2</v>
      </c>
      <c r="BA3" s="112">
        <f>AZ3^0.5</f>
        <v>0.23637851527587708</v>
      </c>
      <c r="BB3" s="88">
        <f>(AY3-$BC$2)/$BA3</f>
        <v>-2.132022657203721E-2</v>
      </c>
      <c r="BC3" s="93" t="s">
        <v>724</v>
      </c>
      <c r="BD3" s="46"/>
    </row>
    <row r="4" spans="1:56">
      <c r="A4" s="81">
        <v>3</v>
      </c>
      <c r="B4" s="112">
        <v>0.54996431406744106</v>
      </c>
      <c r="C4" s="112">
        <v>0.50774804698272202</v>
      </c>
      <c r="D4" s="112">
        <v>2.2709343943468685E-2</v>
      </c>
      <c r="E4" s="112">
        <v>0.41121846561652853</v>
      </c>
      <c r="F4" s="112">
        <v>0.27042933454407114</v>
      </c>
      <c r="G4" s="112">
        <v>0.15541306664859711</v>
      </c>
      <c r="H4" s="112">
        <v>0.74164381730766205</v>
      </c>
      <c r="I4" s="112">
        <v>0.39810803414414409</v>
      </c>
      <c r="J4" s="112">
        <v>9.1420302753402627E-2</v>
      </c>
      <c r="K4" s="90">
        <v>0.6171137010998704</v>
      </c>
      <c r="L4" s="91"/>
      <c r="M4" s="92">
        <v>3</v>
      </c>
      <c r="N4" s="115">
        <v>0.12557118694954161</v>
      </c>
      <c r="O4" s="115">
        <v>1.9422694743990252E-2</v>
      </c>
      <c r="P4" s="115">
        <v>-2.0007560311660963</v>
      </c>
      <c r="Q4" s="115">
        <v>-0.22441174668560945</v>
      </c>
      <c r="R4" s="115">
        <v>-0.61151503319221645</v>
      </c>
      <c r="S4" s="115">
        <v>-1.0134900773813906</v>
      </c>
      <c r="T4" s="115">
        <v>0.6484215043325241</v>
      </c>
      <c r="U4" s="112">
        <v>-0.25824728340538899</v>
      </c>
      <c r="V4" s="112">
        <v>-1.3320595970077909</v>
      </c>
      <c r="W4" s="84">
        <v>0.29790902734128155</v>
      </c>
      <c r="X4" s="46"/>
      <c r="Y4" s="85">
        <v>3</v>
      </c>
      <c r="Z4" s="112">
        <f>(幕後結果!$AB$2+幕後結果!$AB$4*幕後結果_最佳化!$N1005)*12/3</f>
        <v>0.10761263205766243</v>
      </c>
      <c r="AA4" s="112">
        <f>(幕後結果!$AC$2+幕後結果!$AC$4*幕後結果_最佳化!$O1005)*12/3</f>
        <v>-1.340242531730695</v>
      </c>
      <c r="AB4" s="112">
        <f>(幕後結果!$AD$2+幕後結果!$AD$4*幕後結果_最佳化!$P1005)*12/3</f>
        <v>-1.2303832754820823</v>
      </c>
      <c r="AC4" s="112">
        <f>(幕後結果!$AE$2+幕後結果!$AE$4*幕後結果_最佳化!$Q1005)*12/3</f>
        <v>0.2643138162157026</v>
      </c>
      <c r="AD4" s="112">
        <f>(幕後結果!$AF$2+幕後結果!$AF$4*幕後結果_最佳化!$R1005)*12/3</f>
        <v>1.1574142608707267</v>
      </c>
      <c r="AE4" s="112">
        <f>(幕後結果!$AG$2+幕後結果!$AG$4*幕後結果_最佳化!$S1005)*12/3</f>
        <v>-1.3308005098215827</v>
      </c>
      <c r="AF4" s="112">
        <f>(幕後結果!$AH$2+幕後結果!$AH$4*幕後結果_最佳化!$T1005)*12/3</f>
        <v>8.7729042598728227E-2</v>
      </c>
      <c r="AG4" s="112">
        <f>(幕後結果!$AI$2+幕後結果!$AI$4*幕後結果_最佳化!$U1005)*12/3</f>
        <v>-0.44475251497663654</v>
      </c>
      <c r="AH4" s="112">
        <f>(幕後結果!$AJ$2+幕後結果!$AJ$4*幕後結果_最佳化!$V1005)*12/3</f>
        <v>-0.16374907472150579</v>
      </c>
      <c r="AI4" s="86">
        <f>(幕後結果!$AK$2+幕後結果!$AK$4*幕後結果_最佳化!$W1005)*12/3</f>
        <v>-0.16684705670038036</v>
      </c>
      <c r="AJ4" s="46"/>
      <c r="AK4" s="46"/>
      <c r="AL4" s="46"/>
      <c r="AM4" s="87">
        <v>3</v>
      </c>
      <c r="AN4" s="112">
        <f t="shared" ref="AN4:AN67" si="1">B1005/SUM($B1005:$K1005)</f>
        <v>8.4994632809131221E-2</v>
      </c>
      <c r="AO4" s="112">
        <f t="shared" ref="AO4:AO67" si="2">C1005/SUM($B1005:$K1005)</f>
        <v>4.343415289744227E-2</v>
      </c>
      <c r="AP4" s="112">
        <f t="shared" ref="AP4:AP67" si="3">D1005/SUM($B1005:$K1005)</f>
        <v>0.11813222787395852</v>
      </c>
      <c r="AQ4" s="112">
        <f t="shared" ref="AQ4:AQ67" si="4">E1005/SUM($B1005:$K1005)</f>
        <v>1.8201628104007827E-4</v>
      </c>
      <c r="AR4" s="112">
        <f t="shared" ref="AR4:AR67" si="5">F1005/SUM($B1005:$K1005)</f>
        <v>0.19986358854910727</v>
      </c>
      <c r="AS4" s="112">
        <f t="shared" ref="AS4:AS67" si="6">G1005/SUM($B1005:$K1005)</f>
        <v>0.19094334143212488</v>
      </c>
      <c r="AT4" s="112">
        <f t="shared" ref="AT4:AT67" si="7">H1005/SUM($B1005:$K1005)</f>
        <v>4.518856123946393E-3</v>
      </c>
      <c r="AU4" s="112">
        <f t="shared" ref="AU4:AU67" si="8">I1005/SUM($B1005:$K1005)</f>
        <v>0.14669522826184581</v>
      </c>
      <c r="AV4" s="112">
        <f t="shared" ref="AV4:AV67" si="9">J1005/SUM($B1005:$K1005)</f>
        <v>0.13449485304097969</v>
      </c>
      <c r="AW4" s="112">
        <f t="shared" ref="AW4:AW67" si="10">K1005/SUM($B1005:$K1005)</f>
        <v>7.6741102730423977E-2</v>
      </c>
      <c r="AX4" s="112">
        <f t="shared" ref="AX4:AX67" si="11">SUM(AN4:AW4)</f>
        <v>1</v>
      </c>
      <c r="AY4" s="112">
        <f>SUMPRODUCT(AN4:AW4,幕後結果_最佳化!$Z$1005:$AI$1005)</f>
        <v>0.60519390440169962</v>
      </c>
      <c r="AZ4" s="112">
        <f>(SUMPRODUCT(AN4:AW4,MMULT(AN4:AW4,幕後結果!$AB$9:$AK$18)))*252</f>
        <v>6.1919396920396261E-2</v>
      </c>
      <c r="BA4" s="112">
        <f t="shared" ref="BA4:BA67" si="12">AZ4^0.5</f>
        <v>0.24883608444193994</v>
      </c>
      <c r="BB4" s="88">
        <f t="shared" ref="BB4:BB67" si="13">(AY4-$BC$2)/$BA4</f>
        <v>2.2596959989253396</v>
      </c>
      <c r="BC4" s="46"/>
      <c r="BD4" s="46"/>
    </row>
    <row r="5" spans="1:56">
      <c r="A5" s="81">
        <v>4</v>
      </c>
      <c r="B5" s="112">
        <v>0.78252858780322909</v>
      </c>
      <c r="C5" s="112">
        <v>0.35933664518118857</v>
      </c>
      <c r="D5" s="112">
        <v>0.83850852683384614</v>
      </c>
      <c r="E5" s="112">
        <v>3.7522790489557201E-2</v>
      </c>
      <c r="F5" s="112">
        <v>0.3494386574208177</v>
      </c>
      <c r="G5" s="112">
        <v>0.75463514509035412</v>
      </c>
      <c r="H5" s="112">
        <v>0.18480949191264529</v>
      </c>
      <c r="I5" s="112">
        <v>0.96265423740417488</v>
      </c>
      <c r="J5" s="112">
        <v>0.5674810085640638</v>
      </c>
      <c r="K5" s="90">
        <v>0.33422736452947954</v>
      </c>
      <c r="L5" s="91"/>
      <c r="M5" s="92">
        <v>4</v>
      </c>
      <c r="N5" s="115">
        <v>0.78076142749991362</v>
      </c>
      <c r="O5" s="115">
        <v>-0.36023247599211716</v>
      </c>
      <c r="P5" s="115">
        <v>0.98834656754517192</v>
      </c>
      <c r="Q5" s="115">
        <v>-1.7801856627406862</v>
      </c>
      <c r="R5" s="115">
        <v>-0.38683641745273334</v>
      </c>
      <c r="S5" s="115">
        <v>0.68914867785646639</v>
      </c>
      <c r="T5" s="115">
        <v>-0.89718729442007283</v>
      </c>
      <c r="U5" s="112">
        <v>1.7823539796056478</v>
      </c>
      <c r="V5" s="112">
        <v>0.16996459207577583</v>
      </c>
      <c r="W5" s="84">
        <v>-0.42826976476611456</v>
      </c>
      <c r="X5" s="46"/>
      <c r="Y5" s="85">
        <v>4</v>
      </c>
      <c r="Z5" s="112">
        <f>(幕後結果!$AB$2+幕後結果!$AB$4*幕後結果_最佳化!$N1006)*12/3</f>
        <v>0.92106433524925757</v>
      </c>
      <c r="AA5" s="112">
        <f>(幕後結果!$AC$2+幕後結果!$AC$4*幕後結果_最佳化!$O1006)*12/3</f>
        <v>-1.8065087920216243</v>
      </c>
      <c r="AB5" s="112">
        <f>(幕後結果!$AD$2+幕後結果!$AD$4*幕後結果_最佳化!$P1006)*12/3</f>
        <v>1.5167875737935663</v>
      </c>
      <c r="AC5" s="112">
        <f>(幕後結果!$AE$2+幕後結果!$AE$4*幕後結果_最佳化!$Q1006)*12/3</f>
        <v>-0.18588086337307241</v>
      </c>
      <c r="AD5" s="112">
        <f>(幕後結果!$AF$2+幕後結果!$AF$4*幕後結果_最佳化!$R1006)*12/3</f>
        <v>1.6161149050794723</v>
      </c>
      <c r="AE5" s="112">
        <f>(幕後結果!$AG$2+幕後結果!$AG$4*幕後結果_最佳化!$S1006)*12/3</f>
        <v>0.287689005370104</v>
      </c>
      <c r="AF5" s="112">
        <f>(幕後結果!$AH$2+幕後結果!$AH$4*幕後結果_最佳化!$T1006)*12/3</f>
        <v>-0.86882539025016847</v>
      </c>
      <c r="AG5" s="112">
        <f>(幕後結果!$AI$2+幕後結果!$AI$4*幕後結果_最佳化!$U1006)*12/3</f>
        <v>0.85221632980939244</v>
      </c>
      <c r="AH5" s="112">
        <f>(幕後結果!$AJ$2+幕後結果!$AJ$4*幕後結果_最佳化!$V1006)*12/3</f>
        <v>1.334675246768648</v>
      </c>
      <c r="AI5" s="86">
        <f>(幕後結果!$AK$2+幕後結果!$AK$4*幕後結果_最佳化!$W1006)*12/3</f>
        <v>-0.18814111906998429</v>
      </c>
      <c r="AJ5" s="46"/>
      <c r="AK5" s="46"/>
      <c r="AL5" s="46"/>
      <c r="AM5" s="87">
        <v>4</v>
      </c>
      <c r="AN5" s="112">
        <f t="shared" si="1"/>
        <v>0.19972638376065416</v>
      </c>
      <c r="AO5" s="112">
        <f t="shared" si="2"/>
        <v>9.2190400535390085E-2</v>
      </c>
      <c r="AP5" s="112">
        <f t="shared" si="3"/>
        <v>2.3130041537839506E-2</v>
      </c>
      <c r="AQ5" s="112">
        <f t="shared" si="4"/>
        <v>2.9951412290591416E-2</v>
      </c>
      <c r="AR5" s="112">
        <f t="shared" si="5"/>
        <v>5.5175641341875116E-2</v>
      </c>
      <c r="AS5" s="112">
        <f t="shared" si="6"/>
        <v>0.22472091415614118</v>
      </c>
      <c r="AT5" s="112">
        <f t="shared" si="7"/>
        <v>8.0067188116659652E-2</v>
      </c>
      <c r="AU5" s="112">
        <f t="shared" si="8"/>
        <v>0.18497790893880467</v>
      </c>
      <c r="AV5" s="112">
        <f t="shared" si="9"/>
        <v>0.10184366971354937</v>
      </c>
      <c r="AW5" s="112">
        <f t="shared" si="10"/>
        <v>8.2164396084950103E-3</v>
      </c>
      <c r="AX5" s="112">
        <f t="shared" si="11"/>
        <v>1.0000000000000002</v>
      </c>
      <c r="AY5" s="112">
        <f>SUMPRODUCT(AN5:AW5,幕後結果_最佳化!$Z$1005:$AI$1005)</f>
        <v>0.17267089656176232</v>
      </c>
      <c r="AZ5" s="112">
        <f>(SUMPRODUCT(AN5:AW5,MMULT(AN5:AW5,幕後結果!$AB$9:$AK$18)))*252</f>
        <v>5.8457159172454656E-2</v>
      </c>
      <c r="BA5" s="112">
        <f t="shared" si="12"/>
        <v>0.24177915371771541</v>
      </c>
      <c r="BB5" s="88">
        <f t="shared" si="13"/>
        <v>0.5367331904605549</v>
      </c>
      <c r="BC5" s="46"/>
      <c r="BD5" s="46"/>
    </row>
    <row r="6" spans="1:56">
      <c r="A6" s="81">
        <v>5</v>
      </c>
      <c r="B6" s="112">
        <v>0.96292850577711286</v>
      </c>
      <c r="C6" s="112">
        <v>0.53626469946605826</v>
      </c>
      <c r="D6" s="112">
        <v>1.6238681467220628E-2</v>
      </c>
      <c r="E6" s="112">
        <v>0.83535754261741446</v>
      </c>
      <c r="F6" s="112">
        <v>3.3399849723418917E-3</v>
      </c>
      <c r="G6" s="112">
        <v>0.12808519708643051</v>
      </c>
      <c r="H6" s="112">
        <v>0.37678071465629737</v>
      </c>
      <c r="I6" s="112">
        <v>0.68548588419328116</v>
      </c>
      <c r="J6" s="112">
        <v>0.31024407836548007</v>
      </c>
      <c r="K6" s="90">
        <v>0.30631673709002905</v>
      </c>
      <c r="L6" s="91"/>
      <c r="M6" s="92">
        <v>5</v>
      </c>
      <c r="N6" s="115">
        <v>1.7857299817176067</v>
      </c>
      <c r="O6" s="115">
        <v>9.1027674750034773E-2</v>
      </c>
      <c r="P6" s="115">
        <v>-2.1384854605360055</v>
      </c>
      <c r="Q6" s="115">
        <v>0.97555523982520187</v>
      </c>
      <c r="R6" s="115">
        <v>-2.7123912340827063</v>
      </c>
      <c r="S6" s="115">
        <v>-1.1354892246013224</v>
      </c>
      <c r="T6" s="115">
        <v>-0.31394682029796744</v>
      </c>
      <c r="U6" s="112">
        <v>0.48309507391812656</v>
      </c>
      <c r="V6" s="112">
        <v>-0.49515862112923031</v>
      </c>
      <c r="W6" s="84">
        <v>-0.50631793539440817</v>
      </c>
      <c r="X6" s="46"/>
      <c r="Y6" s="85">
        <v>5</v>
      </c>
      <c r="Z6" s="112">
        <f>(幕後結果!$AB$2+幕後結果!$AB$4*幕後結果_最佳化!$N1007)*12/3</f>
        <v>2.1687834425968697</v>
      </c>
      <c r="AA6" s="112">
        <f>(幕後結果!$AC$2+幕後結果!$AC$4*幕後結果_最佳化!$O1007)*12/3</f>
        <v>-1.097322627975688</v>
      </c>
      <c r="AB6" s="112">
        <f>(幕後結果!$AD$2+幕後結果!$AD$4*幕後結果_最佳化!$P1007)*12/3</f>
        <v>-0.84236859028230915</v>
      </c>
      <c r="AC6" s="112">
        <f>(幕後結果!$AE$2+幕後結果!$AE$4*幕後結果_最佳化!$Q1007)*12/3</f>
        <v>1.2132825820792872</v>
      </c>
      <c r="AD6" s="112">
        <f>(幕後結果!$AF$2+幕後結果!$AF$4*幕後結果_最佳化!$R1007)*12/3</f>
        <v>-0.20292957352447782</v>
      </c>
      <c r="AE6" s="112">
        <f>(幕後結果!$AG$2+幕後結果!$AG$4*幕後結果_最佳化!$S1007)*12/3</f>
        <v>-1.7936817578032107</v>
      </c>
      <c r="AF6" s="112">
        <f>(幕後結果!$AH$2+幕後結果!$AH$4*幕後結果_最佳化!$T1007)*12/3</f>
        <v>-0.78930721365281309</v>
      </c>
      <c r="AG6" s="112">
        <f>(幕後結果!$AI$2+幕後結果!$AI$4*幕後結果_最佳化!$U1007)*12/3</f>
        <v>0.79681728104019067</v>
      </c>
      <c r="AH6" s="112">
        <f>(幕後結果!$AJ$2+幕後結果!$AJ$4*幕後結果_最佳化!$V1007)*12/3</f>
        <v>-0.11623803256910148</v>
      </c>
      <c r="AI6" s="86">
        <f>(幕後結果!$AK$2+幕後結果!$AK$4*幕後結果_最佳化!$W1007)*12/3</f>
        <v>-0.6635527380722156</v>
      </c>
      <c r="AJ6" s="46"/>
      <c r="AK6" s="46"/>
      <c r="AL6" s="46"/>
      <c r="AM6" s="87">
        <v>5</v>
      </c>
      <c r="AN6" s="112">
        <f t="shared" si="1"/>
        <v>1.7022915734000204E-2</v>
      </c>
      <c r="AO6" s="112">
        <f t="shared" si="2"/>
        <v>0.21800545850780731</v>
      </c>
      <c r="AP6" s="112">
        <f t="shared" si="3"/>
        <v>5.6232096635898121E-2</v>
      </c>
      <c r="AQ6" s="112">
        <f t="shared" si="4"/>
        <v>8.3389826133736397E-2</v>
      </c>
      <c r="AR6" s="112">
        <f t="shared" si="5"/>
        <v>0.10677750916252957</v>
      </c>
      <c r="AS6" s="112">
        <f t="shared" si="6"/>
        <v>8.3709555243435402E-2</v>
      </c>
      <c r="AT6" s="112">
        <f t="shared" si="7"/>
        <v>2.0369720968505148E-2</v>
      </c>
      <c r="AU6" s="112">
        <f t="shared" si="8"/>
        <v>0.24342056943257176</v>
      </c>
      <c r="AV6" s="112">
        <f t="shared" si="9"/>
        <v>5.9969338759223383E-2</v>
      </c>
      <c r="AW6" s="112">
        <f t="shared" si="10"/>
        <v>0.11110300942229259</v>
      </c>
      <c r="AX6" s="112">
        <f t="shared" si="11"/>
        <v>0.99999999999999989</v>
      </c>
      <c r="AY6" s="112">
        <f>SUMPRODUCT(AN6:AW6,幕後結果_最佳化!$Z$1005:$AI$1005)</f>
        <v>0.18713944854242923</v>
      </c>
      <c r="AZ6" s="112">
        <f>(SUMPRODUCT(AN6:AW6,MMULT(AN6:AW6,幕後結果!$AB$9:$AK$18)))*252</f>
        <v>7.2198839041760471E-2</v>
      </c>
      <c r="BA6" s="112">
        <f t="shared" si="12"/>
        <v>0.26869841652261456</v>
      </c>
      <c r="BB6" s="88">
        <f t="shared" si="13"/>
        <v>0.53680795893447164</v>
      </c>
      <c r="BC6" s="46"/>
      <c r="BD6" s="46"/>
    </row>
    <row r="7" spans="1:56">
      <c r="A7" s="81">
        <v>6</v>
      </c>
      <c r="B7" s="112">
        <v>0.25541464026666416</v>
      </c>
      <c r="C7" s="112">
        <v>0.84839482847103009</v>
      </c>
      <c r="D7" s="112">
        <v>0.62177406289908643</v>
      </c>
      <c r="E7" s="112">
        <v>0.35317747762492013</v>
      </c>
      <c r="F7" s="112">
        <v>0.53276888062274064</v>
      </c>
      <c r="G7" s="112">
        <v>0.95034077837129782</v>
      </c>
      <c r="H7" s="112">
        <v>0.20376421120130872</v>
      </c>
      <c r="I7" s="112">
        <v>0.70652258063006834</v>
      </c>
      <c r="J7" s="112">
        <v>0.12950146684500008</v>
      </c>
      <c r="K7" s="90">
        <v>0.35727584649636723</v>
      </c>
      <c r="L7" s="91"/>
      <c r="M7" s="92">
        <v>6</v>
      </c>
      <c r="N7" s="115">
        <v>-0.65754696888914854</v>
      </c>
      <c r="O7" s="115">
        <v>1.0295733239810008</v>
      </c>
      <c r="P7" s="115">
        <v>0.31014344689488937</v>
      </c>
      <c r="Q7" s="115">
        <v>-0.3767559823433268</v>
      </c>
      <c r="R7" s="115">
        <v>8.2231985579898845E-2</v>
      </c>
      <c r="S7" s="115">
        <v>1.6481668212174649</v>
      </c>
      <c r="T7" s="115">
        <v>-0.82825090135722179</v>
      </c>
      <c r="U7" s="112">
        <v>0.54325413442167414</v>
      </c>
      <c r="V7" s="112">
        <v>-1.1287508927231107</v>
      </c>
      <c r="W7" s="84">
        <v>-0.36574991915579319</v>
      </c>
      <c r="X7" s="46"/>
      <c r="Y7" s="85">
        <v>6</v>
      </c>
      <c r="Z7" s="112">
        <f>(幕後結果!$AB$2+幕後結果!$AB$4*幕後結果_最佳化!$N1008)*12/3</f>
        <v>-0.86466802513302987</v>
      </c>
      <c r="AA7" s="112">
        <f>(幕後結果!$AC$2+幕後結果!$AC$4*幕後結果_最佳化!$O1008)*12/3</f>
        <v>-1.622257538282823E-2</v>
      </c>
      <c r="AB7" s="112">
        <f>(幕後結果!$AD$2+幕後結果!$AD$4*幕後結果_最佳化!$P1008)*12/3</f>
        <v>0.63746470252091325</v>
      </c>
      <c r="AC7" s="112">
        <f>(幕後結果!$AE$2+幕後結果!$AE$4*幕後結果_最佳化!$Q1008)*12/3</f>
        <v>0.82674082325059384</v>
      </c>
      <c r="AD7" s="112">
        <f>(幕後結果!$AF$2+幕後結果!$AF$4*幕後結果_最佳化!$R1008)*12/3</f>
        <v>2.2118279562403527</v>
      </c>
      <c r="AE7" s="112">
        <f>(幕後結果!$AG$2+幕後結果!$AG$4*幕後結果_最佳化!$S1008)*12/3</f>
        <v>1.8917979477629363</v>
      </c>
      <c r="AF7" s="112">
        <f>(幕後結果!$AH$2+幕後結果!$AH$4*幕後結果_最佳化!$T1008)*12/3</f>
        <v>-0.53833984406870117</v>
      </c>
      <c r="AG7" s="112">
        <f>(幕後結果!$AI$2+幕後結果!$AI$4*幕後結果_最佳化!$U1008)*12/3</f>
        <v>0.84119082911325227</v>
      </c>
      <c r="AH7" s="112">
        <f>(幕後結果!$AJ$2+幕後結果!$AJ$4*幕後結果_最佳化!$V1008)*12/3</f>
        <v>-6.5346598949393986E-2</v>
      </c>
      <c r="AI7" s="86">
        <f>(幕後結果!$AK$2+幕後結果!$AK$4*幕後結果_最佳化!$W1008)*12/3</f>
        <v>-5.7249338804508776E-2</v>
      </c>
      <c r="AJ7" s="46"/>
      <c r="AK7" s="46"/>
      <c r="AL7" s="46"/>
      <c r="AM7" s="87">
        <v>6</v>
      </c>
      <c r="AN7" s="112">
        <f t="shared" si="1"/>
        <v>2.6759030989257922E-2</v>
      </c>
      <c r="AO7" s="112">
        <f t="shared" si="2"/>
        <v>0.19800212976721523</v>
      </c>
      <c r="AP7" s="112">
        <f t="shared" si="3"/>
        <v>7.3262992592879717E-2</v>
      </c>
      <c r="AQ7" s="112">
        <f t="shared" si="4"/>
        <v>0.19521184590234872</v>
      </c>
      <c r="AR7" s="112">
        <f t="shared" si="5"/>
        <v>0.13860983373175847</v>
      </c>
      <c r="AS7" s="112">
        <f t="shared" si="6"/>
        <v>6.5259748531964354E-2</v>
      </c>
      <c r="AT7" s="112">
        <f t="shared" si="7"/>
        <v>0.20860848662190531</v>
      </c>
      <c r="AU7" s="112">
        <f t="shared" si="8"/>
        <v>2.7030421452730134E-2</v>
      </c>
      <c r="AV7" s="112">
        <f t="shared" si="9"/>
        <v>2.0543352145620794E-2</v>
      </c>
      <c r="AW7" s="112">
        <f t="shared" si="10"/>
        <v>4.671215826431941E-2</v>
      </c>
      <c r="AX7" s="112">
        <f t="shared" si="11"/>
        <v>1.0000000000000002</v>
      </c>
      <c r="AY7" s="112">
        <f>SUMPRODUCT(AN7:AW7,幕後結果_最佳化!$Z$1005:$AI$1005)</f>
        <v>0.24716877881560848</v>
      </c>
      <c r="AZ7" s="112">
        <f>(SUMPRODUCT(AN7:AW7,MMULT(AN7:AW7,幕後結果!$AB$9:$AK$18)))*252</f>
        <v>5.633535184328578E-2</v>
      </c>
      <c r="BA7" s="112">
        <f t="shared" si="12"/>
        <v>0.23735069379145657</v>
      </c>
      <c r="BB7" s="88">
        <f t="shared" si="13"/>
        <v>0.86062010416992984</v>
      </c>
      <c r="BC7" s="46"/>
      <c r="BD7" s="46"/>
    </row>
    <row r="8" spans="1:56">
      <c r="A8" s="81">
        <v>7</v>
      </c>
      <c r="B8" s="112">
        <v>0.85350134246179299</v>
      </c>
      <c r="C8" s="112">
        <v>0.12457826359376378</v>
      </c>
      <c r="D8" s="112">
        <v>0.93900884670287676</v>
      </c>
      <c r="E8" s="112">
        <v>0.51742174122647833</v>
      </c>
      <c r="F8" s="112">
        <v>0.25422271985132538</v>
      </c>
      <c r="G8" s="112">
        <v>0.83003421190288895</v>
      </c>
      <c r="H8" s="112">
        <v>0.66399295963528493</v>
      </c>
      <c r="I8" s="112">
        <v>0.25418848177359821</v>
      </c>
      <c r="J8" s="112">
        <v>0.23814144415445004</v>
      </c>
      <c r="K8" s="90">
        <v>0.77487387059427593</v>
      </c>
      <c r="L8" s="91"/>
      <c r="M8" s="92">
        <v>7</v>
      </c>
      <c r="N8" s="115">
        <v>1.051569047271566</v>
      </c>
      <c r="O8" s="115">
        <v>-1.152400520557268</v>
      </c>
      <c r="P8" s="115">
        <v>1.5465064374422173</v>
      </c>
      <c r="Q8" s="115">
        <v>4.3683718544017307E-2</v>
      </c>
      <c r="R8" s="115">
        <v>-0.66126023266199507</v>
      </c>
      <c r="S8" s="115">
        <v>0.95430045817062814</v>
      </c>
      <c r="T8" s="115">
        <v>0.42338541997949741</v>
      </c>
      <c r="U8" s="112">
        <v>-0.6613670312602975</v>
      </c>
      <c r="V8" s="112">
        <v>-0.71229375834516651</v>
      </c>
      <c r="W8" s="84">
        <v>0.75499453914415737</v>
      </c>
      <c r="X8" s="46"/>
      <c r="Y8" s="85">
        <v>7</v>
      </c>
      <c r="Z8" s="112">
        <f>(幕後結果!$AB$2+幕後結果!$AB$4*幕後結果_最佳化!$N1009)*12/3</f>
        <v>1.2572856430566901</v>
      </c>
      <c r="AA8" s="112">
        <f>(幕後結果!$AC$2+幕後結果!$AC$4*幕後結果_最佳化!$O1009)*12/3</f>
        <v>-2.8746449884271108</v>
      </c>
      <c r="AB8" s="112">
        <f>(幕後結果!$AD$2+幕後結果!$AD$4*幕後結果_最佳化!$P1009)*12/3</f>
        <v>2.0012293578992826</v>
      </c>
      <c r="AC8" s="112">
        <f>(幕後結果!$AE$2+幕後結果!$AE$4*幕後結果_最佳化!$Q1009)*12/3</f>
        <v>1.1473504931246898</v>
      </c>
      <c r="AD8" s="112">
        <f>(幕後結果!$AF$2+幕後結果!$AF$4*幕後結果_最佳化!$R1009)*12/3</f>
        <v>1.6894896395696939</v>
      </c>
      <c r="AE8" s="112">
        <f>(幕後結果!$AG$2+幕後結果!$AG$4*幕後結果_最佳化!$S1009)*12/3</f>
        <v>0.39760670493591599</v>
      </c>
      <c r="AF8" s="112">
        <f>(幕後結果!$AH$2+幕後結果!$AH$4*幕後結果_最佳化!$T1009)*12/3</f>
        <v>6.2628590637804599E-2</v>
      </c>
      <c r="AG8" s="112">
        <f>(幕後結果!$AI$2+幕後結果!$AI$4*幕後結果_最佳化!$U1009)*12/3</f>
        <v>0.19667570802320075</v>
      </c>
      <c r="AH8" s="112">
        <f>(幕後結果!$AJ$2+幕後結果!$AJ$4*幕後結果_最佳化!$V1009)*12/3</f>
        <v>0.81004749215775806</v>
      </c>
      <c r="AI8" s="86">
        <f>(幕後結果!$AK$2+幕後結果!$AK$4*幕後結果_最佳化!$W1009)*12/3</f>
        <v>0.5174642877610276</v>
      </c>
      <c r="AJ8" s="46"/>
      <c r="AK8" s="46"/>
      <c r="AL8" s="46"/>
      <c r="AM8" s="87">
        <v>7</v>
      </c>
      <c r="AN8" s="112">
        <f t="shared" si="1"/>
        <v>0.14763622050339487</v>
      </c>
      <c r="AO8" s="112">
        <f t="shared" si="2"/>
        <v>0.10873757447479573</v>
      </c>
      <c r="AP8" s="112">
        <f t="shared" si="3"/>
        <v>1.419572738258883E-2</v>
      </c>
      <c r="AQ8" s="112">
        <f t="shared" si="4"/>
        <v>0.13847004154290096</v>
      </c>
      <c r="AR8" s="112">
        <f t="shared" si="5"/>
        <v>7.4307083062722212E-2</v>
      </c>
      <c r="AS8" s="112">
        <f t="shared" si="6"/>
        <v>0.17083861450762045</v>
      </c>
      <c r="AT8" s="112">
        <f t="shared" si="7"/>
        <v>7.8626401660887552E-2</v>
      </c>
      <c r="AU8" s="112">
        <f t="shared" si="8"/>
        <v>1.5361540723219541E-2</v>
      </c>
      <c r="AV8" s="112">
        <f t="shared" si="9"/>
        <v>5.6865335789389564E-2</v>
      </c>
      <c r="AW8" s="112">
        <f t="shared" si="10"/>
        <v>0.19496146035248024</v>
      </c>
      <c r="AX8" s="112">
        <f t="shared" si="11"/>
        <v>0.99999999999999978</v>
      </c>
      <c r="AY8" s="112">
        <f>SUMPRODUCT(AN8:AW8,幕後結果_最佳化!$Z$1005:$AI$1005)</f>
        <v>0.19722707317252827</v>
      </c>
      <c r="AZ8" s="112">
        <f>(SUMPRODUCT(AN8:AW8,MMULT(AN8:AW8,幕後結果!$AB$9:$AK$18)))*252</f>
        <v>5.1738062150835144E-2</v>
      </c>
      <c r="BA8" s="112">
        <f t="shared" si="12"/>
        <v>0.22746002319272532</v>
      </c>
      <c r="BB8" s="88">
        <f t="shared" si="13"/>
        <v>0.67847998521378861</v>
      </c>
      <c r="BC8" s="46"/>
      <c r="BD8" s="46"/>
    </row>
    <row r="9" spans="1:56">
      <c r="A9" s="81">
        <v>8</v>
      </c>
      <c r="B9" s="112">
        <v>0.73216862678050609</v>
      </c>
      <c r="C9" s="112">
        <v>0.35745879622253574</v>
      </c>
      <c r="D9" s="112">
        <v>0.18272170655114328</v>
      </c>
      <c r="E9" s="112">
        <v>0.20702782075202952</v>
      </c>
      <c r="F9" s="112">
        <v>0.55144763214937087</v>
      </c>
      <c r="G9" s="112">
        <v>0.56760981720726877</v>
      </c>
      <c r="H9" s="112">
        <v>0.26621217624486593</v>
      </c>
      <c r="I9" s="112">
        <v>0.13810618866352264</v>
      </c>
      <c r="J9" s="112">
        <v>0.51891533562810488</v>
      </c>
      <c r="K9" s="90">
        <v>0.91436419040545691</v>
      </c>
      <c r="L9" s="91"/>
      <c r="M9" s="92">
        <v>8</v>
      </c>
      <c r="N9" s="115">
        <v>0.61938502117838135</v>
      </c>
      <c r="O9" s="115">
        <v>-0.36525965378818542</v>
      </c>
      <c r="P9" s="115">
        <v>-0.90504147897344589</v>
      </c>
      <c r="Q9" s="115">
        <v>-0.81677741448282482</v>
      </c>
      <c r="R9" s="115">
        <v>0.12931963462521168</v>
      </c>
      <c r="S9" s="115">
        <v>0.17029217403729813</v>
      </c>
      <c r="T9" s="115">
        <v>-0.62430949036445271</v>
      </c>
      <c r="U9" s="112">
        <v>-1.0888673699705667</v>
      </c>
      <c r="V9" s="112">
        <v>4.7431493916601931E-2</v>
      </c>
      <c r="W9" s="84">
        <v>1.3681292604595305</v>
      </c>
      <c r="X9" s="46"/>
      <c r="Y9" s="85">
        <v>8</v>
      </c>
      <c r="Z9" s="112">
        <f>(幕後結果!$AB$2+幕後結果!$AB$4*幕後結果_最佳化!$N1010)*12/3</f>
        <v>0.72070739393261274</v>
      </c>
      <c r="AA9" s="112">
        <f>(幕後結果!$AC$2+幕後結果!$AC$4*幕後結果_最佳化!$O1010)*12/3</f>
        <v>-1.8274578106098398</v>
      </c>
      <c r="AB9" s="112">
        <f>(幕後結果!$AD$2+幕後結果!$AD$4*幕後結果_最佳化!$P1010)*12/3</f>
        <v>-0.17189712063916107</v>
      </c>
      <c r="AC9" s="112">
        <f>(幕後結果!$AE$2+幕後結果!$AE$4*幕後結果_最佳化!$Q1010)*12/3</f>
        <v>5.5913328273041851E-2</v>
      </c>
      <c r="AD9" s="112">
        <f>(幕後結果!$AF$2+幕後結果!$AF$4*幕後結果_最佳化!$R1010)*12/3</f>
        <v>1.9975825345488449</v>
      </c>
      <c r="AE9" s="112">
        <f>(幕後結果!$AG$2+幕後結果!$AG$4*幕後結果_最佳化!$S1010)*12/3</f>
        <v>-0.12726470408522109</v>
      </c>
      <c r="AF9" s="112">
        <f>(幕後結果!$AH$2+幕後結果!$AH$4*幕後結果_最佳化!$T1010)*12/3</f>
        <v>-0.69984453977611893</v>
      </c>
      <c r="AG9" s="112">
        <f>(幕後結果!$AI$2+幕後結果!$AI$4*幕後結果_最佳化!$U1010)*12/3</f>
        <v>-1.045603084388383</v>
      </c>
      <c r="AH9" s="112">
        <f>(幕後結果!$AJ$2+幕後結果!$AJ$4*幕後結果_最佳化!$V1010)*12/3</f>
        <v>1.3967823839158753</v>
      </c>
      <c r="AI9" s="86">
        <f>(幕後結果!$AK$2+幕後結果!$AK$4*幕後結果_最佳化!$W1010)*12/3</f>
        <v>0.9880504503184474</v>
      </c>
      <c r="AJ9" s="46"/>
      <c r="AK9" s="46"/>
      <c r="AL9" s="46"/>
      <c r="AM9" s="87">
        <v>8</v>
      </c>
      <c r="AN9" s="112">
        <f t="shared" si="1"/>
        <v>3.8945796025638718E-2</v>
      </c>
      <c r="AO9" s="112">
        <f t="shared" si="2"/>
        <v>4.683714596566025E-2</v>
      </c>
      <c r="AP9" s="112">
        <f t="shared" si="3"/>
        <v>0.13566245821985212</v>
      </c>
      <c r="AQ9" s="112">
        <f t="shared" si="4"/>
        <v>0.30274055299711455</v>
      </c>
      <c r="AR9" s="112">
        <f t="shared" si="5"/>
        <v>7.5799056112636251E-2</v>
      </c>
      <c r="AS9" s="112">
        <f t="shared" si="6"/>
        <v>6.6347125895026646E-3</v>
      </c>
      <c r="AT9" s="112">
        <f t="shared" si="7"/>
        <v>1.5412229101775888E-2</v>
      </c>
      <c r="AU9" s="112">
        <f t="shared" si="8"/>
        <v>0.11354459088475041</v>
      </c>
      <c r="AV9" s="112">
        <f t="shared" si="9"/>
        <v>1.5065382485028936E-2</v>
      </c>
      <c r="AW9" s="112">
        <f t="shared" si="10"/>
        <v>0.24935807561804019</v>
      </c>
      <c r="AX9" s="112">
        <f t="shared" si="11"/>
        <v>1</v>
      </c>
      <c r="AY9" s="112">
        <f>SUMPRODUCT(AN9:AW9,幕後結果_最佳化!$Z$1005:$AI$1005)</f>
        <v>0.50979531066149475</v>
      </c>
      <c r="AZ9" s="112">
        <f>(SUMPRODUCT(AN9:AW9,MMULT(AN9:AW9,幕後結果!$AB$9:$AK$18)))*252</f>
        <v>5.6565064091578146E-2</v>
      </c>
      <c r="BA9" s="112">
        <f t="shared" si="12"/>
        <v>0.23783411044586969</v>
      </c>
      <c r="BB9" s="88">
        <f t="shared" si="13"/>
        <v>1.9631133220806807</v>
      </c>
      <c r="BC9" s="46"/>
      <c r="BD9" s="46"/>
    </row>
    <row r="10" spans="1:56">
      <c r="A10" s="81">
        <v>9</v>
      </c>
      <c r="B10" s="112">
        <v>0.64245738149670406</v>
      </c>
      <c r="C10" s="112">
        <v>0.32376549842173463</v>
      </c>
      <c r="D10" s="112">
        <v>0.83683056624456076</v>
      </c>
      <c r="E10" s="112">
        <v>0.83521661121877955</v>
      </c>
      <c r="F10" s="112">
        <v>0.34816192612811969</v>
      </c>
      <c r="G10" s="112">
        <v>0.94031234074053249</v>
      </c>
      <c r="H10" s="112">
        <v>0.86155168367181711</v>
      </c>
      <c r="I10" s="112">
        <v>0.74787907010281818</v>
      </c>
      <c r="J10" s="112">
        <v>0.64752003969202021</v>
      </c>
      <c r="K10" s="90">
        <v>0.88021177453594679</v>
      </c>
      <c r="L10" s="91"/>
      <c r="M10" s="92">
        <v>9</v>
      </c>
      <c r="N10" s="115">
        <v>0.36503505768703592</v>
      </c>
      <c r="O10" s="115">
        <v>-0.45719485395192477</v>
      </c>
      <c r="P10" s="115">
        <v>0.98151494634226044</v>
      </c>
      <c r="Q10" s="115">
        <v>0.9749868607499661</v>
      </c>
      <c r="R10" s="115">
        <v>-0.39028765306824004</v>
      </c>
      <c r="S10" s="115">
        <v>1.5574009593823459</v>
      </c>
      <c r="T10" s="115">
        <v>1.0873172386921981</v>
      </c>
      <c r="U10" s="112">
        <v>0.6678303987809131</v>
      </c>
      <c r="V10" s="112">
        <v>0.37863366316584174</v>
      </c>
      <c r="W10" s="84">
        <v>1.1760461096356996</v>
      </c>
      <c r="X10" s="46"/>
      <c r="Y10" s="85">
        <v>9</v>
      </c>
      <c r="Z10" s="112">
        <f>(幕後結果!$AB$2+幕後結果!$AB$4*幕後結果_最佳化!$N1011)*12/3</f>
        <v>0.40491909581181967</v>
      </c>
      <c r="AA10" s="112">
        <f>(幕後結果!$AC$2+幕後結果!$AC$4*幕後結果_最佳化!$O1011)*12/3</f>
        <v>-1.9762504363961575</v>
      </c>
      <c r="AB10" s="112">
        <f>(幕後結果!$AD$2+幕後結果!$AD$4*幕後結果_最佳化!$P1011)*12/3</f>
        <v>1.375814921866632</v>
      </c>
      <c r="AC10" s="112">
        <f>(幕後結果!$AE$2+幕後結果!$AE$4*幕後結果_最佳化!$Q1011)*12/3</f>
        <v>1.7688927991990502</v>
      </c>
      <c r="AD10" s="112">
        <f>(幕後結果!$AF$2+幕後結果!$AF$4*幕後結果_最佳化!$R1011)*12/3</f>
        <v>2.0480034216914165</v>
      </c>
      <c r="AE10" s="112">
        <f>(幕後結果!$AG$2+幕後結果!$AG$4*幕後結果_最佳化!$S1011)*12/3</f>
        <v>1.3408190981184287</v>
      </c>
      <c r="AF10" s="112">
        <f>(幕後結果!$AH$2+幕後結果!$AH$4*幕後結果_最佳化!$T1011)*12/3</f>
        <v>0.63838424116803694</v>
      </c>
      <c r="AG10" s="112">
        <f>(幕後結果!$AI$2+幕後結果!$AI$4*幕後結果_最佳化!$U1011)*12/3</f>
        <v>1.7477439172134821</v>
      </c>
      <c r="AH10" s="112">
        <f>(幕後結果!$AJ$2+幕後結果!$AJ$4*幕後結果_最佳化!$V1011)*12/3</f>
        <v>1.5567419487868979</v>
      </c>
      <c r="AI10" s="86">
        <f>(幕後結果!$AK$2+幕後結果!$AK$4*幕後結果_最佳化!$W1011)*12/3</f>
        <v>1.085368154328525</v>
      </c>
      <c r="AJ10" s="46"/>
      <c r="AK10" s="46"/>
      <c r="AL10" s="46"/>
      <c r="AM10" s="87">
        <v>9</v>
      </c>
      <c r="AN10" s="112">
        <f t="shared" si="1"/>
        <v>4.0423856767653546E-2</v>
      </c>
      <c r="AO10" s="112">
        <f t="shared" si="2"/>
        <v>9.7135671222730466E-2</v>
      </c>
      <c r="AP10" s="112">
        <f t="shared" si="3"/>
        <v>2.2681916573596857E-2</v>
      </c>
      <c r="AQ10" s="112">
        <f t="shared" si="4"/>
        <v>0.12164915223691493</v>
      </c>
      <c r="AR10" s="112">
        <f t="shared" si="5"/>
        <v>0.10507691986455893</v>
      </c>
      <c r="AS10" s="112">
        <f t="shared" si="6"/>
        <v>0.11869609273152568</v>
      </c>
      <c r="AT10" s="112">
        <f t="shared" si="7"/>
        <v>7.0937745962311935E-2</v>
      </c>
      <c r="AU10" s="112">
        <f t="shared" si="8"/>
        <v>0.18538165594471304</v>
      </c>
      <c r="AV10" s="112">
        <f t="shared" si="9"/>
        <v>4.8536458749455454E-2</v>
      </c>
      <c r="AW10" s="112">
        <f t="shared" si="10"/>
        <v>0.18948052994653924</v>
      </c>
      <c r="AX10" s="112">
        <f t="shared" si="11"/>
        <v>1</v>
      </c>
      <c r="AY10" s="112">
        <f>SUMPRODUCT(AN10:AW10,幕後結果_最佳化!$Z$1005:$AI$1005)</f>
        <v>0.33197143292194675</v>
      </c>
      <c r="AZ10" s="112">
        <f>(SUMPRODUCT(AN10:AW10,MMULT(AN10:AW10,幕後結果!$AB$9:$AK$18)))*252</f>
        <v>5.6007707636148714E-2</v>
      </c>
      <c r="BA10" s="112">
        <f t="shared" si="12"/>
        <v>0.23665947611737145</v>
      </c>
      <c r="BB10" s="88">
        <f t="shared" si="13"/>
        <v>1.2214657011180974</v>
      </c>
      <c r="BC10" s="46"/>
      <c r="BD10" s="46"/>
    </row>
    <row r="11" spans="1:56">
      <c r="A11" s="81">
        <v>10</v>
      </c>
      <c r="B11" s="112">
        <v>0.82827889623504669</v>
      </c>
      <c r="C11" s="112">
        <v>6.8879180004250529E-2</v>
      </c>
      <c r="D11" s="112">
        <v>0.46063098530819357</v>
      </c>
      <c r="E11" s="112">
        <v>0.72075004602459036</v>
      </c>
      <c r="F11" s="112">
        <v>0.34597932246382634</v>
      </c>
      <c r="G11" s="112">
        <v>0.5745916839379186</v>
      </c>
      <c r="H11" s="112">
        <v>0.84775391318233728</v>
      </c>
      <c r="I11" s="112">
        <v>8.9264041299709884E-2</v>
      </c>
      <c r="J11" s="112">
        <v>0.96839136449229191</v>
      </c>
      <c r="K11" s="90">
        <v>0.87092393511773847</v>
      </c>
      <c r="L11" s="91"/>
      <c r="M11" s="92">
        <v>10</v>
      </c>
      <c r="N11" s="115">
        <v>0.94738583287542266</v>
      </c>
      <c r="O11" s="115">
        <v>-1.4841906106870024</v>
      </c>
      <c r="P11" s="115">
        <v>-9.8844203984746359E-2</v>
      </c>
      <c r="Q11" s="115">
        <v>0.58507110336398416</v>
      </c>
      <c r="R11" s="115">
        <v>-0.39619843610063571</v>
      </c>
      <c r="S11" s="115">
        <v>0.18807656443428017</v>
      </c>
      <c r="T11" s="115">
        <v>1.02684772293795</v>
      </c>
      <c r="U11" s="112">
        <v>-1.3453009014080153</v>
      </c>
      <c r="V11" s="112">
        <v>1.8576602899029571</v>
      </c>
      <c r="W11" s="84">
        <v>1.1307694777050834</v>
      </c>
      <c r="X11" s="46"/>
      <c r="Y11" s="85">
        <v>10</v>
      </c>
      <c r="Z11" s="112">
        <f>(幕後結果!$AB$2+幕後結果!$AB$4*幕後結果_最佳化!$N1012)*12/3</f>
        <v>1.1279369318742281</v>
      </c>
      <c r="AA11" s="112">
        <f>(幕後結果!$AC$2+幕後結果!$AC$4*幕後結果_最佳化!$O1012)*12/3</f>
        <v>-3.3409278955873405</v>
      </c>
      <c r="AB11" s="112">
        <f>(幕後結果!$AD$2+幕後結果!$AD$4*幕後結果_最佳化!$P1012)*12/3</f>
        <v>0.51136944266958106</v>
      </c>
      <c r="AC11" s="112">
        <f>(幕後結果!$AE$2+幕後結果!$AE$4*幕後結果_最佳化!$Q1012)*12/3</f>
        <v>1.088455280663426</v>
      </c>
      <c r="AD11" s="112">
        <f>(幕後結果!$AF$2+幕後結果!$AF$4*幕後結果_最佳化!$R1012)*12/3</f>
        <v>1.6974936492765862</v>
      </c>
      <c r="AE11" s="112">
        <f>(幕後結果!$AG$2+幕後結果!$AG$4*幕後結果_最佳化!$S1012)*12/3</f>
        <v>-0.44014229703630531</v>
      </c>
      <c r="AF11" s="112">
        <f>(幕後結果!$AH$2+幕後結果!$AH$4*幕後結果_最佳化!$T1012)*12/3</f>
        <v>0.37609012028165023</v>
      </c>
      <c r="AG11" s="112">
        <f>(幕後結果!$AI$2+幕後結果!$AI$4*幕後結果_最佳化!$U1012)*12/3</f>
        <v>-0.42576418316374975</v>
      </c>
      <c r="AH11" s="112">
        <f>(幕後結果!$AJ$2+幕後結果!$AJ$4*幕後結果_最佳化!$V1012)*12/3</f>
        <v>3.0940925009463185</v>
      </c>
      <c r="AI11" s="86">
        <f>(幕後結果!$AK$2+幕後結果!$AK$4*幕後結果_最佳化!$W1012)*12/3</f>
        <v>0.9406660267696213</v>
      </c>
      <c r="AJ11" s="46"/>
      <c r="AK11" s="46"/>
      <c r="AL11" s="46"/>
      <c r="AM11" s="87">
        <v>10</v>
      </c>
      <c r="AN11" s="112">
        <f t="shared" si="1"/>
        <v>8.4913265801762519E-2</v>
      </c>
      <c r="AO11" s="112">
        <f t="shared" si="2"/>
        <v>8.004532693179571E-2</v>
      </c>
      <c r="AP11" s="112">
        <f t="shared" si="3"/>
        <v>0.1398675051379194</v>
      </c>
      <c r="AQ11" s="112">
        <f t="shared" si="4"/>
        <v>5.9088926517706461E-2</v>
      </c>
      <c r="AR11" s="112">
        <f t="shared" si="5"/>
        <v>3.5971063910669614E-2</v>
      </c>
      <c r="AS11" s="112">
        <f t="shared" si="6"/>
        <v>0.18288926148656071</v>
      </c>
      <c r="AT11" s="112">
        <f t="shared" si="7"/>
        <v>0.14063209150028524</v>
      </c>
      <c r="AU11" s="112">
        <f t="shared" si="8"/>
        <v>9.7571271451145983E-3</v>
      </c>
      <c r="AV11" s="112">
        <f t="shared" si="9"/>
        <v>0.17396595492888636</v>
      </c>
      <c r="AW11" s="112">
        <f t="shared" si="10"/>
        <v>9.2869476639299356E-2</v>
      </c>
      <c r="AX11" s="112">
        <f t="shared" si="11"/>
        <v>0.99999999999999989</v>
      </c>
      <c r="AY11" s="112">
        <f>SUMPRODUCT(AN11:AW11,幕後結果_最佳化!$Z$1005:$AI$1005)</f>
        <v>0.26537559551924111</v>
      </c>
      <c r="AZ11" s="112">
        <f>(SUMPRODUCT(AN11:AW11,MMULT(AN11:AW11,幕後結果!$AB$9:$AK$18)))*252</f>
        <v>4.414916948307876E-2</v>
      </c>
      <c r="BA11" s="112">
        <f t="shared" si="12"/>
        <v>0.21011703758400641</v>
      </c>
      <c r="BB11" s="88">
        <f t="shared" si="13"/>
        <v>1.0588174956078642</v>
      </c>
      <c r="BC11" s="46"/>
      <c r="BD11" s="46"/>
    </row>
    <row r="12" spans="1:56">
      <c r="A12" s="81">
        <v>11</v>
      </c>
      <c r="B12" s="112">
        <v>0.33817543199466149</v>
      </c>
      <c r="C12" s="112">
        <v>5.4958659433941293E-3</v>
      </c>
      <c r="D12" s="112">
        <v>0.91810862165381746</v>
      </c>
      <c r="E12" s="112">
        <v>0.87596004368510583</v>
      </c>
      <c r="F12" s="112">
        <v>0.58891291994950001</v>
      </c>
      <c r="G12" s="112">
        <v>0.5624818830428342</v>
      </c>
      <c r="H12" s="112">
        <v>0.90563277059885583</v>
      </c>
      <c r="I12" s="112">
        <v>0.16381761764461911</v>
      </c>
      <c r="J12" s="112">
        <v>0.20633317903341952</v>
      </c>
      <c r="K12" s="90">
        <v>0.13411397722420171</v>
      </c>
      <c r="L12" s="91"/>
      <c r="M12" s="92">
        <v>11</v>
      </c>
      <c r="N12" s="115">
        <v>-0.41744784662528667</v>
      </c>
      <c r="O12" s="115">
        <v>-2.5429615660769103</v>
      </c>
      <c r="P12" s="115">
        <v>1.3924612873429454</v>
      </c>
      <c r="Q12" s="115">
        <v>1.155025674823714</v>
      </c>
      <c r="R12" s="115">
        <v>0.22474949230861585</v>
      </c>
      <c r="S12" s="115">
        <v>0.15726470690528535</v>
      </c>
      <c r="T12" s="115">
        <v>1.3143321314699923</v>
      </c>
      <c r="U12" s="112">
        <v>-0.97888817556288654</v>
      </c>
      <c r="V12" s="112">
        <v>-0.81921044247562291</v>
      </c>
      <c r="W12" s="84">
        <v>-1.1071526059728443</v>
      </c>
      <c r="X12" s="46"/>
      <c r="Y12" s="85">
        <v>11</v>
      </c>
      <c r="Z12" s="112">
        <f>(幕後結果!$AB$2+幕後結果!$AB$4*幕後結果_最佳化!$N1013)*12/3</f>
        <v>-0.5665728645941881</v>
      </c>
      <c r="AA12" s="112">
        <f>(幕後結果!$AC$2+幕後結果!$AC$4*幕後結果_最佳化!$O1013)*12/3</f>
        <v>-4.9185751607664878</v>
      </c>
      <c r="AB12" s="112">
        <f>(幕後結果!$AD$2+幕後結果!$AD$4*幕後結果_最佳化!$P1013)*12/3</f>
        <v>1.2841628103374361</v>
      </c>
      <c r="AC12" s="112">
        <f>(幕後結果!$AE$2+幕後結果!$AE$4*幕後結果_最佳化!$Q1013)*12/3</f>
        <v>1.5888279394039069</v>
      </c>
      <c r="AD12" s="112">
        <f>(幕後結果!$AF$2+幕後結果!$AF$4*幕後結果_最佳化!$R1013)*12/3</f>
        <v>1.9835406916542528</v>
      </c>
      <c r="AE12" s="112">
        <f>(幕後結果!$AG$2+幕後結果!$AG$4*幕後結果_最佳化!$S1013)*12/3</f>
        <v>-0.56178138175874148</v>
      </c>
      <c r="AF12" s="112">
        <f>(幕後結果!$AH$2+幕後結果!$AH$4*幕後結果_最佳化!$T1013)*12/3</f>
        <v>0.77714512354048215</v>
      </c>
      <c r="AG12" s="112">
        <f>(幕後結果!$AI$2+幕後結果!$AI$4*幕後結果_最佳化!$U1013)*12/3</f>
        <v>-5.9263238405687202E-2</v>
      </c>
      <c r="AH12" s="112">
        <f>(幕後結果!$AJ$2+幕後結果!$AJ$4*幕後結果_最佳化!$V1013)*12/3</f>
        <v>0.75109802019278538</v>
      </c>
      <c r="AI12" s="86">
        <f>(幕後結果!$AK$2+幕後結果!$AK$4*幕後結果_最佳化!$W1013)*12/3</f>
        <v>-1.3271936028642621</v>
      </c>
      <c r="AJ12" s="46"/>
      <c r="AK12" s="46"/>
      <c r="AL12" s="46"/>
      <c r="AM12" s="87">
        <v>11</v>
      </c>
      <c r="AN12" s="112">
        <f t="shared" si="1"/>
        <v>6.3030817306871989E-2</v>
      </c>
      <c r="AO12" s="112">
        <f t="shared" si="2"/>
        <v>0.21028852751585861</v>
      </c>
      <c r="AP12" s="112">
        <f t="shared" si="3"/>
        <v>0.1356910998962311</v>
      </c>
      <c r="AQ12" s="112">
        <f t="shared" si="4"/>
        <v>6.5575028844210249E-3</v>
      </c>
      <c r="AR12" s="112">
        <f t="shared" si="5"/>
        <v>3.4446159625031787E-2</v>
      </c>
      <c r="AS12" s="112">
        <f t="shared" si="6"/>
        <v>7.6581601919872261E-2</v>
      </c>
      <c r="AT12" s="112">
        <f t="shared" si="7"/>
        <v>9.0569067251845409E-2</v>
      </c>
      <c r="AU12" s="112">
        <f t="shared" si="8"/>
        <v>9.8579343962467397E-2</v>
      </c>
      <c r="AV12" s="112">
        <f t="shared" si="9"/>
        <v>0.17737874101035586</v>
      </c>
      <c r="AW12" s="112">
        <f t="shared" si="10"/>
        <v>0.10687713862704448</v>
      </c>
      <c r="AX12" s="112">
        <f t="shared" si="11"/>
        <v>0.99999999999999989</v>
      </c>
      <c r="AY12" s="112">
        <f>SUMPRODUCT(AN12:AW12,幕後結果_最佳化!$Z$1005:$AI$1005)</f>
        <v>8.5931714156421618E-2</v>
      </c>
      <c r="AZ12" s="112">
        <f>(SUMPRODUCT(AN12:AW12,MMULT(AN12:AW12,幕後結果!$AB$9:$AK$18)))*252</f>
        <v>5.676058492160032E-2</v>
      </c>
      <c r="BA12" s="112">
        <f t="shared" si="12"/>
        <v>0.23824480040832019</v>
      </c>
      <c r="BB12" s="88">
        <f t="shared" si="13"/>
        <v>0.18061974105067952</v>
      </c>
      <c r="BC12" s="46"/>
      <c r="BD12" s="46"/>
    </row>
    <row r="13" spans="1:56">
      <c r="A13" s="81">
        <v>12</v>
      </c>
      <c r="B13" s="112">
        <v>0.50306184084703132</v>
      </c>
      <c r="C13" s="112">
        <v>0.94157885734735469</v>
      </c>
      <c r="D13" s="112">
        <v>0.29870281746522687</v>
      </c>
      <c r="E13" s="112">
        <v>0.45549348877263407</v>
      </c>
      <c r="F13" s="112">
        <v>0.89407137949618987</v>
      </c>
      <c r="G13" s="112">
        <v>9.1192559390209649E-2</v>
      </c>
      <c r="H13" s="112">
        <v>0.42122613637724537</v>
      </c>
      <c r="I13" s="112">
        <v>0.96688536233249911</v>
      </c>
      <c r="J13" s="112">
        <v>6.198437658328082E-2</v>
      </c>
      <c r="K13" s="90">
        <v>0.82135159633345789</v>
      </c>
      <c r="L13" s="91"/>
      <c r="M13" s="92">
        <v>12</v>
      </c>
      <c r="N13" s="115">
        <v>7.6749721882159129E-3</v>
      </c>
      <c r="O13" s="115">
        <v>1.568166478444341</v>
      </c>
      <c r="P13" s="115">
        <v>-0.52813500718734363</v>
      </c>
      <c r="Q13" s="115">
        <v>-0.11179370673065903</v>
      </c>
      <c r="R13" s="115">
        <v>1.2484747735608226</v>
      </c>
      <c r="S13" s="115">
        <v>-1.3334471175095295</v>
      </c>
      <c r="T13" s="115">
        <v>-0.19875771726335253</v>
      </c>
      <c r="U13" s="112">
        <v>1.8368687381465374</v>
      </c>
      <c r="V13" s="112">
        <v>-1.5383267057566361</v>
      </c>
      <c r="W13" s="84">
        <v>0.92052819256164908</v>
      </c>
      <c r="X13" s="46"/>
      <c r="Y13" s="85">
        <v>12</v>
      </c>
      <c r="Z13" s="112">
        <f>(幕後結果!$AB$2+幕後結果!$AB$4*幕後結果_最佳化!$N1014)*12/3</f>
        <v>-3.876146017069898E-2</v>
      </c>
      <c r="AA13" s="112">
        <f>(幕後結果!$AC$2+幕後結果!$AC$4*幕後結果_最佳化!$O1014)*12/3</f>
        <v>0.78379592724915581</v>
      </c>
      <c r="AB13" s="112">
        <f>(幕後結果!$AD$2+幕後結果!$AD$4*幕後結果_最佳化!$P1014)*12/3</f>
        <v>0.16661561346873049</v>
      </c>
      <c r="AC13" s="112">
        <f>(幕後結果!$AE$2+幕後結果!$AE$4*幕後結果_最佳化!$Q1014)*12/3</f>
        <v>0.95407878696940862</v>
      </c>
      <c r="AD13" s="112">
        <f>(幕後結果!$AF$2+幕後結果!$AF$4*幕後結果_最佳化!$R1014)*12/3</f>
        <v>3.6586148416906465</v>
      </c>
      <c r="AE13" s="112">
        <f>(幕後結果!$AG$2+幕後結果!$AG$4*幕後結果_最佳化!$S1014)*12/3</f>
        <v>-0.77482166925928675</v>
      </c>
      <c r="AF13" s="112">
        <f>(幕後結果!$AH$2+幕後結果!$AH$4*幕後結果_最佳化!$T1014)*12/3</f>
        <v>0.11578919391819271</v>
      </c>
      <c r="AG13" s="112">
        <f>(幕後結果!$AI$2+幕後結果!$AI$4*幕後結果_最佳化!$U1014)*12/3</f>
        <v>1.8127912550841396</v>
      </c>
      <c r="AH13" s="112">
        <f>(幕後結果!$AJ$2+幕後結果!$AJ$4*幕後結果_最佳化!$V1014)*12/3</f>
        <v>5.5260700679041763E-2</v>
      </c>
      <c r="AI13" s="86">
        <f>(幕後結果!$AK$2+幕後結果!$AK$4*幕後結果_最佳化!$W1014)*12/3</f>
        <v>1.0572223417707283</v>
      </c>
      <c r="AJ13" s="46"/>
      <c r="AK13" s="46"/>
      <c r="AL13" s="46"/>
      <c r="AM13" s="87">
        <v>12</v>
      </c>
      <c r="AN13" s="112">
        <f t="shared" si="1"/>
        <v>4.2128907735807145E-2</v>
      </c>
      <c r="AO13" s="112">
        <f t="shared" si="2"/>
        <v>2.7896995450797935E-2</v>
      </c>
      <c r="AP13" s="112">
        <f t="shared" si="3"/>
        <v>4.611451780290806E-2</v>
      </c>
      <c r="AQ13" s="112">
        <f t="shared" si="4"/>
        <v>7.0712515319618357E-4</v>
      </c>
      <c r="AR13" s="112">
        <f t="shared" si="5"/>
        <v>3.8180112080502274E-2</v>
      </c>
      <c r="AS13" s="112">
        <f t="shared" si="6"/>
        <v>0.19756158420107517</v>
      </c>
      <c r="AT13" s="112">
        <f t="shared" si="7"/>
        <v>0.10892474765373258</v>
      </c>
      <c r="AU13" s="112">
        <f t="shared" si="8"/>
        <v>0.16120999220519122</v>
      </c>
      <c r="AV13" s="112">
        <f t="shared" si="9"/>
        <v>0.19894367040826286</v>
      </c>
      <c r="AW13" s="112">
        <f t="shared" si="10"/>
        <v>0.17833234730852657</v>
      </c>
      <c r="AX13" s="112">
        <f t="shared" si="11"/>
        <v>0.99999999999999989</v>
      </c>
      <c r="AY13" s="112">
        <f>SUMPRODUCT(AN13:AW13,幕後結果_最佳化!$Z$1005:$AI$1005)</f>
        <v>0.34205478382240745</v>
      </c>
      <c r="AZ13" s="112">
        <f>(SUMPRODUCT(AN13:AW13,MMULT(AN13:AW13,幕後結果!$AB$9:$AK$18)))*252</f>
        <v>4.8731744502568348E-2</v>
      </c>
      <c r="BA13" s="112">
        <f t="shared" si="12"/>
        <v>0.2207526772262759</v>
      </c>
      <c r="BB13" s="88">
        <f t="shared" si="13"/>
        <v>1.3551581234766537</v>
      </c>
      <c r="BC13" s="46"/>
      <c r="BD13" s="46"/>
    </row>
    <row r="14" spans="1:56">
      <c r="A14" s="81">
        <v>13</v>
      </c>
      <c r="B14" s="112">
        <v>0.1855298433360022</v>
      </c>
      <c r="C14" s="112">
        <v>0.42296832328075906</v>
      </c>
      <c r="D14" s="112">
        <v>1.3438005641289497E-2</v>
      </c>
      <c r="E14" s="112">
        <v>8.4485760211038707E-2</v>
      </c>
      <c r="F14" s="112">
        <v>0.55979445711957698</v>
      </c>
      <c r="G14" s="112">
        <v>2.7116183450952791E-2</v>
      </c>
      <c r="H14" s="112">
        <v>3.6343431460151621E-2</v>
      </c>
      <c r="I14" s="112">
        <v>0.80008032037237564</v>
      </c>
      <c r="J14" s="112">
        <v>0.51414100165595711</v>
      </c>
      <c r="K14" s="90">
        <v>0.60264833600961087</v>
      </c>
      <c r="L14" s="91"/>
      <c r="M14" s="92">
        <v>13</v>
      </c>
      <c r="N14" s="115">
        <v>-0.89449017044122803</v>
      </c>
      <c r="O14" s="115">
        <v>-0.19430554185255439</v>
      </c>
      <c r="P14" s="115">
        <v>-2.2133139099829302</v>
      </c>
      <c r="Q14" s="115">
        <v>-1.375516027006112</v>
      </c>
      <c r="R14" s="115">
        <v>0.1504481114274934</v>
      </c>
      <c r="S14" s="115">
        <v>-1.9249759514419211</v>
      </c>
      <c r="T14" s="115">
        <v>-1.7947918932042768</v>
      </c>
      <c r="U14" s="112">
        <v>0.84190816570983307</v>
      </c>
      <c r="V14" s="112">
        <v>3.5453660499844969E-2</v>
      </c>
      <c r="W14" s="84">
        <v>0.26020800735566585</v>
      </c>
      <c r="X14" s="46"/>
      <c r="Y14" s="85">
        <v>13</v>
      </c>
      <c r="Z14" s="112">
        <f>(幕後結果!$AB$2+幕後結果!$AB$4*幕後結果_最佳化!$N1015)*12/3</f>
        <v>-1.1588449510596153</v>
      </c>
      <c r="AA14" s="112">
        <f>(幕後結果!$AC$2+幕後結果!$AC$4*幕後結果_最佳化!$O1015)*12/3</f>
        <v>-1.7234037347395199</v>
      </c>
      <c r="AB14" s="112">
        <f>(幕後結果!$AD$2+幕後結果!$AD$4*幕後結果_最佳化!$P1015)*12/3</f>
        <v>-1.743377136380297</v>
      </c>
      <c r="AC14" s="112">
        <f>(幕後結果!$AE$2+幕後結果!$AE$4*幕後結果_最佳化!$Q1015)*12/3</f>
        <v>-0.71826138342344192</v>
      </c>
      <c r="AD14" s="112">
        <f>(幕後結果!$AF$2+幕後結果!$AF$4*幕後結果_最佳化!$R1015)*12/3</f>
        <v>1.2804685562880755</v>
      </c>
      <c r="AE14" s="112">
        <f>(幕後結果!$AG$2+幕後結果!$AG$4*幕後結果_最佳化!$S1015)*12/3</f>
        <v>-2.2384918550339368</v>
      </c>
      <c r="AF14" s="112">
        <f>(幕後結果!$AH$2+幕後結果!$AH$4*幕後結果_最佳化!$T1015)*12/3</f>
        <v>-1.4864046635535708</v>
      </c>
      <c r="AG14" s="112">
        <f>(幕後結果!$AI$2+幕後結果!$AI$4*幕後結果_最佳化!$U1015)*12/3</f>
        <v>-0.86903606779929854</v>
      </c>
      <c r="AH14" s="112">
        <f>(幕後結果!$AJ$2+幕後結果!$AJ$4*幕後結果_最佳化!$V1015)*12/3</f>
        <v>0.67269822107124988</v>
      </c>
      <c r="AI14" s="86">
        <f>(幕後結果!$AK$2+幕後結果!$AK$4*幕後結果_最佳化!$W1015)*12/3</f>
        <v>-0.38264757337542932</v>
      </c>
      <c r="AJ14" s="46"/>
      <c r="AK14" s="46"/>
      <c r="AL14" s="46"/>
      <c r="AM14" s="87">
        <v>13</v>
      </c>
      <c r="AN14" s="112">
        <f t="shared" si="1"/>
        <v>0.13310764664109809</v>
      </c>
      <c r="AO14" s="112">
        <f t="shared" si="2"/>
        <v>9.4510276999866059E-3</v>
      </c>
      <c r="AP14" s="112">
        <f t="shared" si="3"/>
        <v>7.1748723130201336E-2</v>
      </c>
      <c r="AQ14" s="112">
        <f t="shared" si="4"/>
        <v>0.12818274986558523</v>
      </c>
      <c r="AR14" s="112">
        <f t="shared" si="5"/>
        <v>5.4417910868723267E-2</v>
      </c>
      <c r="AS14" s="112">
        <f t="shared" si="6"/>
        <v>6.8690464039746532E-2</v>
      </c>
      <c r="AT14" s="112">
        <f t="shared" si="7"/>
        <v>9.8744094248479325E-2</v>
      </c>
      <c r="AU14" s="112">
        <f t="shared" si="8"/>
        <v>4.7458574851823336E-3</v>
      </c>
      <c r="AV14" s="112">
        <f t="shared" si="9"/>
        <v>0.19223285164266718</v>
      </c>
      <c r="AW14" s="112">
        <f t="shared" si="10"/>
        <v>0.23867867437832999</v>
      </c>
      <c r="AX14" s="112">
        <f t="shared" si="11"/>
        <v>0.99999999999999978</v>
      </c>
      <c r="AY14" s="112">
        <f>SUMPRODUCT(AN14:AW14,幕後結果_最佳化!$Z$1005:$AI$1005)</f>
        <v>0.47187155768980166</v>
      </c>
      <c r="AZ14" s="112">
        <f>(SUMPRODUCT(AN14:AW14,MMULT(AN14:AW14,幕後結果!$AB$9:$AK$18)))*252</f>
        <v>4.7007346216885564E-2</v>
      </c>
      <c r="BA14" s="112">
        <f t="shared" si="12"/>
        <v>0.21681177601063453</v>
      </c>
      <c r="BB14" s="88">
        <f t="shared" si="13"/>
        <v>1.978543627024949</v>
      </c>
      <c r="BC14" s="46"/>
      <c r="BD14" s="46"/>
    </row>
    <row r="15" spans="1:56">
      <c r="A15" s="81">
        <v>14</v>
      </c>
      <c r="B15" s="112">
        <v>0.49729867241521886</v>
      </c>
      <c r="C15" s="112">
        <v>0.37584668684611322</v>
      </c>
      <c r="D15" s="112">
        <v>9.5596546492391354E-3</v>
      </c>
      <c r="E15" s="112">
        <v>0.46709906078945274</v>
      </c>
      <c r="F15" s="112">
        <v>0.84324637276904979</v>
      </c>
      <c r="G15" s="112">
        <v>0.21581896342716345</v>
      </c>
      <c r="H15" s="112">
        <v>0.14915944543981419</v>
      </c>
      <c r="I15" s="112">
        <v>0.7279204425849124</v>
      </c>
      <c r="J15" s="112">
        <v>0.9671157422448724</v>
      </c>
      <c r="K15" s="90">
        <v>0.88961826998744331</v>
      </c>
      <c r="L15" s="91"/>
      <c r="M15" s="92">
        <v>14</v>
      </c>
      <c r="N15" s="115">
        <v>-6.7712758467294394E-3</v>
      </c>
      <c r="O15" s="115">
        <v>-0.31640730406732442</v>
      </c>
      <c r="P15" s="115">
        <v>-2.3431965238569439</v>
      </c>
      <c r="Q15" s="115">
        <v>-8.256413300736784E-2</v>
      </c>
      <c r="R15" s="115">
        <v>1.0078900383189182</v>
      </c>
      <c r="S15" s="115">
        <v>-0.78639190092288247</v>
      </c>
      <c r="T15" s="115">
        <v>-1.0400452228741199</v>
      </c>
      <c r="U15" s="112">
        <v>0.60653565277320753</v>
      </c>
      <c r="V15" s="112">
        <v>1.8399981051387961</v>
      </c>
      <c r="W15" s="84">
        <v>1.224500547172034</v>
      </c>
      <c r="X15" s="46"/>
      <c r="Y15" s="85">
        <v>14</v>
      </c>
      <c r="Z15" s="112">
        <f>(幕後結果!$AB$2+幕後結果!$AB$4*幕後結果_最佳化!$N1016)*12/3</f>
        <v>-5.6697205152008844E-2</v>
      </c>
      <c r="AA15" s="112">
        <f>(幕後結果!$AC$2+幕後結果!$AC$4*幕後結果_最佳化!$O1016)*12/3</f>
        <v>-1.8145393460494414</v>
      </c>
      <c r="AB15" s="112">
        <f>(幕後結果!$AD$2+幕後結果!$AD$4*幕後結果_最佳化!$P1016)*12/3</f>
        <v>-1.6008855307641727</v>
      </c>
      <c r="AC15" s="112">
        <f>(幕後結果!$AE$2+幕後結果!$AE$4*幕後結果_最佳化!$Q1016)*12/3</f>
        <v>0.2204594406028475</v>
      </c>
      <c r="AD15" s="112">
        <f>(幕後結果!$AF$2+幕後結果!$AF$4*幕後結果_最佳化!$R1016)*12/3</f>
        <v>2.6392575028168186</v>
      </c>
      <c r="AE15" s="112">
        <f>(幕後結果!$AG$2+幕後結果!$AG$4*幕後結果_最佳化!$S1016)*12/3</f>
        <v>-0.89296597097531227</v>
      </c>
      <c r="AF15" s="112">
        <f>(幕後結果!$AH$2+幕後結果!$AH$4*幕後結果_最佳化!$T1016)*12/3</f>
        <v>-0.87088518217605471</v>
      </c>
      <c r="AG15" s="112">
        <f>(幕後結果!$AI$2+幕後結果!$AI$4*幕後結果_最佳化!$U1016)*12/3</f>
        <v>0.10231850470844624</v>
      </c>
      <c r="AH15" s="112">
        <f>(幕後結果!$AJ$2+幕後結果!$AJ$4*幕後結果_最佳化!$V1016)*12/3</f>
        <v>2.7376035229122047</v>
      </c>
      <c r="AI15" s="86">
        <f>(幕後結果!$AK$2+幕後結果!$AK$4*幕後結果_最佳化!$W1016)*12/3</f>
        <v>0.94746466642124372</v>
      </c>
      <c r="AJ15" s="46"/>
      <c r="AK15" s="46"/>
      <c r="AL15" s="46"/>
      <c r="AM15" s="87">
        <v>14</v>
      </c>
      <c r="AN15" s="112">
        <f t="shared" si="1"/>
        <v>0.16493515283353832</v>
      </c>
      <c r="AO15" s="112">
        <f t="shared" si="2"/>
        <v>0.10716990593714532</v>
      </c>
      <c r="AP15" s="112">
        <f t="shared" si="3"/>
        <v>5.8039294795132979E-2</v>
      </c>
      <c r="AQ15" s="112">
        <f t="shared" si="4"/>
        <v>0.15684049553845042</v>
      </c>
      <c r="AR15" s="112">
        <f t="shared" si="5"/>
        <v>0.10480961371860008</v>
      </c>
      <c r="AS15" s="112">
        <f t="shared" si="6"/>
        <v>0.14888316688350381</v>
      </c>
      <c r="AT15" s="112">
        <f t="shared" si="7"/>
        <v>4.0521338156721994E-2</v>
      </c>
      <c r="AU15" s="112">
        <f t="shared" si="8"/>
        <v>2.9237254338969353E-2</v>
      </c>
      <c r="AV15" s="112">
        <f t="shared" si="9"/>
        <v>0.12958132378041945</v>
      </c>
      <c r="AW15" s="112">
        <f t="shared" si="10"/>
        <v>5.9982454017518338E-2</v>
      </c>
      <c r="AX15" s="112">
        <f t="shared" si="11"/>
        <v>1</v>
      </c>
      <c r="AY15" s="112">
        <f>SUMPRODUCT(AN15:AW15,幕後結果_最佳化!$Z$1005:$AI$1005)</f>
        <v>0.38017477580046405</v>
      </c>
      <c r="AZ15" s="112">
        <f>(SUMPRODUCT(AN15:AW15,MMULT(AN15:AW15,幕後結果!$AB$9:$AK$18)))*252</f>
        <v>5.2334669881839872E-2</v>
      </c>
      <c r="BA15" s="112">
        <f t="shared" si="12"/>
        <v>0.22876772036683818</v>
      </c>
      <c r="BB15" s="88">
        <f t="shared" si="13"/>
        <v>1.4743110402972521</v>
      </c>
      <c r="BC15" s="46"/>
      <c r="BD15" s="46"/>
    </row>
    <row r="16" spans="1:56">
      <c r="A16" s="81">
        <v>15</v>
      </c>
      <c r="B16" s="112">
        <v>0.98540715212108654</v>
      </c>
      <c r="C16" s="112">
        <v>0.7586125091164535</v>
      </c>
      <c r="D16" s="112">
        <v>0.94351386695421446</v>
      </c>
      <c r="E16" s="112">
        <v>0.4708213741980467</v>
      </c>
      <c r="F16" s="112">
        <v>0.82998475144401573</v>
      </c>
      <c r="G16" s="112">
        <v>0.98018941559632378</v>
      </c>
      <c r="H16" s="112">
        <v>0.14648175757033854</v>
      </c>
      <c r="I16" s="112">
        <v>0.61719385867986376</v>
      </c>
      <c r="J16" s="112">
        <v>0.17047981674316337</v>
      </c>
      <c r="K16" s="90">
        <v>0.23093992376509576</v>
      </c>
      <c r="L16" s="91"/>
      <c r="M16" s="92">
        <v>15</v>
      </c>
      <c r="N16" s="115">
        <v>2.1809691851752069</v>
      </c>
      <c r="O16" s="115">
        <v>0.70184636290087155</v>
      </c>
      <c r="P16" s="115">
        <v>1.5849738927051784</v>
      </c>
      <c r="Q16" s="115">
        <v>-7.3205300654012123E-2</v>
      </c>
      <c r="R16" s="115">
        <v>0.95410499665763349</v>
      </c>
      <c r="S16" s="115">
        <v>2.0576768005928785</v>
      </c>
      <c r="T16" s="115">
        <v>-1.0516426872235149</v>
      </c>
      <c r="U16" s="112">
        <v>0.29811907599107118</v>
      </c>
      <c r="V16" s="112">
        <v>-0.95227085754380558</v>
      </c>
      <c r="W16" s="84">
        <v>-0.73575494076528392</v>
      </c>
      <c r="X16" s="46"/>
      <c r="Y16" s="85">
        <v>15</v>
      </c>
      <c r="Z16" s="112">
        <f>(幕後結果!$AB$2+幕後結果!$AB$4*幕後結果_最佳化!$N1017)*12/3</f>
        <v>2.6594928325148293</v>
      </c>
      <c r="AA16" s="112">
        <f>(幕後結果!$AC$2+幕後結果!$AC$4*幕後結果_最佳化!$O1017)*12/3</f>
        <v>-0.22122954274781992</v>
      </c>
      <c r="AB16" s="112">
        <f>(幕後結果!$AD$2+幕後結果!$AD$4*幕後結果_最佳化!$P1017)*12/3</f>
        <v>2.5630199136027207</v>
      </c>
      <c r="AC16" s="112">
        <f>(幕後結果!$AE$2+幕後結果!$AE$4*幕後結果_最佳化!$Q1017)*12/3</f>
        <v>1.4597579058955885</v>
      </c>
      <c r="AD16" s="112">
        <f>(幕後結果!$AF$2+幕後結果!$AF$4*幕後結果_最佳化!$R1017)*12/3</f>
        <v>4.1317567826865425</v>
      </c>
      <c r="AE16" s="112">
        <f>(幕後結果!$AG$2+幕後結果!$AG$4*幕後結果_最佳化!$S1017)*12/3</f>
        <v>2.358744525517539</v>
      </c>
      <c r="AF16" s="112">
        <f>(幕後結果!$AH$2+幕後結果!$AH$4*幕後結果_最佳化!$T1017)*12/3</f>
        <v>-0.58077063993650546</v>
      </c>
      <c r="AG16" s="112">
        <f>(幕後結果!$AI$2+幕後結果!$AI$4*幕後結果_最佳化!$U1017)*12/3</f>
        <v>1.70327333167271</v>
      </c>
      <c r="AH16" s="112">
        <f>(幕後結果!$AJ$2+幕後結果!$AJ$4*幕後結果_最佳化!$V1017)*12/3</f>
        <v>1.0845233386742297</v>
      </c>
      <c r="AI16" s="86">
        <f>(幕後結果!$AK$2+幕後結果!$AK$4*幕後結果_最佳化!$W1017)*12/3</f>
        <v>0.47380672636604587</v>
      </c>
      <c r="AJ16" s="46"/>
      <c r="AK16" s="46"/>
      <c r="AL16" s="46"/>
      <c r="AM16" s="87">
        <v>15</v>
      </c>
      <c r="AN16" s="112">
        <f t="shared" si="1"/>
        <v>2.0244223571611947E-2</v>
      </c>
      <c r="AO16" s="112">
        <f t="shared" si="2"/>
        <v>1.9918525958600945E-2</v>
      </c>
      <c r="AP16" s="112">
        <f t="shared" si="3"/>
        <v>0.11154639392649605</v>
      </c>
      <c r="AQ16" s="112">
        <f t="shared" si="4"/>
        <v>0.15839231284962685</v>
      </c>
      <c r="AR16" s="112">
        <f t="shared" si="5"/>
        <v>0.12756751537000721</v>
      </c>
      <c r="AS16" s="112">
        <f t="shared" si="6"/>
        <v>8.6532637424889175E-2</v>
      </c>
      <c r="AT16" s="112">
        <f t="shared" si="7"/>
        <v>0.13264591527046896</v>
      </c>
      <c r="AU16" s="112">
        <f t="shared" si="8"/>
        <v>9.2367909110301225E-2</v>
      </c>
      <c r="AV16" s="112">
        <f t="shared" si="9"/>
        <v>0.149140330281297</v>
      </c>
      <c r="AW16" s="112">
        <f t="shared" si="10"/>
        <v>0.10164423623670066</v>
      </c>
      <c r="AX16" s="112">
        <f t="shared" si="11"/>
        <v>1</v>
      </c>
      <c r="AY16" s="112">
        <f>SUMPRODUCT(AN16:AW16,幕後結果_最佳化!$Z$1005:$AI$1005)</f>
        <v>0.63268621800354441</v>
      </c>
      <c r="AZ16" s="112">
        <f>(SUMPRODUCT(AN16:AW16,MMULT(AN16:AW16,幕後結果!$AB$9:$AK$18)))*252</f>
        <v>4.5305651650949179E-2</v>
      </c>
      <c r="BA16" s="112">
        <f t="shared" si="12"/>
        <v>0.21285124301011066</v>
      </c>
      <c r="BB16" s="88">
        <f t="shared" si="13"/>
        <v>2.7708845373081936</v>
      </c>
      <c r="BC16" s="46"/>
      <c r="BD16" s="46"/>
    </row>
    <row r="17" spans="1:56">
      <c r="A17" s="81">
        <v>16</v>
      </c>
      <c r="B17" s="112">
        <v>0.55694287854703006</v>
      </c>
      <c r="C17" s="112">
        <v>0.9080630236701428</v>
      </c>
      <c r="D17" s="112">
        <v>0.78255322230913626</v>
      </c>
      <c r="E17" s="112">
        <v>6.1145056916612317E-2</v>
      </c>
      <c r="F17" s="112">
        <v>0.82835806619575791</v>
      </c>
      <c r="G17" s="112">
        <v>0.55610132541466251</v>
      </c>
      <c r="H17" s="112">
        <v>0.41312640812389256</v>
      </c>
      <c r="I17" s="112">
        <v>0.46234204551206104</v>
      </c>
      <c r="J17" s="112">
        <v>0.19083502737038205</v>
      </c>
      <c r="K17" s="90">
        <v>0.22671741238655585</v>
      </c>
      <c r="L17" s="91"/>
      <c r="M17" s="92">
        <v>16</v>
      </c>
      <c r="N17" s="115">
        <v>0.14322277562106897</v>
      </c>
      <c r="O17" s="115">
        <v>1.3289212487913331</v>
      </c>
      <c r="P17" s="115">
        <v>0.78084518398266556</v>
      </c>
      <c r="Q17" s="115">
        <v>-1.5452321773669804</v>
      </c>
      <c r="R17" s="115">
        <v>0.94769672709214892</v>
      </c>
      <c r="S17" s="115">
        <v>0.141091891561512</v>
      </c>
      <c r="T17" s="115">
        <v>-0.21950996751022622</v>
      </c>
      <c r="U17" s="112">
        <v>-9.453511320733976E-2</v>
      </c>
      <c r="V17" s="112">
        <v>-0.87482330483856219</v>
      </c>
      <c r="W17" s="84">
        <v>-0.74970096738992842</v>
      </c>
      <c r="X17" s="46"/>
      <c r="Y17" s="85">
        <v>16</v>
      </c>
      <c r="Z17" s="112">
        <f>(幕後結果!$AB$2+幕後結果!$AB$4*幕後結果_最佳化!$N1018)*12/3</f>
        <v>0.12952796897847771</v>
      </c>
      <c r="AA17" s="112">
        <f>(幕後結果!$AC$2+幕後結果!$AC$4*幕後結果_最佳化!$O1018)*12/3</f>
        <v>0.46587563407566979</v>
      </c>
      <c r="AB17" s="112">
        <f>(幕後結果!$AD$2+幕後結果!$AD$4*幕後結果_最佳化!$P1018)*12/3</f>
        <v>1.3166465051069456</v>
      </c>
      <c r="AC17" s="112">
        <f>(幕後結果!$AE$2+幕後結果!$AE$4*幕後結果_最佳化!$Q1018)*12/3</f>
        <v>0.18987006937083029</v>
      </c>
      <c r="AD17" s="112">
        <f>(幕後結果!$AF$2+幕後結果!$AF$4*幕後結果_最佳化!$R1018)*12/3</f>
        <v>3.2309324248956046</v>
      </c>
      <c r="AE17" s="112">
        <f>(幕後結果!$AG$2+幕後結果!$AG$4*幕後結果_最佳化!$S1018)*12/3</f>
        <v>0.52845100550589463</v>
      </c>
      <c r="AF17" s="112">
        <f>(幕後結果!$AH$2+幕後結果!$AH$4*幕後結果_最佳化!$T1018)*12/3</f>
        <v>-1.5933470396528579E-2</v>
      </c>
      <c r="AG17" s="112">
        <f>(幕後結果!$AI$2+幕後結果!$AI$4*幕後結果_最佳化!$U1018)*12/3</f>
        <v>1.5818821632676616E-2</v>
      </c>
      <c r="AH17" s="112">
        <f>(幕後結果!$AJ$2+幕後結果!$AJ$4*幕後結果_最佳化!$V1018)*12/3</f>
        <v>0.94183803554950474</v>
      </c>
      <c r="AI17" s="86">
        <f>(幕後結果!$AK$2+幕後結果!$AK$4*幕後結果_最佳化!$W1018)*12/3</f>
        <v>0.13051836058375257</v>
      </c>
      <c r="AJ17" s="46"/>
      <c r="AK17" s="46"/>
      <c r="AL17" s="46"/>
      <c r="AM17" s="87">
        <v>16</v>
      </c>
      <c r="AN17" s="112">
        <f t="shared" si="1"/>
        <v>0.17220409057519445</v>
      </c>
      <c r="AO17" s="112">
        <f t="shared" si="2"/>
        <v>4.4507851294279956E-2</v>
      </c>
      <c r="AP17" s="112">
        <f t="shared" si="3"/>
        <v>5.176448051368672E-2</v>
      </c>
      <c r="AQ17" s="112">
        <f t="shared" si="4"/>
        <v>0.10856005086454144</v>
      </c>
      <c r="AR17" s="112">
        <f t="shared" si="5"/>
        <v>7.433588447740562E-2</v>
      </c>
      <c r="AS17" s="112">
        <f t="shared" si="6"/>
        <v>3.6493361829994499E-2</v>
      </c>
      <c r="AT17" s="112">
        <f t="shared" si="7"/>
        <v>2.0920844312212725E-2</v>
      </c>
      <c r="AU17" s="112">
        <f t="shared" si="8"/>
        <v>5.5529227966468087E-2</v>
      </c>
      <c r="AV17" s="112">
        <f t="shared" si="9"/>
        <v>0.21813338468495219</v>
      </c>
      <c r="AW17" s="112">
        <f t="shared" si="10"/>
        <v>0.21755082348126409</v>
      </c>
      <c r="AX17" s="112">
        <f t="shared" si="11"/>
        <v>0.99999999999999989</v>
      </c>
      <c r="AY17" s="112">
        <f>SUMPRODUCT(AN17:AW17,幕後結果_最佳化!$Z$1005:$AI$1005)</f>
        <v>0.48987359526635388</v>
      </c>
      <c r="AZ17" s="112">
        <f>(SUMPRODUCT(AN17:AW17,MMULT(AN17:AW17,幕後結果!$AB$9:$AK$18)))*252</f>
        <v>5.5885013944498609E-2</v>
      </c>
      <c r="BA17" s="112">
        <f t="shared" si="12"/>
        <v>0.23640011409578171</v>
      </c>
      <c r="BB17" s="88">
        <f t="shared" si="13"/>
        <v>1.8907503364624205</v>
      </c>
      <c r="BC17" s="46"/>
      <c r="BD17" s="46"/>
    </row>
    <row r="18" spans="1:56">
      <c r="A18" s="81">
        <v>17</v>
      </c>
      <c r="B18" s="112">
        <v>1.0455146005285743E-2</v>
      </c>
      <c r="C18" s="112">
        <v>0.79933413184018809</v>
      </c>
      <c r="D18" s="112">
        <v>0.65166295282674258</v>
      </c>
      <c r="E18" s="112">
        <v>0.12996420408423459</v>
      </c>
      <c r="F18" s="112">
        <v>0.14552421785728709</v>
      </c>
      <c r="G18" s="112">
        <v>0.32856322449608366</v>
      </c>
      <c r="H18" s="112">
        <v>0.82199719166780416</v>
      </c>
      <c r="I18" s="112">
        <v>0.60847493521443519</v>
      </c>
      <c r="J18" s="112">
        <v>0.78011024506355819</v>
      </c>
      <c r="K18" s="90">
        <v>0.74716337847678349</v>
      </c>
      <c r="L18" s="91"/>
      <c r="M18" s="92">
        <v>17</v>
      </c>
      <c r="N18" s="115">
        <v>-2.3096003176205619</v>
      </c>
      <c r="O18" s="115">
        <v>0.83924518461734743</v>
      </c>
      <c r="P18" s="115">
        <v>0.38981399495322711</v>
      </c>
      <c r="Q18" s="115">
        <v>-1.1265603569062372</v>
      </c>
      <c r="R18" s="115">
        <v>-1.055824427838451</v>
      </c>
      <c r="S18" s="115">
        <v>-0.44388400548266405</v>
      </c>
      <c r="T18" s="115">
        <v>0.92300304831335633</v>
      </c>
      <c r="U18" s="112">
        <v>0.27534638695180552</v>
      </c>
      <c r="V18" s="112">
        <v>0.77256559955460391</v>
      </c>
      <c r="W18" s="84">
        <v>0.66558993256300769</v>
      </c>
      <c r="X18" s="46"/>
      <c r="Y18" s="85">
        <v>17</v>
      </c>
      <c r="Z18" s="112">
        <f>(幕後結果!$AB$2+幕後結果!$AB$4*幕後結果_最佳化!$N1019)*12/3</f>
        <v>-2.9157755159284888</v>
      </c>
      <c r="AA18" s="112">
        <f>(幕後結果!$AC$2+幕後結果!$AC$4*幕後結果_最佳化!$O1019)*12/3</f>
        <v>-0.42204740866543577</v>
      </c>
      <c r="AB18" s="112">
        <f>(幕後結果!$AD$2+幕後結果!$AD$4*幕後結果_最佳化!$P1019)*12/3</f>
        <v>0.18955732688833649</v>
      </c>
      <c r="AC18" s="112">
        <f>(幕後結果!$AE$2+幕後結果!$AE$4*幕後結果_最佳化!$Q1019)*12/3</f>
        <v>0.17046332188505908</v>
      </c>
      <c r="AD18" s="112">
        <f>(幕後結果!$AF$2+幕後結果!$AF$4*幕後結果_最佳化!$R1019)*12/3</f>
        <v>0.36336813738089258</v>
      </c>
      <c r="AE18" s="112">
        <f>(幕後結果!$AG$2+幕後結果!$AG$4*幕後結果_最佳化!$S1019)*12/3</f>
        <v>-0.51635410570372153</v>
      </c>
      <c r="AF18" s="112">
        <f>(幕後結果!$AH$2+幕後結果!$AH$4*幕後結果_最佳化!$T1019)*12/3</f>
        <v>0.52935342669780738</v>
      </c>
      <c r="AG18" s="112">
        <f>(幕後結果!$AI$2+幕後結果!$AI$4*幕後結果_最佳化!$U1019)*12/3</f>
        <v>-0.37043477978063705</v>
      </c>
      <c r="AH18" s="112">
        <f>(幕後結果!$AJ$2+幕後結果!$AJ$4*幕後結果_最佳化!$V1019)*12/3</f>
        <v>1.22938820272562</v>
      </c>
      <c r="AI18" s="86">
        <f>(幕後結果!$AK$2+幕後結果!$AK$4*幕後結果_最佳化!$W1019)*12/3</f>
        <v>0.37568977208364257</v>
      </c>
      <c r="AJ18" s="46"/>
      <c r="AK18" s="46"/>
      <c r="AL18" s="46"/>
      <c r="AM18" s="87">
        <v>17</v>
      </c>
      <c r="AN18" s="112">
        <f t="shared" si="1"/>
        <v>5.5867222241603121E-2</v>
      </c>
      <c r="AO18" s="112">
        <f t="shared" si="2"/>
        <v>0.16276349064149156</v>
      </c>
      <c r="AP18" s="112">
        <f t="shared" si="3"/>
        <v>0.11259308036098728</v>
      </c>
      <c r="AQ18" s="112">
        <f t="shared" si="4"/>
        <v>0.14969962063297973</v>
      </c>
      <c r="AR18" s="112">
        <f t="shared" si="5"/>
        <v>9.5244579282683678E-2</v>
      </c>
      <c r="AS18" s="112">
        <f t="shared" si="6"/>
        <v>0.15867812017977431</v>
      </c>
      <c r="AT18" s="112">
        <f t="shared" si="7"/>
        <v>0.14128821508173817</v>
      </c>
      <c r="AU18" s="112">
        <f t="shared" si="8"/>
        <v>9.0413508569162471E-2</v>
      </c>
      <c r="AV18" s="112">
        <f t="shared" si="9"/>
        <v>2.4732454844337583E-2</v>
      </c>
      <c r="AW18" s="112">
        <f t="shared" si="10"/>
        <v>8.7197081652421755E-3</v>
      </c>
      <c r="AX18" s="112">
        <f t="shared" si="11"/>
        <v>1.0000000000000002</v>
      </c>
      <c r="AY18" s="112">
        <f>SUMPRODUCT(AN18:AW18,幕後結果_最佳化!$Z$1005:$AI$1005)</f>
        <v>0.20070015355844403</v>
      </c>
      <c r="AZ18" s="112">
        <f>(SUMPRODUCT(AN18:AW18,MMULT(AN18:AW18,幕後結果!$AB$9:$AK$18)))*252</f>
        <v>5.4445225990403016E-2</v>
      </c>
      <c r="BA18" s="112">
        <f t="shared" si="12"/>
        <v>0.23333500806866297</v>
      </c>
      <c r="BB18" s="88">
        <f t="shared" si="13"/>
        <v>0.67628151842525297</v>
      </c>
      <c r="BC18" s="46"/>
      <c r="BD18" s="46"/>
    </row>
    <row r="19" spans="1:56">
      <c r="A19" s="81">
        <v>18</v>
      </c>
      <c r="B19" s="112">
        <v>0.1472630189535562</v>
      </c>
      <c r="C19" s="112">
        <v>0.6804877908975373</v>
      </c>
      <c r="D19" s="112">
        <v>0.75322274191850824</v>
      </c>
      <c r="E19" s="112">
        <v>0.28678494644803121</v>
      </c>
      <c r="F19" s="112">
        <v>0.43273082527727946</v>
      </c>
      <c r="G19" s="112">
        <v>5.5404256034660593E-2</v>
      </c>
      <c r="H19" s="112">
        <v>0.8219203831301356</v>
      </c>
      <c r="I19" s="112">
        <v>1.1902488321014371E-2</v>
      </c>
      <c r="J19" s="112">
        <v>0.44902895032450463</v>
      </c>
      <c r="K19" s="90">
        <v>0.59037321977257462</v>
      </c>
      <c r="L19" s="91"/>
      <c r="M19" s="92">
        <v>18</v>
      </c>
      <c r="N19" s="115">
        <v>-1.0482443587776316</v>
      </c>
      <c r="O19" s="115">
        <v>0.46906326155548833</v>
      </c>
      <c r="P19" s="115">
        <v>0.68466630502078107</v>
      </c>
      <c r="Q19" s="115">
        <v>-0.56280174359577362</v>
      </c>
      <c r="R19" s="115">
        <v>-0.16942590276677624</v>
      </c>
      <c r="S19" s="115">
        <v>-1.5945696139269343</v>
      </c>
      <c r="T19" s="115">
        <v>0.92270831066358083</v>
      </c>
      <c r="U19" s="112">
        <v>-2.2602622946449551</v>
      </c>
      <c r="V19" s="112">
        <v>-0.12811508205905167</v>
      </c>
      <c r="W19" s="84">
        <v>0.22850514028474059</v>
      </c>
      <c r="X19" s="46"/>
      <c r="Y19" s="85">
        <v>18</v>
      </c>
      <c r="Z19" s="112">
        <f>(幕後結果!$AB$2+幕後結果!$AB$4*幕後結果_最佳化!$N1020)*12/3</f>
        <v>-1.3497385246116671</v>
      </c>
      <c r="AA19" s="112">
        <f>(幕後結果!$AC$2+幕後結果!$AC$4*幕後結果_最佳化!$O1020)*12/3</f>
        <v>-0.82259208966085551</v>
      </c>
      <c r="AB19" s="112">
        <f>(幕後結果!$AD$2+幕後結果!$AD$4*幕後結果_最佳化!$P1020)*12/3</f>
        <v>0.78718238273977403</v>
      </c>
      <c r="AC19" s="112">
        <f>(幕後結果!$AE$2+幕後結果!$AE$4*幕後結果_最佳化!$Q1020)*12/3</f>
        <v>0.65986466413099343</v>
      </c>
      <c r="AD19" s="112">
        <f>(幕後結果!$AF$2+幕後結果!$AF$4*幕後結果_最佳化!$R1020)*12/3</f>
        <v>1.7100565898319029</v>
      </c>
      <c r="AE19" s="112">
        <f>(幕後結果!$AG$2+幕後結果!$AG$4*幕後結果_最佳化!$S1020)*12/3</f>
        <v>-1.615789577256568</v>
      </c>
      <c r="AF19" s="112">
        <f>(幕後結果!$AH$2+幕後結果!$AH$4*幕後結果_最佳化!$T1020)*12/3</f>
        <v>0.67592463990733176</v>
      </c>
      <c r="AG19" s="112">
        <f>(幕後結果!$AI$2+幕後結果!$AI$4*幕後結果_最佳化!$U1020)*12/3</f>
        <v>-1.70734286374453</v>
      </c>
      <c r="AH19" s="112">
        <f>(幕後結果!$AJ$2+幕後結果!$AJ$4*幕後結果_最佳化!$V1020)*12/3</f>
        <v>1.2101845050180637</v>
      </c>
      <c r="AI19" s="86">
        <f>(幕後結果!$AK$2+幕後結果!$AK$4*幕後結果_最佳化!$W1020)*12/3</f>
        <v>0.29981061472759352</v>
      </c>
      <c r="AJ19" s="46"/>
      <c r="AK19" s="46"/>
      <c r="AL19" s="46"/>
      <c r="AM19" s="87">
        <v>18</v>
      </c>
      <c r="AN19" s="112">
        <f t="shared" si="1"/>
        <v>7.1698394774373647E-3</v>
      </c>
      <c r="AO19" s="112">
        <f t="shared" si="2"/>
        <v>0.21299225168489525</v>
      </c>
      <c r="AP19" s="112">
        <f t="shared" si="3"/>
        <v>0.16664779912314928</v>
      </c>
      <c r="AQ19" s="112">
        <f t="shared" si="4"/>
        <v>9.6664557720345712E-2</v>
      </c>
      <c r="AR19" s="112">
        <f t="shared" si="5"/>
        <v>9.9325647762212432E-3</v>
      </c>
      <c r="AS19" s="112">
        <f t="shared" si="6"/>
        <v>0.13552521487375474</v>
      </c>
      <c r="AT19" s="112">
        <f t="shared" si="7"/>
        <v>1.2783670665718545E-2</v>
      </c>
      <c r="AU19" s="112">
        <f t="shared" si="8"/>
        <v>5.5864981070907684E-2</v>
      </c>
      <c r="AV19" s="112">
        <f t="shared" si="9"/>
        <v>0.10518466423141562</v>
      </c>
      <c r="AW19" s="112">
        <f t="shared" si="10"/>
        <v>0.1972344563761545</v>
      </c>
      <c r="AX19" s="112">
        <f t="shared" si="11"/>
        <v>0.99999999999999978</v>
      </c>
      <c r="AY19" s="112">
        <f>SUMPRODUCT(AN19:AW19,幕後結果_最佳化!$Z$1005:$AI$1005)</f>
        <v>4.3508847704227228E-2</v>
      </c>
      <c r="AZ19" s="112">
        <f>(SUMPRODUCT(AN19:AW19,MMULT(AN19:AW19,幕後結果!$AB$9:$AK$18)))*252</f>
        <v>6.1157194294781503E-2</v>
      </c>
      <c r="BA19" s="112">
        <f t="shared" si="12"/>
        <v>0.24729980649968472</v>
      </c>
      <c r="BB19" s="88">
        <f t="shared" si="13"/>
        <v>2.4619821294846181E-3</v>
      </c>
      <c r="BC19" s="46"/>
      <c r="BD19" s="46"/>
    </row>
    <row r="20" spans="1:56">
      <c r="A20" s="81">
        <v>19</v>
      </c>
      <c r="B20" s="112">
        <v>0.96984761686207643</v>
      </c>
      <c r="C20" s="112">
        <v>0.29115426700456215</v>
      </c>
      <c r="D20" s="112">
        <v>0.9418120540057735</v>
      </c>
      <c r="E20" s="112">
        <v>0.88325259605986872</v>
      </c>
      <c r="F20" s="112">
        <v>8.8360110793415103E-2</v>
      </c>
      <c r="G20" s="112">
        <v>0.6455907679934465</v>
      </c>
      <c r="H20" s="112">
        <v>0.22842704489989663</v>
      </c>
      <c r="I20" s="112">
        <v>0.13470511827825016</v>
      </c>
      <c r="J20" s="112">
        <v>0.1438708758730145</v>
      </c>
      <c r="K20" s="90">
        <v>0.81609767339027606</v>
      </c>
      <c r="L20" s="91"/>
      <c r="M20" s="92">
        <v>19</v>
      </c>
      <c r="N20" s="115">
        <v>1.8785587628665472</v>
      </c>
      <c r="O20" s="115">
        <v>-0.55001580377446568</v>
      </c>
      <c r="P20" s="115">
        <v>1.570168602249967</v>
      </c>
      <c r="Q20" s="115">
        <v>1.1914045492496563</v>
      </c>
      <c r="R20" s="115">
        <v>-1.3509226194636128</v>
      </c>
      <c r="S20" s="115">
        <v>0.37344339918706188</v>
      </c>
      <c r="T20" s="115">
        <v>-0.74403700221747471</v>
      </c>
      <c r="U20" s="112">
        <v>-1.1044217353237133</v>
      </c>
      <c r="V20" s="112">
        <v>-1.0630886485608195</v>
      </c>
      <c r="W20" s="84">
        <v>0.90059319662647508</v>
      </c>
      <c r="X20" s="46"/>
      <c r="Y20" s="85">
        <v>19</v>
      </c>
      <c r="Z20" s="112">
        <f>(幕後結果!$AB$2+幕後結果!$AB$4*幕後結果_最佳化!$N1021)*12/3</f>
        <v>2.2840350526748439</v>
      </c>
      <c r="AA20" s="112">
        <f>(幕後結果!$AC$2+幕後結果!$AC$4*幕後結果_最佳化!$O1021)*12/3</f>
        <v>-1.9726618557264368</v>
      </c>
      <c r="AB20" s="112">
        <f>(幕後結果!$AD$2+幕後結果!$AD$4*幕後結果_最佳化!$P1021)*12/3</f>
        <v>2.3319741028219791</v>
      </c>
      <c r="AC20" s="112">
        <f>(幕後結果!$AE$2+幕後結果!$AE$4*幕後結果_最佳化!$Q1021)*12/3</f>
        <v>2.1386890159424046</v>
      </c>
      <c r="AD20" s="112">
        <f>(幕後結果!$AF$2+幕後結果!$AF$4*幕後結果_最佳化!$R1021)*12/3</f>
        <v>1.6528464660828808</v>
      </c>
      <c r="AE20" s="112">
        <f>(幕後結果!$AG$2+幕後結果!$AG$4*幕後結果_最佳化!$S1021)*12/3</f>
        <v>-7.920513522263517E-2</v>
      </c>
      <c r="AF20" s="112">
        <f>(幕後結果!$AH$2+幕後結果!$AH$4*幕後結果_最佳化!$T1021)*12/3</f>
        <v>-0.64358306350278771</v>
      </c>
      <c r="AG20" s="112">
        <f>(幕後結果!$AI$2+幕後結果!$AI$4*幕後結果_最佳化!$U1021)*12/3</f>
        <v>0.6066251352330545</v>
      </c>
      <c r="AH20" s="112">
        <f>(幕後結果!$AJ$2+幕後結果!$AJ$4*幕後結果_最佳化!$V1021)*12/3</f>
        <v>0.18911162353727518</v>
      </c>
      <c r="AI20" s="86">
        <f>(幕後結果!$AK$2+幕後結果!$AK$4*幕後結果_最佳化!$W1021)*12/3</f>
        <v>0.76511643300578014</v>
      </c>
      <c r="AJ20" s="46"/>
      <c r="AK20" s="46"/>
      <c r="AL20" s="46"/>
      <c r="AM20" s="87">
        <v>19</v>
      </c>
      <c r="AN20" s="112">
        <f t="shared" si="1"/>
        <v>0.12169853773358179</v>
      </c>
      <c r="AO20" s="112">
        <f t="shared" si="2"/>
        <v>5.4370941683661161E-2</v>
      </c>
      <c r="AP20" s="112">
        <f t="shared" si="3"/>
        <v>8.5550893267460487E-2</v>
      </c>
      <c r="AQ20" s="112">
        <f t="shared" si="4"/>
        <v>8.1635543747194284E-2</v>
      </c>
      <c r="AR20" s="112">
        <f t="shared" si="5"/>
        <v>7.5971883697980455E-2</v>
      </c>
      <c r="AS20" s="112">
        <f t="shared" si="6"/>
        <v>0.13149680028081068</v>
      </c>
      <c r="AT20" s="112">
        <f t="shared" si="7"/>
        <v>0.1729144383996479</v>
      </c>
      <c r="AU20" s="112">
        <f t="shared" si="8"/>
        <v>0.18990777017481608</v>
      </c>
      <c r="AV20" s="112">
        <f t="shared" si="9"/>
        <v>4.0353535181577999E-2</v>
      </c>
      <c r="AW20" s="112">
        <f t="shared" si="10"/>
        <v>4.6099655833269186E-2</v>
      </c>
      <c r="AX20" s="112">
        <f t="shared" si="11"/>
        <v>1</v>
      </c>
      <c r="AY20" s="112">
        <f>SUMPRODUCT(AN20:AW20,幕後結果_最佳化!$Z$1005:$AI$1005)</f>
        <v>0.28413633497042279</v>
      </c>
      <c r="AZ20" s="112">
        <f>(SUMPRODUCT(AN20:AW20,MMULT(AN20:AW20,幕後結果!$AB$9:$AK$18)))*252</f>
        <v>4.8741093789833448E-2</v>
      </c>
      <c r="BA20" s="112">
        <f t="shared" si="12"/>
        <v>0.22077385214248868</v>
      </c>
      <c r="BB20" s="88">
        <f t="shared" si="13"/>
        <v>1.0926852642618543</v>
      </c>
      <c r="BC20" s="46"/>
      <c r="BD20" s="46"/>
    </row>
    <row r="21" spans="1:56">
      <c r="A21" s="81">
        <v>20</v>
      </c>
      <c r="B21" s="112">
        <v>0.55168078477976978</v>
      </c>
      <c r="C21" s="112">
        <v>0.45299875493561137</v>
      </c>
      <c r="D21" s="112">
        <v>0.22479391964108353</v>
      </c>
      <c r="E21" s="112">
        <v>0.33907861111285298</v>
      </c>
      <c r="F21" s="112">
        <v>0.95621773801369181</v>
      </c>
      <c r="G21" s="112">
        <v>0.45557856674864095</v>
      </c>
      <c r="H21" s="112">
        <v>0.75999409389695294</v>
      </c>
      <c r="I21" s="112">
        <v>0.88329638427359081</v>
      </c>
      <c r="J21" s="112">
        <v>0.133609281221855</v>
      </c>
      <c r="K21" s="90">
        <v>0.36643516298363066</v>
      </c>
      <c r="L21" s="91"/>
      <c r="M21" s="92">
        <v>20</v>
      </c>
      <c r="N21" s="115">
        <v>0.12990899143402682</v>
      </c>
      <c r="O21" s="115">
        <v>-0.11808853217502462</v>
      </c>
      <c r="P21" s="115">
        <v>-0.75610233972278762</v>
      </c>
      <c r="Q21" s="115">
        <v>-0.41497907383981453</v>
      </c>
      <c r="R21" s="115">
        <v>1.7083871825047934</v>
      </c>
      <c r="S21" s="115">
        <v>-0.11157911363363603</v>
      </c>
      <c r="T21" s="115">
        <v>0.70628356453612284</v>
      </c>
      <c r="U21" s="112">
        <v>1.1916277694208999</v>
      </c>
      <c r="V21" s="112">
        <v>-1.109490680893547</v>
      </c>
      <c r="W21" s="84">
        <v>-0.34130985990587315</v>
      </c>
      <c r="X21" s="46"/>
      <c r="Y21" s="85">
        <v>20</v>
      </c>
      <c r="Z21" s="112">
        <f>(幕後結果!$AB$2+幕後結果!$AB$4*幕後結果_最佳化!$N1022)*12/3</f>
        <v>0.11299823493699186</v>
      </c>
      <c r="AA21" s="112">
        <f>(幕後結果!$AC$2+幕後結果!$AC$4*幕後結果_最佳化!$O1022)*12/3</f>
        <v>-1.5293661403429883</v>
      </c>
      <c r="AB21" s="112">
        <f>(幕後結果!$AD$2+幕後結果!$AD$4*幕後結果_最佳化!$P1022)*12/3</f>
        <v>-0.16524099887361365</v>
      </c>
      <c r="AC21" s="112">
        <f>(幕後結果!$AE$2+幕後結果!$AE$4*幕後結果_最佳化!$Q1022)*12/3</f>
        <v>0.39600048927279791</v>
      </c>
      <c r="AD21" s="112">
        <f>(幕後結果!$AF$2+幕後結果!$AF$4*幕後結果_最佳化!$R1022)*12/3</f>
        <v>3.6155327023975943</v>
      </c>
      <c r="AE21" s="112">
        <f>(幕後結果!$AG$2+幕後結果!$AG$4*幕後結果_最佳化!$S1022)*12/3</f>
        <v>5.8327298238647352E-3</v>
      </c>
      <c r="AF21" s="112">
        <f>(幕後結果!$AH$2+幕後結果!$AH$4*幕後結果_最佳化!$T1022)*12/3</f>
        <v>0.48974502220299093</v>
      </c>
      <c r="AG21" s="112">
        <f>(幕後結果!$AI$2+幕後結果!$AI$4*幕後結果_最佳化!$U1022)*12/3</f>
        <v>1.0160401413686944</v>
      </c>
      <c r="AH21" s="112">
        <f>(幕後結果!$AJ$2+幕後結果!$AJ$4*幕後結果_最佳化!$V1022)*12/3</f>
        <v>0.82960751955168455</v>
      </c>
      <c r="AI21" s="86">
        <f>(幕後結果!$AK$2+幕後結果!$AK$4*幕後結果_最佳化!$W1022)*12/3</f>
        <v>-0.10209611524088517</v>
      </c>
      <c r="AJ21" s="46"/>
      <c r="AK21" s="46"/>
      <c r="AL21" s="46"/>
      <c r="AM21" s="87">
        <v>20</v>
      </c>
      <c r="AN21" s="112">
        <f t="shared" si="1"/>
        <v>7.6485767091675774E-2</v>
      </c>
      <c r="AO21" s="112">
        <f t="shared" si="2"/>
        <v>3.604744727126704E-2</v>
      </c>
      <c r="AP21" s="112">
        <f t="shared" si="3"/>
        <v>0.10118072599195585</v>
      </c>
      <c r="AQ21" s="112">
        <f t="shared" si="4"/>
        <v>2.031797263199709E-2</v>
      </c>
      <c r="AR21" s="112">
        <f t="shared" si="5"/>
        <v>0.18381905004218907</v>
      </c>
      <c r="AS21" s="112">
        <f t="shared" si="6"/>
        <v>0.1464590987082722</v>
      </c>
      <c r="AT21" s="112">
        <f t="shared" si="7"/>
        <v>0.15200737958571087</v>
      </c>
      <c r="AU21" s="112">
        <f t="shared" si="8"/>
        <v>0.18844493971090273</v>
      </c>
      <c r="AV21" s="112">
        <f t="shared" si="9"/>
        <v>5.6872863864566733E-2</v>
      </c>
      <c r="AW21" s="112">
        <f t="shared" si="10"/>
        <v>3.8364755101462866E-2</v>
      </c>
      <c r="AX21" s="112">
        <f t="shared" si="11"/>
        <v>1</v>
      </c>
      <c r="AY21" s="112">
        <f>SUMPRODUCT(AN21:AW21,幕後結果_最佳化!$Z$1005:$AI$1005)</f>
        <v>0.50726416348503167</v>
      </c>
      <c r="AZ21" s="112">
        <f>(SUMPRODUCT(AN21:AW21,MMULT(AN21:AW21,幕後結果!$AB$9:$AK$18)))*252</f>
        <v>5.4600431590973865E-2</v>
      </c>
      <c r="BA21" s="112">
        <f t="shared" si="12"/>
        <v>0.23366735242856215</v>
      </c>
      <c r="BB21" s="88">
        <f t="shared" si="13"/>
        <v>1.9872873067580086</v>
      </c>
      <c r="BC21" s="46"/>
      <c r="BD21" s="46"/>
    </row>
    <row r="22" spans="1:56">
      <c r="A22" s="81">
        <v>21</v>
      </c>
      <c r="B22" s="112">
        <v>0.70746786038326137</v>
      </c>
      <c r="C22" s="112">
        <v>0.90546321894934567</v>
      </c>
      <c r="D22" s="112">
        <v>0.95950429844302088</v>
      </c>
      <c r="E22" s="112">
        <v>0.99963389678200354</v>
      </c>
      <c r="F22" s="112">
        <v>0.33641893325177263</v>
      </c>
      <c r="G22" s="112">
        <v>0.45436886753161243</v>
      </c>
      <c r="H22" s="112">
        <v>0.59496439335396101</v>
      </c>
      <c r="I22" s="112">
        <v>0.65370307093942159</v>
      </c>
      <c r="J22" s="112">
        <v>0.98439449167009663</v>
      </c>
      <c r="K22" s="90">
        <v>0.71112637302307213</v>
      </c>
      <c r="L22" s="91"/>
      <c r="M22" s="92">
        <v>21</v>
      </c>
      <c r="N22" s="115">
        <v>0.54600241197823862</v>
      </c>
      <c r="O22" s="115">
        <v>1.3133246905553697</v>
      </c>
      <c r="P22" s="115">
        <v>1.7449624635132848</v>
      </c>
      <c r="Q22" s="115">
        <v>3.3772268219733723</v>
      </c>
      <c r="R22" s="115">
        <v>-0.42225641646853629</v>
      </c>
      <c r="S22" s="115">
        <v>-0.11463083871703027</v>
      </c>
      <c r="T22" s="115">
        <v>0.24033416228133977</v>
      </c>
      <c r="U22" s="112">
        <v>0.39533745875435106</v>
      </c>
      <c r="V22" s="112">
        <v>2.1543719223774782</v>
      </c>
      <c r="W22" s="84">
        <v>0.5566782879240757</v>
      </c>
      <c r="X22" s="46"/>
      <c r="Y22" s="85">
        <v>21</v>
      </c>
      <c r="Z22" s="112">
        <f>(幕後結果!$AB$2+幕後結果!$AB$4*幕後結果_最佳化!$N1023)*12/3</f>
        <v>0.6295991863555952</v>
      </c>
      <c r="AA22" s="112">
        <f>(幕後結果!$AC$2+幕後結果!$AC$4*幕後結果_最佳化!$O1023)*12/3</f>
        <v>0.47937797781459079</v>
      </c>
      <c r="AB22" s="112">
        <f>(幕後結果!$AD$2+幕後結果!$AD$4*幕後結果_最佳化!$P1023)*12/3</f>
        <v>2.2712449139712643</v>
      </c>
      <c r="AC22" s="112">
        <f>(幕後結果!$AE$2+幕後結果!$AE$4*幕後結果_最佳化!$Q1023)*12/3</f>
        <v>4.0079810157165667</v>
      </c>
      <c r="AD22" s="112">
        <f>(幕後結果!$AF$2+幕後結果!$AF$4*幕後結果_最佳化!$R1023)*12/3</f>
        <v>3.1687980446534638</v>
      </c>
      <c r="AE22" s="112">
        <f>(幕後結果!$AG$2+幕後結果!$AG$4*幕後結果_最佳化!$S1023)*12/3</f>
        <v>0.36280068693311146</v>
      </c>
      <c r="AF22" s="112">
        <f>(幕後結果!$AH$2+幕後結果!$AH$4*幕後結果_最佳化!$T1023)*12/3</f>
        <v>0.60022731493092674</v>
      </c>
      <c r="AG22" s="112">
        <f>(幕後結果!$AI$2+幕後結果!$AI$4*幕後結果_最佳化!$U1023)*12/3</f>
        <v>3.2180899340347815</v>
      </c>
      <c r="AH22" s="112">
        <f>(幕後結果!$AJ$2+幕後結果!$AJ$4*幕後結果_最佳化!$V1023)*12/3</f>
        <v>2.83646664761365</v>
      </c>
      <c r="AI22" s="86">
        <f>(幕後結果!$AK$2+幕後結果!$AK$4*幕後結果_最佳化!$W1023)*12/3</f>
        <v>1.569525977617263</v>
      </c>
      <c r="AJ22" s="46"/>
      <c r="AK22" s="46"/>
      <c r="AL22" s="46"/>
      <c r="AM22" s="87">
        <v>21</v>
      </c>
      <c r="AN22" s="112">
        <f t="shared" si="1"/>
        <v>0.22169090555414078</v>
      </c>
      <c r="AO22" s="112">
        <f t="shared" si="2"/>
        <v>8.0381899485223271E-2</v>
      </c>
      <c r="AP22" s="112">
        <f t="shared" si="3"/>
        <v>0.11861856131389764</v>
      </c>
      <c r="AQ22" s="112">
        <f t="shared" si="4"/>
        <v>4.6009579325869271E-2</v>
      </c>
      <c r="AR22" s="112">
        <f t="shared" si="5"/>
        <v>0.22851006610374291</v>
      </c>
      <c r="AS22" s="112">
        <f t="shared" si="6"/>
        <v>7.2786051894556669E-2</v>
      </c>
      <c r="AT22" s="112">
        <f t="shared" si="7"/>
        <v>7.826278203327262E-3</v>
      </c>
      <c r="AU22" s="112">
        <f t="shared" si="8"/>
        <v>0.10738076892766688</v>
      </c>
      <c r="AV22" s="112">
        <f t="shared" si="9"/>
        <v>5.2236785511852235E-2</v>
      </c>
      <c r="AW22" s="112">
        <f t="shared" si="10"/>
        <v>6.455910367972309E-2</v>
      </c>
      <c r="AX22" s="112">
        <f t="shared" si="11"/>
        <v>1</v>
      </c>
      <c r="AY22" s="112">
        <f>SUMPRODUCT(AN22:AW22,幕後結果_最佳化!$Z$1005:$AI$1005)</f>
        <v>0.54139955661657047</v>
      </c>
      <c r="AZ22" s="112">
        <f>(SUMPRODUCT(AN22:AW22,MMULT(AN22:AW22,幕後結果!$AB$9:$AK$18)))*252</f>
        <v>7.0907345206250819E-2</v>
      </c>
      <c r="BA22" s="112">
        <f t="shared" si="12"/>
        <v>0.26628433150722708</v>
      </c>
      <c r="BB22" s="88">
        <f t="shared" si="13"/>
        <v>1.8720574124468941</v>
      </c>
      <c r="BC22" s="46"/>
      <c r="BD22" s="46"/>
    </row>
    <row r="23" spans="1:56">
      <c r="A23" s="81">
        <v>22</v>
      </c>
      <c r="B23" s="112">
        <v>0.92399424512397421</v>
      </c>
      <c r="C23" s="112">
        <v>0.7713395655599371</v>
      </c>
      <c r="D23" s="112">
        <v>0.88856224751335966</v>
      </c>
      <c r="E23" s="112">
        <v>0.49765985924809719</v>
      </c>
      <c r="F23" s="112">
        <v>0.71893868031316677</v>
      </c>
      <c r="G23" s="112">
        <v>0.34968468695469235</v>
      </c>
      <c r="H23" s="112">
        <v>0.51099605664916115</v>
      </c>
      <c r="I23" s="112">
        <v>0.31080552400229955</v>
      </c>
      <c r="J23" s="112">
        <v>0.13993238416420972</v>
      </c>
      <c r="K23" s="90">
        <v>0.79081794058878874</v>
      </c>
      <c r="L23" s="91"/>
      <c r="M23" s="92">
        <v>22</v>
      </c>
      <c r="N23" s="115">
        <v>1.4324624756866575</v>
      </c>
      <c r="O23" s="115">
        <v>0.7432656415219534</v>
      </c>
      <c r="P23" s="115">
        <v>1.2189175049273155</v>
      </c>
      <c r="Q23" s="115">
        <v>-5.8658966148504793E-3</v>
      </c>
      <c r="R23" s="115">
        <v>0.57969155494437608</v>
      </c>
      <c r="S23" s="115">
        <v>-0.38617188556567195</v>
      </c>
      <c r="T23" s="115">
        <v>2.7566517466935739E-2</v>
      </c>
      <c r="U23" s="112">
        <v>-0.49356836368637463</v>
      </c>
      <c r="V23" s="112">
        <v>-1.0806231773418451</v>
      </c>
      <c r="W23" s="84">
        <v>0.80926259152627678</v>
      </c>
      <c r="X23" s="46"/>
      <c r="Y23" s="85">
        <v>22</v>
      </c>
      <c r="Z23" s="112">
        <f>(幕後結果!$AB$2+幕後結果!$AB$4*幕後結果_最佳化!$N1024)*12/3</f>
        <v>1.7301840302769762</v>
      </c>
      <c r="AA23" s="112">
        <f>(幕後結果!$AC$2+幕後結果!$AC$4*幕後結果_最佳化!$O1024)*12/3</f>
        <v>-0.22918481684997438</v>
      </c>
      <c r="AB23" s="112">
        <f>(幕後結果!$AD$2+幕後結果!$AD$4*幕後結果_最佳化!$P1024)*12/3</f>
        <v>2.024805806539709</v>
      </c>
      <c r="AC23" s="112">
        <f>(幕後結果!$AE$2+幕後結果!$AE$4*幕後結果_最佳化!$Q1024)*12/3</f>
        <v>1.3848780264333447</v>
      </c>
      <c r="AD23" s="112">
        <f>(幕後結果!$AF$2+幕後結果!$AF$4*幕後結果_最佳化!$R1024)*12/3</f>
        <v>3.4946976453491061</v>
      </c>
      <c r="AE23" s="112">
        <f>(幕後結果!$AG$2+幕後結果!$AG$4*幕後結果_最佳化!$S1024)*12/3</f>
        <v>-0.17021283367211901</v>
      </c>
      <c r="AF23" s="112">
        <f>(幕後結果!$AH$2+幕後結果!$AH$4*幕後結果_最佳化!$T1024)*12/3</f>
        <v>0.17421530906118429</v>
      </c>
      <c r="AG23" s="112">
        <f>(幕後結果!$AI$2+幕後結果!$AI$4*幕後結果_最佳化!$U1024)*12/3</f>
        <v>0.70378196175625407</v>
      </c>
      <c r="AH23" s="112">
        <f>(幕後結果!$AJ$2+幕後結果!$AJ$4*幕後結果_最佳化!$V1024)*12/3</f>
        <v>0.89424769509477775</v>
      </c>
      <c r="AI23" s="86">
        <f>(幕後結果!$AK$2+幕後結果!$AK$4*幕後結果_最佳化!$W1024)*12/3</f>
        <v>1.272591635801763</v>
      </c>
      <c r="AJ23" s="46"/>
      <c r="AK23" s="46"/>
      <c r="AL23" s="46"/>
      <c r="AM23" s="87">
        <v>22</v>
      </c>
      <c r="AN23" s="112">
        <f t="shared" si="1"/>
        <v>0.18352529018843827</v>
      </c>
      <c r="AO23" s="112">
        <f t="shared" si="2"/>
        <v>0.17313361553268233</v>
      </c>
      <c r="AP23" s="112">
        <f t="shared" si="3"/>
        <v>0.163617769200051</v>
      </c>
      <c r="AQ23" s="112">
        <f t="shared" si="4"/>
        <v>0.10401953793762057</v>
      </c>
      <c r="AR23" s="112">
        <f t="shared" si="5"/>
        <v>1.0713127527125173E-2</v>
      </c>
      <c r="AS23" s="112">
        <f t="shared" si="6"/>
        <v>8.4207623088754825E-3</v>
      </c>
      <c r="AT23" s="112">
        <f t="shared" si="7"/>
        <v>2.3620244667303988E-2</v>
      </c>
      <c r="AU23" s="112">
        <f t="shared" si="8"/>
        <v>0.14364376618999761</v>
      </c>
      <c r="AV23" s="112">
        <f t="shared" si="9"/>
        <v>9.6448995648924216E-2</v>
      </c>
      <c r="AW23" s="112">
        <f t="shared" si="10"/>
        <v>9.2856890798981476E-2</v>
      </c>
      <c r="AX23" s="112">
        <f t="shared" si="11"/>
        <v>1</v>
      </c>
      <c r="AY23" s="112">
        <f>SUMPRODUCT(AN23:AW23,幕後結果_最佳化!$Z$1005:$AI$1005)</f>
        <v>0.10908640915870088</v>
      </c>
      <c r="AZ23" s="112">
        <f>(SUMPRODUCT(AN23:AW23,MMULT(AN23:AW23,幕後結果!$AB$9:$AK$18)))*252</f>
        <v>6.1827428263219568E-2</v>
      </c>
      <c r="BA23" s="112">
        <f t="shared" si="12"/>
        <v>0.24865121810121818</v>
      </c>
      <c r="BB23" s="88">
        <f t="shared" si="13"/>
        <v>0.26618172098299742</v>
      </c>
      <c r="BC23" s="46"/>
      <c r="BD23" s="46"/>
    </row>
    <row r="24" spans="1:56">
      <c r="A24" s="81">
        <v>23</v>
      </c>
      <c r="B24" s="112">
        <v>0.45422359296078296</v>
      </c>
      <c r="C24" s="112">
        <v>0.50822693096283356</v>
      </c>
      <c r="D24" s="112">
        <v>0.96236744235106975</v>
      </c>
      <c r="E24" s="112">
        <v>6.0252565759588927E-2</v>
      </c>
      <c r="F24" s="112">
        <v>0.64559225553007638</v>
      </c>
      <c r="G24" s="112">
        <v>0.81361893421419396</v>
      </c>
      <c r="H24" s="112">
        <v>0.60820765371266061</v>
      </c>
      <c r="I24" s="112">
        <v>0.98743279977341469</v>
      </c>
      <c r="J24" s="112">
        <v>0.88951427745705858</v>
      </c>
      <c r="K24" s="90">
        <v>0.7505507754998002</v>
      </c>
      <c r="L24" s="91"/>
      <c r="M24" s="92">
        <v>23</v>
      </c>
      <c r="N24" s="115">
        <v>-0.11499739615279374</v>
      </c>
      <c r="O24" s="115">
        <v>2.0623319594500696E-2</v>
      </c>
      <c r="P24" s="115">
        <v>1.7788453778117728</v>
      </c>
      <c r="Q24" s="115">
        <v>-1.5526568694544705</v>
      </c>
      <c r="R24" s="115">
        <v>0.37344739717312114</v>
      </c>
      <c r="S24" s="115">
        <v>0.89131140549173316</v>
      </c>
      <c r="T24" s="115">
        <v>0.27465059335961284</v>
      </c>
      <c r="U24" s="112">
        <v>2.2393307971293468</v>
      </c>
      <c r="V24" s="112">
        <v>1.2239490587833908</v>
      </c>
      <c r="W24" s="84">
        <v>0.67622398113998172</v>
      </c>
      <c r="X24" s="46"/>
      <c r="Y24" s="85">
        <v>23</v>
      </c>
      <c r="Z24" s="112">
        <f>(幕後結果!$AB$2+幕後結果!$AB$4*幕後結果_最佳化!$N1025)*12/3</f>
        <v>-0.1910653877715088</v>
      </c>
      <c r="AA24" s="112">
        <f>(幕後結果!$AC$2+幕後結果!$AC$4*幕後結果_最佳化!$O1025)*12/3</f>
        <v>-1.3594898022124215</v>
      </c>
      <c r="AB24" s="112">
        <f>(幕後結果!$AD$2+幕後結果!$AD$4*幕後結果_最佳化!$P1025)*12/3</f>
        <v>1.9702122932460704</v>
      </c>
      <c r="AC24" s="112">
        <f>(幕後結果!$AE$2+幕後結果!$AE$4*幕後結果_最佳化!$Q1025)*12/3</f>
        <v>0.17800435977354634</v>
      </c>
      <c r="AD24" s="112">
        <f>(幕後結果!$AF$2+幕後結果!$AF$4*幕後結果_最佳化!$R1025)*12/3</f>
        <v>2.3823170024182714</v>
      </c>
      <c r="AE24" s="112">
        <f>(幕後結果!$AG$2+幕後結果!$AG$4*幕後結果_最佳化!$S1025)*12/3</f>
        <v>0.81533583580118807</v>
      </c>
      <c r="AF24" s="112">
        <f>(幕後結果!$AH$2+幕後結果!$AH$4*幕後結果_最佳化!$T1025)*12/3</f>
        <v>0.16786106226315253</v>
      </c>
      <c r="AG24" s="112">
        <f>(幕後結果!$AI$2+幕後結果!$AI$4*幕後結果_最佳化!$U1025)*12/3</f>
        <v>1.5566141104711988</v>
      </c>
      <c r="AH24" s="112">
        <f>(幕後結果!$AJ$2+幕後結果!$AJ$4*幕後結果_最佳化!$V1025)*12/3</f>
        <v>2.4989730387302247</v>
      </c>
      <c r="AI24" s="86">
        <f>(幕後結果!$AK$2+幕後結果!$AK$4*幕後結果_最佳化!$W1025)*12/3</f>
        <v>0.95709144470517871</v>
      </c>
      <c r="AJ24" s="46"/>
      <c r="AK24" s="46"/>
      <c r="AL24" s="46"/>
      <c r="AM24" s="87">
        <v>23</v>
      </c>
      <c r="AN24" s="112">
        <f t="shared" si="1"/>
        <v>8.1271657496713196E-2</v>
      </c>
      <c r="AO24" s="112">
        <f t="shared" si="2"/>
        <v>9.3020554895202237E-2</v>
      </c>
      <c r="AP24" s="112">
        <f t="shared" si="3"/>
        <v>9.2368026664335898E-2</v>
      </c>
      <c r="AQ24" s="112">
        <f t="shared" si="4"/>
        <v>0.11704776310931674</v>
      </c>
      <c r="AR24" s="112">
        <f t="shared" si="5"/>
        <v>0.1122477716705285</v>
      </c>
      <c r="AS24" s="112">
        <f t="shared" si="6"/>
        <v>9.9324188639061103E-2</v>
      </c>
      <c r="AT24" s="112">
        <f t="shared" si="7"/>
        <v>2.349773574291544E-2</v>
      </c>
      <c r="AU24" s="112">
        <f t="shared" si="8"/>
        <v>0.20083291024981817</v>
      </c>
      <c r="AV24" s="112">
        <f t="shared" si="9"/>
        <v>8.3627170869223735E-2</v>
      </c>
      <c r="AW24" s="112">
        <f t="shared" si="10"/>
        <v>9.6762220662884812E-2</v>
      </c>
      <c r="AX24" s="112">
        <f t="shared" si="11"/>
        <v>1</v>
      </c>
      <c r="AY24" s="112">
        <f>SUMPRODUCT(AN24:AW24,幕後結果_最佳化!$Z$1005:$AI$1005)</f>
        <v>0.41908478739359512</v>
      </c>
      <c r="AZ24" s="112">
        <f>(SUMPRODUCT(AN24:AW24,MMULT(AN24:AW24,幕後結果!$AB$9:$AK$18)))*252</f>
        <v>5.6660658894645131E-2</v>
      </c>
      <c r="BA24" s="112">
        <f t="shared" si="12"/>
        <v>0.2380349951050163</v>
      </c>
      <c r="BB24" s="88">
        <f t="shared" si="13"/>
        <v>1.5803759746655313</v>
      </c>
      <c r="BC24" s="46"/>
      <c r="BD24" s="46"/>
    </row>
    <row r="25" spans="1:56">
      <c r="A25" s="81">
        <v>24</v>
      </c>
      <c r="B25" s="112">
        <v>4.7795578452058951E-2</v>
      </c>
      <c r="C25" s="112">
        <v>0.76347047014564895</v>
      </c>
      <c r="D25" s="112">
        <v>0.35887342799397559</v>
      </c>
      <c r="E25" s="112">
        <v>0.34339955625522656</v>
      </c>
      <c r="F25" s="112">
        <v>0.1970507851285499</v>
      </c>
      <c r="G25" s="112">
        <v>0.93539535362010007</v>
      </c>
      <c r="H25" s="112">
        <v>0.21100062944349163</v>
      </c>
      <c r="I25" s="112">
        <v>0.92429963128921333</v>
      </c>
      <c r="J25" s="112">
        <v>0.21751700121339335</v>
      </c>
      <c r="K25" s="90">
        <v>0.69420151060360769</v>
      </c>
      <c r="L25" s="91"/>
      <c r="M25" s="92">
        <v>24</v>
      </c>
      <c r="N25" s="115">
        <v>-1.6666141324812325</v>
      </c>
      <c r="O25" s="115">
        <v>0.71751066249822515</v>
      </c>
      <c r="P25" s="115">
        <v>-0.36147170132863121</v>
      </c>
      <c r="Q25" s="115">
        <v>-0.40320270146416798</v>
      </c>
      <c r="R25" s="115">
        <v>-0.85220275060708484</v>
      </c>
      <c r="S25" s="115">
        <v>1.5172273522421211</v>
      </c>
      <c r="T25" s="115">
        <v>-0.80295411035112718</v>
      </c>
      <c r="U25" s="112">
        <v>1.4346013228979249</v>
      </c>
      <c r="V25" s="112">
        <v>-0.78060644083814679</v>
      </c>
      <c r="W25" s="84">
        <v>0.5077951965507792</v>
      </c>
      <c r="X25" s="46"/>
      <c r="Y25" s="85">
        <v>24</v>
      </c>
      <c r="Z25" s="112">
        <f>(幕後結果!$AB$2+幕後結果!$AB$4*幕後結果_最佳化!$N1026)*12/3</f>
        <v>-2.1174757625761003</v>
      </c>
      <c r="AA25" s="112">
        <f>(幕後結果!$AC$2+幕後結果!$AC$4*幕後結果_最佳化!$O1026)*12/3</f>
        <v>-0.53394055585140232</v>
      </c>
      <c r="AB25" s="112">
        <f>(幕後結果!$AD$2+幕後結果!$AD$4*幕後結果_最佳化!$P1026)*12/3</f>
        <v>-0.27972373297834163</v>
      </c>
      <c r="AC25" s="112">
        <f>(幕後結果!$AE$2+幕後結果!$AE$4*幕後結果_最佳化!$Q1026)*12/3</f>
        <v>0.53513882257368439</v>
      </c>
      <c r="AD25" s="112">
        <f>(幕後結果!$AF$2+幕後結果!$AF$4*幕後結果_最佳化!$R1026)*12/3</f>
        <v>0.76996823782550783</v>
      </c>
      <c r="AE25" s="112">
        <f>(幕後結果!$AG$2+幕後結果!$AG$4*幕後結果_最佳化!$S1026)*12/3</f>
        <v>1.4901283942885557</v>
      </c>
      <c r="AF25" s="112">
        <f>(幕後結果!$AH$2+幕後結果!$AH$4*幕後結果_最佳化!$T1026)*12/3</f>
        <v>-0.70379161834887582</v>
      </c>
      <c r="AG25" s="112">
        <f>(幕後結果!$AI$2+幕後結果!$AI$4*幕後結果_最佳化!$U1026)*12/3</f>
        <v>0.94194290613015463</v>
      </c>
      <c r="AH25" s="112">
        <f>(幕後結果!$AJ$2+幕後結果!$AJ$4*幕後結果_最佳化!$V1026)*12/3</f>
        <v>-0.42199379739681264</v>
      </c>
      <c r="AI25" s="86">
        <f>(幕後結果!$AK$2+幕後結果!$AK$4*幕後結果_最佳化!$W1026)*12/3</f>
        <v>3.5517806573205704E-2</v>
      </c>
      <c r="AJ25" s="46"/>
      <c r="AK25" s="46"/>
      <c r="AL25" s="46"/>
      <c r="AM25" s="87">
        <v>24</v>
      </c>
      <c r="AN25" s="112">
        <f t="shared" si="1"/>
        <v>6.5620383032255911E-2</v>
      </c>
      <c r="AO25" s="112">
        <f t="shared" si="2"/>
        <v>4.8684504105863745E-2</v>
      </c>
      <c r="AP25" s="112">
        <f t="shared" si="3"/>
        <v>3.5298126839620837E-2</v>
      </c>
      <c r="AQ25" s="112">
        <f t="shared" si="4"/>
        <v>0.12216933105205902</v>
      </c>
      <c r="AR25" s="112">
        <f t="shared" si="5"/>
        <v>0.1613925020660523</v>
      </c>
      <c r="AS25" s="112">
        <f t="shared" si="6"/>
        <v>0.17368445413320374</v>
      </c>
      <c r="AT25" s="112">
        <f t="shared" si="7"/>
        <v>9.5951664311813456E-2</v>
      </c>
      <c r="AU25" s="112">
        <f t="shared" si="8"/>
        <v>0.14263153895872271</v>
      </c>
      <c r="AV25" s="112">
        <f t="shared" si="9"/>
        <v>4.8305182648193954E-3</v>
      </c>
      <c r="AW25" s="112">
        <f t="shared" si="10"/>
        <v>0.14973697723558874</v>
      </c>
      <c r="AX25" s="112">
        <f t="shared" si="11"/>
        <v>0.99999999999999989</v>
      </c>
      <c r="AY25" s="112">
        <f>SUMPRODUCT(AN25:AW25,幕後結果_最佳化!$Z$1005:$AI$1005)</f>
        <v>0.44330724951892597</v>
      </c>
      <c r="AZ25" s="112">
        <f>(SUMPRODUCT(AN25:AW25,MMULT(AN25:AW25,幕後結果!$AB$9:$AK$18)))*252</f>
        <v>5.5363147526573779E-2</v>
      </c>
      <c r="BA25" s="112">
        <f t="shared" si="12"/>
        <v>0.23529374731720726</v>
      </c>
      <c r="BB25" s="88">
        <f t="shared" si="13"/>
        <v>1.7017334888169542</v>
      </c>
      <c r="BC25" s="46"/>
      <c r="BD25" s="46"/>
    </row>
    <row r="26" spans="1:56">
      <c r="A26" s="81">
        <v>25</v>
      </c>
      <c r="B26" s="112">
        <v>0.67608401544211216</v>
      </c>
      <c r="C26" s="112">
        <v>0.55469381921436645</v>
      </c>
      <c r="D26" s="112">
        <v>0.42513289375773633</v>
      </c>
      <c r="E26" s="112">
        <v>0.61270511647999792</v>
      </c>
      <c r="F26" s="112">
        <v>0.43820160333772118</v>
      </c>
      <c r="G26" s="112">
        <v>0.79149010555268173</v>
      </c>
      <c r="H26" s="112">
        <v>0.96986713927902768</v>
      </c>
      <c r="I26" s="112">
        <v>0.19776417967782001</v>
      </c>
      <c r="J26" s="112">
        <v>0.58276913988809098</v>
      </c>
      <c r="K26" s="90">
        <v>0.10797999208519871</v>
      </c>
      <c r="L26" s="91"/>
      <c r="M26" s="92">
        <v>25</v>
      </c>
      <c r="N26" s="115">
        <v>0.45677612351309599</v>
      </c>
      <c r="O26" s="115">
        <v>0.13752939255952262</v>
      </c>
      <c r="P26" s="115">
        <v>-0.18877931124314615</v>
      </c>
      <c r="Q26" s="115">
        <v>0.28637650596540992</v>
      </c>
      <c r="R26" s="115">
        <v>-0.15553037858682983</v>
      </c>
      <c r="S26" s="115">
        <v>0.81160244324082698</v>
      </c>
      <c r="T26" s="115">
        <v>1.8788445541819363</v>
      </c>
      <c r="U26" s="112">
        <v>-0.84963443779635628</v>
      </c>
      <c r="V26" s="112">
        <v>0.20898273025079836</v>
      </c>
      <c r="W26" s="84">
        <v>-1.237342423985583</v>
      </c>
      <c r="X26" s="46"/>
      <c r="Y26" s="85">
        <v>25</v>
      </c>
      <c r="Z26" s="112">
        <f>(幕後結果!$AB$2+幕後結果!$AB$4*幕後結果_最佳化!$N1027)*12/3</f>
        <v>0.51882025249897179</v>
      </c>
      <c r="AA26" s="112">
        <f>(幕後結果!$AC$2+幕後結果!$AC$4*幕後結果_最佳化!$O1027)*12/3</f>
        <v>-1.1487061235491551</v>
      </c>
      <c r="AB26" s="112">
        <f>(幕後結果!$AD$2+幕後結果!$AD$4*幕後結果_最佳化!$P1027)*12/3</f>
        <v>0.45043767062442991</v>
      </c>
      <c r="AC26" s="112">
        <f>(幕後結果!$AE$2+幕後結果!$AE$4*幕後結果_最佳化!$Q1027)*12/3</f>
        <v>1.1020282397999774</v>
      </c>
      <c r="AD26" s="112">
        <f>(幕後結果!$AF$2+幕後結果!$AF$4*幕後結果_最佳化!$R1027)*12/3</f>
        <v>2.1401852425561541</v>
      </c>
      <c r="AE26" s="112">
        <f>(幕後結果!$AG$2+幕後結果!$AG$4*幕後結果_最佳化!$S1027)*12/3</f>
        <v>0.72607782993146086</v>
      </c>
      <c r="AF26" s="112">
        <f>(幕後結果!$AH$2+幕後結果!$AH$4*幕後結果_最佳化!$T1027)*12/3</f>
        <v>1.1091737947568741</v>
      </c>
      <c r="AG26" s="112">
        <f>(幕後結果!$AI$2+幕後結果!$AI$4*幕後結果_最佳化!$U1027)*12/3</f>
        <v>0.237494742551591</v>
      </c>
      <c r="AH26" s="112">
        <f>(幕後結果!$AJ$2+幕後結果!$AJ$4*幕後結果_最佳化!$V1027)*12/3</f>
        <v>1.7342707534094783</v>
      </c>
      <c r="AI26" s="86">
        <f>(幕後結果!$AK$2+幕後結果!$AK$4*幕後結果_最佳化!$W1027)*12/3</f>
        <v>-0.44210813385246689</v>
      </c>
      <c r="AJ26" s="46"/>
      <c r="AK26" s="46"/>
      <c r="AL26" s="46"/>
      <c r="AM26" s="87">
        <v>25</v>
      </c>
      <c r="AN26" s="112">
        <f t="shared" si="1"/>
        <v>0.19670935626623243</v>
      </c>
      <c r="AO26" s="112">
        <f t="shared" si="2"/>
        <v>0.15249272008085973</v>
      </c>
      <c r="AP26" s="112">
        <f t="shared" si="3"/>
        <v>2.1790452226684548E-2</v>
      </c>
      <c r="AQ26" s="112">
        <f t="shared" si="4"/>
        <v>3.6533184476231629E-3</v>
      </c>
      <c r="AR26" s="112">
        <f t="shared" si="5"/>
        <v>3.3387721330953114E-2</v>
      </c>
      <c r="AS26" s="112">
        <f t="shared" si="6"/>
        <v>0.12963247121622526</v>
      </c>
      <c r="AT26" s="112">
        <f t="shared" si="7"/>
        <v>0.14784667431467224</v>
      </c>
      <c r="AU26" s="112">
        <f t="shared" si="8"/>
        <v>0.10570386172620258</v>
      </c>
      <c r="AV26" s="112">
        <f t="shared" si="9"/>
        <v>0.1417008921338628</v>
      </c>
      <c r="AW26" s="112">
        <f t="shared" si="10"/>
        <v>6.7082532256684077E-2</v>
      </c>
      <c r="AX26" s="112">
        <f t="shared" si="11"/>
        <v>1</v>
      </c>
      <c r="AY26" s="112">
        <f>SUMPRODUCT(AN26:AW26,幕後結果_最佳化!$Z$1005:$AI$1005)</f>
        <v>4.5008061756519731E-2</v>
      </c>
      <c r="AZ26" s="112">
        <f>(SUMPRODUCT(AN26:AW26,MMULT(AN26:AW26,幕後結果!$AB$9:$AK$18)))*252</f>
        <v>5.3880277779529792E-2</v>
      </c>
      <c r="BA26" s="112">
        <f t="shared" si="12"/>
        <v>0.23212125663008504</v>
      </c>
      <c r="BB26" s="88">
        <f t="shared" si="13"/>
        <v>9.0817264524773646E-3</v>
      </c>
      <c r="BC26" s="46"/>
      <c r="BD26" s="46"/>
    </row>
    <row r="27" spans="1:56">
      <c r="A27" s="81">
        <v>26</v>
      </c>
      <c r="B27" s="112">
        <v>0.93175058907771535</v>
      </c>
      <c r="C27" s="112">
        <v>0.11773873023630954</v>
      </c>
      <c r="D27" s="112">
        <v>0.48343280081147966</v>
      </c>
      <c r="E27" s="112">
        <v>9.7689118893947491E-2</v>
      </c>
      <c r="F27" s="112">
        <v>0.65475404150063632</v>
      </c>
      <c r="G27" s="112">
        <v>0.6318290010847365</v>
      </c>
      <c r="H27" s="112">
        <v>0.4675023626671535</v>
      </c>
      <c r="I27" s="112">
        <v>0.87894451669464324</v>
      </c>
      <c r="J27" s="112">
        <v>0.10194031104768508</v>
      </c>
      <c r="K27" s="90">
        <v>0.29229024114117075</v>
      </c>
      <c r="L27" s="91"/>
      <c r="M27" s="92">
        <v>26</v>
      </c>
      <c r="N27" s="115">
        <v>1.4889565078362568</v>
      </c>
      <c r="O27" s="115">
        <v>-1.1863668415604665</v>
      </c>
      <c r="P27" s="115">
        <v>-4.1539753320427891E-2</v>
      </c>
      <c r="Q27" s="115">
        <v>-1.2948318626537898</v>
      </c>
      <c r="R27" s="115">
        <v>0.3981875845978925</v>
      </c>
      <c r="S27" s="115">
        <v>0.33670141334048759</v>
      </c>
      <c r="T27" s="115">
        <v>-8.1549795875375933E-2</v>
      </c>
      <c r="U27" s="112">
        <v>1.1697267077963738</v>
      </c>
      <c r="V27" s="112">
        <v>-1.2705729306450104</v>
      </c>
      <c r="W27" s="84">
        <v>-0.54670636260526317</v>
      </c>
      <c r="X27" s="46"/>
      <c r="Y27" s="85">
        <v>26</v>
      </c>
      <c r="Z27" s="112">
        <f>(幕後結果!$AB$2+幕後結果!$AB$4*幕後結果_最佳化!$N1028)*12/3</f>
        <v>1.8003242183140398</v>
      </c>
      <c r="AA27" s="112">
        <f>(幕後結果!$AC$2+幕後結果!$AC$4*幕後結果_最佳化!$O1028)*12/3</f>
        <v>-2.8834506140878129</v>
      </c>
      <c r="AB27" s="112">
        <f>(幕後結果!$AD$2+幕後結果!$AD$4*幕後結果_最佳化!$P1028)*12/3</f>
        <v>0.75435114248847157</v>
      </c>
      <c r="AC27" s="112">
        <f>(幕後結果!$AE$2+幕後結果!$AE$4*幕後結果_最佳化!$Q1028)*12/3</f>
        <v>-0.17746534248880219</v>
      </c>
      <c r="AD27" s="112">
        <f>(幕後結果!$AF$2+幕後結果!$AF$4*幕後結果_最佳化!$R1028)*12/3</f>
        <v>2.3493872994883445</v>
      </c>
      <c r="AE27" s="112">
        <f>(幕後結果!$AG$2+幕後結果!$AG$4*幕後結果_最佳化!$S1028)*12/3</f>
        <v>-0.18937850418298438</v>
      </c>
      <c r="AF27" s="112">
        <f>(幕後結果!$AH$2+幕後結果!$AH$4*幕後結果_最佳化!$T1028)*12/3</f>
        <v>-0.39245016895835433</v>
      </c>
      <c r="AG27" s="112">
        <f>(幕後結果!$AI$2+幕後結果!$AI$4*幕後結果_最佳化!$U1028)*12/3</f>
        <v>0.5296292067688112</v>
      </c>
      <c r="AH27" s="112">
        <f>(幕後結果!$AJ$2+幕後結果!$AJ$4*幕後結果_最佳化!$V1028)*12/3</f>
        <v>0.57237501918013201</v>
      </c>
      <c r="AI27" s="86">
        <f>(幕後結果!$AK$2+幕後結果!$AK$4*幕後結果_最佳化!$W1028)*12/3</f>
        <v>-0.53241047825710819</v>
      </c>
      <c r="AJ27" s="46"/>
      <c r="AK27" s="46"/>
      <c r="AL27" s="46"/>
      <c r="AM27" s="87">
        <v>26</v>
      </c>
      <c r="AN27" s="112">
        <f t="shared" si="1"/>
        <v>3.6108252591422432E-2</v>
      </c>
      <c r="AO27" s="112">
        <f t="shared" si="2"/>
        <v>6.5628497698335356E-2</v>
      </c>
      <c r="AP27" s="112">
        <f t="shared" si="3"/>
        <v>0.10886501812142706</v>
      </c>
      <c r="AQ27" s="112">
        <f t="shared" si="4"/>
        <v>0.20326063543719447</v>
      </c>
      <c r="AR27" s="112">
        <f t="shared" si="5"/>
        <v>0.14742983049782787</v>
      </c>
      <c r="AS27" s="112">
        <f t="shared" si="6"/>
        <v>2.4355338415902053E-2</v>
      </c>
      <c r="AT27" s="112">
        <f t="shared" si="7"/>
        <v>2.0011692854092499E-2</v>
      </c>
      <c r="AU27" s="112">
        <f t="shared" si="8"/>
        <v>8.3009016283404929E-2</v>
      </c>
      <c r="AV27" s="112">
        <f t="shared" si="9"/>
        <v>0.14219495872619783</v>
      </c>
      <c r="AW27" s="112">
        <f t="shared" si="10"/>
        <v>0.16913675937419562</v>
      </c>
      <c r="AX27" s="112">
        <f t="shared" si="11"/>
        <v>1.0000000000000002</v>
      </c>
      <c r="AY27" s="112">
        <f>SUMPRODUCT(AN27:AW27,幕後結果_最佳化!$Z$1005:$AI$1005)</f>
        <v>0.65799610251337426</v>
      </c>
      <c r="AZ27" s="112">
        <f>(SUMPRODUCT(AN27:AW27,MMULT(AN27:AW27,幕後結果!$AB$9:$AK$18)))*252</f>
        <v>5.3345650524162902E-2</v>
      </c>
      <c r="BA27" s="112">
        <f t="shared" si="12"/>
        <v>0.23096677363673526</v>
      </c>
      <c r="BB27" s="88">
        <f t="shared" si="13"/>
        <v>2.6631367483220676</v>
      </c>
      <c r="BC27" s="46"/>
      <c r="BD27" s="46"/>
    </row>
    <row r="28" spans="1:56">
      <c r="A28" s="81">
        <v>27</v>
      </c>
      <c r="B28" s="112">
        <v>0.40443807206376681</v>
      </c>
      <c r="C28" s="112">
        <v>3.3479260149648304E-2</v>
      </c>
      <c r="D28" s="112">
        <v>0.14800284390718277</v>
      </c>
      <c r="E28" s="112">
        <v>0.472209484580842</v>
      </c>
      <c r="F28" s="112">
        <v>0.99814224270799734</v>
      </c>
      <c r="G28" s="112">
        <v>0.50475862759240497</v>
      </c>
      <c r="H28" s="112">
        <v>0.3947513733914223</v>
      </c>
      <c r="I28" s="112">
        <v>0.53556992752253363</v>
      </c>
      <c r="J28" s="112">
        <v>0.15908684597686706</v>
      </c>
      <c r="K28" s="90">
        <v>6.5335827799339885E-2</v>
      </c>
      <c r="L28" s="91"/>
      <c r="M28" s="92">
        <v>27</v>
      </c>
      <c r="N28" s="115">
        <v>-0.24187613310531783</v>
      </c>
      <c r="O28" s="115">
        <v>-1.8319523486642386</v>
      </c>
      <c r="P28" s="115">
        <v>-1.045037392569667</v>
      </c>
      <c r="Q28" s="115">
        <v>-6.9716926502663493E-2</v>
      </c>
      <c r="R28" s="115">
        <v>2.901356038209534</v>
      </c>
      <c r="S28" s="115">
        <v>1.1928393340548665E-2</v>
      </c>
      <c r="T28" s="115">
        <v>-0.26695637937070582</v>
      </c>
      <c r="U28" s="112">
        <v>8.9279047856350324E-2</v>
      </c>
      <c r="V28" s="112">
        <v>-0.99821793390069502</v>
      </c>
      <c r="W28" s="84">
        <v>-1.511458573656618</v>
      </c>
      <c r="X28" s="46"/>
      <c r="Y28" s="85">
        <v>27</v>
      </c>
      <c r="Z28" s="112">
        <f>(幕後結果!$AB$2+幕後結果!$AB$4*幕後結果_最佳化!$N1029)*12/3</f>
        <v>-0.34859173399139598</v>
      </c>
      <c r="AA28" s="112">
        <f>(幕後結果!$AC$2+幕後結果!$AC$4*幕後結果_最佳化!$O1029)*12/3</f>
        <v>-3.9234980456123281</v>
      </c>
      <c r="AB28" s="112">
        <f>(幕後結果!$AD$2+幕後結果!$AD$4*幕後結果_最佳化!$P1029)*12/3</f>
        <v>-0.70148559204744376</v>
      </c>
      <c r="AC28" s="112">
        <f>(幕後結果!$AE$2+幕後結果!$AE$4*幕後結果_最佳化!$Q1029)*12/3</f>
        <v>0.25957083610082343</v>
      </c>
      <c r="AD28" s="112">
        <f>(幕後結果!$AF$2+幕後結果!$AF$4*幕後結果_最佳化!$R1029)*12/3</f>
        <v>4.283324297716808</v>
      </c>
      <c r="AE28" s="112">
        <f>(幕後結果!$AG$2+幕後結果!$AG$4*幕後結果_最佳化!$S1029)*12/3</f>
        <v>-0.14374196169200237</v>
      </c>
      <c r="AF28" s="112">
        <f>(幕後結果!$AH$2+幕後結果!$AH$4*幕後結果_最佳化!$T1029)*12/3</f>
        <v>-0.1708781021918255</v>
      </c>
      <c r="AG28" s="112">
        <f>(幕後結果!$AI$2+幕後結果!$AI$4*幕後結果_最佳化!$U1029)*12/3</f>
        <v>-0.11320462347641569</v>
      </c>
      <c r="AH28" s="112">
        <f>(幕後結果!$AJ$2+幕後結果!$AJ$4*幕後結果_最佳化!$V1029)*12/3</f>
        <v>1.1315781880385787</v>
      </c>
      <c r="AI28" s="86">
        <f>(幕後結果!$AK$2+幕後結果!$AK$4*幕後結果_最佳化!$W1029)*12/3</f>
        <v>-1.3478647777273622</v>
      </c>
      <c r="AJ28" s="46"/>
      <c r="AK28" s="46"/>
      <c r="AL28" s="46"/>
      <c r="AM28" s="87">
        <v>27</v>
      </c>
      <c r="AN28" s="112">
        <f t="shared" si="1"/>
        <v>9.1108532897489547E-2</v>
      </c>
      <c r="AO28" s="112">
        <f t="shared" si="2"/>
        <v>0.12725980438374068</v>
      </c>
      <c r="AP28" s="112">
        <f t="shared" si="3"/>
        <v>9.002278193820757E-3</v>
      </c>
      <c r="AQ28" s="112">
        <f t="shared" si="4"/>
        <v>0.23607282453555084</v>
      </c>
      <c r="AR28" s="112">
        <f t="shared" si="5"/>
        <v>4.2147434509011102E-2</v>
      </c>
      <c r="AS28" s="112">
        <f t="shared" si="6"/>
        <v>0.10103417738691992</v>
      </c>
      <c r="AT28" s="112">
        <f t="shared" si="7"/>
        <v>0.20067234520144001</v>
      </c>
      <c r="AU28" s="112">
        <f t="shared" si="8"/>
        <v>9.4263123458063633E-2</v>
      </c>
      <c r="AV28" s="112">
        <f t="shared" si="9"/>
        <v>8.5599004828691733E-2</v>
      </c>
      <c r="AW28" s="112">
        <f t="shared" si="10"/>
        <v>1.2840474605271872E-2</v>
      </c>
      <c r="AX28" s="112">
        <f t="shared" si="11"/>
        <v>1.0000000000000002</v>
      </c>
      <c r="AY28" s="112">
        <f>SUMPRODUCT(AN28:AW28,幕後結果_最佳化!$Z$1005:$AI$1005)</f>
        <v>0.23995687871306778</v>
      </c>
      <c r="AZ28" s="112">
        <f>(SUMPRODUCT(AN28:AW28,MMULT(AN28:AW28,幕後結果!$AB$9:$AK$18)))*252</f>
        <v>4.5938577616452592E-2</v>
      </c>
      <c r="BA28" s="112">
        <f t="shared" si="12"/>
        <v>0.21433286639349688</v>
      </c>
      <c r="BB28" s="88">
        <f t="shared" si="13"/>
        <v>0.91939646041633272</v>
      </c>
      <c r="BC28" s="46"/>
      <c r="BD28" s="46"/>
    </row>
    <row r="29" spans="1:56">
      <c r="A29" s="81">
        <v>28</v>
      </c>
      <c r="B29" s="112">
        <v>1.2846515277265658E-2</v>
      </c>
      <c r="C29" s="112">
        <v>0.7437254428002158</v>
      </c>
      <c r="D29" s="112">
        <v>1.7670763969526604E-2</v>
      </c>
      <c r="E29" s="112">
        <v>0.85736505517518591</v>
      </c>
      <c r="F29" s="112">
        <v>0.39778424178209271</v>
      </c>
      <c r="G29" s="112">
        <v>0.2821016396033007</v>
      </c>
      <c r="H29" s="112">
        <v>1.667613358534803E-2</v>
      </c>
      <c r="I29" s="112">
        <v>0.36433099780174949</v>
      </c>
      <c r="J29" s="112">
        <v>0.10075323291747318</v>
      </c>
      <c r="K29" s="90">
        <v>0.55993447505693927</v>
      </c>
      <c r="L29" s="91"/>
      <c r="M29" s="92">
        <v>28</v>
      </c>
      <c r="N29" s="115">
        <v>-2.2308203627969849</v>
      </c>
      <c r="O29" s="115">
        <v>0.65487363805019116</v>
      </c>
      <c r="P29" s="115">
        <v>-2.10442342357157</v>
      </c>
      <c r="Q29" s="115">
        <v>1.0685557655762232</v>
      </c>
      <c r="R29" s="115">
        <v>-0.25908652221030581</v>
      </c>
      <c r="S29" s="115">
        <v>-0.57660950145804768</v>
      </c>
      <c r="T29" s="115">
        <v>-2.1278169052419824</v>
      </c>
      <c r="U29" s="112">
        <v>-0.34690592452752123</v>
      </c>
      <c r="V29" s="112">
        <v>-1.2772713468527963</v>
      </c>
      <c r="W29" s="84">
        <v>0.15080308846788626</v>
      </c>
      <c r="X29" s="46"/>
      <c r="Y29" s="85">
        <v>28</v>
      </c>
      <c r="Z29" s="112">
        <f>(幕後結果!$AB$2+幕後結果!$AB$4*幕後結果_最佳化!$N1030)*12/3</f>
        <v>-2.8179662317505616</v>
      </c>
      <c r="AA29" s="112">
        <f>(幕後結果!$AC$2+幕後結果!$AC$4*幕後結果_最佳化!$O1030)*12/3</f>
        <v>-0.66928004344694569</v>
      </c>
      <c r="AB29" s="112">
        <f>(幕後結果!$AD$2+幕後結果!$AD$4*幕後結果_最佳化!$P1030)*12/3</f>
        <v>-1.9653146096808516</v>
      </c>
      <c r="AC29" s="112">
        <f>(幕後結果!$AE$2+幕後結果!$AE$4*幕後結果_最佳化!$Q1030)*12/3</f>
        <v>1.1470662261352014</v>
      </c>
      <c r="AD29" s="112">
        <f>(幕後結果!$AF$2+幕後結果!$AF$4*幕後結果_最佳化!$R1030)*12/3</f>
        <v>1.2233106289711539</v>
      </c>
      <c r="AE29" s="112">
        <f>(幕後結果!$AG$2+幕後結果!$AG$4*幕後結果_最佳化!$S1030)*12/3</f>
        <v>-0.47887699087871716</v>
      </c>
      <c r="AF29" s="112">
        <f>(幕後結果!$AH$2+幕後結果!$AH$4*幕後結果_最佳化!$T1030)*12/3</f>
        <v>-1.4518483794161254</v>
      </c>
      <c r="AG29" s="112">
        <f>(幕後結果!$AI$2+幕後結果!$AI$4*幕後結果_最佳化!$U1030)*12/3</f>
        <v>-0.30912467954979039</v>
      </c>
      <c r="AH29" s="112">
        <f>(幕後結果!$AJ$2+幕後結果!$AJ$4*幕後結果_最佳化!$V1030)*12/3</f>
        <v>-1.1247686623389856</v>
      </c>
      <c r="AI29" s="86">
        <f>(幕後結果!$AK$2+幕後結果!$AK$4*幕後結果_最佳化!$W1030)*12/3</f>
        <v>-0.56678089277215682</v>
      </c>
      <c r="AJ29" s="46"/>
      <c r="AK29" s="46"/>
      <c r="AL29" s="46"/>
      <c r="AM29" s="87">
        <v>28</v>
      </c>
      <c r="AN29" s="112">
        <f t="shared" si="1"/>
        <v>0.15309879457878781</v>
      </c>
      <c r="AO29" s="112">
        <f t="shared" si="2"/>
        <v>0.13505822293776451</v>
      </c>
      <c r="AP29" s="112">
        <f t="shared" si="3"/>
        <v>2.5249018809671009E-2</v>
      </c>
      <c r="AQ29" s="112">
        <f t="shared" si="4"/>
        <v>7.7667162949853139E-2</v>
      </c>
      <c r="AR29" s="112">
        <f t="shared" si="5"/>
        <v>0.17181525591901159</v>
      </c>
      <c r="AS29" s="112">
        <f t="shared" si="6"/>
        <v>6.8138416493541219E-3</v>
      </c>
      <c r="AT29" s="112">
        <f t="shared" si="7"/>
        <v>4.1755531226546495E-2</v>
      </c>
      <c r="AU29" s="112">
        <f t="shared" si="8"/>
        <v>9.7925652186620707E-3</v>
      </c>
      <c r="AV29" s="112">
        <f t="shared" si="9"/>
        <v>0.15569012571998617</v>
      </c>
      <c r="AW29" s="112">
        <f t="shared" si="10"/>
        <v>0.22305948099036324</v>
      </c>
      <c r="AX29" s="112">
        <f t="shared" si="11"/>
        <v>1.0000000000000004</v>
      </c>
      <c r="AY29" s="112">
        <f>SUMPRODUCT(AN29:AW29,幕後結果_最佳化!$Z$1005:$AI$1005)</f>
        <v>0.44313726831455647</v>
      </c>
      <c r="AZ29" s="112">
        <f>(SUMPRODUCT(AN29:AW29,MMULT(AN29:AW29,幕後結果!$AB$9:$AK$18)))*252</f>
        <v>6.5060757389816787E-2</v>
      </c>
      <c r="BA29" s="112">
        <f t="shared" si="12"/>
        <v>0.25507010289294352</v>
      </c>
      <c r="BB29" s="88">
        <f t="shared" si="13"/>
        <v>1.5691265411946049</v>
      </c>
      <c r="BC29" s="46"/>
      <c r="BD29" s="46"/>
    </row>
    <row r="30" spans="1:56">
      <c r="A30" s="81">
        <v>29</v>
      </c>
      <c r="B30" s="112">
        <v>0.43165854636816348</v>
      </c>
      <c r="C30" s="112">
        <v>0.14436270407146057</v>
      </c>
      <c r="D30" s="112">
        <v>0.21247084485375889</v>
      </c>
      <c r="E30" s="112">
        <v>0.32447052886937766</v>
      </c>
      <c r="F30" s="112">
        <v>0.69618852572826473</v>
      </c>
      <c r="G30" s="112">
        <v>0.91313254740220784</v>
      </c>
      <c r="H30" s="112">
        <v>0.22837774855505533</v>
      </c>
      <c r="I30" s="112">
        <v>0.34589727219596167</v>
      </c>
      <c r="J30" s="112">
        <v>0.30642376295601004</v>
      </c>
      <c r="K30" s="90">
        <v>0.45953809231983622</v>
      </c>
      <c r="L30" s="91"/>
      <c r="M30" s="92">
        <v>29</v>
      </c>
      <c r="N30" s="115">
        <v>-0.17215319585464045</v>
      </c>
      <c r="O30" s="115">
        <v>-1.0609218727062526</v>
      </c>
      <c r="P30" s="115">
        <v>-0.79787731359575731</v>
      </c>
      <c r="Q30" s="115">
        <v>-0.45523378418539096</v>
      </c>
      <c r="R30" s="115">
        <v>0.51346948853409213</v>
      </c>
      <c r="S30" s="115">
        <v>1.3603003262194411</v>
      </c>
      <c r="T30" s="115">
        <v>-0.74419998501150098</v>
      </c>
      <c r="U30" s="112">
        <v>-0.39642090811047714</v>
      </c>
      <c r="V30" s="112">
        <v>-0.50601299668032684</v>
      </c>
      <c r="W30" s="84">
        <v>-0.10159747386369569</v>
      </c>
      <c r="X30" s="46"/>
      <c r="Y30" s="85">
        <v>29</v>
      </c>
      <c r="Z30" s="112">
        <f>(幕後結果!$AB$2+幕後結果!$AB$4*幕後結果_最佳化!$N1031)*12/3</f>
        <v>-0.26202719357571225</v>
      </c>
      <c r="AA30" s="112">
        <f>(幕後結果!$AC$2+幕後結果!$AC$4*幕後結果_最佳化!$O1031)*12/3</f>
        <v>-2.8549039377015171</v>
      </c>
      <c r="AB30" s="112">
        <f>(幕後結果!$AD$2+幕後結果!$AD$4*幕後結果_最佳化!$P1031)*12/3</f>
        <v>-0.38814979131091948</v>
      </c>
      <c r="AC30" s="112">
        <f>(幕後結果!$AE$2+幕後結果!$AE$4*幕後結果_最佳化!$Q1031)*12/3</f>
        <v>0.17583661691982899</v>
      </c>
      <c r="AD30" s="112">
        <f>(幕後結果!$AF$2+幕後結果!$AF$4*幕後結果_最佳化!$R1031)*12/3</f>
        <v>2.0549783137204551</v>
      </c>
      <c r="AE30" s="112">
        <f>(幕後結果!$AG$2+幕後結果!$AG$4*幕後結果_最佳化!$S1031)*12/3</f>
        <v>0.98953292420042571</v>
      </c>
      <c r="AF30" s="112">
        <f>(幕後結果!$AH$2+幕後結果!$AH$4*幕後結果_最佳化!$T1031)*12/3</f>
        <v>-0.77773985325378803</v>
      </c>
      <c r="AG30" s="112">
        <f>(幕後結果!$AI$2+幕後結果!$AI$4*幕後結果_最佳化!$U1031)*12/3</f>
        <v>-0.50146578864467528</v>
      </c>
      <c r="AH30" s="112">
        <f>(幕後結果!$AJ$2+幕後結果!$AJ$4*幕後結果_最佳化!$V1031)*12/3</f>
        <v>0.76242671192384748</v>
      </c>
      <c r="AI30" s="86">
        <f>(幕後結果!$AK$2+幕後結果!$AK$4*幕後結果_最佳化!$W1031)*12/3</f>
        <v>-0.38312518253587829</v>
      </c>
      <c r="AJ30" s="46"/>
      <c r="AK30" s="46"/>
      <c r="AL30" s="46"/>
      <c r="AM30" s="87">
        <v>29</v>
      </c>
      <c r="AN30" s="112">
        <f t="shared" si="1"/>
        <v>8.5100913429738023E-2</v>
      </c>
      <c r="AO30" s="112">
        <f t="shared" si="2"/>
        <v>0.12994826999247269</v>
      </c>
      <c r="AP30" s="112">
        <f t="shared" si="3"/>
        <v>0.12008361597712267</v>
      </c>
      <c r="AQ30" s="112">
        <f t="shared" si="4"/>
        <v>7.0601592477734995E-2</v>
      </c>
      <c r="AR30" s="112">
        <f t="shared" si="5"/>
        <v>4.861092417227853E-3</v>
      </c>
      <c r="AS30" s="112">
        <f t="shared" si="6"/>
        <v>8.5309530803042599E-2</v>
      </c>
      <c r="AT30" s="112">
        <f t="shared" si="7"/>
        <v>0.18978163885708149</v>
      </c>
      <c r="AU30" s="112">
        <f t="shared" si="8"/>
        <v>1.29878913665025E-2</v>
      </c>
      <c r="AV30" s="112">
        <f t="shared" si="9"/>
        <v>0.17731891700390409</v>
      </c>
      <c r="AW30" s="112">
        <f t="shared" si="10"/>
        <v>0.12400653767517297</v>
      </c>
      <c r="AX30" s="112">
        <f t="shared" si="11"/>
        <v>1</v>
      </c>
      <c r="AY30" s="112">
        <f>SUMPRODUCT(AN30:AW30,幕後結果_最佳化!$Z$1005:$AI$1005)</f>
        <v>0.1454729471111548</v>
      </c>
      <c r="AZ30" s="112">
        <f>(SUMPRODUCT(AN30:AW30,MMULT(AN30:AW30,幕後結果!$AB$9:$AK$18)))*252</f>
        <v>4.3838999319944491E-2</v>
      </c>
      <c r="BA30" s="112">
        <f t="shared" si="12"/>
        <v>0.20937764761297822</v>
      </c>
      <c r="BB30" s="88">
        <f t="shared" si="13"/>
        <v>0.4898944480489848</v>
      </c>
      <c r="BC30" s="46"/>
      <c r="BD30" s="46"/>
    </row>
    <row r="31" spans="1:56">
      <c r="A31" s="81">
        <v>30</v>
      </c>
      <c r="B31" s="112">
        <v>0.46994882979678199</v>
      </c>
      <c r="C31" s="112">
        <v>0.47288464813068787</v>
      </c>
      <c r="D31" s="112">
        <v>0.40118091108407405</v>
      </c>
      <c r="E31" s="112">
        <v>0.45699762263293398</v>
      </c>
      <c r="F31" s="112">
        <v>0.6088064876857795</v>
      </c>
      <c r="G31" s="112">
        <v>0.81640780237307387</v>
      </c>
      <c r="H31" s="112">
        <v>0.88318917913885464</v>
      </c>
      <c r="I31" s="112">
        <v>0.75581907138340987</v>
      </c>
      <c r="J31" s="112">
        <v>0.7681826758647563</v>
      </c>
      <c r="K31" s="90">
        <v>0.79196345078148611</v>
      </c>
      <c r="L31" s="91"/>
      <c r="M31" s="92">
        <v>30</v>
      </c>
      <c r="N31" s="115">
        <v>-7.539849126130975E-2</v>
      </c>
      <c r="O31" s="115">
        <v>-6.80205240883512E-2</v>
      </c>
      <c r="P31" s="115">
        <v>-0.2502916385926694</v>
      </c>
      <c r="Q31" s="115">
        <v>-0.1080005634385369</v>
      </c>
      <c r="R31" s="115">
        <v>0.27620967758495962</v>
      </c>
      <c r="S31" s="115">
        <v>0.90175995719132895</v>
      </c>
      <c r="T31" s="115">
        <v>1.1910813725775531</v>
      </c>
      <c r="U31" s="112">
        <v>0.69291665464762053</v>
      </c>
      <c r="V31" s="112">
        <v>0.73287503931083886</v>
      </c>
      <c r="W31" s="84">
        <v>0.8132528596579981</v>
      </c>
      <c r="X31" s="46"/>
      <c r="Y31" s="85">
        <v>30</v>
      </c>
      <c r="Z31" s="112">
        <f>(幕後結果!$AB$2+幕後結果!$AB$4*幕後結果_最佳化!$N1032)*12/3</f>
        <v>-0.14190135168720885</v>
      </c>
      <c r="AA31" s="112">
        <f>(幕後結果!$AC$2+幕後結果!$AC$4*幕後結果_最佳化!$O1032)*12/3</f>
        <v>-1.4782069296290394</v>
      </c>
      <c r="AB31" s="112">
        <f>(幕後結果!$AD$2+幕後結果!$AD$4*幕後結果_最佳化!$P1032)*12/3</f>
        <v>0.2160138572603805</v>
      </c>
      <c r="AC31" s="112">
        <f>(幕後結果!$AE$2+幕後結果!$AE$4*幕後結果_最佳化!$Q1032)*12/3</f>
        <v>0.73427957371833197</v>
      </c>
      <c r="AD31" s="112">
        <f>(幕後結果!$AF$2+幕後結果!$AF$4*幕後結果_最佳化!$R1032)*12/3</f>
        <v>2.265851240447601</v>
      </c>
      <c r="AE31" s="112">
        <f>(幕後結果!$AG$2+幕後結果!$AG$4*幕後結果_最佳化!$S1032)*12/3</f>
        <v>0.8207651105717324</v>
      </c>
      <c r="AF31" s="112">
        <f>(幕後結果!$AH$2+幕後結果!$AH$4*幕後結果_最佳化!$T1032)*12/3</f>
        <v>0.6693741651815398</v>
      </c>
      <c r="AG31" s="112">
        <f>(幕後結果!$AI$2+幕後結果!$AI$4*幕後結果_最佳化!$U1032)*12/3</f>
        <v>0.93362380976829817</v>
      </c>
      <c r="AH31" s="112">
        <f>(幕後結果!$AJ$2+幕後結果!$AJ$4*幕後結果_最佳化!$V1032)*12/3</f>
        <v>2.0189143475691935</v>
      </c>
      <c r="AI31" s="86">
        <f>(幕後結果!$AK$2+幕後結果!$AK$4*幕後結果_最佳化!$W1032)*12/3</f>
        <v>0.85346157815710999</v>
      </c>
      <c r="AJ31" s="46"/>
      <c r="AK31" s="46"/>
      <c r="AL31" s="46"/>
      <c r="AM31" s="87">
        <v>30</v>
      </c>
      <c r="AN31" s="112">
        <f t="shared" si="1"/>
        <v>0.12922634885909209</v>
      </c>
      <c r="AO31" s="112">
        <f t="shared" si="2"/>
        <v>0.18349160831278452</v>
      </c>
      <c r="AP31" s="112">
        <f t="shared" si="3"/>
        <v>0.11780380593384115</v>
      </c>
      <c r="AQ31" s="112">
        <f t="shared" si="4"/>
        <v>1.8845008578082345E-3</v>
      </c>
      <c r="AR31" s="112">
        <f t="shared" si="5"/>
        <v>4.809801703054916E-2</v>
      </c>
      <c r="AS31" s="112">
        <f t="shared" si="6"/>
        <v>4.8932015330443508E-2</v>
      </c>
      <c r="AT31" s="112">
        <f t="shared" si="7"/>
        <v>6.0576783536546762E-3</v>
      </c>
      <c r="AU31" s="112">
        <f t="shared" si="8"/>
        <v>0.10363903972738694</v>
      </c>
      <c r="AV31" s="112">
        <f t="shared" si="9"/>
        <v>0.17905178150995268</v>
      </c>
      <c r="AW31" s="112">
        <f t="shared" si="10"/>
        <v>0.18181520408448695</v>
      </c>
      <c r="AX31" s="112">
        <f t="shared" si="11"/>
        <v>1</v>
      </c>
      <c r="AY31" s="112">
        <f>SUMPRODUCT(AN31:AW31,幕後結果_最佳化!$Z$1005:$AI$1005)</f>
        <v>0.15093735247846016</v>
      </c>
      <c r="AZ31" s="112">
        <f>(SUMPRODUCT(AN31:AW31,MMULT(AN31:AW31,幕後結果!$AB$9:$AK$18)))*252</f>
        <v>6.2498461435560877E-2</v>
      </c>
      <c r="BA31" s="112">
        <f t="shared" si="12"/>
        <v>0.24999692285218408</v>
      </c>
      <c r="BB31" s="88">
        <f t="shared" si="13"/>
        <v>0.43215472912976416</v>
      </c>
      <c r="BC31" s="46"/>
      <c r="BD31" s="46"/>
    </row>
    <row r="32" spans="1:56">
      <c r="A32" s="81">
        <v>31</v>
      </c>
      <c r="B32" s="112">
        <v>0.4933694272550313</v>
      </c>
      <c r="C32" s="112">
        <v>0.81502138178615047</v>
      </c>
      <c r="D32" s="112">
        <v>0.45404949142508721</v>
      </c>
      <c r="E32" s="112">
        <v>0.58117204816651324</v>
      </c>
      <c r="F32" s="112">
        <v>0.56387814170088069</v>
      </c>
      <c r="G32" s="112">
        <v>0.15315536444707845</v>
      </c>
      <c r="H32" s="112">
        <v>0.54098084401648006</v>
      </c>
      <c r="I32" s="112">
        <v>0.63762233729638207</v>
      </c>
      <c r="J32" s="112">
        <v>0.84341955714847483</v>
      </c>
      <c r="K32" s="90">
        <v>1.3200802819526736E-2</v>
      </c>
      <c r="L32" s="91"/>
      <c r="M32" s="92">
        <v>31</v>
      </c>
      <c r="N32" s="115">
        <v>-1.6621146387752778E-2</v>
      </c>
      <c r="O32" s="115">
        <v>0.89655346963135052</v>
      </c>
      <c r="P32" s="115">
        <v>-0.1154367102731492</v>
      </c>
      <c r="Q32" s="115">
        <v>0.20489277054601329</v>
      </c>
      <c r="R32" s="115">
        <v>0.16080915225628623</v>
      </c>
      <c r="S32" s="115">
        <v>-1.0229939023007986</v>
      </c>
      <c r="T32" s="115">
        <v>0.10290507229439312</v>
      </c>
      <c r="U32" s="112">
        <v>0.35211059168671222</v>
      </c>
      <c r="V32" s="112">
        <v>1.0086117171827957</v>
      </c>
      <c r="W32" s="84">
        <v>-2.2202528934539338</v>
      </c>
      <c r="X32" s="46"/>
      <c r="Y32" s="85">
        <v>31</v>
      </c>
      <c r="Z32" s="112">
        <f>(幕後結果!$AB$2+幕後結果!$AB$4*幕後結果_最佳化!$N1033)*12/3</f>
        <v>-6.8926315831498802E-2</v>
      </c>
      <c r="AA32" s="112">
        <f>(幕後結果!$AC$2+幕後結果!$AC$4*幕後結果_最佳化!$O1033)*12/3</f>
        <v>-0.14384674815577325</v>
      </c>
      <c r="AB32" s="112">
        <f>(幕後結果!$AD$2+幕後結果!$AD$4*幕後結果_最佳化!$P1033)*12/3</f>
        <v>0.44846011117165685</v>
      </c>
      <c r="AC32" s="112">
        <f>(幕後結果!$AE$2+幕後結果!$AE$4*幕後結果_最佳化!$Q1033)*12/3</f>
        <v>1.1633612637194637</v>
      </c>
      <c r="AD32" s="112">
        <f>(幕後結果!$AF$2+幕後結果!$AF$4*幕後結果_最佳化!$R1033)*12/3</f>
        <v>2.5090954508654173</v>
      </c>
      <c r="AE32" s="112">
        <f>(幕後結果!$AG$2+幕後結果!$AG$4*幕後結果_最佳化!$S1033)*12/3</f>
        <v>-0.83708664429951674</v>
      </c>
      <c r="AF32" s="112">
        <f>(幕後結果!$AH$2+幕後結果!$AH$4*幕後結果_最佳化!$T1033)*12/3</f>
        <v>0.15217622084027085</v>
      </c>
      <c r="AG32" s="112">
        <f>(幕後結果!$AI$2+幕後結果!$AI$4*幕後結果_最佳化!$U1033)*12/3</f>
        <v>0.79284197790074051</v>
      </c>
      <c r="AH32" s="112">
        <f>(幕後結果!$AJ$2+幕後結果!$AJ$4*幕後結果_最佳化!$V1033)*12/3</f>
        <v>2.0660515359031488</v>
      </c>
      <c r="AI32" s="86">
        <f>(幕後結果!$AK$2+幕後結果!$AK$4*幕後結果_最佳化!$W1033)*12/3</f>
        <v>-0.99552493976787826</v>
      </c>
      <c r="AJ32" s="46"/>
      <c r="AK32" s="46"/>
      <c r="AL32" s="46"/>
      <c r="AM32" s="87">
        <v>31</v>
      </c>
      <c r="AN32" s="112">
        <f t="shared" si="1"/>
        <v>5.6106411397680855E-2</v>
      </c>
      <c r="AO32" s="112">
        <f t="shared" si="2"/>
        <v>3.3775915978368432E-2</v>
      </c>
      <c r="AP32" s="112">
        <f t="shared" si="3"/>
        <v>0.14226193244850607</v>
      </c>
      <c r="AQ32" s="112">
        <f t="shared" si="4"/>
        <v>0.14596165690384683</v>
      </c>
      <c r="AR32" s="112">
        <f t="shared" si="5"/>
        <v>0.10147860857546072</v>
      </c>
      <c r="AS32" s="112">
        <f t="shared" si="6"/>
        <v>0.17590132964145558</v>
      </c>
      <c r="AT32" s="112">
        <f t="shared" si="7"/>
        <v>0.12901172939513689</v>
      </c>
      <c r="AU32" s="112">
        <f t="shared" si="8"/>
        <v>9.6449750611852687E-3</v>
      </c>
      <c r="AV32" s="112">
        <f t="shared" si="9"/>
        <v>8.7560842369694802E-2</v>
      </c>
      <c r="AW32" s="112">
        <f t="shared" si="10"/>
        <v>0.1182965982286646</v>
      </c>
      <c r="AX32" s="112">
        <f t="shared" si="11"/>
        <v>1</v>
      </c>
      <c r="AY32" s="112">
        <f>SUMPRODUCT(AN32:AW32,幕後結果_最佳化!$Z$1005:$AI$1005)</f>
        <v>0.45193693084584324</v>
      </c>
      <c r="AZ32" s="112">
        <f>(SUMPRODUCT(AN32:AW32,MMULT(AN32:AW32,幕後結果!$AB$9:$AK$18)))*252</f>
        <v>4.3624716245490913E-2</v>
      </c>
      <c r="BA32" s="112">
        <f t="shared" si="12"/>
        <v>0.20886530646684939</v>
      </c>
      <c r="BB32" s="88">
        <f t="shared" si="13"/>
        <v>1.9583766100990287</v>
      </c>
      <c r="BC32" s="46"/>
      <c r="BD32" s="46"/>
    </row>
    <row r="33" spans="1:56">
      <c r="A33" s="81">
        <v>32</v>
      </c>
      <c r="B33" s="112">
        <v>0.16990451654299332</v>
      </c>
      <c r="C33" s="112">
        <v>0.40160478229788898</v>
      </c>
      <c r="D33" s="112">
        <v>0.506981854793775</v>
      </c>
      <c r="E33" s="112">
        <v>0.48189960598450643</v>
      </c>
      <c r="F33" s="112">
        <v>0.91149769721752505</v>
      </c>
      <c r="G33" s="112">
        <v>0.78772397914423475</v>
      </c>
      <c r="H33" s="112">
        <v>0.91445524253885013</v>
      </c>
      <c r="I33" s="112">
        <v>0.36063000535386491</v>
      </c>
      <c r="J33" s="112">
        <v>0.63608001773816292</v>
      </c>
      <c r="K33" s="90">
        <v>0.73253221318615425</v>
      </c>
      <c r="L33" s="91"/>
      <c r="M33" s="92">
        <v>32</v>
      </c>
      <c r="N33" s="115">
        <v>-0.95454264621676022</v>
      </c>
      <c r="O33" s="115">
        <v>-0.24919549423425166</v>
      </c>
      <c r="P33" s="115">
        <v>1.7501808100452647E-2</v>
      </c>
      <c r="Q33" s="115">
        <v>-4.5386536847536962E-2</v>
      </c>
      <c r="R33" s="115">
        <v>1.3500354699657537</v>
      </c>
      <c r="S33" s="115">
        <v>0.7985488761643994</v>
      </c>
      <c r="T33" s="115">
        <v>1.3687113695303252</v>
      </c>
      <c r="U33" s="112">
        <v>-0.35677532406660933</v>
      </c>
      <c r="V33" s="112">
        <v>0.34800029157032281</v>
      </c>
      <c r="W33" s="84">
        <v>0.62048948651351743</v>
      </c>
      <c r="X33" s="46"/>
      <c r="Y33" s="85">
        <v>32</v>
      </c>
      <c r="Z33" s="112">
        <f>(幕後結果!$AB$2+幕後結果!$AB$4*幕後結果_最佳化!$N1034)*12/3</f>
        <v>-1.2334031261927552</v>
      </c>
      <c r="AA33" s="112">
        <f>(幕後結果!$AC$2+幕後結果!$AC$4*幕後結果_最佳化!$O1034)*12/3</f>
        <v>-1.8042637559072225</v>
      </c>
      <c r="AB33" s="112">
        <f>(幕後結果!$AD$2+幕後結果!$AD$4*幕後結果_最佳化!$P1034)*12/3</f>
        <v>0.16472584732835838</v>
      </c>
      <c r="AC33" s="112">
        <f>(幕後結果!$AE$2+幕後結果!$AE$4*幕後結果_最佳化!$Q1034)*12/3</f>
        <v>0.7590997543974618</v>
      </c>
      <c r="AD33" s="112">
        <f>(幕後結果!$AF$2+幕後結果!$AF$4*幕後結果_最佳化!$R1034)*12/3</f>
        <v>3.0888722193521452</v>
      </c>
      <c r="AE33" s="112">
        <f>(幕後結果!$AG$2+幕後結果!$AG$4*幕後結果_最佳化!$S1034)*12/3</f>
        <v>0.89800040971669948</v>
      </c>
      <c r="AF33" s="112">
        <f>(幕後結果!$AH$2+幕後結果!$AH$4*幕後結果_最佳化!$T1034)*12/3</f>
        <v>0.97756680951473918</v>
      </c>
      <c r="AG33" s="112">
        <f>(幕後結果!$AI$2+幕後結果!$AI$4*幕後結果_最佳化!$U1034)*12/3</f>
        <v>0.13663398183315606</v>
      </c>
      <c r="AH33" s="112">
        <f>(幕後結果!$AJ$2+幕後結果!$AJ$4*幕後結果_最佳化!$V1034)*12/3</f>
        <v>1.9769204532607849</v>
      </c>
      <c r="AI33" s="86">
        <f>(幕後結果!$AK$2+幕後結果!$AK$4*幕後結果_最佳化!$W1034)*12/3</f>
        <v>0.68298235571379917</v>
      </c>
      <c r="AJ33" s="46"/>
      <c r="AK33" s="46"/>
      <c r="AL33" s="46"/>
      <c r="AM33" s="87">
        <v>32</v>
      </c>
      <c r="AN33" s="112">
        <f t="shared" si="1"/>
        <v>0.13264355200690106</v>
      </c>
      <c r="AO33" s="112">
        <f t="shared" si="2"/>
        <v>1.7767494897937468E-3</v>
      </c>
      <c r="AP33" s="112">
        <f t="shared" si="3"/>
        <v>0.16792124674922104</v>
      </c>
      <c r="AQ33" s="112">
        <f t="shared" si="4"/>
        <v>2.9122586545985357E-2</v>
      </c>
      <c r="AR33" s="112">
        <f t="shared" si="5"/>
        <v>0.10712389632383526</v>
      </c>
      <c r="AS33" s="112">
        <f t="shared" si="6"/>
        <v>0.12675565293478791</v>
      </c>
      <c r="AT33" s="112">
        <f t="shared" si="7"/>
        <v>0.12876428691441175</v>
      </c>
      <c r="AU33" s="112">
        <f t="shared" si="8"/>
        <v>6.3271734339341842E-2</v>
      </c>
      <c r="AV33" s="112">
        <f t="shared" si="9"/>
        <v>0.10835803177239429</v>
      </c>
      <c r="AW33" s="112">
        <f t="shared" si="10"/>
        <v>0.13426226292332777</v>
      </c>
      <c r="AX33" s="112">
        <f t="shared" si="11"/>
        <v>1</v>
      </c>
      <c r="AY33" s="112">
        <f>SUMPRODUCT(AN33:AW33,幕後結果_最佳化!$Z$1005:$AI$1005)</f>
        <v>0.452619436771525</v>
      </c>
      <c r="AZ33" s="112">
        <f>(SUMPRODUCT(AN33:AW33,MMULT(AN33:AW33,幕後結果!$AB$9:$AK$18)))*252</f>
        <v>4.7904540708975527E-2</v>
      </c>
      <c r="BA33" s="112">
        <f t="shared" si="12"/>
        <v>0.21887105955099576</v>
      </c>
      <c r="BB33" s="88">
        <f t="shared" si="13"/>
        <v>1.8719671646495712</v>
      </c>
      <c r="BC33" s="46"/>
      <c r="BD33" s="46"/>
    </row>
    <row r="34" spans="1:56">
      <c r="A34" s="81">
        <v>33</v>
      </c>
      <c r="B34" s="112">
        <v>0.62295815429103141</v>
      </c>
      <c r="C34" s="112">
        <v>0.82785607679628193</v>
      </c>
      <c r="D34" s="112">
        <v>0.3499323246858097</v>
      </c>
      <c r="E34" s="112">
        <v>2.0131474585567632E-2</v>
      </c>
      <c r="F34" s="112">
        <v>0.140875481567317</v>
      </c>
      <c r="G34" s="112">
        <v>4.6937186939834064E-2</v>
      </c>
      <c r="H34" s="112">
        <v>0.86734040652489885</v>
      </c>
      <c r="I34" s="112">
        <v>0.31428115137365076</v>
      </c>
      <c r="J34" s="112">
        <v>0.62146308503878389</v>
      </c>
      <c r="K34" s="90">
        <v>0.68584936091975002</v>
      </c>
      <c r="L34" s="91"/>
      <c r="M34" s="92">
        <v>33</v>
      </c>
      <c r="N34" s="115">
        <v>0.31325927041440965</v>
      </c>
      <c r="O34" s="115">
        <v>0.94572700206841187</v>
      </c>
      <c r="P34" s="115">
        <v>-0.38550318206311801</v>
      </c>
      <c r="Q34" s="115">
        <v>-2.0510410512709885</v>
      </c>
      <c r="R34" s="115">
        <v>-1.076394271746568</v>
      </c>
      <c r="S34" s="115">
        <v>-1.6753051583655219</v>
      </c>
      <c r="T34" s="115">
        <v>1.1139067648944492</v>
      </c>
      <c r="U34" s="112">
        <v>-0.48375141024869073</v>
      </c>
      <c r="V34" s="112">
        <v>0.30932563854114109</v>
      </c>
      <c r="W34" s="84">
        <v>0.48411919676501169</v>
      </c>
      <c r="X34" s="46"/>
      <c r="Y34" s="85">
        <v>33</v>
      </c>
      <c r="Z34" s="112">
        <f>(幕後結果!$AB$2+幕後結果!$AB$4*幕後結果_最佳化!$N1035)*12/3</f>
        <v>0.3406368465743701</v>
      </c>
      <c r="AA34" s="112">
        <f>(幕後結果!$AC$2+幕後結果!$AC$4*幕後結果_最佳化!$O1035)*12/3</f>
        <v>-4.7420350001591283E-2</v>
      </c>
      <c r="AB34" s="112">
        <f>(幕後結果!$AD$2+幕後結果!$AD$4*幕後結果_最佳化!$P1035)*12/3</f>
        <v>0.31894531391919423</v>
      </c>
      <c r="AC34" s="112">
        <f>(幕後結果!$AE$2+幕後結果!$AE$4*幕後結果_最佳化!$Q1035)*12/3</f>
        <v>-0.50804489691179855</v>
      </c>
      <c r="AD34" s="112">
        <f>(幕後結果!$AF$2+幕後結果!$AF$4*幕後結果_最佳化!$R1035)*12/3</f>
        <v>0.85060680932476984</v>
      </c>
      <c r="AE34" s="112">
        <f>(幕後結果!$AG$2+幕後結果!$AG$4*幕後結果_最佳化!$S1035)*12/3</f>
        <v>-1.8917524914305417</v>
      </c>
      <c r="AF34" s="112">
        <f>(幕後結果!$AH$2+幕後結果!$AH$4*幕後結果_最佳化!$T1035)*12/3</f>
        <v>0.45701566618563588</v>
      </c>
      <c r="AG34" s="112">
        <f>(幕後結果!$AI$2+幕後結果!$AI$4*幕後結果_最佳化!$U1035)*12/3</f>
        <v>-1.1227276924679035</v>
      </c>
      <c r="AH34" s="112">
        <f>(幕後結果!$AJ$2+幕後結果!$AJ$4*幕後結果_最佳化!$V1035)*12/3</f>
        <v>1.5451659248349834</v>
      </c>
      <c r="AI34" s="86">
        <f>(幕後結果!$AK$2+幕後結果!$AK$4*幕後結果_最佳化!$W1035)*12/3</f>
        <v>0.60183532756398528</v>
      </c>
      <c r="AJ34" s="46"/>
      <c r="AK34" s="46"/>
      <c r="AL34" s="46"/>
      <c r="AM34" s="87">
        <v>33</v>
      </c>
      <c r="AN34" s="112">
        <f t="shared" si="1"/>
        <v>2.0283200635455627E-2</v>
      </c>
      <c r="AO34" s="112">
        <f t="shared" si="2"/>
        <v>9.9410287594778615E-2</v>
      </c>
      <c r="AP34" s="112">
        <f t="shared" si="3"/>
        <v>9.7452115473201623E-2</v>
      </c>
      <c r="AQ34" s="112">
        <f t="shared" si="4"/>
        <v>0.10223610420874508</v>
      </c>
      <c r="AR34" s="112">
        <f t="shared" si="5"/>
        <v>0.10356626416570709</v>
      </c>
      <c r="AS34" s="112">
        <f t="shared" si="6"/>
        <v>0.12773302907232045</v>
      </c>
      <c r="AT34" s="112">
        <f t="shared" si="7"/>
        <v>0.1793244391815646</v>
      </c>
      <c r="AU34" s="112">
        <f t="shared" si="8"/>
        <v>5.3154024955160126E-2</v>
      </c>
      <c r="AV34" s="112">
        <f t="shared" si="9"/>
        <v>7.7351449243506287E-2</v>
      </c>
      <c r="AW34" s="112">
        <f t="shared" si="10"/>
        <v>0.13948908546956057</v>
      </c>
      <c r="AX34" s="112">
        <f t="shared" si="11"/>
        <v>1</v>
      </c>
      <c r="AY34" s="112">
        <f>SUMPRODUCT(AN34:AW34,幕後結果_最佳化!$Z$1005:$AI$1005)</f>
        <v>0.31548855907356749</v>
      </c>
      <c r="AZ34" s="112">
        <f>(SUMPRODUCT(AN34:AW34,MMULT(AN34:AW34,幕後結果!$AB$9:$AK$18)))*252</f>
        <v>4.6249702349862032E-2</v>
      </c>
      <c r="BA34" s="112">
        <f t="shared" si="12"/>
        <v>0.21505743965243804</v>
      </c>
      <c r="BB34" s="88">
        <f t="shared" si="13"/>
        <v>1.2675151323018983</v>
      </c>
      <c r="BC34" s="46"/>
      <c r="BD34" s="46"/>
    </row>
    <row r="35" spans="1:56">
      <c r="A35" s="81">
        <v>34</v>
      </c>
      <c r="B35" s="112">
        <v>0.15899275667676438</v>
      </c>
      <c r="C35" s="112">
        <v>0.87059612038909862</v>
      </c>
      <c r="D35" s="112">
        <v>0.91191344070497093</v>
      </c>
      <c r="E35" s="112">
        <v>0.87222024688396171</v>
      </c>
      <c r="F35" s="112">
        <v>0.69350550981331094</v>
      </c>
      <c r="G35" s="112">
        <v>8.3242966823091624E-2</v>
      </c>
      <c r="H35" s="112">
        <v>1.9353174363887282E-2</v>
      </c>
      <c r="I35" s="112">
        <v>2.8727123882737571E-2</v>
      </c>
      <c r="J35" s="112">
        <v>3.9652185023423714E-2</v>
      </c>
      <c r="K35" s="90">
        <v>6.9389557306382965E-3</v>
      </c>
      <c r="L35" s="91"/>
      <c r="M35" s="92">
        <v>34</v>
      </c>
      <c r="N35" s="115">
        <v>-0.99860616321254647</v>
      </c>
      <c r="O35" s="115">
        <v>1.1292135495780573</v>
      </c>
      <c r="P35" s="115">
        <v>1.3526323302445842</v>
      </c>
      <c r="Q35" s="115">
        <v>1.1369492395271719</v>
      </c>
      <c r="R35" s="115">
        <v>0.50581150606739078</v>
      </c>
      <c r="S35" s="115">
        <v>-1.3835837931923471</v>
      </c>
      <c r="T35" s="115">
        <v>-2.0672951740070302</v>
      </c>
      <c r="U35" s="112">
        <v>-1.8998390258295923</v>
      </c>
      <c r="V35" s="112">
        <v>-1.7547366145730752</v>
      </c>
      <c r="W35" s="84">
        <v>-2.4604080858042514</v>
      </c>
      <c r="X35" s="46"/>
      <c r="Y35" s="85">
        <v>34</v>
      </c>
      <c r="Z35" s="112">
        <f>(幕後結果!$AB$2+幕後結果!$AB$4*幕後結果_最佳化!$N1036)*12/3</f>
        <v>-1.2881102032070966</v>
      </c>
      <c r="AA35" s="112">
        <f>(幕後結果!$AC$2+幕後結果!$AC$4*幕後結果_最佳化!$O1036)*12/3</f>
        <v>9.1455968772920615E-2</v>
      </c>
      <c r="AB35" s="112">
        <f>(幕後結果!$AD$2+幕後結果!$AD$4*幕後結果_最佳化!$P1036)*12/3</f>
        <v>1.4476024898368915</v>
      </c>
      <c r="AC35" s="112">
        <f>(幕後結果!$AE$2+幕後結果!$AE$4*幕後結果_最佳化!$Q1036)*12/3</f>
        <v>2.1670886483216192</v>
      </c>
      <c r="AD35" s="112">
        <f>(幕後結果!$AF$2+幕後結果!$AF$4*幕後結果_最佳化!$R1036)*12/3</f>
        <v>3.0470190311726681</v>
      </c>
      <c r="AE35" s="112">
        <f>(幕後結果!$AG$2+幕後結果!$AG$4*幕後結果_最佳化!$S1036)*12/3</f>
        <v>-0.93500672073427327</v>
      </c>
      <c r="AF35" s="112">
        <f>(幕後結果!$AH$2+幕後結果!$AH$4*幕後結果_最佳化!$T1036)*12/3</f>
        <v>-0.93392978018233164</v>
      </c>
      <c r="AG35" s="112">
        <f>(幕後結果!$AI$2+幕後結果!$AI$4*幕後結果_最佳化!$U1036)*12/3</f>
        <v>-0.38414229807160066</v>
      </c>
      <c r="AH35" s="112">
        <f>(幕後結果!$AJ$2+幕後結果!$AJ$4*幕後結果_最佳化!$V1036)*12/3</f>
        <v>-0.60492344648526242</v>
      </c>
      <c r="AI35" s="86">
        <f>(幕後結果!$AK$2+幕後結果!$AK$4*幕後結果_最佳化!$W1036)*12/3</f>
        <v>-1.511818576633597</v>
      </c>
      <c r="AJ35" s="46"/>
      <c r="AK35" s="46"/>
      <c r="AL35" s="46"/>
      <c r="AM35" s="87">
        <v>34</v>
      </c>
      <c r="AN35" s="112">
        <f t="shared" si="1"/>
        <v>0.17693425691328918</v>
      </c>
      <c r="AO35" s="112">
        <f t="shared" si="2"/>
        <v>0.12440087027638173</v>
      </c>
      <c r="AP35" s="112">
        <f t="shared" si="3"/>
        <v>0.12113435482065694</v>
      </c>
      <c r="AQ35" s="112">
        <f t="shared" si="4"/>
        <v>8.3674010000196933E-2</v>
      </c>
      <c r="AR35" s="112">
        <f t="shared" si="5"/>
        <v>3.5238145426263814E-2</v>
      </c>
      <c r="AS35" s="112">
        <f t="shared" si="6"/>
        <v>1.9578463048694615E-2</v>
      </c>
      <c r="AT35" s="112">
        <f t="shared" si="7"/>
        <v>0.13199796027690133</v>
      </c>
      <c r="AU35" s="112">
        <f t="shared" si="8"/>
        <v>0.1119233403053901</v>
      </c>
      <c r="AV35" s="112">
        <f t="shared" si="9"/>
        <v>0.18571262596303745</v>
      </c>
      <c r="AW35" s="112">
        <f t="shared" si="10"/>
        <v>9.4059729691879593E-3</v>
      </c>
      <c r="AX35" s="112">
        <f t="shared" si="11"/>
        <v>1</v>
      </c>
      <c r="AY35" s="112">
        <f>SUMPRODUCT(AN35:AW35,幕後結果_最佳化!$Z$1005:$AI$1005)</f>
        <v>0.26504185446674183</v>
      </c>
      <c r="AZ35" s="112">
        <f>(SUMPRODUCT(AN35:AW35,MMULT(AN35:AW35,幕後結果!$AB$9:$AK$18)))*252</f>
        <v>5.1482475999721972E-2</v>
      </c>
      <c r="BA35" s="112">
        <f t="shared" si="12"/>
        <v>0.2268975010874337</v>
      </c>
      <c r="BB35" s="88">
        <f t="shared" si="13"/>
        <v>0.97904055091880759</v>
      </c>
      <c r="BC35" s="46"/>
      <c r="BD35" s="46"/>
    </row>
    <row r="36" spans="1:56">
      <c r="A36" s="81">
        <v>35</v>
      </c>
      <c r="B36" s="112">
        <v>0.23387900463412903</v>
      </c>
      <c r="C36" s="112">
        <v>0.28277192159457054</v>
      </c>
      <c r="D36" s="112">
        <v>0.76442115055850146</v>
      </c>
      <c r="E36" s="112">
        <v>0.49929878699563046</v>
      </c>
      <c r="F36" s="112">
        <v>0.4324062268163007</v>
      </c>
      <c r="G36" s="112">
        <v>2.7913333067600243E-2</v>
      </c>
      <c r="H36" s="112">
        <v>0.3043077683557176</v>
      </c>
      <c r="I36" s="112">
        <v>0.78971411370563316</v>
      </c>
      <c r="J36" s="112">
        <v>0.14583160606484924</v>
      </c>
      <c r="K36" s="90">
        <v>0.64209185110735056</v>
      </c>
      <c r="L36" s="91"/>
      <c r="M36" s="92">
        <v>35</v>
      </c>
      <c r="N36" s="115">
        <v>-0.7261317458752431</v>
      </c>
      <c r="O36" s="115">
        <v>-0.57462662222478267</v>
      </c>
      <c r="P36" s="115">
        <v>0.72059667710812214</v>
      </c>
      <c r="Q36" s="115">
        <v>-1.7576812483339975E-3</v>
      </c>
      <c r="R36" s="115">
        <v>-0.1702513704015694</v>
      </c>
      <c r="S36" s="115">
        <v>-1.9123862825702873</v>
      </c>
      <c r="T36" s="115">
        <v>-0.5120506857136875</v>
      </c>
      <c r="U36" s="112">
        <v>0.80542967594104953</v>
      </c>
      <c r="V36" s="112">
        <v>-1.0544800009567785</v>
      </c>
      <c r="W36" s="84">
        <v>0.36405585888948555</v>
      </c>
      <c r="X36" s="46"/>
      <c r="Y36" s="85">
        <v>35</v>
      </c>
      <c r="Z36" s="112">
        <f>(幕後結果!$AB$2+幕後結果!$AB$4*幕後結果_最佳化!$N1037)*12/3</f>
        <v>-0.94981948222050017</v>
      </c>
      <c r="AA36" s="112">
        <f>(幕後結果!$AC$2+幕後結果!$AC$4*幕後結果_最佳化!$O1037)*12/3</f>
        <v>-2.232886085307511</v>
      </c>
      <c r="AB36" s="112">
        <f>(幕後結果!$AD$2+幕後結果!$AD$4*幕後結果_最佳化!$P1037)*12/3</f>
        <v>0.80930831311096707</v>
      </c>
      <c r="AC36" s="112">
        <f>(幕後結果!$AE$2+幕後結果!$AE$4*幕後結果_最佳化!$Q1037)*12/3</f>
        <v>0.91378107909205031</v>
      </c>
      <c r="AD36" s="112">
        <f>(幕後結果!$AF$2+幕後結果!$AF$4*幕後結果_最佳化!$R1037)*12/3</f>
        <v>1.6578506903762678</v>
      </c>
      <c r="AE36" s="112">
        <f>(幕後結果!$AG$2+幕後結果!$AG$4*幕後結果_最佳化!$S1037)*12/3</f>
        <v>-2.2275651027335264</v>
      </c>
      <c r="AF36" s="112">
        <f>(幕後結果!$AH$2+幕後結果!$AH$4*幕後結果_最佳化!$T1037)*12/3</f>
        <v>-0.33383094709317884</v>
      </c>
      <c r="AG36" s="112">
        <f>(幕後結果!$AI$2+幕後結果!$AI$4*幕後結果_最佳化!$U1037)*12/3</f>
        <v>0.42710941974760591</v>
      </c>
      <c r="AH36" s="112">
        <f>(幕後結果!$AJ$2+幕後結果!$AJ$4*幕後結果_最佳化!$V1037)*12/3</f>
        <v>-3.7888384181784085E-2</v>
      </c>
      <c r="AI36" s="86">
        <f>(幕後結果!$AK$2+幕後結果!$AK$4*幕後結果_最佳化!$W1037)*12/3</f>
        <v>-0.18702253426422377</v>
      </c>
      <c r="AJ36" s="46"/>
      <c r="AK36" s="46"/>
      <c r="AL36" s="46"/>
      <c r="AM36" s="87">
        <v>35</v>
      </c>
      <c r="AN36" s="112">
        <f t="shared" si="1"/>
        <v>5.4237854051695573E-2</v>
      </c>
      <c r="AO36" s="112">
        <f t="shared" si="2"/>
        <v>9.3381436029343935E-3</v>
      </c>
      <c r="AP36" s="112">
        <f t="shared" si="3"/>
        <v>0.13976643882969131</v>
      </c>
      <c r="AQ36" s="112">
        <f t="shared" si="4"/>
        <v>8.4435984572155034E-3</v>
      </c>
      <c r="AR36" s="112">
        <f t="shared" si="5"/>
        <v>8.2712727881966763E-2</v>
      </c>
      <c r="AS36" s="112">
        <f t="shared" si="6"/>
        <v>0.18817560859492113</v>
      </c>
      <c r="AT36" s="112">
        <f t="shared" si="7"/>
        <v>0.14627533433427997</v>
      </c>
      <c r="AU36" s="112">
        <f t="shared" si="8"/>
        <v>0.17195664574452169</v>
      </c>
      <c r="AV36" s="112">
        <f t="shared" si="9"/>
        <v>0.18718786256779435</v>
      </c>
      <c r="AW36" s="112">
        <f t="shared" si="10"/>
        <v>1.190578593497948E-2</v>
      </c>
      <c r="AX36" s="112">
        <f t="shared" si="11"/>
        <v>1</v>
      </c>
      <c r="AY36" s="112">
        <f>SUMPRODUCT(AN36:AW36,幕後結果_最佳化!$Z$1005:$AI$1005)</f>
        <v>0.4818725602701191</v>
      </c>
      <c r="AZ36" s="112">
        <f>(SUMPRODUCT(AN36:AW36,MMULT(AN36:AW36,幕後結果!$AB$9:$AK$18)))*252</f>
        <v>4.8176635792762691E-2</v>
      </c>
      <c r="BA36" s="112">
        <f t="shared" si="12"/>
        <v>0.21949176702729123</v>
      </c>
      <c r="BB36" s="88">
        <f t="shared" si="13"/>
        <v>1.9999500036624973</v>
      </c>
      <c r="BC36" s="46"/>
      <c r="BD36" s="46"/>
    </row>
    <row r="37" spans="1:56">
      <c r="A37" s="81">
        <v>36</v>
      </c>
      <c r="B37" s="112">
        <v>0.85731723732781617</v>
      </c>
      <c r="C37" s="112">
        <v>0.57034963746302525</v>
      </c>
      <c r="D37" s="112">
        <v>0.61417343609128716</v>
      </c>
      <c r="E37" s="112">
        <v>0.66936012816600865</v>
      </c>
      <c r="F37" s="112">
        <v>0.82417504181876944</v>
      </c>
      <c r="G37" s="112">
        <v>0.83670345108405852</v>
      </c>
      <c r="H37" s="112">
        <v>9.5726136346065305E-2</v>
      </c>
      <c r="I37" s="112">
        <v>0.29056642396863586</v>
      </c>
      <c r="J37" s="112">
        <v>0.48914241000646652</v>
      </c>
      <c r="K37" s="90">
        <v>0.78611161449450218</v>
      </c>
      <c r="L37" s="91"/>
      <c r="M37" s="92">
        <v>36</v>
      </c>
      <c r="N37" s="115">
        <v>1.0683436503031334</v>
      </c>
      <c r="O37" s="115">
        <v>0.17726438412889536</v>
      </c>
      <c r="P37" s="115">
        <v>0.29021321387643989</v>
      </c>
      <c r="Q37" s="115">
        <v>0.43814697519059609</v>
      </c>
      <c r="R37" s="115">
        <v>0.93139376222036496</v>
      </c>
      <c r="S37" s="115">
        <v>0.98099927751867921</v>
      </c>
      <c r="T37" s="115">
        <v>-1.3062949532583117</v>
      </c>
      <c r="U37" s="112">
        <v>-0.55173073672863504</v>
      </c>
      <c r="V37" s="112">
        <v>-2.7219302785533295E-2</v>
      </c>
      <c r="W37" s="84">
        <v>0.79300180523571806</v>
      </c>
      <c r="X37" s="46"/>
      <c r="Y37" s="85">
        <v>36</v>
      </c>
      <c r="Z37" s="112">
        <f>(幕後結果!$AB$2+幕後結果!$AB$4*幕後結果_最佳化!$N1038)*12/3</f>
        <v>1.2781121581081492</v>
      </c>
      <c r="AA37" s="112">
        <f>(幕後結果!$AC$2+幕後結果!$AC$4*幕後結果_最佳化!$O1038)*12/3</f>
        <v>-1.040812317716457</v>
      </c>
      <c r="AB37" s="112">
        <f>(幕後結果!$AD$2+幕後結果!$AD$4*幕後結果_最佳化!$P1038)*12/3</f>
        <v>1.0534472264300732</v>
      </c>
      <c r="AC37" s="112">
        <f>(幕後結果!$AE$2+幕後結果!$AE$4*幕後結果_最佳化!$Q1038)*12/3</f>
        <v>1.3683046462179032</v>
      </c>
      <c r="AD37" s="112">
        <f>(幕後結果!$AF$2+幕後結果!$AF$4*幕後結果_最佳化!$R1038)*12/3</f>
        <v>3.5400250498550769</v>
      </c>
      <c r="AE37" s="112">
        <f>(幕後結果!$AG$2+幕後結果!$AG$4*幕後結果_最佳化!$S1038)*12/3</f>
        <v>1.1252864647784522</v>
      </c>
      <c r="AF37" s="112">
        <f>(幕後結果!$AH$2+幕後結果!$AH$4*幕後結果_最佳化!$T1038)*12/3</f>
        <v>-0.80973997732174541</v>
      </c>
      <c r="AG37" s="112">
        <f>(幕後結果!$AI$2+幕後結果!$AI$4*幕後結果_最佳化!$U1038)*12/3</f>
        <v>0.60380208961139625</v>
      </c>
      <c r="AH37" s="112">
        <f>(幕後結果!$AJ$2+幕後結果!$AJ$4*幕後結果_最佳化!$V1038)*12/3</f>
        <v>1.5139299497667753</v>
      </c>
      <c r="AI37" s="86">
        <f>(幕後結果!$AK$2+幕後結果!$AK$4*幕後結果_最佳化!$W1038)*12/3</f>
        <v>1.1198574286190737</v>
      </c>
      <c r="AJ37" s="46"/>
      <c r="AK37" s="46"/>
      <c r="AL37" s="46"/>
      <c r="AM37" s="87">
        <v>36</v>
      </c>
      <c r="AN37" s="112">
        <f t="shared" si="1"/>
        <v>0.15092515630378361</v>
      </c>
      <c r="AO37" s="112">
        <f t="shared" si="2"/>
        <v>0.14951959564550396</v>
      </c>
      <c r="AP37" s="112">
        <f t="shared" si="3"/>
        <v>0.10462821917165371</v>
      </c>
      <c r="AQ37" s="112">
        <f t="shared" si="4"/>
        <v>9.2760715245714637E-2</v>
      </c>
      <c r="AR37" s="112">
        <f t="shared" si="5"/>
        <v>6.8903153151876131E-2</v>
      </c>
      <c r="AS37" s="112">
        <f t="shared" si="6"/>
        <v>5.5223956785949317E-2</v>
      </c>
      <c r="AT37" s="112">
        <f t="shared" si="7"/>
        <v>0.15363098001501063</v>
      </c>
      <c r="AU37" s="112">
        <f t="shared" si="8"/>
        <v>3.1244745131698018E-2</v>
      </c>
      <c r="AV37" s="112">
        <f t="shared" si="9"/>
        <v>0.10797188883014419</v>
      </c>
      <c r="AW37" s="112">
        <f t="shared" si="10"/>
        <v>8.5191589718665722E-2</v>
      </c>
      <c r="AX37" s="112">
        <f t="shared" si="11"/>
        <v>0.99999999999999989</v>
      </c>
      <c r="AY37" s="112">
        <f>SUMPRODUCT(AN37:AW37,幕後結果_最佳化!$Z$1005:$AI$1005)</f>
        <v>0.18712498145460882</v>
      </c>
      <c r="AZ37" s="112">
        <f>(SUMPRODUCT(AN37:AW37,MMULT(AN37:AW37,幕後結果!$AB$9:$AK$18)))*252</f>
        <v>4.9502936472693555E-2</v>
      </c>
      <c r="BA37" s="112">
        <f t="shared" si="12"/>
        <v>0.22249255374662216</v>
      </c>
      <c r="BB37" s="88">
        <f t="shared" si="13"/>
        <v>0.6482238574997633</v>
      </c>
      <c r="BC37" s="46"/>
      <c r="BD37" s="46"/>
    </row>
    <row r="38" spans="1:56">
      <c r="A38" s="81">
        <v>37</v>
      </c>
      <c r="B38" s="112">
        <v>0.46009286948273087</v>
      </c>
      <c r="C38" s="112">
        <v>0.69361501395515845</v>
      </c>
      <c r="D38" s="112">
        <v>0.91975752172880454</v>
      </c>
      <c r="E38" s="112">
        <v>0.19453725070213501</v>
      </c>
      <c r="F38" s="112">
        <v>0.73448928796063795</v>
      </c>
      <c r="G38" s="112">
        <v>0.24036708166161946</v>
      </c>
      <c r="H38" s="112">
        <v>0.14416312545883447</v>
      </c>
      <c r="I38" s="112">
        <v>0.85387123623256223</v>
      </c>
      <c r="J38" s="112">
        <v>0.85272720013250036</v>
      </c>
      <c r="K38" s="90">
        <v>0.40349870888415862</v>
      </c>
      <c r="L38" s="91"/>
      <c r="M38" s="92">
        <v>37</v>
      </c>
      <c r="N38" s="115">
        <v>-0.10019975695644967</v>
      </c>
      <c r="O38" s="115">
        <v>0.50612347464205365</v>
      </c>
      <c r="P38" s="115">
        <v>1.4034424010604813</v>
      </c>
      <c r="Q38" s="115">
        <v>-0.86129697485595558</v>
      </c>
      <c r="R38" s="115">
        <v>0.62644755788228201</v>
      </c>
      <c r="S38" s="115">
        <v>-0.70512224634712828</v>
      </c>
      <c r="T38" s="115">
        <v>-1.0618005261288421</v>
      </c>
      <c r="U38" s="112">
        <v>1.0531821287154677</v>
      </c>
      <c r="V38" s="112">
        <v>1.0482018905028017</v>
      </c>
      <c r="W38" s="84">
        <v>-0.24430137612410771</v>
      </c>
      <c r="X38" s="46"/>
      <c r="Y38" s="85">
        <v>37</v>
      </c>
      <c r="Z38" s="112">
        <f>(幕後結果!$AB$2+幕後結果!$AB$4*幕後結果_最佳化!$N1039)*12/3</f>
        <v>-0.17269337295430187</v>
      </c>
      <c r="AA38" s="112">
        <f>(幕後結果!$AC$2+幕後結果!$AC$4*幕後結果_最佳化!$O1039)*12/3</f>
        <v>-0.6891494881640009</v>
      </c>
      <c r="AB38" s="112">
        <f>(幕後結果!$AD$2+幕後結果!$AD$4*幕後結果_最佳化!$P1039)*12/3</f>
        <v>1.6989002540212939</v>
      </c>
      <c r="AC38" s="112">
        <f>(幕後結果!$AE$2+幕後結果!$AE$4*幕後結果_最佳化!$Q1039)*12/3</f>
        <v>0.67573458341179415</v>
      </c>
      <c r="AD38" s="112">
        <f>(幕後結果!$AF$2+幕後結果!$AF$4*幕後結果_最佳化!$R1039)*12/3</f>
        <v>2.8591130684508292</v>
      </c>
      <c r="AE38" s="112">
        <f>(幕後結果!$AG$2+幕後結果!$AG$4*幕後結果_最佳化!$S1039)*12/3</f>
        <v>-0.57350901198551518</v>
      </c>
      <c r="AF38" s="112">
        <f>(幕後結果!$AH$2+幕後結果!$AH$4*幕後結果_最佳化!$T1039)*12/3</f>
        <v>-0.54527410081828742</v>
      </c>
      <c r="AG38" s="112">
        <f>(幕後結果!$AI$2+幕後結果!$AI$4*幕後結果_最佳化!$U1039)*12/3</f>
        <v>0.84913749895004365</v>
      </c>
      <c r="AH38" s="112">
        <f>(幕後結果!$AJ$2+幕後結果!$AJ$4*幕後結果_最佳化!$V1039)*12/3</f>
        <v>2.2183652218508643</v>
      </c>
      <c r="AI38" s="86">
        <f>(幕後結果!$AK$2+幕後結果!$AK$4*幕後結果_最佳化!$W1039)*12/3</f>
        <v>0.37685039966622308</v>
      </c>
      <c r="AJ38" s="46"/>
      <c r="AK38" s="46"/>
      <c r="AL38" s="46"/>
      <c r="AM38" s="87">
        <v>37</v>
      </c>
      <c r="AN38" s="112">
        <f t="shared" si="1"/>
        <v>0.21200310743446155</v>
      </c>
      <c r="AO38" s="112">
        <f t="shared" si="2"/>
        <v>0.15980126912152248</v>
      </c>
      <c r="AP38" s="112">
        <f t="shared" si="3"/>
        <v>6.0928841513303911E-2</v>
      </c>
      <c r="AQ38" s="112">
        <f t="shared" si="4"/>
        <v>0.16740947638703613</v>
      </c>
      <c r="AR38" s="112">
        <f t="shared" si="5"/>
        <v>8.5244719484215484E-2</v>
      </c>
      <c r="AS38" s="112">
        <f t="shared" si="6"/>
        <v>0.13761466450841797</v>
      </c>
      <c r="AT38" s="112">
        <f t="shared" si="7"/>
        <v>6.2231030037976434E-3</v>
      </c>
      <c r="AU38" s="112">
        <f t="shared" si="8"/>
        <v>0.14252502766647912</v>
      </c>
      <c r="AV38" s="112">
        <f t="shared" si="9"/>
        <v>2.685848033737203E-2</v>
      </c>
      <c r="AW38" s="112">
        <f t="shared" si="10"/>
        <v>1.391310543393457E-3</v>
      </c>
      <c r="AX38" s="112">
        <f t="shared" si="11"/>
        <v>0.99999999999999989</v>
      </c>
      <c r="AY38" s="112">
        <f>SUMPRODUCT(AN38:AW38,幕後結果_最佳化!$Z$1005:$AI$1005)</f>
        <v>0.19458006669339284</v>
      </c>
      <c r="AZ38" s="112">
        <f>(SUMPRODUCT(AN38:AW38,MMULT(AN38:AW38,幕後結果!$AB$9:$AK$18)))*252</f>
        <v>6.6288695600960429E-2</v>
      </c>
      <c r="BA38" s="112">
        <f t="shared" si="12"/>
        <v>0.25746591153191606</v>
      </c>
      <c r="BB38" s="88">
        <f t="shared" si="13"/>
        <v>0.58912679271170332</v>
      </c>
      <c r="BC38" s="46"/>
      <c r="BD38" s="46"/>
    </row>
    <row r="39" spans="1:56">
      <c r="A39" s="81">
        <v>38</v>
      </c>
      <c r="B39" s="112">
        <v>0.57633598269954511</v>
      </c>
      <c r="C39" s="112">
        <v>0.95700412096296539</v>
      </c>
      <c r="D39" s="112">
        <v>5.1248982796396891E-3</v>
      </c>
      <c r="E39" s="112">
        <v>0.82284632181881512</v>
      </c>
      <c r="F39" s="112">
        <v>0.16415856807937357</v>
      </c>
      <c r="G39" s="112">
        <v>0.13962783285036351</v>
      </c>
      <c r="H39" s="112">
        <v>1.6659452385248574E-2</v>
      </c>
      <c r="I39" s="112">
        <v>5.2962716742347649E-2</v>
      </c>
      <c r="J39" s="112">
        <v>0.99717571430737162</v>
      </c>
      <c r="K39" s="90">
        <v>0.96242360459768772</v>
      </c>
      <c r="L39" s="91"/>
      <c r="M39" s="92">
        <v>38</v>
      </c>
      <c r="N39" s="115">
        <v>0.19252876953115819</v>
      </c>
      <c r="O39" s="115">
        <v>1.7169311198142523</v>
      </c>
      <c r="P39" s="115">
        <v>-2.5672862328802633</v>
      </c>
      <c r="Q39" s="115">
        <v>0.92626677811958213</v>
      </c>
      <c r="R39" s="115">
        <v>-0.97750917818485861</v>
      </c>
      <c r="S39" s="115">
        <v>-1.0819929385039178</v>
      </c>
      <c r="T39" s="115">
        <v>-2.1282193071588287</v>
      </c>
      <c r="U39" s="112">
        <v>-1.6167815957072496</v>
      </c>
      <c r="V39" s="112">
        <v>2.7675134544455631</v>
      </c>
      <c r="W39" s="84">
        <v>1.7795307337509472</v>
      </c>
      <c r="X39" s="46"/>
      <c r="Y39" s="85">
        <v>38</v>
      </c>
      <c r="Z39" s="112">
        <f>(幕後結果!$AB$2+幕後結果!$AB$4*幕後結果_最佳化!$N1040)*12/3</f>
        <v>0.19074384528644131</v>
      </c>
      <c r="AA39" s="112">
        <f>(幕後結果!$AC$2+幕後結果!$AC$4*幕後結果_最佳化!$O1040)*12/3</f>
        <v>1.0048654879381445</v>
      </c>
      <c r="AB39" s="112">
        <f>(幕後結果!$AD$2+幕後結果!$AD$4*幕後結果_最佳化!$P1040)*12/3</f>
        <v>-1.5283942517191555</v>
      </c>
      <c r="AC39" s="112">
        <f>(幕後結果!$AE$2+幕後結果!$AE$4*幕後結果_最佳化!$Q1040)*12/3</f>
        <v>1.2628782502583649</v>
      </c>
      <c r="AD39" s="112">
        <f>(幕後結果!$AF$2+幕後結果!$AF$4*幕後結果_最佳化!$R1040)*12/3</f>
        <v>1.4131765290637084</v>
      </c>
      <c r="AE39" s="112">
        <f>(幕後結果!$AG$2+幕後結果!$AG$4*幕後結果_最佳化!$S1040)*12/3</f>
        <v>-0.88705064991562799</v>
      </c>
      <c r="AF39" s="112">
        <f>(幕後結果!$AH$2+幕後結果!$AH$4*幕後結果_最佳化!$T1040)*12/3</f>
        <v>-1.5616138922629423</v>
      </c>
      <c r="AG39" s="112">
        <f>(幕後結果!$AI$2+幕後結果!$AI$4*幕後結果_最佳化!$U1040)*12/3</f>
        <v>-0.7210762117634899</v>
      </c>
      <c r="AH39" s="112">
        <f>(幕後結果!$AJ$2+幕後結果!$AJ$4*幕後結果_最佳化!$V1040)*12/3</f>
        <v>2.7764936073313984</v>
      </c>
      <c r="AI39" s="86">
        <f>(幕後結果!$AK$2+幕後結果!$AK$4*幕後結果_最佳化!$W1040)*12/3</f>
        <v>1.8289670422310891</v>
      </c>
      <c r="AJ39" s="46"/>
      <c r="AK39" s="46"/>
      <c r="AL39" s="46"/>
      <c r="AM39" s="87">
        <v>38</v>
      </c>
      <c r="AN39" s="112">
        <f t="shared" si="1"/>
        <v>8.9378603531639816E-2</v>
      </c>
      <c r="AO39" s="112">
        <f t="shared" si="2"/>
        <v>1.3320903681540241E-2</v>
      </c>
      <c r="AP39" s="112">
        <f t="shared" si="3"/>
        <v>3.1837994123807912E-3</v>
      </c>
      <c r="AQ39" s="112">
        <f t="shared" si="4"/>
        <v>8.6319832103554955E-2</v>
      </c>
      <c r="AR39" s="112">
        <f t="shared" si="5"/>
        <v>4.4940568820962638E-2</v>
      </c>
      <c r="AS39" s="112">
        <f t="shared" si="6"/>
        <v>0.23611636370277597</v>
      </c>
      <c r="AT39" s="112">
        <f t="shared" si="7"/>
        <v>0.11175999637354726</v>
      </c>
      <c r="AU39" s="112">
        <f t="shared" si="8"/>
        <v>0.13792198218999541</v>
      </c>
      <c r="AV39" s="112">
        <f t="shared" si="9"/>
        <v>5.3952910717137599E-2</v>
      </c>
      <c r="AW39" s="112">
        <f t="shared" si="10"/>
        <v>0.22310503946646526</v>
      </c>
      <c r="AX39" s="112">
        <f t="shared" si="11"/>
        <v>1</v>
      </c>
      <c r="AY39" s="112">
        <f>SUMPRODUCT(AN39:AW39,幕後結果_最佳化!$Z$1005:$AI$1005)</f>
        <v>0.25492469709238774</v>
      </c>
      <c r="AZ39" s="112">
        <f>(SUMPRODUCT(AN39:AW39,MMULT(AN39:AW39,幕後結果!$AB$9:$AK$18)))*252</f>
        <v>4.9527864798570409E-2</v>
      </c>
      <c r="BA39" s="112">
        <f t="shared" si="12"/>
        <v>0.22254856728042624</v>
      </c>
      <c r="BB39" s="88">
        <f t="shared" si="13"/>
        <v>0.95271202903419416</v>
      </c>
      <c r="BC39" s="46"/>
      <c r="BD39" s="46"/>
    </row>
    <row r="40" spans="1:56">
      <c r="A40" s="81">
        <v>39</v>
      </c>
      <c r="B40" s="112">
        <v>0.4253724859077912</v>
      </c>
      <c r="C40" s="112">
        <v>0.38770744352441966</v>
      </c>
      <c r="D40" s="112">
        <v>0.75960859863518304</v>
      </c>
      <c r="E40" s="112">
        <v>6.0978517190090953E-2</v>
      </c>
      <c r="F40" s="112">
        <v>0.72648901576163971</v>
      </c>
      <c r="G40" s="112">
        <v>0.68665387352697627</v>
      </c>
      <c r="H40" s="112">
        <v>0.52765853702961318</v>
      </c>
      <c r="I40" s="112">
        <v>0.55978975274867016</v>
      </c>
      <c r="J40" s="112">
        <v>2.1520339493872775E-2</v>
      </c>
      <c r="K40" s="90">
        <v>0.34523576488048224</v>
      </c>
      <c r="L40" s="91"/>
      <c r="M40" s="92">
        <v>39</v>
      </c>
      <c r="N40" s="115">
        <v>-0.1881679806946237</v>
      </c>
      <c r="O40" s="115">
        <v>-0.28529925046293986</v>
      </c>
      <c r="P40" s="115">
        <v>0.70504408333687507</v>
      </c>
      <c r="Q40" s="115">
        <v>-1.5466111709343424</v>
      </c>
      <c r="R40" s="115">
        <v>0.60222861820544071</v>
      </c>
      <c r="S40" s="115">
        <v>0.48638778004145306</v>
      </c>
      <c r="T40" s="115">
        <v>6.938530462066711E-2</v>
      </c>
      <c r="U40" s="112">
        <v>0.15043618511599144</v>
      </c>
      <c r="V40" s="112">
        <v>-2.0233150230518477</v>
      </c>
      <c r="W40" s="84">
        <v>-0.39821524446830364</v>
      </c>
      <c r="X40" s="46"/>
      <c r="Y40" s="85">
        <v>39</v>
      </c>
      <c r="Z40" s="112">
        <f>(幕後結果!$AB$2+幕後結果!$AB$4*幕後結果_最佳化!$N1041)*12/3</f>
        <v>-0.28191035604984827</v>
      </c>
      <c r="AA40" s="112">
        <f>(幕後結果!$AC$2+幕後結果!$AC$4*幕後結果_最佳化!$O1041)*12/3</f>
        <v>-1.7874308456216899</v>
      </c>
      <c r="AB40" s="112">
        <f>(幕後結果!$AD$2+幕後結果!$AD$4*幕後結果_最佳化!$P1041)*12/3</f>
        <v>0.98725052658011891</v>
      </c>
      <c r="AC40" s="112">
        <f>(幕後結果!$AE$2+幕後結果!$AE$4*幕後結果_最佳化!$Q1041)*12/3</f>
        <v>-0.12803724227536839</v>
      </c>
      <c r="AD40" s="112">
        <f>(幕後結果!$AF$2+幕後結果!$AF$4*幕後結果_最佳化!$R1041)*12/3</f>
        <v>2.3445395276825356</v>
      </c>
      <c r="AE40" s="112">
        <f>(幕後結果!$AG$2+幕後結果!$AG$4*幕後結果_最佳化!$S1041)*12/3</f>
        <v>0.32449622317036914</v>
      </c>
      <c r="AF40" s="112">
        <f>(幕後結果!$AH$2+幕後結果!$AH$4*幕後結果_最佳化!$T1041)*12/3</f>
        <v>-5.6580808706644038E-2</v>
      </c>
      <c r="AG40" s="112">
        <f>(幕後結果!$AI$2+幕後結果!$AI$4*幕後結果_最佳化!$U1041)*12/3</f>
        <v>-0.27194890038010155</v>
      </c>
      <c r="AH40" s="112">
        <f>(幕後結果!$AJ$2+幕後結果!$AJ$4*幕後結果_最佳化!$V1041)*12/3</f>
        <v>-0.21808001643114783</v>
      </c>
      <c r="AI40" s="86">
        <f>(幕後結果!$AK$2+幕後結果!$AK$4*幕後結果_最佳化!$W1041)*12/3</f>
        <v>-0.42784398165199655</v>
      </c>
      <c r="AJ40" s="46"/>
      <c r="AK40" s="46"/>
      <c r="AL40" s="46"/>
      <c r="AM40" s="87">
        <v>39</v>
      </c>
      <c r="AN40" s="112">
        <f t="shared" si="1"/>
        <v>6.7320713010772346E-2</v>
      </c>
      <c r="AO40" s="112">
        <f t="shared" si="2"/>
        <v>9.4912478176373605E-2</v>
      </c>
      <c r="AP40" s="112">
        <f t="shared" si="3"/>
        <v>0.15699375930248602</v>
      </c>
      <c r="AQ40" s="112">
        <f t="shared" si="4"/>
        <v>0.15592420948072824</v>
      </c>
      <c r="AR40" s="112">
        <f t="shared" si="5"/>
        <v>3.2349042824408557E-2</v>
      </c>
      <c r="AS40" s="112">
        <f t="shared" si="6"/>
        <v>0.10759139322041607</v>
      </c>
      <c r="AT40" s="112">
        <f t="shared" si="7"/>
        <v>0.10085210478066765</v>
      </c>
      <c r="AU40" s="112">
        <f t="shared" si="8"/>
        <v>2.7211067638974601E-3</v>
      </c>
      <c r="AV40" s="112">
        <f t="shared" si="9"/>
        <v>0.1102061046759378</v>
      </c>
      <c r="AW40" s="112">
        <f t="shared" si="10"/>
        <v>0.17112908776431221</v>
      </c>
      <c r="AX40" s="112">
        <f t="shared" si="11"/>
        <v>1</v>
      </c>
      <c r="AY40" s="112">
        <f>SUMPRODUCT(AN40:AW40,幕後結果_最佳化!$Z$1005:$AI$1005)</f>
        <v>0.2749111268405407</v>
      </c>
      <c r="AZ40" s="112">
        <f>(SUMPRODUCT(AN40:AW40,MMULT(AN40:AW40,幕後結果!$AB$9:$AK$18)))*252</f>
        <v>4.4133807861946463E-2</v>
      </c>
      <c r="BA40" s="112">
        <f t="shared" si="12"/>
        <v>0.21008047948809158</v>
      </c>
      <c r="BB40" s="88">
        <f t="shared" si="13"/>
        <v>1.1043916474576223</v>
      </c>
      <c r="BC40" s="46"/>
      <c r="BD40" s="46"/>
    </row>
    <row r="41" spans="1:56">
      <c r="A41" s="81">
        <v>40</v>
      </c>
      <c r="B41" s="112">
        <v>0.50295291079224458</v>
      </c>
      <c r="C41" s="112">
        <v>0.87515336832020618</v>
      </c>
      <c r="D41" s="112">
        <v>7.3269683920802464E-2</v>
      </c>
      <c r="E41" s="112">
        <v>0.16987557180099477</v>
      </c>
      <c r="F41" s="112">
        <v>0.24503494298874351</v>
      </c>
      <c r="G41" s="112">
        <v>0.1987669016276199</v>
      </c>
      <c r="H41" s="112">
        <v>9.8878442677485578E-2</v>
      </c>
      <c r="I41" s="112">
        <v>0.25664176098930769</v>
      </c>
      <c r="J41" s="112">
        <v>0.48780708292380326</v>
      </c>
      <c r="K41" s="90">
        <v>0.45839032796873047</v>
      </c>
      <c r="L41" s="91"/>
      <c r="M41" s="92">
        <v>40</v>
      </c>
      <c r="N41" s="115">
        <v>7.4019172735897091E-3</v>
      </c>
      <c r="O41" s="115">
        <v>1.1510947360381938</v>
      </c>
      <c r="P41" s="115">
        <v>-1.4518642026113218</v>
      </c>
      <c r="Q41" s="115">
        <v>-0.9546570755601792</v>
      </c>
      <c r="R41" s="115">
        <v>-0.69019767387665487</v>
      </c>
      <c r="S41" s="115">
        <v>-0.84603395355191269</v>
      </c>
      <c r="T41" s="115">
        <v>-1.2879686241631405</v>
      </c>
      <c r="U41" s="112">
        <v>-0.65373349146074855</v>
      </c>
      <c r="V41" s="112">
        <v>-3.056787043565428E-2</v>
      </c>
      <c r="W41" s="84">
        <v>-0.10448980813315345</v>
      </c>
      <c r="X41" s="46"/>
      <c r="Y41" s="85">
        <v>40</v>
      </c>
      <c r="Z41" s="112">
        <f>(幕後結果!$AB$2+幕後結果!$AB$4*幕後結果_最佳化!$N1042)*12/3</f>
        <v>-3.9100471608324999E-2</v>
      </c>
      <c r="AA41" s="112">
        <f>(幕後結果!$AC$2+幕後結果!$AC$4*幕後結果_最佳化!$O1042)*12/3</f>
        <v>0.2090169257252914</v>
      </c>
      <c r="AB41" s="112">
        <f>(幕後結果!$AD$2+幕後結果!$AD$4*幕後結果_最佳化!$P1042)*12/3</f>
        <v>-0.67572539117071984</v>
      </c>
      <c r="AC41" s="112">
        <f>(幕後結果!$AE$2+幕後結果!$AE$4*幕後結果_最佳化!$Q1042)*12/3</f>
        <v>5.2935899064686542E-2</v>
      </c>
      <c r="AD41" s="112">
        <f>(幕後結果!$AF$2+幕後結果!$AF$4*幕後結果_最佳化!$R1042)*12/3</f>
        <v>1.2694675553795876</v>
      </c>
      <c r="AE41" s="112">
        <f>(幕後結果!$AG$2+幕後結果!$AG$4*幕後結果_最佳化!$S1042)*12/3</f>
        <v>-0.85987378353925037</v>
      </c>
      <c r="AF41" s="112">
        <f>(幕後結果!$AH$2+幕後結果!$AH$4*幕後結果_最佳化!$T1042)*12/3</f>
        <v>-1.0820792590529291</v>
      </c>
      <c r="AG41" s="112">
        <f>(幕後結果!$AI$2+幕後結果!$AI$4*幕後結果_最佳化!$U1042)*12/3</f>
        <v>-0.91823748505019009</v>
      </c>
      <c r="AH41" s="112">
        <f>(幕後結果!$AJ$2+幕後結果!$AJ$4*幕後結果_最佳化!$V1042)*12/3</f>
        <v>0.73259255613295915</v>
      </c>
      <c r="AI41" s="86">
        <f>(幕後結果!$AK$2+幕後結果!$AK$4*幕後結果_最佳化!$W1042)*12/3</f>
        <v>3.4482565754400549E-2</v>
      </c>
      <c r="AJ41" s="46"/>
      <c r="AK41" s="46"/>
      <c r="AL41" s="46"/>
      <c r="AM41" s="87">
        <v>40</v>
      </c>
      <c r="AN41" s="112">
        <f t="shared" si="1"/>
        <v>0.12098213491757506</v>
      </c>
      <c r="AO41" s="112">
        <f t="shared" si="2"/>
        <v>4.629184459950679E-2</v>
      </c>
      <c r="AP41" s="112">
        <f t="shared" si="3"/>
        <v>9.5374892354012517E-2</v>
      </c>
      <c r="AQ41" s="112">
        <f t="shared" si="4"/>
        <v>0.15746470597536569</v>
      </c>
      <c r="AR41" s="112">
        <f t="shared" si="5"/>
        <v>6.7678505519891463E-2</v>
      </c>
      <c r="AS41" s="112">
        <f t="shared" si="6"/>
        <v>0.15302238158980014</v>
      </c>
      <c r="AT41" s="112">
        <f t="shared" si="7"/>
        <v>7.7112068313333185E-2</v>
      </c>
      <c r="AU41" s="112">
        <f t="shared" si="8"/>
        <v>1.0067485158505703E-2</v>
      </c>
      <c r="AV41" s="112">
        <f t="shared" si="9"/>
        <v>0.10271218392951582</v>
      </c>
      <c r="AW41" s="112">
        <f t="shared" si="10"/>
        <v>0.16929379764249369</v>
      </c>
      <c r="AX41" s="112">
        <f t="shared" si="11"/>
        <v>1.0000000000000002</v>
      </c>
      <c r="AY41" s="112">
        <f>SUMPRODUCT(AN41:AW41,幕後結果_最佳化!$Z$1005:$AI$1005)</f>
        <v>0.37552172487579416</v>
      </c>
      <c r="AZ41" s="112">
        <f>(SUMPRODUCT(AN41:AW41,MMULT(AN41:AW41,幕後結果!$AB$9:$AK$18)))*252</f>
        <v>4.5008906467286371E-2</v>
      </c>
      <c r="BA41" s="112">
        <f t="shared" si="12"/>
        <v>0.21215302606205355</v>
      </c>
      <c r="BB41" s="88">
        <f t="shared" si="13"/>
        <v>1.5678387013838972</v>
      </c>
      <c r="BC41" s="46"/>
      <c r="BD41" s="46"/>
    </row>
    <row r="42" spans="1:56">
      <c r="A42" s="81">
        <v>41</v>
      </c>
      <c r="B42" s="112">
        <v>0.78785416773054417</v>
      </c>
      <c r="C42" s="112">
        <v>0.69706229268402708</v>
      </c>
      <c r="D42" s="112">
        <v>0.3282113330317149</v>
      </c>
      <c r="E42" s="112">
        <v>0.44233167557926101</v>
      </c>
      <c r="F42" s="112">
        <v>0.57994906241025213</v>
      </c>
      <c r="G42" s="112">
        <v>0.99316691235327581</v>
      </c>
      <c r="H42" s="112">
        <v>1.1648553415215757E-2</v>
      </c>
      <c r="I42" s="112">
        <v>0.31117070208614983</v>
      </c>
      <c r="J42" s="112">
        <v>0.36224595382667046</v>
      </c>
      <c r="K42" s="90">
        <v>0.7680498991950957</v>
      </c>
      <c r="L42" s="91"/>
      <c r="M42" s="92">
        <v>41</v>
      </c>
      <c r="N42" s="115">
        <v>0.79899783986440442</v>
      </c>
      <c r="O42" s="115">
        <v>0.51596992507525374</v>
      </c>
      <c r="P42" s="115">
        <v>-0.44485759917024958</v>
      </c>
      <c r="Q42" s="115">
        <v>-0.14506018795105749</v>
      </c>
      <c r="R42" s="115">
        <v>0.20176317034122102</v>
      </c>
      <c r="S42" s="115">
        <v>2.4659202622310903</v>
      </c>
      <c r="T42" s="115">
        <v>-2.2685269745012344</v>
      </c>
      <c r="U42" s="112">
        <v>-0.49253469084219198</v>
      </c>
      <c r="V42" s="112">
        <v>-0.35246187228927989</v>
      </c>
      <c r="W42" s="84">
        <v>0.73243975451983589</v>
      </c>
      <c r="X42" s="46"/>
      <c r="Y42" s="85">
        <v>41</v>
      </c>
      <c r="Z42" s="112">
        <f>(幕後結果!$AB$2+幕後結果!$AB$4*幕後結果_最佳化!$N1043)*12/3</f>
        <v>0.94370576025818009</v>
      </c>
      <c r="AA42" s="112">
        <f>(幕後結果!$AC$2+幕後結果!$AC$4*幕後結果_最佳化!$O1043)*12/3</f>
        <v>-0.59745351187305884</v>
      </c>
      <c r="AB42" s="112">
        <f>(幕後結果!$AD$2+幕後結果!$AD$4*幕後結果_最佳化!$P1043)*12/3</f>
        <v>0.37019473368280692</v>
      </c>
      <c r="AC42" s="112">
        <f>(幕後結果!$AE$2+幕後結果!$AE$4*幕後結果_最佳化!$Q1043)*12/3</f>
        <v>0.81466669546604675</v>
      </c>
      <c r="AD42" s="112">
        <f>(幕後結果!$AF$2+幕後結果!$AF$4*幕後結果_最佳化!$R1043)*12/3</f>
        <v>2.5723694239129418</v>
      </c>
      <c r="AE42" s="112">
        <f>(幕後結果!$AG$2+幕後結果!$AG$4*幕後結果_最佳化!$S1043)*12/3</f>
        <v>2.5453340787938861</v>
      </c>
      <c r="AF42" s="112">
        <f>(幕後結果!$AH$2+幕後結果!$AH$4*幕後結果_最佳化!$T1043)*12/3</f>
        <v>-1.6675229495763426</v>
      </c>
      <c r="AG42" s="112">
        <f>(幕後結果!$AI$2+幕後結果!$AI$4*幕後結果_最佳化!$U1043)*12/3</f>
        <v>0.25842508514245982</v>
      </c>
      <c r="AH42" s="112">
        <f>(幕後結果!$AJ$2+幕後結果!$AJ$4*幕後結果_最佳化!$V1043)*12/3</f>
        <v>0.74498911951674485</v>
      </c>
      <c r="AI42" s="86">
        <f>(幕後結果!$AK$2+幕後結果!$AK$4*幕後結果_最佳化!$W1043)*12/3</f>
        <v>0.86901541843620367</v>
      </c>
      <c r="AJ42" s="46"/>
      <c r="AK42" s="46"/>
      <c r="AL42" s="46"/>
      <c r="AM42" s="87">
        <v>41</v>
      </c>
      <c r="AN42" s="112">
        <f t="shared" si="1"/>
        <v>0.16730022676307871</v>
      </c>
      <c r="AO42" s="112">
        <f t="shared" si="2"/>
        <v>1.1181228345118026E-2</v>
      </c>
      <c r="AP42" s="112">
        <f t="shared" si="3"/>
        <v>0.18417305107913701</v>
      </c>
      <c r="AQ42" s="112">
        <f t="shared" si="4"/>
        <v>4.2845532636769372E-2</v>
      </c>
      <c r="AR42" s="112">
        <f t="shared" si="5"/>
        <v>6.7648691805969829E-2</v>
      </c>
      <c r="AS42" s="112">
        <f t="shared" si="6"/>
        <v>1.2414576356910909E-2</v>
      </c>
      <c r="AT42" s="112">
        <f t="shared" si="7"/>
        <v>5.4622227580605177E-2</v>
      </c>
      <c r="AU42" s="112">
        <f t="shared" si="8"/>
        <v>0.10538078228557562</v>
      </c>
      <c r="AV42" s="112">
        <f t="shared" si="9"/>
        <v>0.23941539780581217</v>
      </c>
      <c r="AW42" s="112">
        <f t="shared" si="10"/>
        <v>0.11501828534102321</v>
      </c>
      <c r="AX42" s="112">
        <f t="shared" si="11"/>
        <v>1</v>
      </c>
      <c r="AY42" s="112">
        <f>SUMPRODUCT(AN42:AW42,幕後結果_最佳化!$Z$1005:$AI$1005)</f>
        <v>0.55405854322085801</v>
      </c>
      <c r="AZ42" s="112">
        <f>(SUMPRODUCT(AN42:AW42,MMULT(AN42:AW42,幕後結果!$AB$9:$AK$18)))*252</f>
        <v>5.7416377962959959E-2</v>
      </c>
      <c r="BA42" s="112">
        <f t="shared" si="12"/>
        <v>0.23961714872471035</v>
      </c>
      <c r="BB42" s="88">
        <f t="shared" si="13"/>
        <v>2.1332302213816683</v>
      </c>
      <c r="BC42" s="46"/>
      <c r="BD42" s="46"/>
    </row>
    <row r="43" spans="1:56">
      <c r="A43" s="81">
        <v>42</v>
      </c>
      <c r="B43" s="112">
        <v>0.8226737282396388</v>
      </c>
      <c r="C43" s="112">
        <v>0.15367911470813644</v>
      </c>
      <c r="D43" s="112">
        <v>9.115358025411191E-2</v>
      </c>
      <c r="E43" s="112">
        <v>7.3687061602438986E-2</v>
      </c>
      <c r="F43" s="112">
        <v>0.49235535903293881</v>
      </c>
      <c r="G43" s="112">
        <v>0.49042788818466487</v>
      </c>
      <c r="H43" s="112">
        <v>0.77608317044471375</v>
      </c>
      <c r="I43" s="112">
        <v>0.25575418930138305</v>
      </c>
      <c r="J43" s="112">
        <v>4.9471030173927399E-2</v>
      </c>
      <c r="K43" s="90">
        <v>0.49125709921575811</v>
      </c>
      <c r="L43" s="91"/>
      <c r="M43" s="92">
        <v>42</v>
      </c>
      <c r="N43" s="115">
        <v>0.92560259649985177</v>
      </c>
      <c r="O43" s="115">
        <v>-1.0207809551636422</v>
      </c>
      <c r="P43" s="115">
        <v>-1.3336848543101252</v>
      </c>
      <c r="Q43" s="115">
        <v>-1.4488691669897011</v>
      </c>
      <c r="R43" s="115">
        <v>-1.916344605602598E-2</v>
      </c>
      <c r="S43" s="115">
        <v>-2.3996028781839589E-2</v>
      </c>
      <c r="T43" s="115">
        <v>0.75903159133424936</v>
      </c>
      <c r="U43" s="112">
        <v>-0.65649081008157317</v>
      </c>
      <c r="V43" s="112">
        <v>-1.6500042816368292</v>
      </c>
      <c r="W43" s="84">
        <v>-2.1916956827635444E-2</v>
      </c>
      <c r="X43" s="46"/>
      <c r="Y43" s="85">
        <v>42</v>
      </c>
      <c r="Z43" s="112">
        <f>(幕後結果!$AB$2+幕後結果!$AB$4*幕後結果_最佳化!$N1044)*12/3</f>
        <v>1.1008919461066617</v>
      </c>
      <c r="AA43" s="112">
        <f>(幕後結果!$AC$2+幕後結果!$AC$4*幕後結果_最佳化!$O1044)*12/3</f>
        <v>-2.7042082329649233</v>
      </c>
      <c r="AB43" s="112">
        <f>(幕後結果!$AD$2+幕後結果!$AD$4*幕後結果_最佳化!$P1044)*12/3</f>
        <v>-0.51742974496027927</v>
      </c>
      <c r="AC43" s="112">
        <f>(幕後結果!$AE$2+幕後結果!$AE$4*幕後結果_最佳化!$Q1044)*12/3</f>
        <v>-0.59867889178154621</v>
      </c>
      <c r="AD43" s="112">
        <f>(幕後結果!$AF$2+幕後結果!$AF$4*幕後結果_最佳化!$R1044)*12/3</f>
        <v>1.5667039204787556</v>
      </c>
      <c r="AE43" s="112">
        <f>(幕後結果!$AG$2+幕後結果!$AG$4*幕後結果_最佳化!$S1044)*12/3</f>
        <v>-0.61797550610466234</v>
      </c>
      <c r="AF43" s="112">
        <f>(幕後結果!$AH$2+幕後結果!$AH$4*幕後結果_最佳化!$T1044)*12/3</f>
        <v>2.0381515718846083E-2</v>
      </c>
      <c r="AG43" s="112">
        <f>(幕後結果!$AI$2+幕後結果!$AI$4*幕後結果_最佳化!$U1044)*12/3</f>
        <v>-1.1848916944274319</v>
      </c>
      <c r="AH43" s="112">
        <f>(幕後結果!$AJ$2+幕後結果!$AJ$4*幕後結果_最佳化!$V1044)*12/3</f>
        <v>0.1664921432644777</v>
      </c>
      <c r="AI43" s="86">
        <f>(幕後結果!$AK$2+幕後結果!$AK$4*幕後結果_最佳化!$W1044)*12/3</f>
        <v>-0.41301097140669962</v>
      </c>
      <c r="AJ43" s="46"/>
      <c r="AK43" s="46"/>
      <c r="AL43" s="46"/>
      <c r="AM43" s="87">
        <v>42</v>
      </c>
      <c r="AN43" s="112">
        <f t="shared" si="1"/>
        <v>8.7211796591037893E-2</v>
      </c>
      <c r="AO43" s="112">
        <f t="shared" si="2"/>
        <v>6.6919976633034936E-2</v>
      </c>
      <c r="AP43" s="112">
        <f t="shared" si="3"/>
        <v>4.7648625100812809E-2</v>
      </c>
      <c r="AQ43" s="112">
        <f t="shared" si="4"/>
        <v>0.14669421078349398</v>
      </c>
      <c r="AR43" s="112">
        <f t="shared" si="5"/>
        <v>5.4617084328888926E-2</v>
      </c>
      <c r="AS43" s="112">
        <f t="shared" si="6"/>
        <v>7.2956793556103711E-2</v>
      </c>
      <c r="AT43" s="112">
        <f t="shared" si="7"/>
        <v>0.11687011201460558</v>
      </c>
      <c r="AU43" s="112">
        <f t="shared" si="8"/>
        <v>0.15235385455513339</v>
      </c>
      <c r="AV43" s="112">
        <f t="shared" si="9"/>
        <v>9.9636134411424909E-2</v>
      </c>
      <c r="AW43" s="112">
        <f t="shared" si="10"/>
        <v>0.15509141202546395</v>
      </c>
      <c r="AX43" s="112">
        <f t="shared" si="11"/>
        <v>1.0000000000000002</v>
      </c>
      <c r="AY43" s="112">
        <f>SUMPRODUCT(AN43:AW43,幕後結果_最佳化!$Z$1005:$AI$1005)</f>
        <v>0.34190414037906725</v>
      </c>
      <c r="AZ43" s="112">
        <f>(SUMPRODUCT(AN43:AW43,MMULT(AN43:AW43,幕後結果!$AB$9:$AK$18)))*252</f>
        <v>4.639550026030801E-2</v>
      </c>
      <c r="BA43" s="112">
        <f t="shared" si="12"/>
        <v>0.21539614727359449</v>
      </c>
      <c r="BB43" s="88">
        <f t="shared" si="13"/>
        <v>1.3881591855924635</v>
      </c>
      <c r="BC43" s="46"/>
      <c r="BD43" s="46"/>
    </row>
    <row r="44" spans="1:56">
      <c r="A44" s="81">
        <v>43</v>
      </c>
      <c r="B44" s="112">
        <v>0.93804929831256367</v>
      </c>
      <c r="C44" s="112">
        <v>0.92309044636608784</v>
      </c>
      <c r="D44" s="112">
        <v>0.61619715798820418</v>
      </c>
      <c r="E44" s="112">
        <v>0.10147393534237326</v>
      </c>
      <c r="F44" s="112">
        <v>0.46998073929641615</v>
      </c>
      <c r="G44" s="112">
        <v>0.92745257097664524</v>
      </c>
      <c r="H44" s="112">
        <v>0.59787261826813465</v>
      </c>
      <c r="I44" s="112">
        <v>0.53220946245347367</v>
      </c>
      <c r="J44" s="112">
        <v>0.62164593739151308</v>
      </c>
      <c r="K44" s="90">
        <v>0.12554784276168962</v>
      </c>
      <c r="L44" s="91"/>
      <c r="M44" s="92">
        <v>43</v>
      </c>
      <c r="N44" s="115">
        <v>1.5386023545902179</v>
      </c>
      <c r="O44" s="115">
        <v>1.4261705880263471</v>
      </c>
      <c r="P44" s="115">
        <v>0.29550820677725431</v>
      </c>
      <c r="Q44" s="115">
        <v>-1.2731977728839436</v>
      </c>
      <c r="R44" s="115">
        <v>-7.5318278570955924E-2</v>
      </c>
      <c r="S44" s="115">
        <v>1.4570779725105218</v>
      </c>
      <c r="T44" s="115">
        <v>0.24784444745567313</v>
      </c>
      <c r="U44" s="112">
        <v>8.0825063992138263E-2</v>
      </c>
      <c r="V44" s="112">
        <v>0.30980647784448834</v>
      </c>
      <c r="W44" s="84">
        <v>-1.1476921195794139</v>
      </c>
      <c r="X44" s="46"/>
      <c r="Y44" s="85">
        <v>43</v>
      </c>
      <c r="Z44" s="112">
        <f>(幕後結果!$AB$2+幕後結果!$AB$4*幕後結果_最佳化!$N1045)*12/3</f>
        <v>1.8619620390551959</v>
      </c>
      <c r="AA44" s="112">
        <f>(幕後結果!$AC$2+幕後結果!$AC$4*幕後結果_最佳化!$O1045)*12/3</f>
        <v>0.72112997334096052</v>
      </c>
      <c r="AB44" s="112">
        <f>(幕後結果!$AD$2+幕後結果!$AD$4*幕後結果_最佳化!$P1045)*12/3</f>
        <v>1.3265101336429583</v>
      </c>
      <c r="AC44" s="112">
        <f>(幕後結果!$AE$2+幕後結果!$AE$4*幕後結果_最佳化!$Q1045)*12/3</f>
        <v>0.3726665143170953</v>
      </c>
      <c r="AD44" s="112">
        <f>(幕後結果!$AF$2+幕後結果!$AF$4*幕後結果_最佳化!$R1045)*12/3</f>
        <v>2.6317665421357583</v>
      </c>
      <c r="AE44" s="112">
        <f>(幕後結果!$AG$2+幕後結果!$AG$4*幕後結果_最佳化!$S1045)*12/3</f>
        <v>1.671499599141371</v>
      </c>
      <c r="AF44" s="112">
        <f>(幕後結果!$AH$2+幕後結果!$AH$4*幕後結果_最佳化!$T1045)*12/3</f>
        <v>3.9729240664019172E-2</v>
      </c>
      <c r="AG44" s="112">
        <f>(幕後結果!$AI$2+幕後結果!$AI$4*幕後結果_最佳化!$U1045)*12/3</f>
        <v>0.64031562906574591</v>
      </c>
      <c r="AH44" s="112">
        <f>(幕後結果!$AJ$2+幕後結果!$AJ$4*幕後結果_最佳化!$V1045)*12/3</f>
        <v>1.9316744945918256</v>
      </c>
      <c r="AI44" s="86">
        <f>(幕後結果!$AK$2+幕後結果!$AK$4*幕後結果_最佳化!$W1045)*12/3</f>
        <v>0.19266588905206886</v>
      </c>
      <c r="AJ44" s="46"/>
      <c r="AK44" s="46"/>
      <c r="AL44" s="46"/>
      <c r="AM44" s="87">
        <v>43</v>
      </c>
      <c r="AN44" s="112">
        <f t="shared" si="1"/>
        <v>1.1957379066059919E-2</v>
      </c>
      <c r="AO44" s="112">
        <f t="shared" si="2"/>
        <v>2.4818348071700368E-2</v>
      </c>
      <c r="AP44" s="112">
        <f t="shared" si="3"/>
        <v>0.21454973438713815</v>
      </c>
      <c r="AQ44" s="112">
        <f t="shared" si="4"/>
        <v>3.8605534694886819E-2</v>
      </c>
      <c r="AR44" s="112">
        <f t="shared" si="5"/>
        <v>0.20622360465721373</v>
      </c>
      <c r="AS44" s="112">
        <f t="shared" si="6"/>
        <v>4.5468326143852066E-2</v>
      </c>
      <c r="AT44" s="112">
        <f t="shared" si="7"/>
        <v>0.12670224805067937</v>
      </c>
      <c r="AU44" s="112">
        <f t="shared" si="8"/>
        <v>7.1915597819461011E-2</v>
      </c>
      <c r="AV44" s="112">
        <f t="shared" si="9"/>
        <v>0.21402905742303588</v>
      </c>
      <c r="AW44" s="112">
        <f t="shared" si="10"/>
        <v>4.5730169685972787E-2</v>
      </c>
      <c r="AX44" s="112">
        <f t="shared" si="11"/>
        <v>1.0000000000000002</v>
      </c>
      <c r="AY44" s="112">
        <f>SUMPRODUCT(AN44:AW44,幕後結果_最佳化!$Z$1005:$AI$1005)</f>
        <v>0.79337947644295093</v>
      </c>
      <c r="AZ44" s="112">
        <f>(SUMPRODUCT(AN44:AW44,MMULT(AN44:AW44,幕後結果!$AB$9:$AK$18)))*252</f>
        <v>5.5960186033538063E-2</v>
      </c>
      <c r="BA44" s="112">
        <f t="shared" si="12"/>
        <v>0.2365590540087994</v>
      </c>
      <c r="BB44" s="88">
        <f t="shared" si="13"/>
        <v>3.1724825734847375</v>
      </c>
      <c r="BC44" s="46"/>
      <c r="BD44" s="46"/>
    </row>
    <row r="45" spans="1:56">
      <c r="A45" s="81">
        <v>44</v>
      </c>
      <c r="B45" s="112">
        <v>0.82764258731797824</v>
      </c>
      <c r="C45" s="112">
        <v>0.80003801525489115</v>
      </c>
      <c r="D45" s="112">
        <v>0.90192050195054363</v>
      </c>
      <c r="E45" s="112">
        <v>0.46635189747952444</v>
      </c>
      <c r="F45" s="112">
        <v>0.7353743138188793</v>
      </c>
      <c r="G45" s="112">
        <v>0.92317043952964939</v>
      </c>
      <c r="H45" s="112">
        <v>0.13312119756373941</v>
      </c>
      <c r="I45" s="112">
        <v>0.92339450987284688</v>
      </c>
      <c r="J45" s="112">
        <v>0.20230423431982891</v>
      </c>
      <c r="K45" s="90">
        <v>0.30556797870684038</v>
      </c>
      <c r="L45" s="91"/>
      <c r="M45" s="92">
        <v>44</v>
      </c>
      <c r="N45" s="112">
        <v>0.94489041519948902</v>
      </c>
      <c r="O45" s="112">
        <v>0.84175702856723633</v>
      </c>
      <c r="P45" s="112">
        <v>1.2925723838627676</v>
      </c>
      <c r="Q45" s="112">
        <v>-8.4443534982322085E-2</v>
      </c>
      <c r="R45" s="112">
        <v>0.62914921601770224</v>
      </c>
      <c r="S45" s="112">
        <v>1.4267251932144509</v>
      </c>
      <c r="T45" s="112">
        <v>-1.1117575803184434</v>
      </c>
      <c r="U45" s="112">
        <v>1.4282810490404547</v>
      </c>
      <c r="V45" s="112">
        <v>-0.83341898955343674</v>
      </c>
      <c r="W45" s="84">
        <v>-0.50845262158220372</v>
      </c>
      <c r="X45" s="46"/>
      <c r="Y45" s="85">
        <v>44</v>
      </c>
      <c r="Z45" s="112">
        <f>(幕後結果!$AB$2+幕後結果!$AB$4*幕後結果_最佳化!$N1046)*12/3</f>
        <v>1.1248387450682746</v>
      </c>
      <c r="AA45" s="112">
        <f>(幕後結果!$AC$2+幕後結果!$AC$4*幕後結果_最佳化!$O1046)*12/3</f>
        <v>-0.13581923718257949</v>
      </c>
      <c r="AB45" s="112">
        <f>(幕後結果!$AD$2+幕後結果!$AD$4*幕後結果_最佳化!$P1046)*12/3</f>
        <v>1.9517427042180291</v>
      </c>
      <c r="AC45" s="112">
        <f>(幕後結果!$AE$2+幕後結果!$AE$4*幕後結果_最佳化!$Q1046)*12/3</f>
        <v>1.3332596747647336</v>
      </c>
      <c r="AD45" s="112">
        <f>(幕後結果!$AF$2+幕後結果!$AF$4*幕後結果_最佳化!$R1046)*12/3</f>
        <v>3.4168485381052851</v>
      </c>
      <c r="AE45" s="112">
        <f>(幕後結果!$AG$2+幕後結果!$AG$4*幕後結果_最佳化!$S1046)*12/3</f>
        <v>1.7208693656996539</v>
      </c>
      <c r="AF45" s="112">
        <f>(幕後結果!$AH$2+幕後結果!$AH$4*幕後結果_最佳化!$T1046)*12/3</f>
        <v>-0.60653197896759037</v>
      </c>
      <c r="AG45" s="112">
        <f>(幕後結果!$AI$2+幕後結果!$AI$4*幕後結果_最佳化!$U1046)*12/3</f>
        <v>2.1048409820483824</v>
      </c>
      <c r="AH45" s="112">
        <f>(幕後結果!$AJ$2+幕後結果!$AJ$4*幕後結果_最佳化!$V1046)*12/3</f>
        <v>0.67939014046935764</v>
      </c>
      <c r="AI45" s="86">
        <f>(幕後結果!$AK$2+幕後結果!$AK$4*幕後結果_最佳化!$W1046)*12/3</f>
        <v>0.29946475118792681</v>
      </c>
      <c r="AJ45" s="46"/>
      <c r="AK45" s="46"/>
      <c r="AL45" s="46"/>
      <c r="AM45" s="87">
        <v>44</v>
      </c>
      <c r="AN45" s="116">
        <f t="shared" si="1"/>
        <v>2.0238752081001691E-3</v>
      </c>
      <c r="AO45" s="116">
        <f t="shared" si="2"/>
        <v>2.6383709705294963E-2</v>
      </c>
      <c r="AP45" s="116">
        <f t="shared" si="3"/>
        <v>6.0604539122679484E-2</v>
      </c>
      <c r="AQ45" s="116">
        <f t="shared" si="4"/>
        <v>0.15936145802572046</v>
      </c>
      <c r="AR45" s="116">
        <f t="shared" si="5"/>
        <v>0.19816309384528086</v>
      </c>
      <c r="AS45" s="116">
        <f t="shared" si="6"/>
        <v>9.265192120499928E-2</v>
      </c>
      <c r="AT45" s="116">
        <f t="shared" si="7"/>
        <v>2.7048932919133947E-2</v>
      </c>
      <c r="AU45" s="116">
        <f t="shared" si="8"/>
        <v>0.13416076780819819</v>
      </c>
      <c r="AV45" s="116">
        <f t="shared" si="9"/>
        <v>0.20993451559135046</v>
      </c>
      <c r="AW45" s="116">
        <f t="shared" si="10"/>
        <v>8.9667186569242122E-2</v>
      </c>
      <c r="AX45" s="116">
        <f t="shared" si="11"/>
        <v>0.99999999999999989</v>
      </c>
      <c r="AY45" s="116">
        <f>SUMPRODUCT(AN45:AW45,幕後結果_最佳化!$Z$1005:$AI$1005)</f>
        <v>0.84308894290445124</v>
      </c>
      <c r="AZ45" s="116">
        <f>(SUMPRODUCT(AN45:AW45,MMULT(AN45:AW45,幕後結果!$AB$9:$AK$18)))*252</f>
        <v>5.6631446203943288E-2</v>
      </c>
      <c r="BA45" s="116">
        <f t="shared" si="12"/>
        <v>0.23797362501744451</v>
      </c>
      <c r="BB45" s="111">
        <f t="shared" si="13"/>
        <v>3.3625110465321266</v>
      </c>
      <c r="BC45" s="46"/>
      <c r="BD45" s="46"/>
    </row>
    <row r="46" spans="1:56">
      <c r="A46" s="81">
        <v>45</v>
      </c>
      <c r="B46" s="112">
        <v>0.87339751032165647</v>
      </c>
      <c r="C46" s="112">
        <v>0.54711315725760401</v>
      </c>
      <c r="D46" s="112">
        <v>0.15512627544989677</v>
      </c>
      <c r="E46" s="112">
        <v>6.1272797467272877E-2</v>
      </c>
      <c r="F46" s="112">
        <v>0.66302485639554076</v>
      </c>
      <c r="G46" s="112">
        <v>0.88268871320660613</v>
      </c>
      <c r="H46" s="112">
        <v>0.77693863169138666</v>
      </c>
      <c r="I46" s="112">
        <v>0.3712774317842702</v>
      </c>
      <c r="J46" s="112">
        <v>0.38635851888666717</v>
      </c>
      <c r="K46" s="90">
        <v>0.43588479977890837</v>
      </c>
      <c r="L46" s="91"/>
      <c r="M46" s="92">
        <v>45</v>
      </c>
      <c r="N46" s="115">
        <v>1.14259934083854</v>
      </c>
      <c r="O46" s="115">
        <v>0.11837102192064537</v>
      </c>
      <c r="P46" s="115">
        <v>-1.0146922472112807</v>
      </c>
      <c r="Q46" s="115">
        <v>-1.5441764392609969</v>
      </c>
      <c r="R46" s="115">
        <v>0.42073269036667105</v>
      </c>
      <c r="S46" s="115">
        <v>1.1885353188040317</v>
      </c>
      <c r="T46" s="115">
        <v>0.76189489579565728</v>
      </c>
      <c r="U46" s="112">
        <v>-0.32847193135348701</v>
      </c>
      <c r="V46" s="112">
        <v>-0.28882272900626682</v>
      </c>
      <c r="W46" s="84">
        <v>-0.16141113201312979</v>
      </c>
      <c r="X46" s="46"/>
      <c r="Y46" s="85">
        <v>45</v>
      </c>
      <c r="Z46" s="112">
        <f>(幕後結果!$AB$2+幕後結果!$AB$4*幕後結果_最佳化!$N1047)*12/3</f>
        <v>1.370304340163478</v>
      </c>
      <c r="AA46" s="112">
        <f>(幕後結果!$AC$2+幕後結果!$AC$4*幕後結果_最佳化!$O1047)*12/3</f>
        <v>-1.1155199546496721</v>
      </c>
      <c r="AB46" s="112">
        <f>(幕後結果!$AD$2+幕後結果!$AD$4*幕後結果_最佳化!$P1047)*12/3</f>
        <v>-6.0146688294896444E-2</v>
      </c>
      <c r="AC46" s="112">
        <f>(幕後結果!$AE$2+幕後結果!$AE$4*幕後結果_最佳化!$Q1047)*12/3</f>
        <v>-0.38256673324406498</v>
      </c>
      <c r="AD46" s="112">
        <f>(幕後結果!$AF$2+幕後結果!$AF$4*幕後結果_最佳化!$R1047)*12/3</f>
        <v>2.4056411459823277</v>
      </c>
      <c r="AE46" s="112">
        <f>(幕後結果!$AG$2+幕後結果!$AG$4*幕後結果_最佳化!$S1047)*12/3</f>
        <v>1.0445046523596409</v>
      </c>
      <c r="AF46" s="112">
        <f>(幕後結果!$AH$2+幕後結果!$AH$4*幕後結果_最佳化!$T1047)*12/3</f>
        <v>0.17545488325467387</v>
      </c>
      <c r="AG46" s="112">
        <f>(幕後結果!$AI$2+幕後結果!$AI$4*幕後結果_最佳化!$U1047)*12/3</f>
        <v>-0.4073725209527958</v>
      </c>
      <c r="AH46" s="112">
        <f>(幕後結果!$AJ$2+幕後結果!$AJ$4*幕後結果_最佳化!$V1047)*12/3</f>
        <v>1.5427843468039584</v>
      </c>
      <c r="AI46" s="86">
        <f>(幕後結果!$AK$2+幕後結果!$AK$4*幕後結果_最佳化!$W1047)*12/3</f>
        <v>0.24774982692244621</v>
      </c>
      <c r="AJ46" s="46"/>
      <c r="AK46" s="46"/>
      <c r="AL46" s="46"/>
      <c r="AM46" s="87">
        <v>45</v>
      </c>
      <c r="AN46" s="112">
        <f t="shared" si="1"/>
        <v>1.2830038228345454E-2</v>
      </c>
      <c r="AO46" s="112">
        <f t="shared" si="2"/>
        <v>0.13713585499366734</v>
      </c>
      <c r="AP46" s="112">
        <f t="shared" si="3"/>
        <v>3.6731465954228555E-2</v>
      </c>
      <c r="AQ46" s="112">
        <f t="shared" si="4"/>
        <v>8.171174010738344E-2</v>
      </c>
      <c r="AR46" s="112">
        <f t="shared" si="5"/>
        <v>0.19604898580916888</v>
      </c>
      <c r="AS46" s="112">
        <f t="shared" si="6"/>
        <v>8.8803365405461632E-2</v>
      </c>
      <c r="AT46" s="112">
        <f t="shared" si="7"/>
        <v>0.11241614517806134</v>
      </c>
      <c r="AU46" s="112">
        <f t="shared" si="8"/>
        <v>0.23298753264218414</v>
      </c>
      <c r="AV46" s="112">
        <f t="shared" si="9"/>
        <v>9.7780614469344967E-2</v>
      </c>
      <c r="AW46" s="112">
        <f t="shared" si="10"/>
        <v>3.5542572121540638E-3</v>
      </c>
      <c r="AX46" s="112">
        <f t="shared" si="11"/>
        <v>0.99999999999999978</v>
      </c>
      <c r="AY46" s="112">
        <f>SUMPRODUCT(AN46:AW46,幕後結果_最佳化!$Z$1005:$AI$1005)</f>
        <v>0.49668467517658449</v>
      </c>
      <c r="AZ46" s="112">
        <f>(SUMPRODUCT(AN46:AW46,MMULT(AN46:AW46,幕後結果!$AB$9:$AK$18)))*252</f>
        <v>6.4270318288378134E-2</v>
      </c>
      <c r="BA46" s="112">
        <f t="shared" si="12"/>
        <v>0.25351591328431067</v>
      </c>
      <c r="BB46" s="88">
        <f t="shared" si="13"/>
        <v>1.7899652502984231</v>
      </c>
      <c r="BC46" s="46"/>
      <c r="BD46" s="46"/>
    </row>
    <row r="47" spans="1:56">
      <c r="A47" s="81">
        <v>46</v>
      </c>
      <c r="B47" s="112">
        <v>0.74193235567753657</v>
      </c>
      <c r="C47" s="112">
        <v>0.88828156396669344</v>
      </c>
      <c r="D47" s="112">
        <v>0.44459921299622751</v>
      </c>
      <c r="E47" s="112">
        <v>0.85380074899152647</v>
      </c>
      <c r="F47" s="112">
        <v>0.80405679077644798</v>
      </c>
      <c r="G47" s="112">
        <v>8.1151163294361339E-2</v>
      </c>
      <c r="H47" s="112">
        <v>0.48882917666319159</v>
      </c>
      <c r="I47" s="112">
        <v>0.98556330197013331</v>
      </c>
      <c r="J47" s="112">
        <v>0.58033444394389688</v>
      </c>
      <c r="K47" s="90">
        <v>2.4682049583595322E-3</v>
      </c>
      <c r="L47" s="91"/>
      <c r="M47" s="92">
        <v>46</v>
      </c>
      <c r="N47" s="115">
        <v>0.64931423183194259</v>
      </c>
      <c r="O47" s="115">
        <v>1.2174399468452297</v>
      </c>
      <c r="P47" s="115">
        <v>-0.13931855766372234</v>
      </c>
      <c r="Q47" s="115">
        <v>1.0528745273804183</v>
      </c>
      <c r="R47" s="115">
        <v>0.85620134557189598</v>
      </c>
      <c r="S47" s="115">
        <v>-1.3973700303723398</v>
      </c>
      <c r="T47" s="115">
        <v>-2.8004761729949073E-2</v>
      </c>
      <c r="U47" s="112">
        <v>2.1852107721072693</v>
      </c>
      <c r="V47" s="112">
        <v>0.20274914059771584</v>
      </c>
      <c r="W47" s="84">
        <v>-2.8111543463445261</v>
      </c>
      <c r="X47" s="46"/>
      <c r="Y47" s="85">
        <v>46</v>
      </c>
      <c r="Z47" s="112">
        <f>(幕後結果!$AB$2+幕後結果!$AB$4*幕後結果_最佳化!$N1048)*12/3</f>
        <v>0.75786601729804681</v>
      </c>
      <c r="AA47" s="112">
        <f>(幕後結果!$AC$2+幕後結果!$AC$4*幕後結果_最佳化!$O1048)*12/3</f>
        <v>0.35621806341329365</v>
      </c>
      <c r="AB47" s="112">
        <f>(幕後結果!$AD$2+幕後結果!$AD$4*幕後結果_最佳化!$P1048)*12/3</f>
        <v>0.66093755628789996</v>
      </c>
      <c r="AC47" s="112">
        <f>(幕後結果!$AE$2+幕後結果!$AE$4*幕後結果_最佳化!$Q1048)*12/3</f>
        <v>1.8678358550938026</v>
      </c>
      <c r="AD47" s="112">
        <f>(幕後結果!$AF$2+幕後結果!$AF$4*幕後結果_最佳化!$R1048)*12/3</f>
        <v>3.6750330858312901</v>
      </c>
      <c r="AE47" s="112">
        <f>(幕後結果!$AG$2+幕後結果!$AG$4*幕後結果_最佳化!$S1048)*12/3</f>
        <v>-0.94608544580810749</v>
      </c>
      <c r="AF47" s="112">
        <f>(幕後結果!$AH$2+幕後結果!$AH$4*幕後結果_最佳化!$T1048)*12/3</f>
        <v>0.24997892170950428</v>
      </c>
      <c r="AG47" s="112">
        <f>(幕後結果!$AI$2+幕後結果!$AI$4*幕後結果_最佳化!$U1048)*12/3</f>
        <v>2.7917275354511477</v>
      </c>
      <c r="AH47" s="112">
        <f>(幕後結果!$AJ$2+幕後結果!$AJ$4*幕後結果_最佳化!$V1048)*12/3</f>
        <v>1.504530425309395</v>
      </c>
      <c r="AI47" s="86">
        <f>(幕後結果!$AK$2+幕後結果!$AK$4*幕後結果_最佳化!$W1048)*12/3</f>
        <v>-1.2352116402767073</v>
      </c>
      <c r="AJ47" s="46"/>
      <c r="AK47" s="46"/>
      <c r="AL47" s="46"/>
      <c r="AM47" s="87">
        <v>46</v>
      </c>
      <c r="AN47" s="112">
        <f t="shared" si="1"/>
        <v>9.2696496307124857E-2</v>
      </c>
      <c r="AO47" s="112">
        <f t="shared" si="2"/>
        <v>0.15580119788615393</v>
      </c>
      <c r="AP47" s="112">
        <f t="shared" si="3"/>
        <v>2.016493905954557E-2</v>
      </c>
      <c r="AQ47" s="112">
        <f t="shared" si="4"/>
        <v>0.14078546993861038</v>
      </c>
      <c r="AR47" s="112">
        <f t="shared" si="5"/>
        <v>0.13942612398033005</v>
      </c>
      <c r="AS47" s="112">
        <f t="shared" si="6"/>
        <v>0.1602632887246927</v>
      </c>
      <c r="AT47" s="112">
        <f t="shared" si="7"/>
        <v>6.3286259783048845E-2</v>
      </c>
      <c r="AU47" s="112">
        <f t="shared" si="8"/>
        <v>4.3393909006223391E-2</v>
      </c>
      <c r="AV47" s="112">
        <f t="shared" si="9"/>
        <v>1.9559963399288314E-2</v>
      </c>
      <c r="AW47" s="112">
        <f t="shared" si="10"/>
        <v>0.16462235191498176</v>
      </c>
      <c r="AX47" s="112">
        <f t="shared" si="11"/>
        <v>0.99999999999999978</v>
      </c>
      <c r="AY47" s="112">
        <f>SUMPRODUCT(AN47:AW47,幕後結果_最佳化!$Z$1005:$AI$1005)</f>
        <v>0.24517232330422487</v>
      </c>
      <c r="AZ47" s="112">
        <f>(SUMPRODUCT(AN47:AW47,MMULT(AN47:AW47,幕後結果!$AB$9:$AK$18)))*252</f>
        <v>5.9786104328985595E-2</v>
      </c>
      <c r="BA47" s="112">
        <f t="shared" si="12"/>
        <v>0.24451197174982167</v>
      </c>
      <c r="BB47" s="88">
        <f t="shared" si="13"/>
        <v>0.82724916026273221</v>
      </c>
      <c r="BC47" s="46"/>
      <c r="BD47" s="46"/>
    </row>
    <row r="48" spans="1:56">
      <c r="A48" s="81">
        <v>47</v>
      </c>
      <c r="B48" s="112">
        <v>0.32615501662551072</v>
      </c>
      <c r="C48" s="112">
        <v>0.7729638194991546</v>
      </c>
      <c r="D48" s="112">
        <v>0.98891885984847439</v>
      </c>
      <c r="E48" s="112">
        <v>0.96903728982977833</v>
      </c>
      <c r="F48" s="112">
        <v>2.4377830866391115E-3</v>
      </c>
      <c r="G48" s="112">
        <v>0.74284277035388335</v>
      </c>
      <c r="H48" s="112">
        <v>0.64979428084480917</v>
      </c>
      <c r="I48" s="112">
        <v>0.69822745602539782</v>
      </c>
      <c r="J48" s="112">
        <v>0.60643218508069796</v>
      </c>
      <c r="K48" s="90">
        <v>0.80443152954148944</v>
      </c>
      <c r="L48" s="91"/>
      <c r="M48" s="92">
        <v>47</v>
      </c>
      <c r="N48" s="115">
        <v>-0.4505553778553204</v>
      </c>
      <c r="O48" s="115">
        <v>0.74864307717846368</v>
      </c>
      <c r="P48" s="115">
        <v>2.2875750490749072</v>
      </c>
      <c r="Q48" s="115">
        <v>1.8668293650816208</v>
      </c>
      <c r="R48" s="115">
        <v>-2.8151421556277851</v>
      </c>
      <c r="S48" s="115">
        <v>0.65213442308948932</v>
      </c>
      <c r="T48" s="115">
        <v>0.38476512701993365</v>
      </c>
      <c r="U48" s="112">
        <v>0.51930927293029661</v>
      </c>
      <c r="V48" s="112">
        <v>0.27003200709894271</v>
      </c>
      <c r="W48" s="84">
        <v>0.85755733790356325</v>
      </c>
      <c r="X48" s="46"/>
      <c r="Y48" s="85">
        <v>47</v>
      </c>
      <c r="Z48" s="112">
        <f>(幕後結果!$AB$2+幕後結果!$AB$4*幕後結果_最佳化!$N1049)*12/3</f>
        <v>-0.60767753313277484</v>
      </c>
      <c r="AA48" s="112">
        <f>(幕後結果!$AC$2+幕後結果!$AC$4*幕後結果_最佳化!$O1049)*12/3</f>
        <v>-0.38538046342705307</v>
      </c>
      <c r="AB48" s="112">
        <f>(幕後結果!$AD$2+幕後結果!$AD$4*幕後結果_最佳化!$P1049)*12/3</f>
        <v>2.3836217822192318</v>
      </c>
      <c r="AC48" s="112">
        <f>(幕後結果!$AE$2+幕後結果!$AE$4*幕後結果_最佳化!$Q1049)*12/3</f>
        <v>2.8835617011037837</v>
      </c>
      <c r="AD48" s="112">
        <f>(幕後結果!$AF$2+幕後結果!$AF$4*幕後結果_最佳化!$R1049)*12/3</f>
        <v>6.5023304036717189E-2</v>
      </c>
      <c r="AE48" s="112">
        <f>(幕後結果!$AG$2+幕後結果!$AG$4*幕後結果_最佳化!$S1049)*12/3</f>
        <v>0.45156943091496093</v>
      </c>
      <c r="AF48" s="112">
        <f>(幕後結果!$AH$2+幕後結果!$AH$4*幕後結果_最佳化!$T1049)*12/3</f>
        <v>0.25295022505349851</v>
      </c>
      <c r="AG48" s="112">
        <f>(幕後結果!$AI$2+幕後結果!$AI$4*幕後結果_最佳化!$U1049)*12/3</f>
        <v>2.1078015970049848</v>
      </c>
      <c r="AH48" s="112">
        <f>(幕後結果!$AJ$2+幕後結果!$AJ$4*幕後結果_最佳化!$V1049)*12/3</f>
        <v>0.35571541377232369</v>
      </c>
      <c r="AI48" s="86">
        <f>(幕後結果!$AK$2+幕後結果!$AK$4*幕後結果_最佳化!$W1049)*12/3</f>
        <v>0.76658221173655861</v>
      </c>
      <c r="AJ48" s="46"/>
      <c r="AK48" s="46"/>
      <c r="AL48" s="46"/>
      <c r="AM48" s="87">
        <v>47</v>
      </c>
      <c r="AN48" s="112">
        <f t="shared" si="1"/>
        <v>0.17223265944822641</v>
      </c>
      <c r="AO48" s="112">
        <f t="shared" si="2"/>
        <v>5.5702509113295474E-2</v>
      </c>
      <c r="AP48" s="112">
        <f t="shared" si="3"/>
        <v>0.14272249555891031</v>
      </c>
      <c r="AQ48" s="112">
        <f t="shared" si="4"/>
        <v>0.12348164875882653</v>
      </c>
      <c r="AR48" s="112">
        <f t="shared" si="5"/>
        <v>0.10986060720960596</v>
      </c>
      <c r="AS48" s="112">
        <f t="shared" si="6"/>
        <v>7.559452532237014E-2</v>
      </c>
      <c r="AT48" s="112">
        <f t="shared" si="7"/>
        <v>0.11034891851005628</v>
      </c>
      <c r="AU48" s="112">
        <f t="shared" si="8"/>
        <v>4.3325055652772462E-2</v>
      </c>
      <c r="AV48" s="112">
        <f t="shared" si="9"/>
        <v>9.3910145962980307E-2</v>
      </c>
      <c r="AW48" s="112">
        <f t="shared" si="10"/>
        <v>7.2821434462956053E-2</v>
      </c>
      <c r="AX48" s="112">
        <f t="shared" si="11"/>
        <v>0.99999999999999989</v>
      </c>
      <c r="AY48" s="112">
        <f>SUMPRODUCT(AN48:AW48,幕後結果_最佳化!$Z$1005:$AI$1005)</f>
        <v>0.43238236251796008</v>
      </c>
      <c r="AZ48" s="112">
        <f>(SUMPRODUCT(AN48:AW48,MMULT(AN48:AW48,幕後結果!$AB$9:$AK$18)))*252</f>
        <v>4.9342382037781234E-2</v>
      </c>
      <c r="BA48" s="112">
        <f t="shared" si="12"/>
        <v>0.22213145215790858</v>
      </c>
      <c r="BB48" s="88">
        <f t="shared" si="13"/>
        <v>1.7533868289893737</v>
      </c>
      <c r="BC48" s="46"/>
      <c r="BD48" s="46"/>
    </row>
    <row r="49" spans="1:56">
      <c r="A49" s="81">
        <v>48</v>
      </c>
      <c r="B49" s="112">
        <v>0.4037222754112133</v>
      </c>
      <c r="C49" s="112">
        <v>3.5895222628810286E-2</v>
      </c>
      <c r="D49" s="112">
        <v>0.13019721881093949</v>
      </c>
      <c r="E49" s="112">
        <v>0.47627985106909576</v>
      </c>
      <c r="F49" s="112">
        <v>0.26797634849758101</v>
      </c>
      <c r="G49" s="112">
        <v>0.85533785991086875</v>
      </c>
      <c r="H49" s="112">
        <v>0.4943060146734668</v>
      </c>
      <c r="I49" s="112">
        <v>0.38696953897432707</v>
      </c>
      <c r="J49" s="112">
        <v>2.576339968084107E-2</v>
      </c>
      <c r="K49" s="90">
        <v>0.13877389650384675</v>
      </c>
      <c r="L49" s="91"/>
      <c r="M49" s="92">
        <v>48</v>
      </c>
      <c r="N49" s="115">
        <v>-0.24372404343909596</v>
      </c>
      <c r="O49" s="115">
        <v>-1.8004447177197347</v>
      </c>
      <c r="P49" s="115">
        <v>-1.1254593402492929</v>
      </c>
      <c r="Q49" s="115">
        <v>-5.9492671873665366E-2</v>
      </c>
      <c r="R49" s="115">
        <v>-0.61894484089584612</v>
      </c>
      <c r="S49" s="115">
        <v>1.0596051269532143</v>
      </c>
      <c r="T49" s="115">
        <v>-1.4273189231715515E-2</v>
      </c>
      <c r="U49" s="112">
        <v>-0.28722626331635087</v>
      </c>
      <c r="V49" s="112">
        <v>-1.9470661935197013</v>
      </c>
      <c r="W49" s="84">
        <v>-1.0858445040408129</v>
      </c>
      <c r="X49" s="46"/>
      <c r="Y49" s="85">
        <v>48</v>
      </c>
      <c r="Z49" s="112">
        <f>(幕後結果!$AB$2+幕後結果!$AB$4*幕後結果_最佳化!$N1050)*12/3</f>
        <v>-0.35088600779970919</v>
      </c>
      <c r="AA49" s="112">
        <f>(幕後結果!$AC$2+幕後結果!$AC$4*幕後結果_最佳化!$O1050)*12/3</f>
        <v>-3.8802387882167033</v>
      </c>
      <c r="AB49" s="112">
        <f>(幕後結果!$AD$2+幕後結果!$AD$4*幕後結果_最佳化!$P1050)*12/3</f>
        <v>-0.76848309835863227</v>
      </c>
      <c r="AC49" s="112">
        <f>(幕後結果!$AE$2+幕後結果!$AE$4*幕後結果_最佳化!$Q1050)*12/3</f>
        <v>0.2533680247812593</v>
      </c>
      <c r="AD49" s="112">
        <f>(幕後結果!$AF$2+幕後結果!$AF$4*幕後結果_最佳化!$R1050)*12/3</f>
        <v>0.7297889662994651</v>
      </c>
      <c r="AE49" s="112">
        <f>(幕後結果!$AG$2+幕後結果!$AG$4*幕後結果_最佳化!$S1050)*12/3</f>
        <v>0.26210877067248828</v>
      </c>
      <c r="AF49" s="112">
        <f>(幕後結果!$AH$2+幕後結果!$AH$4*幕後結果_最佳化!$T1050)*12/3</f>
        <v>-0.51367444313476684</v>
      </c>
      <c r="AG49" s="112">
        <f>(幕後結果!$AI$2+幕後結果!$AI$4*幕後結果_最佳化!$U1050)*12/3</f>
        <v>-0.55075275686824876</v>
      </c>
      <c r="AH49" s="112">
        <f>(幕後結果!$AJ$2+幕後結果!$AJ$4*幕後結果_最佳化!$V1050)*12/3</f>
        <v>-0.83985354311620386</v>
      </c>
      <c r="AI49" s="86">
        <f>(幕後結果!$AK$2+幕後結果!$AK$4*幕後結果_最佳化!$W1050)*12/3</f>
        <v>-1.72282583376827</v>
      </c>
      <c r="AJ49" s="46"/>
      <c r="AK49" s="46"/>
      <c r="AL49" s="46"/>
      <c r="AM49" s="87">
        <v>48</v>
      </c>
      <c r="AN49" s="112">
        <f t="shared" si="1"/>
        <v>0.12125618490141533</v>
      </c>
      <c r="AO49" s="112">
        <f t="shared" si="2"/>
        <v>0.17047297558510219</v>
      </c>
      <c r="AP49" s="112">
        <f t="shared" si="3"/>
        <v>0.15580794523683686</v>
      </c>
      <c r="AQ49" s="112">
        <f t="shared" si="4"/>
        <v>0.18615303722173698</v>
      </c>
      <c r="AR49" s="112">
        <f t="shared" si="5"/>
        <v>0.11925692251270407</v>
      </c>
      <c r="AS49" s="112">
        <f t="shared" si="6"/>
        <v>9.7152472948746113E-2</v>
      </c>
      <c r="AT49" s="112">
        <f t="shared" si="7"/>
        <v>2.2426025889379461E-2</v>
      </c>
      <c r="AU49" s="112">
        <f t="shared" si="8"/>
        <v>4.8274706505781723E-2</v>
      </c>
      <c r="AV49" s="112">
        <f t="shared" si="9"/>
        <v>2.9270789314815568E-2</v>
      </c>
      <c r="AW49" s="112">
        <f t="shared" si="10"/>
        <v>4.9928939883481627E-2</v>
      </c>
      <c r="AX49" s="112">
        <f t="shared" si="11"/>
        <v>0.99999999999999978</v>
      </c>
      <c r="AY49" s="112">
        <f>SUMPRODUCT(AN49:AW49,幕後結果_最佳化!$Z$1005:$AI$1005)</f>
        <v>0.29409143345416666</v>
      </c>
      <c r="AZ49" s="112">
        <f>(SUMPRODUCT(AN49:AW49,MMULT(AN49:AW49,幕後結果!$AB$9:$AK$18)))*252</f>
        <v>5.9999368299505494E-2</v>
      </c>
      <c r="BA49" s="112">
        <f t="shared" si="12"/>
        <v>0.24494768482168899</v>
      </c>
      <c r="BB49" s="88">
        <f t="shared" si="13"/>
        <v>1.0254901312377083</v>
      </c>
      <c r="BC49" s="46"/>
      <c r="BD49" s="46"/>
    </row>
    <row r="50" spans="1:56">
      <c r="A50" s="81">
        <v>49</v>
      </c>
      <c r="B50" s="112">
        <v>0.72551974970058275</v>
      </c>
      <c r="C50" s="112">
        <v>0.56813783984188793</v>
      </c>
      <c r="D50" s="112">
        <v>0.79460769523204311</v>
      </c>
      <c r="E50" s="112">
        <v>0.58346178944832072</v>
      </c>
      <c r="F50" s="112">
        <v>0.69229271424587879</v>
      </c>
      <c r="G50" s="112">
        <v>0.38492810147678447</v>
      </c>
      <c r="H50" s="112">
        <v>0.76692858459530289</v>
      </c>
      <c r="I50" s="112">
        <v>0.23229004007581766</v>
      </c>
      <c r="J50" s="112">
        <v>0.69925057892061604</v>
      </c>
      <c r="K50" s="90">
        <v>0.43987299041912808</v>
      </c>
      <c r="L50" s="91"/>
      <c r="M50" s="92">
        <v>49</v>
      </c>
      <c r="N50" s="115">
        <v>0.59931851930445112</v>
      </c>
      <c r="O50" s="115">
        <v>0.17163521547417168</v>
      </c>
      <c r="P50" s="115">
        <v>0.82251367047852009</v>
      </c>
      <c r="Q50" s="115">
        <v>0.21075760580401684</v>
      </c>
      <c r="R50" s="115">
        <v>0.50235962915964871</v>
      </c>
      <c r="S50" s="115">
        <v>-0.29256299426404853</v>
      </c>
      <c r="T50" s="115">
        <v>0.72876923941693084</v>
      </c>
      <c r="U50" s="112">
        <v>-0.73132595571209902</v>
      </c>
      <c r="V50" s="112">
        <v>0.52224631554751177</v>
      </c>
      <c r="W50" s="84">
        <v>-0.15129123793714208</v>
      </c>
      <c r="X50" s="46"/>
      <c r="Y50" s="85">
        <v>49</v>
      </c>
      <c r="Z50" s="112">
        <f>(幕後結果!$AB$2+幕後結果!$AB$4*幕後結果_最佳化!$N1051)*12/3</f>
        <v>0.69579382056690731</v>
      </c>
      <c r="AA50" s="112">
        <f>(幕後結果!$AC$2+幕後結果!$AC$4*幕後結果_最佳化!$O1051)*12/3</f>
        <v>-1.0893210057421139</v>
      </c>
      <c r="AB50" s="112">
        <f>(幕後結果!$AD$2+幕後結果!$AD$4*幕後結果_最佳化!$P1051)*12/3</f>
        <v>1.372557149566177</v>
      </c>
      <c r="AC50" s="112">
        <f>(幕後結果!$AE$2+幕後結果!$AE$4*幕後結果_最佳化!$Q1051)*12/3</f>
        <v>1.2999842956142489</v>
      </c>
      <c r="AD50" s="112">
        <f>(幕後結果!$AF$2+幕後結果!$AF$4*幕後結果_最佳化!$R1051)*12/3</f>
        <v>2.9973090419657975</v>
      </c>
      <c r="AE50" s="112">
        <f>(幕後結果!$AG$2+幕後結果!$AG$4*幕後結果_最佳化!$S1051)*12/3</f>
        <v>-0.24060392264637975</v>
      </c>
      <c r="AF50" s="112">
        <f>(幕後結果!$AH$2+幕後結果!$AH$4*幕後結果_最佳化!$T1051)*12/3</f>
        <v>0.57068106545669361</v>
      </c>
      <c r="AG50" s="112">
        <f>(幕後結果!$AI$2+幕後結果!$AI$4*幕後結果_最佳化!$U1051)*12/3</f>
        <v>0.32262221951064152</v>
      </c>
      <c r="AH50" s="112">
        <f>(幕後結果!$AJ$2+幕後結果!$AJ$4*幕後結果_最佳化!$V1051)*12/3</f>
        <v>2.1594084462951986</v>
      </c>
      <c r="AI50" s="86">
        <f>(幕後結果!$AK$2+幕後結果!$AK$4*幕後結果_最佳化!$W1051)*12/3</f>
        <v>0.50464512189218658</v>
      </c>
      <c r="AJ50" s="46"/>
      <c r="AK50" s="46"/>
      <c r="AL50" s="46"/>
      <c r="AM50" s="87">
        <v>49</v>
      </c>
      <c r="AN50" s="112">
        <f t="shared" si="1"/>
        <v>0.21730944142074726</v>
      </c>
      <c r="AO50" s="112">
        <f t="shared" si="2"/>
        <v>4.2045796876905892E-2</v>
      </c>
      <c r="AP50" s="112">
        <f t="shared" si="3"/>
        <v>0.10674703647979993</v>
      </c>
      <c r="AQ50" s="112">
        <f t="shared" si="4"/>
        <v>0.15486080403876881</v>
      </c>
      <c r="AR50" s="112">
        <f t="shared" si="5"/>
        <v>6.4479979102834872E-2</v>
      </c>
      <c r="AS50" s="112">
        <f t="shared" si="6"/>
        <v>1.7673147594499967E-2</v>
      </c>
      <c r="AT50" s="112">
        <f t="shared" si="7"/>
        <v>6.1300514938579888E-2</v>
      </c>
      <c r="AU50" s="112">
        <f t="shared" si="8"/>
        <v>7.7283834692963294E-2</v>
      </c>
      <c r="AV50" s="112">
        <f t="shared" si="9"/>
        <v>0.15301971933973985</v>
      </c>
      <c r="AW50" s="112">
        <f t="shared" si="10"/>
        <v>0.10527972551516029</v>
      </c>
      <c r="AX50" s="112">
        <f t="shared" si="11"/>
        <v>1.0000000000000002</v>
      </c>
      <c r="AY50" s="112">
        <f>SUMPRODUCT(AN50:AW50,幕後結果_最佳化!$Z$1005:$AI$1005)</f>
        <v>0.45656618923807529</v>
      </c>
      <c r="AZ50" s="112">
        <f>(SUMPRODUCT(AN50:AW50,MMULT(AN50:AW50,幕後結果!$AB$9:$AK$18)))*252</f>
        <v>5.4055620967964332E-2</v>
      </c>
      <c r="BA50" s="112">
        <f t="shared" si="12"/>
        <v>0.23249864723899866</v>
      </c>
      <c r="BB50" s="88">
        <f t="shared" si="13"/>
        <v>1.7792197681599591</v>
      </c>
      <c r="BC50" s="46"/>
      <c r="BD50" s="46"/>
    </row>
    <row r="51" spans="1:56">
      <c r="A51" s="81">
        <v>50</v>
      </c>
      <c r="B51" s="112">
        <v>0.25619717470656522</v>
      </c>
      <c r="C51" s="112">
        <v>0.68200801619731966</v>
      </c>
      <c r="D51" s="112">
        <v>0.3812683872376863</v>
      </c>
      <c r="E51" s="112">
        <v>0.24817382520562359</v>
      </c>
      <c r="F51" s="112">
        <v>0.81545996434404833</v>
      </c>
      <c r="G51" s="112">
        <v>0.42057845815921713</v>
      </c>
      <c r="H51" s="112">
        <v>0.76234235079388823</v>
      </c>
      <c r="I51" s="112">
        <v>0.16907648962663502</v>
      </c>
      <c r="J51" s="112">
        <v>0.7520699748859907</v>
      </c>
      <c r="K51" s="90">
        <v>0.5653497060268029</v>
      </c>
      <c r="L51" s="91"/>
      <c r="M51" s="92">
        <v>50</v>
      </c>
      <c r="N51" s="115">
        <v>-0.65511401481844767</v>
      </c>
      <c r="O51" s="115">
        <v>0.47332130066439199</v>
      </c>
      <c r="P51" s="115">
        <v>-0.3021512378346578</v>
      </c>
      <c r="Q51" s="115">
        <v>-0.68024767406175513</v>
      </c>
      <c r="R51" s="115">
        <v>0.89819786521100731</v>
      </c>
      <c r="S51" s="115">
        <v>-0.20041386556141152</v>
      </c>
      <c r="T51" s="115">
        <v>0.7138575022547734</v>
      </c>
      <c r="U51" s="112">
        <v>-0.95782109651175762</v>
      </c>
      <c r="V51" s="112">
        <v>0.68101808009824716</v>
      </c>
      <c r="W51" s="84">
        <v>0.164546952157126</v>
      </c>
      <c r="X51" s="46"/>
      <c r="Y51" s="85">
        <v>50</v>
      </c>
      <c r="Z51" s="112">
        <f>(幕後結果!$AB$2+幕後結果!$AB$4*幕後結果_最佳化!$N1052)*12/3</f>
        <v>-0.86164739004094404</v>
      </c>
      <c r="AA51" s="112">
        <f>(幕後結果!$AC$2+幕後結果!$AC$4*幕後結果_最佳化!$O1052)*12/3</f>
        <v>-0.78256704231179153</v>
      </c>
      <c r="AB51" s="112">
        <f>(幕後結果!$AD$2+幕後結果!$AD$4*幕後結果_最佳化!$P1052)*12/3</f>
        <v>5.1488168654171329E-2</v>
      </c>
      <c r="AC51" s="112">
        <f>(幕後結果!$AE$2+幕後結果!$AE$4*幕後結果_最佳化!$Q1052)*12/3</f>
        <v>0.36622177172918552</v>
      </c>
      <c r="AD51" s="112">
        <f>(幕後結果!$AF$2+幕後結果!$AF$4*幕後結果_最佳化!$R1052)*12/3</f>
        <v>2.7291176876083534</v>
      </c>
      <c r="AE51" s="112">
        <f>(幕後結果!$AG$2+幕後結果!$AG$4*幕後結果_最佳化!$S1052)*12/3</f>
        <v>-4.185512739262412E-2</v>
      </c>
      <c r="AF51" s="112">
        <f>(幕後結果!$AH$2+幕後結果!$AH$4*幕後結果_最佳化!$T1052)*12/3</f>
        <v>0.50781927510962654</v>
      </c>
      <c r="AG51" s="112">
        <f>(幕後結果!$AI$2+幕後結果!$AI$4*幕後結果_最佳化!$U1052)*12/3</f>
        <v>-0.67999700632790994</v>
      </c>
      <c r="AH51" s="112">
        <f>(幕後結果!$AJ$2+幕後結果!$AJ$4*幕後結果_最佳化!$V1052)*12/3</f>
        <v>2.1585611354656695</v>
      </c>
      <c r="AI51" s="86">
        <f>(幕後結果!$AK$2+幕後結果!$AK$4*幕後結果_最佳化!$W1052)*12/3</f>
        <v>0.52562957392513066</v>
      </c>
      <c r="AJ51" s="46"/>
      <c r="AK51" s="46"/>
      <c r="AL51" s="46"/>
      <c r="AM51" s="87">
        <v>50</v>
      </c>
      <c r="AN51" s="112">
        <f t="shared" si="1"/>
        <v>4.9785873051894247E-2</v>
      </c>
      <c r="AO51" s="112">
        <f t="shared" si="2"/>
        <v>9.5726314273643809E-2</v>
      </c>
      <c r="AP51" s="112">
        <f t="shared" si="3"/>
        <v>5.3663422062693665E-2</v>
      </c>
      <c r="AQ51" s="112">
        <f t="shared" si="4"/>
        <v>6.6094507174333877E-2</v>
      </c>
      <c r="AR51" s="112">
        <f t="shared" si="5"/>
        <v>8.2127378553954425E-2</v>
      </c>
      <c r="AS51" s="112">
        <f t="shared" si="6"/>
        <v>5.1309647419965146E-2</v>
      </c>
      <c r="AT51" s="112">
        <f t="shared" si="7"/>
        <v>0.15972766526266208</v>
      </c>
      <c r="AU51" s="112">
        <f t="shared" si="8"/>
        <v>0.14873783678350161</v>
      </c>
      <c r="AV51" s="112">
        <f t="shared" si="9"/>
        <v>0.16940039591160247</v>
      </c>
      <c r="AW51" s="112">
        <f t="shared" si="10"/>
        <v>0.1234269595057486</v>
      </c>
      <c r="AX51" s="112">
        <f t="shared" si="11"/>
        <v>0.99999999999999989</v>
      </c>
      <c r="AY51" s="112">
        <f>SUMPRODUCT(AN51:AW51,幕後結果_最佳化!$Z$1005:$AI$1005)</f>
        <v>0.36739586481794856</v>
      </c>
      <c r="AZ51" s="112">
        <f>(SUMPRODUCT(AN51:AW51,MMULT(AN51:AW51,幕後結果!$AB$9:$AK$18)))*252</f>
        <v>4.7667505078111669E-2</v>
      </c>
      <c r="BA51" s="112">
        <f t="shared" si="12"/>
        <v>0.21832889199121511</v>
      </c>
      <c r="BB51" s="88">
        <f t="shared" si="13"/>
        <v>1.4862708359780679</v>
      </c>
      <c r="BC51" s="46"/>
      <c r="BD51" s="46"/>
    </row>
    <row r="52" spans="1:56">
      <c r="A52" s="81">
        <v>51</v>
      </c>
      <c r="B52" s="112">
        <v>0.38306185156332595</v>
      </c>
      <c r="C52" s="112">
        <v>0.42556122121419815</v>
      </c>
      <c r="D52" s="112">
        <v>3.2040494213474435E-3</v>
      </c>
      <c r="E52" s="112">
        <v>0.90885533424503695</v>
      </c>
      <c r="F52" s="112">
        <v>0.92910714234604552</v>
      </c>
      <c r="G52" s="112">
        <v>0.94806511875948929</v>
      </c>
      <c r="H52" s="112">
        <v>0.45282070305890598</v>
      </c>
      <c r="I52" s="112">
        <v>0.53372510680301355</v>
      </c>
      <c r="J52" s="112">
        <v>0.60860631402918552</v>
      </c>
      <c r="K52" s="90">
        <v>5.8391642060131588E-3</v>
      </c>
      <c r="L52" s="91"/>
      <c r="M52" s="92">
        <v>51</v>
      </c>
      <c r="N52" s="115">
        <v>-0.29744904687733875</v>
      </c>
      <c r="O52" s="115">
        <v>-0.18768646327849409</v>
      </c>
      <c r="P52" s="115">
        <v>-2.7261339417349277</v>
      </c>
      <c r="Q52" s="115">
        <v>1.3337392351297503</v>
      </c>
      <c r="R52" s="115">
        <v>1.4691735764930756</v>
      </c>
      <c r="S52" s="115">
        <v>1.6263756739134272</v>
      </c>
      <c r="T52" s="115">
        <v>-0.11853797673292372</v>
      </c>
      <c r="U52" s="112">
        <v>8.4637247096870552E-2</v>
      </c>
      <c r="V52" s="112">
        <v>0.27568844427228101</v>
      </c>
      <c r="W52" s="84">
        <v>-2.5217180117802673</v>
      </c>
      <c r="X52" s="46"/>
      <c r="Y52" s="85">
        <v>51</v>
      </c>
      <c r="Z52" s="112">
        <f>(幕後結果!$AB$2+幕後結果!$AB$4*幕後結果_最佳化!$N1053)*12/3</f>
        <v>-0.41758830714119793</v>
      </c>
      <c r="AA52" s="112">
        <f>(幕後結果!$AC$2+幕後結果!$AC$4*幕後結果_最佳化!$O1053)*12/3</f>
        <v>-1.6624081996980493</v>
      </c>
      <c r="AB52" s="112">
        <f>(幕後結果!$AD$2+幕後結果!$AD$4*幕後結果_最佳化!$P1053)*12/3</f>
        <v>-2.0069615495281039</v>
      </c>
      <c r="AC52" s="112">
        <f>(幕後結果!$AE$2+幕後結果!$AE$4*幕後結果_最佳化!$Q1053)*12/3</f>
        <v>1.1621820069694007</v>
      </c>
      <c r="AD52" s="112">
        <f>(幕後結果!$AF$2+幕後結果!$AF$4*幕後結果_最佳化!$R1053)*12/3</f>
        <v>3.2929334959911163</v>
      </c>
      <c r="AE52" s="112">
        <f>(幕後結果!$AG$2+幕後結果!$AG$4*幕後結果_最佳化!$S1053)*12/3</f>
        <v>1.7804613769975566</v>
      </c>
      <c r="AF52" s="112">
        <f>(幕後結果!$AH$2+幕後結果!$AH$4*幕後結果_最佳化!$T1053)*12/3</f>
        <v>-0.1870931785243076</v>
      </c>
      <c r="AG52" s="112">
        <f>(幕後結果!$AI$2+幕後結果!$AI$4*幕後結果_最佳化!$U1053)*12/3</f>
        <v>0.84702865516982351</v>
      </c>
      <c r="AH52" s="112">
        <f>(幕後結果!$AJ$2+幕後結果!$AJ$4*幕後結果_最佳化!$V1053)*12/3</f>
        <v>1.4717139293262982</v>
      </c>
      <c r="AI52" s="86">
        <f>(幕後結果!$AK$2+幕後結果!$AK$4*幕後結果_最佳化!$W1053)*12/3</f>
        <v>-1.6549644451540348</v>
      </c>
      <c r="AJ52" s="46"/>
      <c r="AK52" s="46"/>
      <c r="AL52" s="46"/>
      <c r="AM52" s="87">
        <v>51</v>
      </c>
      <c r="AN52" s="112">
        <f t="shared" si="1"/>
        <v>0.12535104785808462</v>
      </c>
      <c r="AO52" s="112">
        <f t="shared" si="2"/>
        <v>0.12446808671493682</v>
      </c>
      <c r="AP52" s="112">
        <f t="shared" si="3"/>
        <v>2.7584252845372923E-3</v>
      </c>
      <c r="AQ52" s="112">
        <f t="shared" si="4"/>
        <v>0.12172699198448143</v>
      </c>
      <c r="AR52" s="112">
        <f t="shared" si="5"/>
        <v>6.2796499839840439E-2</v>
      </c>
      <c r="AS52" s="112">
        <f t="shared" si="6"/>
        <v>9.4727593978568125E-3</v>
      </c>
      <c r="AT52" s="112">
        <f t="shared" si="7"/>
        <v>0.1449193615992718</v>
      </c>
      <c r="AU52" s="112">
        <f t="shared" si="8"/>
        <v>0.19405964709764545</v>
      </c>
      <c r="AV52" s="112">
        <f t="shared" si="9"/>
        <v>7.5992331524924156E-2</v>
      </c>
      <c r="AW52" s="112">
        <f t="shared" si="10"/>
        <v>0.1384548486984212</v>
      </c>
      <c r="AX52" s="112">
        <f t="shared" si="11"/>
        <v>1</v>
      </c>
      <c r="AY52" s="112">
        <f>SUMPRODUCT(AN52:AW52,幕後結果_最佳化!$Z$1005:$AI$1005)</f>
        <v>0.22255355363341051</v>
      </c>
      <c r="AZ52" s="112">
        <f>(SUMPRODUCT(AN52:AW52,MMULT(AN52:AW52,幕後結果!$AB$9:$AK$18)))*252</f>
        <v>5.3922196098157113E-2</v>
      </c>
      <c r="BA52" s="112">
        <f t="shared" si="12"/>
        <v>0.2322115330860143</v>
      </c>
      <c r="BB52" s="88">
        <f t="shared" si="13"/>
        <v>0.77366335446768875</v>
      </c>
      <c r="BC52" s="46"/>
      <c r="BD52" s="46"/>
    </row>
    <row r="53" spans="1:56">
      <c r="A53" s="81">
        <v>52</v>
      </c>
      <c r="B53" s="112">
        <v>0.18868559088367776</v>
      </c>
      <c r="C53" s="112">
        <v>0.16490196620308861</v>
      </c>
      <c r="D53" s="112">
        <v>0.94617429998289748</v>
      </c>
      <c r="E53" s="112">
        <v>0.35791279772193518</v>
      </c>
      <c r="F53" s="112">
        <v>0.51629798506651747</v>
      </c>
      <c r="G53" s="112">
        <v>0.31932189799781652</v>
      </c>
      <c r="H53" s="112">
        <v>9.8547538779664601E-2</v>
      </c>
      <c r="I53" s="112">
        <v>0.13663208808341909</v>
      </c>
      <c r="J53" s="112">
        <v>0.39523929951660097</v>
      </c>
      <c r="K53" s="90">
        <v>0.24507617107462809</v>
      </c>
      <c r="L53" s="91"/>
      <c r="M53" s="92">
        <v>52</v>
      </c>
      <c r="N53" s="115">
        <v>-0.88275033115572676</v>
      </c>
      <c r="O53" s="115">
        <v>-0.97450887958149457</v>
      </c>
      <c r="P53" s="115">
        <v>1.6088396885661469</v>
      </c>
      <c r="Q53" s="115">
        <v>-0.36404340765190107</v>
      </c>
      <c r="R53" s="115">
        <v>4.0864360544117372E-2</v>
      </c>
      <c r="S53" s="115">
        <v>-0.46959584190774306</v>
      </c>
      <c r="T53" s="115">
        <v>-1.2898720759790687</v>
      </c>
      <c r="U53" s="112">
        <v>-1.095576441327508</v>
      </c>
      <c r="V53" s="112">
        <v>-0.26568917747367632</v>
      </c>
      <c r="W53" s="84">
        <v>-0.69006654253653099</v>
      </c>
      <c r="X53" s="46"/>
      <c r="Y53" s="85">
        <v>52</v>
      </c>
      <c r="Z53" s="112">
        <f>(幕後結果!$AB$2+幕後結果!$AB$4*幕後結果_最佳化!$N1054)*12/3</f>
        <v>-1.1442693489353153</v>
      </c>
      <c r="AA53" s="112">
        <f>(幕後結果!$AC$2+幕後結果!$AC$4*幕後結果_最佳化!$O1054)*12/3</f>
        <v>-2.7975608157794589</v>
      </c>
      <c r="AB53" s="112">
        <f>(幕後結果!$AD$2+幕後結果!$AD$4*幕後結果_最佳化!$P1054)*12/3</f>
        <v>1.4906937793981669</v>
      </c>
      <c r="AC53" s="112">
        <f>(幕後結果!$AE$2+幕後結果!$AE$4*幕後結果_最佳化!$Q1054)*12/3</f>
        <v>0.78194230903029693</v>
      </c>
      <c r="AD53" s="112">
        <f>(幕後結果!$AF$2+幕後結果!$AF$4*幕後結果_最佳化!$R1054)*12/3</f>
        <v>1.7786606624195735</v>
      </c>
      <c r="AE53" s="112">
        <f>(幕後結果!$AG$2+幕後結果!$AG$4*幕後結果_最佳化!$S1054)*12/3</f>
        <v>-0.83946051646313735</v>
      </c>
      <c r="AF53" s="112">
        <f>(幕後結果!$AH$2+幕後結果!$AH$4*幕後結果_最佳化!$T1054)*12/3</f>
        <v>-0.85324308906322255</v>
      </c>
      <c r="AG53" s="112">
        <f>(幕後結果!$AI$2+幕後結果!$AI$4*幕後結果_最佳化!$U1054)*12/3</f>
        <v>-0.96294211134101071</v>
      </c>
      <c r="AH53" s="112">
        <f>(幕後結果!$AJ$2+幕後結果!$AJ$4*幕後結果_最佳化!$V1054)*12/3</f>
        <v>0.80311385832456883</v>
      </c>
      <c r="AI53" s="86">
        <f>(幕後結果!$AK$2+幕後結果!$AK$4*幕後結果_最佳化!$W1054)*12/3</f>
        <v>-0.75374286668530133</v>
      </c>
      <c r="AJ53" s="46"/>
      <c r="AK53" s="46"/>
      <c r="AL53" s="46"/>
      <c r="AM53" s="87">
        <v>52</v>
      </c>
      <c r="AN53" s="112">
        <f t="shared" si="1"/>
        <v>0.15625076325784215</v>
      </c>
      <c r="AO53" s="112">
        <f t="shared" si="2"/>
        <v>0.20027980844101195</v>
      </c>
      <c r="AP53" s="112">
        <f t="shared" si="3"/>
        <v>0.20257108820597461</v>
      </c>
      <c r="AQ53" s="112">
        <f t="shared" si="4"/>
        <v>1.9771927321921963E-2</v>
      </c>
      <c r="AR53" s="112">
        <f t="shared" si="5"/>
        <v>0.11737417793406045</v>
      </c>
      <c r="AS53" s="112">
        <f t="shared" si="6"/>
        <v>0.13433547033685619</v>
      </c>
      <c r="AT53" s="112">
        <f t="shared" si="7"/>
        <v>9.5850111231193316E-2</v>
      </c>
      <c r="AU53" s="112">
        <f t="shared" si="8"/>
        <v>4.2980975671504806E-4</v>
      </c>
      <c r="AV53" s="112">
        <f t="shared" si="9"/>
        <v>2.4493716187032964E-2</v>
      </c>
      <c r="AW53" s="112">
        <f t="shared" si="10"/>
        <v>4.8643127327391358E-2</v>
      </c>
      <c r="AX53" s="112">
        <f t="shared" si="11"/>
        <v>1.0000000000000002</v>
      </c>
      <c r="AY53" s="112">
        <f>SUMPRODUCT(AN53:AW53,幕後結果_最佳化!$Z$1005:$AI$1005)</f>
        <v>8.2736940249422172E-2</v>
      </c>
      <c r="AZ53" s="112">
        <f>(SUMPRODUCT(AN53:AW53,MMULT(AN53:AW53,幕後結果!$AB$9:$AK$18)))*252</f>
        <v>6.2892118003339381E-2</v>
      </c>
      <c r="BA53" s="112">
        <f t="shared" si="12"/>
        <v>0.25078300979799129</v>
      </c>
      <c r="BB53" s="88">
        <f t="shared" si="13"/>
        <v>0.15885023583340555</v>
      </c>
      <c r="BC53" s="46"/>
      <c r="BD53" s="46"/>
    </row>
    <row r="54" spans="1:56">
      <c r="A54" s="81">
        <v>53</v>
      </c>
      <c r="B54" s="112">
        <v>0.25570697741002335</v>
      </c>
      <c r="C54" s="112">
        <v>0.59489192699740023</v>
      </c>
      <c r="D54" s="112">
        <v>0.81199162524006829</v>
      </c>
      <c r="E54" s="112">
        <v>0.63700100639708035</v>
      </c>
      <c r="F54" s="112">
        <v>0.48433339653046348</v>
      </c>
      <c r="G54" s="112">
        <v>0.72745100570560894</v>
      </c>
      <c r="H54" s="112">
        <v>0.45546488829173959</v>
      </c>
      <c r="I54" s="112">
        <v>0.59509979784585654</v>
      </c>
      <c r="J54" s="112">
        <v>0.3591850981455289</v>
      </c>
      <c r="K54" s="90">
        <v>0.71539116048369733</v>
      </c>
      <c r="L54" s="91"/>
      <c r="M54" s="92">
        <v>53</v>
      </c>
      <c r="N54" s="115">
        <v>-0.6566376176415929</v>
      </c>
      <c r="O54" s="115">
        <v>0.24014719778616203</v>
      </c>
      <c r="P54" s="115">
        <v>0.88525938584874642</v>
      </c>
      <c r="Q54" s="115">
        <v>0.350454025705288</v>
      </c>
      <c r="R54" s="115">
        <v>-3.9280450206499937E-2</v>
      </c>
      <c r="S54" s="115">
        <v>0.6051219230379733</v>
      </c>
      <c r="T54" s="115">
        <v>-0.11186584718800122</v>
      </c>
      <c r="U54" s="112">
        <v>0.24068353081155197</v>
      </c>
      <c r="V54" s="112">
        <v>-0.36063784238597141</v>
      </c>
      <c r="W54" s="84">
        <v>0.5692040403896883</v>
      </c>
      <c r="X54" s="46"/>
      <c r="Y54" s="85">
        <v>53</v>
      </c>
      <c r="Z54" s="112">
        <f>(幕後結果!$AB$2+幕後結果!$AB$4*幕後結果_最佳化!$N1055)*12/3</f>
        <v>-0.86353901973071778</v>
      </c>
      <c r="AA54" s="112">
        <f>(幕後結果!$AC$2+幕後結果!$AC$4*幕後結果_最佳化!$O1055)*12/3</f>
        <v>-1.1040303392776383</v>
      </c>
      <c r="AB54" s="112">
        <f>(幕後結果!$AD$2+幕後結果!$AD$4*幕後結果_最佳化!$P1055)*12/3</f>
        <v>1.0555797636656576</v>
      </c>
      <c r="AC54" s="112">
        <f>(幕後結果!$AE$2+幕後結果!$AE$4*幕後結果_最佳化!$Q1055)*12/3</f>
        <v>1.3531207564091365</v>
      </c>
      <c r="AD54" s="112">
        <f>(幕後結果!$AF$2+幕後結果!$AF$4*幕後結果_最佳化!$R1055)*12/3</f>
        <v>2.1264649259748922</v>
      </c>
      <c r="AE54" s="112">
        <f>(幕後結果!$AG$2+幕後結果!$AG$4*幕後結果_最佳化!$S1055)*12/3</f>
        <v>0.63333996507544887</v>
      </c>
      <c r="AF54" s="112">
        <f>(幕後結果!$AH$2+幕後結果!$AH$4*幕後結果_最佳化!$T1055)*12/3</f>
        <v>-1.4510274053387798E-2</v>
      </c>
      <c r="AG54" s="112">
        <f>(幕後結果!$AI$2+幕後結果!$AI$4*幕後結果_最佳化!$U1055)*12/3</f>
        <v>0.84642118515709319</v>
      </c>
      <c r="AH54" s="112">
        <f>(幕後結果!$AJ$2+幕後結果!$AJ$4*幕後結果_最佳化!$V1055)*12/3</f>
        <v>0.69052398388473646</v>
      </c>
      <c r="AI54" s="86">
        <f>(幕後結果!$AK$2+幕後結果!$AK$4*幕後結果_最佳化!$W1055)*12/3</f>
        <v>0.52135889649238809</v>
      </c>
      <c r="AJ54" s="46"/>
      <c r="AK54" s="46"/>
      <c r="AL54" s="46"/>
      <c r="AM54" s="87">
        <v>53</v>
      </c>
      <c r="AN54" s="112">
        <f t="shared" si="1"/>
        <v>9.1704063698095917E-2</v>
      </c>
      <c r="AO54" s="112">
        <f t="shared" si="2"/>
        <v>0.1519771947741011</v>
      </c>
      <c r="AP54" s="112">
        <f t="shared" si="3"/>
        <v>0.22086533551697435</v>
      </c>
      <c r="AQ54" s="112">
        <f t="shared" si="4"/>
        <v>0.17388525340455924</v>
      </c>
      <c r="AR54" s="112">
        <f t="shared" si="5"/>
        <v>6.3500585297305581E-2</v>
      </c>
      <c r="AS54" s="112">
        <f t="shared" si="6"/>
        <v>0.12669528189744375</v>
      </c>
      <c r="AT54" s="112">
        <f t="shared" si="7"/>
        <v>1.8007015941251578E-2</v>
      </c>
      <c r="AU54" s="112">
        <f t="shared" si="8"/>
        <v>1.6652758223493935E-2</v>
      </c>
      <c r="AV54" s="112">
        <f t="shared" si="9"/>
        <v>0.11658713991126909</v>
      </c>
      <c r="AW54" s="112">
        <f t="shared" si="10"/>
        <v>2.0125371335505297E-2</v>
      </c>
      <c r="AX54" s="112">
        <f t="shared" si="11"/>
        <v>0.99999999999999978</v>
      </c>
      <c r="AY54" s="112">
        <f>SUMPRODUCT(AN54:AW54,幕後結果_最佳化!$Z$1005:$AI$1005)</f>
        <v>0.30936141723709881</v>
      </c>
      <c r="AZ54" s="112">
        <f>(SUMPRODUCT(AN54:AW54,MMULT(AN54:AW54,幕後結果!$AB$9:$AK$18)))*252</f>
        <v>5.3497056012317391E-2</v>
      </c>
      <c r="BA54" s="112">
        <f t="shared" si="12"/>
        <v>0.2312943060525213</v>
      </c>
      <c r="BB54" s="88">
        <f t="shared" si="13"/>
        <v>1.1520448634675509</v>
      </c>
      <c r="BC54" s="46"/>
      <c r="BD54" s="46"/>
    </row>
    <row r="55" spans="1:56">
      <c r="A55" s="81">
        <v>54</v>
      </c>
      <c r="B55" s="112">
        <v>0.21779962547471299</v>
      </c>
      <c r="C55" s="112">
        <v>0.54258781304010539</v>
      </c>
      <c r="D55" s="112">
        <v>0.38047009560622902</v>
      </c>
      <c r="E55" s="112">
        <v>0.74798798231537367</v>
      </c>
      <c r="F55" s="112">
        <v>0.41066378506660883</v>
      </c>
      <c r="G55" s="112">
        <v>4.9619877733493301E-2</v>
      </c>
      <c r="H55" s="112">
        <v>0.54584686626591239</v>
      </c>
      <c r="I55" s="112">
        <v>0.71293737107256172</v>
      </c>
      <c r="J55" s="112">
        <v>0.52228050646490631</v>
      </c>
      <c r="K55" s="90">
        <v>0.31342678619960629</v>
      </c>
      <c r="L55" s="91"/>
      <c r="M55" s="92">
        <v>54</v>
      </c>
      <c r="N55" s="115">
        <v>-0.77964603558030243</v>
      </c>
      <c r="O55" s="115">
        <v>0.10695538543320147</v>
      </c>
      <c r="P55" s="115">
        <v>-0.30424638157687084</v>
      </c>
      <c r="Q55" s="115">
        <v>0.66817164128683981</v>
      </c>
      <c r="R55" s="115">
        <v>-0.22583780794454131</v>
      </c>
      <c r="S55" s="115">
        <v>-1.6485505064413633</v>
      </c>
      <c r="T55" s="115">
        <v>0.11517518474485648</v>
      </c>
      <c r="U55" s="112">
        <v>0.56198644011747467</v>
      </c>
      <c r="V55" s="112">
        <v>5.5878012337151471E-2</v>
      </c>
      <c r="W55" s="84">
        <v>-0.48616022113453949</v>
      </c>
      <c r="X55" s="46"/>
      <c r="Y55" s="85">
        <v>54</v>
      </c>
      <c r="Z55" s="112">
        <f>(幕後結果!$AB$2+幕後結果!$AB$4*幕後結果_最佳化!$N1056)*12/3</f>
        <v>-1.0162601698429254</v>
      </c>
      <c r="AA55" s="112">
        <f>(幕後結果!$AC$2+幕後結果!$AC$4*幕後結果_最佳化!$O1056)*12/3</f>
        <v>-1.2982659655397564</v>
      </c>
      <c r="AB55" s="112">
        <f>(幕後結果!$AD$2+幕後結果!$AD$4*幕後結果_最佳化!$P1056)*12/3</f>
        <v>-2.5042622803144621E-2</v>
      </c>
      <c r="AC55" s="112">
        <f>(幕後結果!$AE$2+幕後結果!$AE$4*幕後結果_最佳化!$Q1056)*12/3</f>
        <v>1.2727313081667448</v>
      </c>
      <c r="AD55" s="112">
        <f>(幕後結果!$AF$2+幕後結果!$AF$4*幕後結果_最佳化!$R1056)*12/3</f>
        <v>1.7486169241354597</v>
      </c>
      <c r="AE55" s="112">
        <f>(幕後結果!$AG$2+幕後結果!$AG$4*幕後結果_最佳化!$S1056)*12/3</f>
        <v>-1.7425859575382929</v>
      </c>
      <c r="AF55" s="112">
        <f>(幕後結果!$AH$2+幕後結果!$AH$4*幕後結果_最佳化!$T1056)*12/3</f>
        <v>9.4882806481917562E-2</v>
      </c>
      <c r="AG55" s="112">
        <f>(幕後結果!$AI$2+幕後結果!$AI$4*幕後結果_最佳化!$U1056)*12/3</f>
        <v>0.68159247315703053</v>
      </c>
      <c r="AH55" s="112">
        <f>(幕後結果!$AJ$2+幕後結果!$AJ$4*幕後結果_最佳化!$V1056)*12/3</f>
        <v>0.86699818830428621</v>
      </c>
      <c r="AI55" s="86">
        <f>(幕後結果!$AK$2+幕後結果!$AK$4*幕後結果_最佳化!$W1056)*12/3</f>
        <v>-0.45056438033314117</v>
      </c>
      <c r="AJ55" s="46"/>
      <c r="AK55" s="46"/>
      <c r="AL55" s="46"/>
      <c r="AM55" s="87">
        <v>54</v>
      </c>
      <c r="AN55" s="112">
        <f t="shared" si="1"/>
        <v>2.3105375513905537E-2</v>
      </c>
      <c r="AO55" s="112">
        <f t="shared" si="2"/>
        <v>2.9036812026457855E-2</v>
      </c>
      <c r="AP55" s="112">
        <f t="shared" si="3"/>
        <v>5.7472803757990444E-2</v>
      </c>
      <c r="AQ55" s="112">
        <f t="shared" si="4"/>
        <v>0.19335357430542952</v>
      </c>
      <c r="AR55" s="112">
        <f t="shared" si="5"/>
        <v>7.2899688698670306E-2</v>
      </c>
      <c r="AS55" s="112">
        <f t="shared" si="6"/>
        <v>4.2513107549041612E-2</v>
      </c>
      <c r="AT55" s="112">
        <f t="shared" si="7"/>
        <v>0.26032237008586839</v>
      </c>
      <c r="AU55" s="112">
        <f t="shared" si="8"/>
        <v>6.1832354017509375E-2</v>
      </c>
      <c r="AV55" s="112">
        <f t="shared" si="9"/>
        <v>5.2857310935031605E-2</v>
      </c>
      <c r="AW55" s="112">
        <f t="shared" si="10"/>
        <v>0.20660660311009532</v>
      </c>
      <c r="AX55" s="112">
        <f t="shared" si="11"/>
        <v>1</v>
      </c>
      <c r="AY55" s="112">
        <f>SUMPRODUCT(AN55:AW55,幕後結果_最佳化!$Z$1005:$AI$1005)</f>
        <v>0.39360085856190202</v>
      </c>
      <c r="AZ55" s="112">
        <f>(SUMPRODUCT(AN55:AW55,MMULT(AN55:AW55,幕後結果!$AB$9:$AK$18)))*252</f>
        <v>4.1741717784387622E-2</v>
      </c>
      <c r="BA55" s="112">
        <f t="shared" si="12"/>
        <v>0.20430789946643674</v>
      </c>
      <c r="BB55" s="88">
        <f t="shared" si="13"/>
        <v>1.7165310762715487</v>
      </c>
      <c r="BC55" s="46"/>
      <c r="BD55" s="46"/>
    </row>
    <row r="56" spans="1:56">
      <c r="A56" s="81">
        <v>55</v>
      </c>
      <c r="B56" s="112">
        <v>2.8836092089350451E-3</v>
      </c>
      <c r="C56" s="112">
        <v>0.12111108889636224</v>
      </c>
      <c r="D56" s="112">
        <v>0.47832217122449983</v>
      </c>
      <c r="E56" s="112">
        <v>0.10147887055510951</v>
      </c>
      <c r="F56" s="112">
        <v>6.7506218082314717E-2</v>
      </c>
      <c r="G56" s="112">
        <v>0.32596693586941394</v>
      </c>
      <c r="H56" s="112">
        <v>0.58945469853466514</v>
      </c>
      <c r="I56" s="112">
        <v>1.9354829143988672E-2</v>
      </c>
      <c r="J56" s="112">
        <v>0.29870331650742421</v>
      </c>
      <c r="K56" s="90">
        <v>0.20043259218124998</v>
      </c>
      <c r="L56" s="91"/>
      <c r="M56" s="92">
        <v>55</v>
      </c>
      <c r="N56" s="115">
        <v>-2.7607308446929331</v>
      </c>
      <c r="O56" s="115">
        <v>-1.1694504896245701</v>
      </c>
      <c r="P56" s="115">
        <v>-5.4365026487389813E-2</v>
      </c>
      <c r="Q56" s="115">
        <v>-1.2731699507222662</v>
      </c>
      <c r="R56" s="115">
        <v>-1.4946246234148131</v>
      </c>
      <c r="S56" s="115">
        <v>-0.45107725261838261</v>
      </c>
      <c r="T56" s="115">
        <v>0.22614248393178785</v>
      </c>
      <c r="U56" s="112">
        <v>-2.0672600310226756</v>
      </c>
      <c r="V56" s="112">
        <v>-0.52813356906717357</v>
      </c>
      <c r="W56" s="84">
        <v>-0.84007705459320947</v>
      </c>
      <c r="X56" s="46"/>
      <c r="Y56" s="85">
        <v>55</v>
      </c>
      <c r="Z56" s="112">
        <f>(幕後結果!$AB$2+幕後結果!$AB$4*幕後結果_最佳化!$N1057)*12/3</f>
        <v>-3.4758768008628889</v>
      </c>
      <c r="AA56" s="112">
        <f>(幕後結果!$AC$2+幕後結果!$AC$4*幕後結果_最佳化!$O1057)*12/3</f>
        <v>-3.2293730464842922</v>
      </c>
      <c r="AB56" s="112">
        <f>(幕後結果!$AD$2+幕後結果!$AD$4*幕後結果_最佳化!$P1057)*12/3</f>
        <v>-0.5349618885763715</v>
      </c>
      <c r="AC56" s="112">
        <f>(幕後結果!$AE$2+幕後結果!$AE$4*幕後結果_最佳化!$Q1057)*12/3</f>
        <v>-0.41498497377370924</v>
      </c>
      <c r="AD56" s="112">
        <f>(幕後結果!$AF$2+幕後結果!$AF$4*幕後結果_最佳化!$R1057)*12/3</f>
        <v>-0.84578151279194946</v>
      </c>
      <c r="AE56" s="112">
        <f>(幕後結果!$AG$2+幕後結果!$AG$4*幕後結果_最佳化!$S1057)*12/3</f>
        <v>-1.2349996586421477</v>
      </c>
      <c r="AF56" s="112">
        <f>(幕後結果!$AH$2+幕後結果!$AH$4*幕後結果_最佳化!$T1057)*12/3</f>
        <v>-0.24613159960467226</v>
      </c>
      <c r="AG56" s="112">
        <f>(幕後結果!$AI$2+幕後結果!$AI$4*幕後結果_最佳化!$U1057)*12/3</f>
        <v>-2.9200348556398432</v>
      </c>
      <c r="AH56" s="112">
        <f>(幕後結果!$AJ$2+幕後結果!$AJ$4*幕後結果_最佳化!$V1057)*12/3</f>
        <v>-9.1909178138533942E-2</v>
      </c>
      <c r="AI56" s="86">
        <f>(幕後結果!$AK$2+幕後結果!$AK$4*幕後結果_最佳化!$W1057)*12/3</f>
        <v>-1.6804311706030761</v>
      </c>
      <c r="AJ56" s="46"/>
      <c r="AK56" s="46"/>
      <c r="AL56" s="46"/>
      <c r="AM56" s="87">
        <v>55</v>
      </c>
      <c r="AN56" s="112">
        <f t="shared" si="1"/>
        <v>0.13459168129887178</v>
      </c>
      <c r="AO56" s="112">
        <f t="shared" si="2"/>
        <v>0.17586983982813756</v>
      </c>
      <c r="AP56" s="112">
        <f t="shared" si="3"/>
        <v>3.3000559032586255E-3</v>
      </c>
      <c r="AQ56" s="112">
        <f t="shared" si="4"/>
        <v>2.4546559136001143E-2</v>
      </c>
      <c r="AR56" s="112">
        <f t="shared" si="5"/>
        <v>0.11451194398925382</v>
      </c>
      <c r="AS56" s="112">
        <f t="shared" si="6"/>
        <v>8.973313842292531E-2</v>
      </c>
      <c r="AT56" s="112">
        <f t="shared" si="7"/>
        <v>9.3289576814779618E-2</v>
      </c>
      <c r="AU56" s="112">
        <f t="shared" si="8"/>
        <v>0.1829323987548476</v>
      </c>
      <c r="AV56" s="112">
        <f t="shared" si="9"/>
        <v>7.2521200467315722E-2</v>
      </c>
      <c r="AW56" s="112">
        <f t="shared" si="10"/>
        <v>0.10870360538460885</v>
      </c>
      <c r="AX56" s="112">
        <f t="shared" si="11"/>
        <v>0.99999999999999989</v>
      </c>
      <c r="AY56" s="112">
        <f>SUMPRODUCT(AN56:AW56,幕後結果_最佳化!$Z$1005:$AI$1005)</f>
        <v>0.15764540430031657</v>
      </c>
      <c r="AZ56" s="112">
        <f>(SUMPRODUCT(AN56:AW56,MMULT(AN56:AW56,幕後結果!$AB$9:$AK$18)))*252</f>
        <v>6.2630792374323341E-2</v>
      </c>
      <c r="BA56" s="112">
        <f t="shared" si="12"/>
        <v>0.25026144803849304</v>
      </c>
      <c r="BB56" s="88">
        <f t="shared" si="13"/>
        <v>0.45850211928234119</v>
      </c>
      <c r="BC56" s="46"/>
      <c r="BD56" s="46"/>
    </row>
    <row r="57" spans="1:56">
      <c r="A57" s="81">
        <v>56</v>
      </c>
      <c r="B57" s="112">
        <v>0.24599274073659072</v>
      </c>
      <c r="C57" s="112">
        <v>0.19095200454992201</v>
      </c>
      <c r="D57" s="112">
        <v>8.9998291118271512E-2</v>
      </c>
      <c r="E57" s="112">
        <v>0.75256569201162082</v>
      </c>
      <c r="F57" s="112">
        <v>0.10670494648952444</v>
      </c>
      <c r="G57" s="112">
        <v>0.17067046532777419</v>
      </c>
      <c r="H57" s="112">
        <v>0.28940249836276055</v>
      </c>
      <c r="I57" s="112">
        <v>0.97102448861647028</v>
      </c>
      <c r="J57" s="112">
        <v>0.57508912784154798</v>
      </c>
      <c r="K57" s="90">
        <v>9.562718198667719E-3</v>
      </c>
      <c r="L57" s="91"/>
      <c r="M57" s="92">
        <v>56</v>
      </c>
      <c r="N57" s="115">
        <v>-0.68715432835489965</v>
      </c>
      <c r="O57" s="115">
        <v>-0.87439347589564576</v>
      </c>
      <c r="P57" s="115">
        <v>-1.3407655570425003</v>
      </c>
      <c r="Q57" s="115">
        <v>0.68258578969879846</v>
      </c>
      <c r="R57" s="115">
        <v>-1.244243677744415</v>
      </c>
      <c r="S57" s="115">
        <v>-0.95151909356259246</v>
      </c>
      <c r="T57" s="115">
        <v>-0.55513109292899454</v>
      </c>
      <c r="U57" s="112">
        <v>1.8960682312972705</v>
      </c>
      <c r="V57" s="112">
        <v>0.18934587269399014</v>
      </c>
      <c r="W57" s="84">
        <v>-2.3430769830682667</v>
      </c>
      <c r="X57" s="46"/>
      <c r="Y57" s="85">
        <v>56</v>
      </c>
      <c r="Z57" s="112">
        <f>(幕後結果!$AB$2+幕後結果!$AB$4*幕後結果_最佳化!$N1058)*12/3</f>
        <v>-0.90142705402849987</v>
      </c>
      <c r="AA57" s="112">
        <f>(幕後結果!$AC$2+幕後結果!$AC$4*幕後結果_最佳化!$O1058)*12/3</f>
        <v>-2.6426001151837193</v>
      </c>
      <c r="AB57" s="112">
        <f>(幕後結果!$AD$2+幕後結果!$AD$4*幕後結果_最佳化!$P1058)*12/3</f>
        <v>-0.99442521854986354</v>
      </c>
      <c r="AC57" s="112">
        <f>(幕後結果!$AE$2+幕後結果!$AE$4*幕後結果_最佳化!$Q1058)*12/3</f>
        <v>0.87454954873440494</v>
      </c>
      <c r="AD57" s="112">
        <f>(幕後結果!$AF$2+幕後結果!$AF$4*幕後結果_最佳化!$R1058)*12/3</f>
        <v>0.33295356102473095</v>
      </c>
      <c r="AE57" s="112">
        <f>(幕後結果!$AG$2+幕後結果!$AG$4*幕後結果_最佳化!$S1058)*12/3</f>
        <v>-1.5596671317132147</v>
      </c>
      <c r="AF57" s="112">
        <f>(幕後結果!$AH$2+幕後結果!$AH$4*幕後結果_最佳化!$T1058)*12/3</f>
        <v>-0.71831259931237412</v>
      </c>
      <c r="AG57" s="112">
        <f>(幕後結果!$AI$2+幕後結果!$AI$4*幕後結果_最佳化!$U1058)*12/3</f>
        <v>1.153582973276766</v>
      </c>
      <c r="AH57" s="112">
        <f>(幕後結果!$AJ$2+幕後結果!$AJ$4*幕後結果_最佳化!$V1058)*12/3</f>
        <v>0.36500911735480446</v>
      </c>
      <c r="AI57" s="86">
        <f>(幕後結果!$AK$2+幕後結果!$AK$4*幕後結果_最佳化!$W1058)*12/3</f>
        <v>-2.3438873326136394</v>
      </c>
      <c r="AJ57" s="46"/>
      <c r="AK57" s="46"/>
      <c r="AL57" s="46"/>
      <c r="AM57" s="87">
        <v>56</v>
      </c>
      <c r="AN57" s="112">
        <f t="shared" si="1"/>
        <v>0.12500839962474894</v>
      </c>
      <c r="AO57" s="112">
        <f t="shared" si="2"/>
        <v>0.26026713199702567</v>
      </c>
      <c r="AP57" s="112">
        <f t="shared" si="3"/>
        <v>3.4452691210481112E-2</v>
      </c>
      <c r="AQ57" s="112">
        <f t="shared" si="4"/>
        <v>6.104413133105685E-2</v>
      </c>
      <c r="AR57" s="112">
        <f t="shared" si="5"/>
        <v>1.8108889620236698E-2</v>
      </c>
      <c r="AS57" s="112">
        <f t="shared" si="6"/>
        <v>9.8950030627740687E-2</v>
      </c>
      <c r="AT57" s="112">
        <f t="shared" si="7"/>
        <v>5.2140020975764499E-2</v>
      </c>
      <c r="AU57" s="112">
        <f t="shared" si="8"/>
        <v>7.1237490183301805E-2</v>
      </c>
      <c r="AV57" s="112">
        <f t="shared" si="9"/>
        <v>2.187793500852556E-2</v>
      </c>
      <c r="AW57" s="112">
        <f t="shared" si="10"/>
        <v>0.25691327942111819</v>
      </c>
      <c r="AX57" s="112">
        <f t="shared" si="11"/>
        <v>1</v>
      </c>
      <c r="AY57" s="112">
        <f>SUMPRODUCT(AN57:AW57,幕後結果_最佳化!$Z$1005:$AI$1005)</f>
        <v>-0.19371031837406666</v>
      </c>
      <c r="AZ57" s="112">
        <f>(SUMPRODUCT(AN57:AW57,MMULT(AN57:AW57,幕後結果!$AB$9:$AK$18)))*252</f>
        <v>7.1921644070485014E-2</v>
      </c>
      <c r="BA57" s="112">
        <f t="shared" si="12"/>
        <v>0.26818210990012925</v>
      </c>
      <c r="BB57" s="88">
        <f t="shared" si="13"/>
        <v>-0.88227480372266476</v>
      </c>
      <c r="BC57" s="46"/>
      <c r="BD57" s="46"/>
    </row>
    <row r="58" spans="1:56">
      <c r="A58" s="81">
        <v>57</v>
      </c>
      <c r="B58" s="112">
        <v>0.84216716740265807</v>
      </c>
      <c r="C58" s="112">
        <v>0.28053694020804643</v>
      </c>
      <c r="D58" s="112">
        <v>0.96354595316978431</v>
      </c>
      <c r="E58" s="112">
        <v>0.75686841728210585</v>
      </c>
      <c r="F58" s="112">
        <v>0.76848397669632451</v>
      </c>
      <c r="G58" s="112">
        <v>0.60495565062555867</v>
      </c>
      <c r="H58" s="112">
        <v>0.75383767147698433</v>
      </c>
      <c r="I58" s="112">
        <v>0.23252831951444519</v>
      </c>
      <c r="J58" s="112">
        <v>0.74687148838892958</v>
      </c>
      <c r="K58" s="90">
        <v>0.45556725749719584</v>
      </c>
      <c r="L58" s="91"/>
      <c r="M58" s="92">
        <v>57</v>
      </c>
      <c r="N58" s="115">
        <v>1.0034046422169192</v>
      </c>
      <c r="O58" s="115">
        <v>-0.58124717043304153</v>
      </c>
      <c r="P58" s="115">
        <v>1.7934055946602387</v>
      </c>
      <c r="Q58" s="115">
        <v>0.69626455653055019</v>
      </c>
      <c r="R58" s="115">
        <v>0.73386331622258816</v>
      </c>
      <c r="S58" s="115">
        <v>0.26619543477610186</v>
      </c>
      <c r="T58" s="115">
        <v>0.68661613660579379</v>
      </c>
      <c r="U58" s="112">
        <v>-0.73054578226415301</v>
      </c>
      <c r="V58" s="112">
        <v>0.66467713221439384</v>
      </c>
      <c r="W58" s="84">
        <v>-0.11160763878427724</v>
      </c>
      <c r="X58" s="46"/>
      <c r="Y58" s="85">
        <v>57</v>
      </c>
      <c r="Z58" s="112">
        <f>(幕後結果!$AB$2+幕後結果!$AB$4*幕後結果_最佳化!$N1059)*12/3</f>
        <v>1.1974871068452826</v>
      </c>
      <c r="AA58" s="112">
        <f>(幕後結果!$AC$2+幕後結果!$AC$4*幕後結果_最佳化!$O1059)*12/3</f>
        <v>-2.0917387869288357</v>
      </c>
      <c r="AB58" s="112">
        <f>(幕後結果!$AD$2+幕後結果!$AD$4*幕後結果_最佳化!$P1059)*12/3</f>
        <v>2.2585333321561034</v>
      </c>
      <c r="AC58" s="112">
        <f>(幕後結果!$AE$2+幕後結果!$AE$4*幕後結果_最佳化!$Q1059)*12/3</f>
        <v>1.7747296847394967</v>
      </c>
      <c r="AD58" s="112">
        <f>(幕後結果!$AF$2+幕後結果!$AF$4*幕後結果_最佳化!$R1059)*12/3</f>
        <v>3.4102644375186046</v>
      </c>
      <c r="AE58" s="112">
        <f>(幕後結果!$AG$2+幕後結果!$AG$4*幕後結果_最佳化!$S1059)*12/3</f>
        <v>0.19149256318971253</v>
      </c>
      <c r="AF58" s="112">
        <f>(幕後結果!$AH$2+幕後結果!$AH$4*幕後結果_最佳化!$T1059)*12/3</f>
        <v>0.58932621519534945</v>
      </c>
      <c r="AG58" s="112">
        <f>(幕後結果!$AI$2+幕後結果!$AI$4*幕後結果_最佳化!$U1059)*12/3</f>
        <v>0.7523630122749938</v>
      </c>
      <c r="AH58" s="112">
        <f>(幕後結果!$AJ$2+幕後結果!$AJ$4*幕後結果_最佳化!$V1059)*12/3</f>
        <v>2.477839264910136</v>
      </c>
      <c r="AI58" s="86">
        <f>(幕後結果!$AK$2+幕後結果!$AK$4*幕後結果_最佳化!$W1059)*12/3</f>
        <v>0.57064261804276484</v>
      </c>
      <c r="AJ58" s="46"/>
      <c r="AK58" s="46"/>
      <c r="AL58" s="46"/>
      <c r="AM58" s="87">
        <v>57</v>
      </c>
      <c r="AN58" s="112">
        <f t="shared" si="1"/>
        <v>0.15203558906701092</v>
      </c>
      <c r="AO58" s="112">
        <f t="shared" si="2"/>
        <v>5.9156944899126297E-2</v>
      </c>
      <c r="AP58" s="112">
        <f t="shared" si="3"/>
        <v>0.12026828045206227</v>
      </c>
      <c r="AQ58" s="112">
        <f t="shared" si="4"/>
        <v>0.17994027691230341</v>
      </c>
      <c r="AR58" s="112">
        <f t="shared" si="5"/>
        <v>4.899089999986192E-2</v>
      </c>
      <c r="AS58" s="112">
        <f t="shared" si="6"/>
        <v>7.7105645303799819E-2</v>
      </c>
      <c r="AT58" s="112">
        <f t="shared" si="7"/>
        <v>7.9276092566889972E-2</v>
      </c>
      <c r="AU58" s="112">
        <f t="shared" si="8"/>
        <v>0.10616355603790507</v>
      </c>
      <c r="AV58" s="112">
        <f t="shared" si="9"/>
        <v>8.3362778434347473E-2</v>
      </c>
      <c r="AW58" s="112">
        <f t="shared" si="10"/>
        <v>9.3699936326692865E-2</v>
      </c>
      <c r="AX58" s="112">
        <f t="shared" si="11"/>
        <v>1</v>
      </c>
      <c r="AY58" s="112">
        <f>SUMPRODUCT(AN58:AW58,幕後結果_最佳化!$Z$1005:$AI$1005)</f>
        <v>0.35932804948491948</v>
      </c>
      <c r="AZ58" s="112">
        <f>(SUMPRODUCT(AN58:AW58,MMULT(AN58:AW58,幕後結果!$AB$9:$AK$18)))*252</f>
        <v>4.7882247598315109E-2</v>
      </c>
      <c r="BA58" s="112">
        <f t="shared" si="12"/>
        <v>0.21882012612718033</v>
      </c>
      <c r="BB58" s="88">
        <f t="shared" si="13"/>
        <v>1.4460646517542382</v>
      </c>
      <c r="BC58" s="46"/>
      <c r="BD58" s="46"/>
    </row>
    <row r="59" spans="1:56">
      <c r="A59" s="81">
        <v>58</v>
      </c>
      <c r="B59" s="112">
        <v>3.7335632686086528E-2</v>
      </c>
      <c r="C59" s="112">
        <v>4.8924657253567982E-2</v>
      </c>
      <c r="D59" s="112">
        <v>0.73826908476196129</v>
      </c>
      <c r="E59" s="112">
        <v>0.95938231919355887</v>
      </c>
      <c r="F59" s="112">
        <v>0.46385178859850251</v>
      </c>
      <c r="G59" s="112">
        <v>6.9917869945715028E-2</v>
      </c>
      <c r="H59" s="112">
        <v>0.64683842884688181</v>
      </c>
      <c r="I59" s="112">
        <v>0.50692666610052717</v>
      </c>
      <c r="J59" s="112">
        <v>0.5486385692149649</v>
      </c>
      <c r="K59" s="90">
        <v>0.91481361186346755</v>
      </c>
      <c r="L59" s="91"/>
      <c r="M59" s="92">
        <v>58</v>
      </c>
      <c r="N59" s="115">
        <v>-1.7824783090181282</v>
      </c>
      <c r="O59" s="115">
        <v>-1.6553707548748604</v>
      </c>
      <c r="P59" s="115">
        <v>0.63801820350864979</v>
      </c>
      <c r="Q59" s="115">
        <v>1.7435627605273232</v>
      </c>
      <c r="R59" s="115">
        <v>-9.0734474143337046E-2</v>
      </c>
      <c r="S59" s="115">
        <v>-1.4764029923432527</v>
      </c>
      <c r="T59" s="115">
        <v>0.3767987869269151</v>
      </c>
      <c r="U59" s="112">
        <v>1.7363449539660056E-2</v>
      </c>
      <c r="V59" s="112">
        <v>0.12222243187482541</v>
      </c>
      <c r="W59" s="84">
        <v>1.3710069924635548</v>
      </c>
      <c r="X59" s="46"/>
      <c r="Y59" s="85">
        <v>58</v>
      </c>
      <c r="Z59" s="112">
        <f>(幕後結果!$AB$2+幕後結果!$AB$4*幕後結果_最佳化!$N1060)*12/3</f>
        <v>-2.2613269769404316</v>
      </c>
      <c r="AA59" s="112">
        <f>(幕後結果!$AC$2+幕後結果!$AC$4*幕後結果_最佳化!$O1060)*12/3</f>
        <v>-3.8140110653495207</v>
      </c>
      <c r="AB59" s="112">
        <f>(幕後結果!$AD$2+幕後結果!$AD$4*幕後結果_最佳化!$P1060)*12/3</f>
        <v>0.30988292232930092</v>
      </c>
      <c r="AC59" s="112">
        <f>(幕後結果!$AE$2+幕後結果!$AE$4*幕後結果_最佳化!$Q1060)*12/3</f>
        <v>1.9100241214835265</v>
      </c>
      <c r="AD59" s="112">
        <f>(幕後結果!$AF$2+幕後結果!$AF$4*幕後結果_最佳化!$R1060)*12/3</f>
        <v>1.4920364247290658</v>
      </c>
      <c r="AE59" s="112">
        <f>(幕後結果!$AG$2+幕後結果!$AG$4*幕後結果_最佳化!$S1060)*12/3</f>
        <v>-1.9559746965877227</v>
      </c>
      <c r="AF59" s="112">
        <f>(幕後結果!$AH$2+幕後結果!$AH$4*幕後結果_最佳化!$T1060)*12/3</f>
        <v>0.30435775036910584</v>
      </c>
      <c r="AG59" s="112">
        <f>(幕後結果!$AI$2+幕後結果!$AI$4*幕後結果_最佳化!$U1060)*12/3</f>
        <v>0.45050599992143675</v>
      </c>
      <c r="AH59" s="112">
        <f>(幕後結果!$AJ$2+幕後結果!$AJ$4*幕後結果_最佳化!$V1060)*12/3</f>
        <v>0.80864062506492351</v>
      </c>
      <c r="AI59" s="86">
        <f>(幕後結果!$AK$2+幕後結果!$AK$4*幕後結果_最佳化!$W1060)*12/3</f>
        <v>0.27313855608786164</v>
      </c>
      <c r="AJ59" s="46"/>
      <c r="AK59" s="46"/>
      <c r="AL59" s="46"/>
      <c r="AM59" s="94">
        <v>58</v>
      </c>
      <c r="AN59" s="112">
        <f t="shared" si="1"/>
        <v>2.3281140403976865E-2</v>
      </c>
      <c r="AO59" s="112">
        <f t="shared" si="2"/>
        <v>1.1855598238665863E-2</v>
      </c>
      <c r="AP59" s="112">
        <f t="shared" si="3"/>
        <v>0.15979971619231337</v>
      </c>
      <c r="AQ59" s="112">
        <f t="shared" si="4"/>
        <v>0.1388920169263933</v>
      </c>
      <c r="AR59" s="112">
        <f t="shared" si="5"/>
        <v>0.12576434570222408</v>
      </c>
      <c r="AS59" s="112">
        <f t="shared" si="6"/>
        <v>0.18517219036024729</v>
      </c>
      <c r="AT59" s="112">
        <f t="shared" si="7"/>
        <v>0.15871923297609891</v>
      </c>
      <c r="AU59" s="112">
        <f t="shared" si="8"/>
        <v>3.5312123237151126E-2</v>
      </c>
      <c r="AV59" s="112">
        <f t="shared" si="9"/>
        <v>0.13359917849126873</v>
      </c>
      <c r="AW59" s="112">
        <f t="shared" si="10"/>
        <v>2.7604457471660671E-2</v>
      </c>
      <c r="AX59" s="112">
        <f t="shared" si="11"/>
        <v>1.0000000000000002</v>
      </c>
      <c r="AY59" s="112">
        <f>SUMPRODUCT(AN59:AW59,幕後結果_最佳化!$Z$1005:$AI$1005)</f>
        <v>0.58889111713269171</v>
      </c>
      <c r="AZ59" s="112">
        <f>(SUMPRODUCT(AN59:AW59,MMULT(AN59:AW59,幕後結果!$AB$9:$AK$18)))*252</f>
        <v>4.475324851560724E-2</v>
      </c>
      <c r="BA59" s="112">
        <f t="shared" si="12"/>
        <v>0.21154963605642824</v>
      </c>
      <c r="BB59" s="88">
        <f t="shared" si="13"/>
        <v>2.5809125806628912</v>
      </c>
      <c r="BC59" s="46"/>
      <c r="BD59" s="46"/>
    </row>
    <row r="60" spans="1:56">
      <c r="A60" s="81">
        <v>59</v>
      </c>
      <c r="B60" s="112">
        <v>0.18567888119873044</v>
      </c>
      <c r="C60" s="112">
        <v>0.36433932363336496</v>
      </c>
      <c r="D60" s="112">
        <v>0.2450971473337118</v>
      </c>
      <c r="E60" s="112">
        <v>6.963474968844241E-2</v>
      </c>
      <c r="F60" s="112">
        <v>0.81099967089925507</v>
      </c>
      <c r="G60" s="112">
        <v>0.18190699457683923</v>
      </c>
      <c r="H60" s="112">
        <v>0.47466035530301309</v>
      </c>
      <c r="I60" s="112">
        <v>0.83757113671717631</v>
      </c>
      <c r="J60" s="112">
        <v>1.3457068730879929E-3</v>
      </c>
      <c r="K60" s="90">
        <v>0.66909016944639021</v>
      </c>
      <c r="L60" s="91"/>
      <c r="M60" s="92">
        <v>59</v>
      </c>
      <c r="N60" s="115">
        <v>-0.8939329582714346</v>
      </c>
      <c r="O60" s="115">
        <v>-0.34688376052480102</v>
      </c>
      <c r="P60" s="115">
        <v>-0.68999982934479409</v>
      </c>
      <c r="Q60" s="115">
        <v>-1.4785168164146434</v>
      </c>
      <c r="R60" s="115">
        <v>0.88158613029314936</v>
      </c>
      <c r="S60" s="115">
        <v>-0.90812158187276382</v>
      </c>
      <c r="T60" s="115">
        <v>-6.3559839349131828E-2</v>
      </c>
      <c r="U60" s="112">
        <v>0.98452442818250474</v>
      </c>
      <c r="V60" s="112">
        <v>-3.0009470350425245</v>
      </c>
      <c r="W60" s="84">
        <v>0.43740223835731151</v>
      </c>
      <c r="X60" s="46"/>
      <c r="Y60" s="85">
        <v>59</v>
      </c>
      <c r="Z60" s="112">
        <f>(幕後結果!$AB$2+幕後結果!$AB$4*幕後結果_最佳化!$N1061)*12/3</f>
        <v>-1.1581531440690582</v>
      </c>
      <c r="AA60" s="112">
        <f>(幕後結果!$AC$2+幕後結果!$AC$4*幕後結果_最佳化!$O1061)*12/3</f>
        <v>-1.9336192338312193</v>
      </c>
      <c r="AB60" s="112">
        <f>(幕後結果!$AD$2+幕後結果!$AD$4*幕後結果_最佳化!$P1061)*12/3</f>
        <v>-0.43959910422056564</v>
      </c>
      <c r="AC60" s="112">
        <f>(幕後結果!$AE$2+幕後結果!$AE$4*幕後結果_最佳化!$Q1061)*12/3</f>
        <v>-0.4602169273064991</v>
      </c>
      <c r="AD60" s="112">
        <f>(幕後結果!$AF$2+幕後結果!$AF$4*幕後結果_最佳化!$R1061)*12/3</f>
        <v>2.192925389046855</v>
      </c>
      <c r="AE60" s="112">
        <f>(幕後結果!$AG$2+幕後結果!$AG$4*幕後結果_最佳化!$S1061)*12/3</f>
        <v>-1.0764929647485382</v>
      </c>
      <c r="AF60" s="112">
        <f>(幕後結果!$AH$2+幕後結果!$AH$4*幕後結果_最佳化!$T1061)*12/3</f>
        <v>-0.16485638737377065</v>
      </c>
      <c r="AG60" s="112">
        <f>(幕後結果!$AI$2+幕後結果!$AI$4*幕後結果_最佳化!$U1061)*12/3</f>
        <v>-0.2298148397039993</v>
      </c>
      <c r="AH60" s="112">
        <f>(幕後結果!$AJ$2+幕後結果!$AJ$4*幕後結果_最佳化!$V1061)*12/3</f>
        <v>-1.3266050739906523</v>
      </c>
      <c r="AI60" s="86">
        <f>(幕後結果!$AK$2+幕後結果!$AK$4*幕後結果_最佳化!$W1061)*12/3</f>
        <v>-0.35161547678569294</v>
      </c>
      <c r="AJ60" s="46"/>
      <c r="AK60" s="46"/>
      <c r="AL60" s="46"/>
      <c r="AM60" s="94">
        <v>59</v>
      </c>
      <c r="AN60" s="112">
        <f t="shared" si="1"/>
        <v>0.13404207673230367</v>
      </c>
      <c r="AO60" s="112">
        <f t="shared" si="2"/>
        <v>9.6547178840369577E-2</v>
      </c>
      <c r="AP60" s="112">
        <f t="shared" si="3"/>
        <v>0.1228080027058981</v>
      </c>
      <c r="AQ60" s="112">
        <f t="shared" si="4"/>
        <v>6.3104759871997484E-2</v>
      </c>
      <c r="AR60" s="112">
        <f t="shared" si="5"/>
        <v>3.5994672573947457E-2</v>
      </c>
      <c r="AS60" s="112">
        <f t="shared" si="6"/>
        <v>1.2479943852777751E-2</v>
      </c>
      <c r="AT60" s="112">
        <f t="shared" si="7"/>
        <v>0.12497055628144763</v>
      </c>
      <c r="AU60" s="112">
        <f t="shared" si="8"/>
        <v>9.3309181976390071E-2</v>
      </c>
      <c r="AV60" s="112">
        <f t="shared" si="9"/>
        <v>0.15018718551970425</v>
      </c>
      <c r="AW60" s="112">
        <f t="shared" si="10"/>
        <v>0.16655644164516423</v>
      </c>
      <c r="AX60" s="112">
        <f t="shared" si="11"/>
        <v>1</v>
      </c>
      <c r="AY60" s="112">
        <f>SUMPRODUCT(AN60:AW60,幕後結果_最佳化!$Z$1005:$AI$1005)</f>
        <v>0.25719828159246089</v>
      </c>
      <c r="AZ60" s="112">
        <f>(SUMPRODUCT(AN60:AW60,MMULT(AN60:AW60,幕後結果!$AB$9:$AK$18)))*252</f>
        <v>4.9054744846070697E-2</v>
      </c>
      <c r="BA60" s="112">
        <f t="shared" si="12"/>
        <v>0.22148305769532509</v>
      </c>
      <c r="BB60" s="88">
        <f t="shared" si="13"/>
        <v>0.9675606063162282</v>
      </c>
      <c r="BC60" s="46"/>
      <c r="BD60" s="46"/>
    </row>
    <row r="61" spans="1:56">
      <c r="A61" s="81">
        <v>60</v>
      </c>
      <c r="B61" s="112">
        <v>0.8646776407665171</v>
      </c>
      <c r="C61" s="112">
        <v>0.91945485979678931</v>
      </c>
      <c r="D61" s="112">
        <v>8.6034806294945643E-3</v>
      </c>
      <c r="E61" s="112">
        <v>0.82753799078543677</v>
      </c>
      <c r="F61" s="112">
        <v>0.79694266118330348</v>
      </c>
      <c r="G61" s="112">
        <v>0.76831100174322708</v>
      </c>
      <c r="H61" s="112">
        <v>0.5396965227953805</v>
      </c>
      <c r="I61" s="112">
        <v>0.89822941475816065</v>
      </c>
      <c r="J61" s="112">
        <v>0.20074407559139007</v>
      </c>
      <c r="K61" s="90">
        <v>0.52859328598893085</v>
      </c>
      <c r="L61" s="91"/>
      <c r="M61" s="92">
        <v>60</v>
      </c>
      <c r="N61" s="115">
        <v>1.1015790544071213</v>
      </c>
      <c r="O61" s="115">
        <v>1.4014140928958227</v>
      </c>
      <c r="P61" s="115">
        <v>-2.3822553493647538</v>
      </c>
      <c r="Q61" s="115">
        <v>0.9444807810778636</v>
      </c>
      <c r="R61" s="115">
        <v>0.83075034740210574</v>
      </c>
      <c r="S61" s="115">
        <v>0.73329586496752608</v>
      </c>
      <c r="T61" s="115">
        <v>9.9669198968638226E-2</v>
      </c>
      <c r="U61" s="112">
        <v>1.2715271626641536</v>
      </c>
      <c r="V61" s="112">
        <v>-0.83896642425799239</v>
      </c>
      <c r="W61" s="84">
        <v>7.1734213287716175E-2</v>
      </c>
      <c r="X61" s="46"/>
      <c r="Y61" s="85">
        <v>60</v>
      </c>
      <c r="Z61" s="112">
        <f>(幕後結果!$AB$2+幕後結果!$AB$4*幕後結果_最佳化!$N1062)*12/3</f>
        <v>1.3193755872641448</v>
      </c>
      <c r="AA61" s="112">
        <f>(幕後結果!$AC$2+幕後結果!$AC$4*幕後結果_最佳化!$O1062)*12/3</f>
        <v>0.6490429159498341</v>
      </c>
      <c r="AB61" s="112">
        <f>(幕後結果!$AD$2+幕後結果!$AD$4*幕後結果_最佳化!$P1062)*12/3</f>
        <v>-1.1264243095985225</v>
      </c>
      <c r="AC61" s="112">
        <f>(幕後結果!$AE$2+幕後結果!$AE$4*幕後結果_最佳化!$Q1062)*12/3</f>
        <v>1.3192602148967942</v>
      </c>
      <c r="AD61" s="112">
        <f>(幕後結果!$AF$2+幕後結果!$AF$4*幕後結果_最佳化!$R1062)*12/3</f>
        <v>3.4633540590737204</v>
      </c>
      <c r="AE61" s="112">
        <f>(幕後結果!$AG$2+幕後結果!$AG$4*幕後結果_最佳化!$S1062)*12/3</f>
        <v>1.1872778399946304</v>
      </c>
      <c r="AF61" s="112">
        <f>(幕後結果!$AH$2+幕後結果!$AH$4*幕後結果_最佳化!$T1062)*12/3</f>
        <v>2.7206760166926178E-2</v>
      </c>
      <c r="AG61" s="112">
        <f>(幕後結果!$AI$2+幕後結果!$AI$4*幕後結果_最佳化!$U1062)*12/3</f>
        <v>2.0942219010828049</v>
      </c>
      <c r="AH61" s="112">
        <f>(幕後結果!$AJ$2+幕後結果!$AJ$4*幕後結果_最佳化!$V1062)*12/3</f>
        <v>0.60375153539134374</v>
      </c>
      <c r="AI61" s="86">
        <f>(幕後結果!$AK$2+幕後結果!$AK$4*幕後結果_最佳化!$W1062)*12/3</f>
        <v>0.60659385033216173</v>
      </c>
      <c r="AJ61" s="46"/>
      <c r="AK61" s="46"/>
      <c r="AL61" s="46"/>
      <c r="AM61" s="94">
        <v>60</v>
      </c>
      <c r="AN61" s="112">
        <f t="shared" si="1"/>
        <v>8.0860385310029911E-2</v>
      </c>
      <c r="AO61" s="112">
        <f t="shared" si="2"/>
        <v>0.20001016479866907</v>
      </c>
      <c r="AP61" s="112">
        <f t="shared" si="3"/>
        <v>5.6842439442298255E-2</v>
      </c>
      <c r="AQ61" s="112">
        <f t="shared" si="4"/>
        <v>0.14862001390737775</v>
      </c>
      <c r="AR61" s="112">
        <f t="shared" si="5"/>
        <v>2.7379323315664148E-2</v>
      </c>
      <c r="AS61" s="112">
        <f t="shared" si="6"/>
        <v>9.4115763779686876E-2</v>
      </c>
      <c r="AT61" s="112">
        <f t="shared" si="7"/>
        <v>4.4717995988153091E-2</v>
      </c>
      <c r="AU61" s="112">
        <f t="shared" si="8"/>
        <v>0.13473117556013975</v>
      </c>
      <c r="AV61" s="112">
        <f t="shared" si="9"/>
        <v>0.18408977798646239</v>
      </c>
      <c r="AW61" s="112">
        <f t="shared" si="10"/>
        <v>2.8632959911518874E-2</v>
      </c>
      <c r="AX61" s="112">
        <f t="shared" si="11"/>
        <v>1.0000000000000002</v>
      </c>
      <c r="AY61" s="112">
        <f>SUMPRODUCT(AN61:AW61,幕後結果_最佳化!$Z$1005:$AI$1005)</f>
        <v>0.19507460088723244</v>
      </c>
      <c r="AZ61" s="112">
        <f>(SUMPRODUCT(AN61:AW61,MMULT(AN61:AW61,幕後結果!$AB$9:$AK$18)))*252</f>
        <v>5.5698533848191192E-2</v>
      </c>
      <c r="BA61" s="112">
        <f t="shared" si="12"/>
        <v>0.23600536826138341</v>
      </c>
      <c r="BB61" s="88">
        <f t="shared" si="13"/>
        <v>0.64479296385620455</v>
      </c>
      <c r="BC61" s="46"/>
      <c r="BD61" s="46"/>
    </row>
    <row r="62" spans="1:56">
      <c r="A62" s="81">
        <v>61</v>
      </c>
      <c r="B62" s="112">
        <v>0.89601118505831234</v>
      </c>
      <c r="C62" s="112">
        <v>0.13681801120473636</v>
      </c>
      <c r="D62" s="112">
        <v>0.37189350636585017</v>
      </c>
      <c r="E62" s="112">
        <v>0.7524388075843027</v>
      </c>
      <c r="F62" s="112">
        <v>0.93474817699520396</v>
      </c>
      <c r="G62" s="112">
        <v>0.82871782901552393</v>
      </c>
      <c r="H62" s="112">
        <v>0.9244172426584969</v>
      </c>
      <c r="I62" s="112">
        <v>0.62091915142940213</v>
      </c>
      <c r="J62" s="112">
        <v>0.43218404204130634</v>
      </c>
      <c r="K62" s="90">
        <v>0.7225801077221814</v>
      </c>
      <c r="L62" s="91"/>
      <c r="M62" s="92">
        <v>61</v>
      </c>
      <c r="N62" s="115">
        <v>1.2591459226815769</v>
      </c>
      <c r="O62" s="115">
        <v>-1.0947275334045092</v>
      </c>
      <c r="P62" s="115">
        <v>-0.32684250013422472</v>
      </c>
      <c r="Q62" s="115">
        <v>0.68218435700519597</v>
      </c>
      <c r="R62" s="115">
        <v>1.5121187882296843</v>
      </c>
      <c r="S62" s="115">
        <v>0.94911064289140434</v>
      </c>
      <c r="T62" s="115">
        <v>1.4354267961717</v>
      </c>
      <c r="U62" s="112">
        <v>0.3078957009484054</v>
      </c>
      <c r="V62" s="112">
        <v>-0.17081646254859997</v>
      </c>
      <c r="W62" s="84">
        <v>0.59052342680421921</v>
      </c>
      <c r="X62" s="46"/>
      <c r="Y62" s="85">
        <v>61</v>
      </c>
      <c r="Z62" s="112">
        <f>(幕後結果!$AB$2+幕後結果!$AB$4*幕後結果_最佳化!$N1063)*12/3</f>
        <v>1.5150027951064866</v>
      </c>
      <c r="AA62" s="112">
        <f>(幕後結果!$AC$2+幕後結果!$AC$4*幕後結果_最佳化!$O1063)*12/3</f>
        <v>-2.7771320740424676</v>
      </c>
      <c r="AB62" s="112">
        <f>(幕後結果!$AD$2+幕後結果!$AD$4*幕後結果_最佳化!$P1063)*12/3</f>
        <v>0.44738728189151766</v>
      </c>
      <c r="AC62" s="112">
        <f>(幕後結果!$AE$2+幕後結果!$AE$4*幕後結果_最佳化!$Q1063)*12/3</f>
        <v>1.191085928089596</v>
      </c>
      <c r="AD62" s="112">
        <f>(幕後結果!$AF$2+幕後結果!$AF$4*幕後結果_最佳化!$R1063)*12/3</f>
        <v>3.8050911614924829</v>
      </c>
      <c r="AE62" s="112">
        <f>(幕後結果!$AG$2+幕後結果!$AG$4*幕後結果_最佳化!$S1063)*12/3</f>
        <v>0.80671366973804481</v>
      </c>
      <c r="AF62" s="112">
        <f>(幕後結果!$AH$2+幕後結果!$AH$4*幕後結果_最佳化!$T1063)*12/3</f>
        <v>0.88651362498606379</v>
      </c>
      <c r="AG62" s="112">
        <f>(幕後結果!$AI$2+幕後結果!$AI$4*幕後結果_最佳化!$U1063)*12/3</f>
        <v>1.2422328402651752</v>
      </c>
      <c r="AH62" s="112">
        <f>(幕後結果!$AJ$2+幕後結果!$AJ$4*幕後結果_最佳化!$V1063)*12/3</f>
        <v>1.9524866902354736</v>
      </c>
      <c r="AI62" s="86">
        <f>(幕後結果!$AK$2+幕後結果!$AK$4*幕後結果_最佳化!$W1063)*12/3</f>
        <v>0.74412492217678727</v>
      </c>
      <c r="AJ62" s="46"/>
      <c r="AK62" s="46"/>
      <c r="AL62" s="46"/>
      <c r="AM62" s="94">
        <v>61</v>
      </c>
      <c r="AN62" s="112">
        <f t="shared" si="1"/>
        <v>8.3550044005833837E-2</v>
      </c>
      <c r="AO62" s="112">
        <f t="shared" si="2"/>
        <v>0.11745150286762492</v>
      </c>
      <c r="AP62" s="112">
        <f t="shared" si="3"/>
        <v>0.19765975080593506</v>
      </c>
      <c r="AQ62" s="112">
        <f t="shared" si="4"/>
        <v>0.11173965366270942</v>
      </c>
      <c r="AR62" s="112">
        <f t="shared" si="5"/>
        <v>3.9598236615903237E-3</v>
      </c>
      <c r="AS62" s="112">
        <f t="shared" si="6"/>
        <v>0.17307608539270988</v>
      </c>
      <c r="AT62" s="112">
        <f t="shared" si="7"/>
        <v>9.3583455033621116E-2</v>
      </c>
      <c r="AU62" s="112">
        <f t="shared" si="8"/>
        <v>4.9162091870517302E-2</v>
      </c>
      <c r="AV62" s="112">
        <f t="shared" si="9"/>
        <v>2.5144313000250357E-2</v>
      </c>
      <c r="AW62" s="112">
        <f t="shared" si="10"/>
        <v>0.14467327969920793</v>
      </c>
      <c r="AX62" s="112">
        <f t="shared" si="11"/>
        <v>1.0000000000000002</v>
      </c>
      <c r="AY62" s="112">
        <f>SUMPRODUCT(AN62:AW62,幕後結果_最佳化!$Z$1005:$AI$1005)</f>
        <v>7.27361178507787E-2</v>
      </c>
      <c r="AZ62" s="112">
        <f>(SUMPRODUCT(AN62:AW62,MMULT(AN62:AW62,幕後結果!$AB$9:$AK$18)))*252</f>
        <v>4.9439766664528907E-2</v>
      </c>
      <c r="BA62" s="112">
        <f t="shared" si="12"/>
        <v>0.22235054905380583</v>
      </c>
      <c r="BB62" s="88">
        <f t="shared" si="13"/>
        <v>0.13418504239249152</v>
      </c>
      <c r="BC62" s="46"/>
      <c r="BD62" s="46"/>
    </row>
    <row r="63" spans="1:56">
      <c r="A63" s="81">
        <v>62</v>
      </c>
      <c r="B63" s="112">
        <v>0.77630081820569874</v>
      </c>
      <c r="C63" s="112">
        <v>0.78051849064427659</v>
      </c>
      <c r="D63" s="112">
        <v>0.13141458012237006</v>
      </c>
      <c r="E63" s="112">
        <v>0.49311106395434678</v>
      </c>
      <c r="F63" s="112">
        <v>7.737543226814303E-2</v>
      </c>
      <c r="G63" s="112">
        <v>0.36905441999773259</v>
      </c>
      <c r="H63" s="112">
        <v>0.72762492921458977</v>
      </c>
      <c r="I63" s="112">
        <v>0.38928291919982838</v>
      </c>
      <c r="J63" s="112">
        <v>0.20633015944529753</v>
      </c>
      <c r="K63" s="90">
        <v>0.35034770865165177</v>
      </c>
      <c r="L63" s="91"/>
      <c r="M63" s="92">
        <v>62</v>
      </c>
      <c r="N63" s="115">
        <v>0.75975948670444493</v>
      </c>
      <c r="O63" s="115">
        <v>0.77394550401773743</v>
      </c>
      <c r="P63" s="115">
        <v>-1.1197292412672464</v>
      </c>
      <c r="Q63" s="115">
        <v>-1.7268860137058171E-2</v>
      </c>
      <c r="R63" s="115">
        <v>-1.4229492607994039</v>
      </c>
      <c r="S63" s="115">
        <v>-0.33435878002753544</v>
      </c>
      <c r="T63" s="115">
        <v>0.60564556013252313</v>
      </c>
      <c r="U63" s="112">
        <v>-0.28118848207178748</v>
      </c>
      <c r="V63" s="112">
        <v>-0.819221029362867</v>
      </c>
      <c r="W63" s="84">
        <v>-0.38438189522400051</v>
      </c>
      <c r="X63" s="46"/>
      <c r="Y63" s="85">
        <v>62</v>
      </c>
      <c r="Z63" s="112">
        <f>(幕後結果!$AB$2+幕後結果!$AB$4*幕後結果_最佳化!$N1064)*12/3</f>
        <v>0.89498936731925272</v>
      </c>
      <c r="AA63" s="112">
        <f>(幕後結果!$AC$2+幕後結果!$AC$4*幕後結果_最佳化!$O1064)*12/3</f>
        <v>-0.24535357772728572</v>
      </c>
      <c r="AB63" s="112">
        <f>(幕後結果!$AD$2+幕後結果!$AD$4*幕後結果_最佳化!$P1064)*12/3</f>
        <v>-0.19982388006820007</v>
      </c>
      <c r="AC63" s="112">
        <f>(幕後結果!$AE$2+幕後結果!$AE$4*幕後結果_最佳化!$Q1064)*12/3</f>
        <v>0.79054120294043184</v>
      </c>
      <c r="AD63" s="112">
        <f>(幕後結果!$AF$2+幕後結果!$AF$4*幕後結果_最佳化!$R1064)*12/3</f>
        <v>0.91181408282107002</v>
      </c>
      <c r="AE63" s="112">
        <f>(幕後結果!$AG$2+幕後結果!$AG$4*幕後結果_最佳化!$S1064)*12/3</f>
        <v>-0.53894752511917587</v>
      </c>
      <c r="AF63" s="112">
        <f>(幕後結果!$AH$2+幕後結果!$AH$4*幕後結果_最佳化!$T1064)*12/3</f>
        <v>8.8189121967307771E-2</v>
      </c>
      <c r="AG63" s="112">
        <f>(幕後結果!$AI$2+幕後結果!$AI$4*幕後結果_最佳化!$U1064)*12/3</f>
        <v>0.15412903971053502</v>
      </c>
      <c r="AH63" s="112">
        <f>(幕後結果!$AJ$2+幕後結果!$AJ$4*幕後結果_最佳化!$V1064)*12/3</f>
        <v>0.1827115512703551</v>
      </c>
      <c r="AI63" s="86">
        <f>(幕後結果!$AK$2+幕後結果!$AK$4*幕後結果_最佳化!$W1064)*12/3</f>
        <v>-0.20254023886851624</v>
      </c>
      <c r="AJ63" s="46"/>
      <c r="AK63" s="46"/>
      <c r="AL63" s="46"/>
      <c r="AM63" s="94">
        <v>62</v>
      </c>
      <c r="AN63" s="112">
        <f t="shared" si="1"/>
        <v>0.20842308928512876</v>
      </c>
      <c r="AO63" s="112">
        <f t="shared" si="2"/>
        <v>0.14349684286372311</v>
      </c>
      <c r="AP63" s="112">
        <f t="shared" si="3"/>
        <v>2.9560161967652068E-2</v>
      </c>
      <c r="AQ63" s="112">
        <f t="shared" si="4"/>
        <v>0.11278715216270931</v>
      </c>
      <c r="AR63" s="112">
        <f t="shared" si="5"/>
        <v>0.11201173750226248</v>
      </c>
      <c r="AS63" s="112">
        <f t="shared" si="6"/>
        <v>0.10134523927037108</v>
      </c>
      <c r="AT63" s="112">
        <f t="shared" si="7"/>
        <v>0.10494450482332221</v>
      </c>
      <c r="AU63" s="112">
        <f t="shared" si="8"/>
        <v>3.6928638997716159E-2</v>
      </c>
      <c r="AV63" s="112">
        <f t="shared" si="9"/>
        <v>6.3475749045453958E-2</v>
      </c>
      <c r="AW63" s="112">
        <f t="shared" si="10"/>
        <v>8.7026884081660788E-2</v>
      </c>
      <c r="AX63" s="112">
        <f t="shared" si="11"/>
        <v>0.99999999999999989</v>
      </c>
      <c r="AY63" s="112">
        <f>SUMPRODUCT(AN63:AW63,幕後結果_最佳化!$Z$1005:$AI$1005)</f>
        <v>0.21515304679370403</v>
      </c>
      <c r="AZ63" s="112">
        <f>(SUMPRODUCT(AN63:AW63,MMULT(AN63:AW63,幕後結果!$AB$9:$AK$18)))*252</f>
        <v>5.606225457970998E-2</v>
      </c>
      <c r="BA63" s="112">
        <f t="shared" si="12"/>
        <v>0.23677469159458317</v>
      </c>
      <c r="BB63" s="88">
        <f t="shared" si="13"/>
        <v>0.72749771368573402</v>
      </c>
      <c r="BC63" s="46"/>
      <c r="BD63" s="46"/>
    </row>
    <row r="64" spans="1:56">
      <c r="A64" s="81">
        <v>63</v>
      </c>
      <c r="B64" s="112">
        <v>0.59967442462066045</v>
      </c>
      <c r="C64" s="112">
        <v>4.7875364627123496E-3</v>
      </c>
      <c r="D64" s="112">
        <v>0.47213820936865458</v>
      </c>
      <c r="E64" s="112">
        <v>0.41065713813384175</v>
      </c>
      <c r="F64" s="112">
        <v>7.192891990515049E-2</v>
      </c>
      <c r="G64" s="112">
        <v>0.57251051734941338</v>
      </c>
      <c r="H64" s="112">
        <v>0.11582725964659235</v>
      </c>
      <c r="I64" s="112">
        <v>0.95065237553073345</v>
      </c>
      <c r="J64" s="112">
        <v>0.22677816740366064</v>
      </c>
      <c r="K64" s="90">
        <v>0.31062152828810907</v>
      </c>
      <c r="L64" s="91"/>
      <c r="M64" s="92">
        <v>63</v>
      </c>
      <c r="N64" s="115">
        <v>0.25250448126623615</v>
      </c>
      <c r="O64" s="115">
        <v>-2.5908085998373735</v>
      </c>
      <c r="P64" s="115">
        <v>-6.9896022796986396E-2</v>
      </c>
      <c r="Q64" s="115">
        <v>-0.22585489971915806</v>
      </c>
      <c r="R64" s="115">
        <v>-1.4615745240849594</v>
      </c>
      <c r="S64" s="115">
        <v>0.18276939248780449</v>
      </c>
      <c r="T64" s="115">
        <v>-1.1961077355948475</v>
      </c>
      <c r="U64" s="112">
        <v>1.6512122190487535</v>
      </c>
      <c r="V64" s="112">
        <v>-0.74949927607794198</v>
      </c>
      <c r="W64" s="84">
        <v>-0.49408938163129612</v>
      </c>
      <c r="X64" s="46"/>
      <c r="Y64" s="85">
        <v>63</v>
      </c>
      <c r="Z64" s="112">
        <f>(幕後結果!$AB$2+幕後結果!$AB$4*幕後結果_最佳化!$N1065)*12/3</f>
        <v>0.26520671399468859</v>
      </c>
      <c r="AA64" s="112">
        <f>(幕後結果!$AC$2+幕後結果!$AC$4*幕後結果_最佳化!$O1065)*12/3</f>
        <v>-4.9263030052463099</v>
      </c>
      <c r="AB64" s="112">
        <f>(幕後結果!$AD$2+幕後結果!$AD$4*幕後結果_最佳化!$P1065)*12/3</f>
        <v>0.21475863118874639</v>
      </c>
      <c r="AC64" s="112">
        <f>(幕後結果!$AE$2+幕後結果!$AE$4*幕後結果_最佳化!$Q1065)*12/3</f>
        <v>0.27437152515934793</v>
      </c>
      <c r="AD64" s="112">
        <f>(幕後結果!$AF$2+幕後結果!$AF$4*幕後結果_最佳化!$R1065)*12/3</f>
        <v>-4.8627211283320371E-2</v>
      </c>
      <c r="AE64" s="112">
        <f>(幕後結果!$AG$2+幕後結果!$AG$4*幕後結果_最佳化!$S1065)*12/3</f>
        <v>-1.0248750735530989</v>
      </c>
      <c r="AF64" s="112">
        <f>(幕後結果!$AH$2+幕後結果!$AH$4*幕後結果_最佳化!$T1065)*12/3</f>
        <v>-1.3878893079219747</v>
      </c>
      <c r="AG64" s="112">
        <f>(幕後結果!$AI$2+幕後結果!$AI$4*幕後結果_最佳化!$U1065)*12/3</f>
        <v>0.54180516087630926</v>
      </c>
      <c r="AH64" s="112">
        <f>(幕後結果!$AJ$2+幕後結果!$AJ$4*幕後結果_最佳化!$V1065)*12/3</f>
        <v>-0.20442067523133667</v>
      </c>
      <c r="AI64" s="86">
        <f>(幕後結果!$AK$2+幕後結果!$AK$4*幕後結果_最佳化!$W1065)*12/3</f>
        <v>-1.4785318903782212</v>
      </c>
      <c r="AJ64" s="46"/>
      <c r="AK64" s="46"/>
      <c r="AL64" s="46"/>
      <c r="AM64" s="94">
        <v>63</v>
      </c>
      <c r="AN64" s="112">
        <f t="shared" si="1"/>
        <v>0.11443991331763137</v>
      </c>
      <c r="AO64" s="112">
        <f t="shared" si="2"/>
        <v>6.1071756528227328E-2</v>
      </c>
      <c r="AP64" s="112">
        <f t="shared" si="3"/>
        <v>0.15493510568855073</v>
      </c>
      <c r="AQ64" s="112">
        <f t="shared" si="4"/>
        <v>8.615086237511195E-2</v>
      </c>
      <c r="AR64" s="112">
        <f t="shared" si="5"/>
        <v>9.2237789903959227E-2</v>
      </c>
      <c r="AS64" s="112">
        <f t="shared" si="6"/>
        <v>0.11071586179882957</v>
      </c>
      <c r="AT64" s="112">
        <f t="shared" si="7"/>
        <v>0.11121417619805007</v>
      </c>
      <c r="AU64" s="112">
        <f t="shared" si="8"/>
        <v>0.14763945673502674</v>
      </c>
      <c r="AV64" s="112">
        <f t="shared" si="9"/>
        <v>5.4714674060758039E-3</v>
      </c>
      <c r="AW64" s="112">
        <f t="shared" si="10"/>
        <v>0.11612361004853698</v>
      </c>
      <c r="AX64" s="112">
        <f t="shared" si="11"/>
        <v>0.99999999999999978</v>
      </c>
      <c r="AY64" s="112">
        <f>SUMPRODUCT(AN64:AW64,幕後結果_最佳化!$Z$1005:$AI$1005)</f>
        <v>0.30146324191931007</v>
      </c>
      <c r="AZ64" s="112">
        <f>(SUMPRODUCT(AN64:AW64,MMULT(AN64:AW64,幕後結果!$AB$9:$AK$18)))*252</f>
        <v>5.1187181641014011E-2</v>
      </c>
      <c r="BA64" s="112">
        <f t="shared" si="12"/>
        <v>0.2262458433673733</v>
      </c>
      <c r="BB64" s="88">
        <f t="shared" si="13"/>
        <v>1.1428419548882516</v>
      </c>
      <c r="BC64" s="46"/>
      <c r="BD64" s="46"/>
    </row>
    <row r="65" spans="1:56">
      <c r="A65" s="81">
        <v>64</v>
      </c>
      <c r="B65" s="112">
        <v>0.58641049522769473</v>
      </c>
      <c r="C65" s="112">
        <v>0.52163062861512444</v>
      </c>
      <c r="D65" s="112">
        <v>0.90632325187840257</v>
      </c>
      <c r="E65" s="112">
        <v>1.9322426301741524E-2</v>
      </c>
      <c r="F65" s="112">
        <v>0.58942977593981771</v>
      </c>
      <c r="G65" s="112">
        <v>0.37387705833869767</v>
      </c>
      <c r="H65" s="112">
        <v>0.44592076101100919</v>
      </c>
      <c r="I65" s="112">
        <v>0.3581772534110883</v>
      </c>
      <c r="J65" s="112">
        <v>0.34968520449983465</v>
      </c>
      <c r="K65" s="90">
        <v>3.8180199446540719E-2</v>
      </c>
      <c r="L65" s="91"/>
      <c r="M65" s="92">
        <v>64</v>
      </c>
      <c r="N65" s="115">
        <v>0.21832100500614299</v>
      </c>
      <c r="O65" s="115">
        <v>5.4246538642188355E-2</v>
      </c>
      <c r="P65" s="115">
        <v>1.3184486732763869</v>
      </c>
      <c r="Q65" s="115">
        <v>-2.0679486433540988</v>
      </c>
      <c r="R65" s="115">
        <v>0.2260783947028604</v>
      </c>
      <c r="S65" s="115">
        <v>-0.32160214757684902</v>
      </c>
      <c r="T65" s="115">
        <v>-0.13597439594609123</v>
      </c>
      <c r="U65" s="112">
        <v>-0.36333519300923195</v>
      </c>
      <c r="V65" s="112">
        <v>-0.38617048784320906</v>
      </c>
      <c r="W65" s="84">
        <v>-1.7722058138664056</v>
      </c>
      <c r="X65" s="46"/>
      <c r="Y65" s="85">
        <v>64</v>
      </c>
      <c r="Z65" s="112">
        <f>(幕後結果!$AB$2+幕後結果!$AB$4*幕後結果_最佳化!$N1066)*12/3</f>
        <v>0.22276620547700343</v>
      </c>
      <c r="AA65" s="112">
        <f>(幕後結果!$AC$2+幕後結果!$AC$4*幕後結果_最佳化!$O1066)*12/3</f>
        <v>-1.2841941604333311</v>
      </c>
      <c r="AB65" s="112">
        <f>(幕後結果!$AD$2+幕後結果!$AD$4*幕後結果_最佳化!$P1066)*12/3</f>
        <v>1.6753380065939318</v>
      </c>
      <c r="AC65" s="112">
        <f>(幕後結果!$AE$2+幕後結果!$AE$4*幕後結果_最佳化!$Q1066)*12/3</f>
        <v>-0.27852254688540645</v>
      </c>
      <c r="AD65" s="112">
        <f>(幕後結果!$AF$2+幕後結果!$AF$4*幕後結果_最佳化!$R1066)*12/3</f>
        <v>2.1622584425597813</v>
      </c>
      <c r="AE65" s="112">
        <f>(幕後結果!$AG$2+幕後結果!$AG$4*幕後結果_最佳化!$S1066)*12/3</f>
        <v>-0.49237780144906823</v>
      </c>
      <c r="AF65" s="112">
        <f>(幕後結果!$AH$2+幕後結果!$AH$4*幕後結果_最佳化!$T1066)*12/3</f>
        <v>-0.17354287497862672</v>
      </c>
      <c r="AG65" s="112">
        <f>(幕後結果!$AI$2+幕後結果!$AI$4*幕後結果_最佳化!$U1066)*12/3</f>
        <v>-0.79576026315070614</v>
      </c>
      <c r="AH65" s="112">
        <f>(幕後結果!$AJ$2+幕後結果!$AJ$4*幕後結果_最佳化!$V1066)*12/3</f>
        <v>1.2797587600081746</v>
      </c>
      <c r="AI65" s="86">
        <f>(幕後結果!$AK$2+幕後結果!$AK$4*幕後結果_最佳化!$W1066)*12/3</f>
        <v>-0.97442383322912196</v>
      </c>
      <c r="AJ65" s="46"/>
      <c r="AK65" s="46"/>
      <c r="AL65" s="46"/>
      <c r="AM65" s="94">
        <v>64</v>
      </c>
      <c r="AN65" s="112">
        <f t="shared" si="1"/>
        <v>5.6349281040621112E-2</v>
      </c>
      <c r="AO65" s="112">
        <f t="shared" si="2"/>
        <v>4.7668355606389365E-2</v>
      </c>
      <c r="AP65" s="112">
        <f t="shared" si="3"/>
        <v>9.6637728266563278E-2</v>
      </c>
      <c r="AQ65" s="112">
        <f t="shared" si="4"/>
        <v>0.10030030203565213</v>
      </c>
      <c r="AR65" s="112">
        <f t="shared" si="5"/>
        <v>0.10262754629101777</v>
      </c>
      <c r="AS65" s="112">
        <f t="shared" si="6"/>
        <v>0.13519429987602205</v>
      </c>
      <c r="AT65" s="112">
        <f t="shared" si="7"/>
        <v>0.11852793933672974</v>
      </c>
      <c r="AU65" s="112">
        <f t="shared" si="8"/>
        <v>0.11316559373524469</v>
      </c>
      <c r="AV65" s="112">
        <f t="shared" si="9"/>
        <v>0.12009755653197654</v>
      </c>
      <c r="AW65" s="112">
        <f t="shared" si="10"/>
        <v>0.10943139727978334</v>
      </c>
      <c r="AX65" s="112">
        <f t="shared" si="11"/>
        <v>1</v>
      </c>
      <c r="AY65" s="112">
        <f>SUMPRODUCT(AN65:AW65,幕後結果_最佳化!$Z$1005:$AI$1005)</f>
        <v>0.45131300055305279</v>
      </c>
      <c r="AZ65" s="112">
        <f>(SUMPRODUCT(AN65:AW65,MMULT(AN65:AW65,幕後結果!$AB$9:$AK$18)))*252</f>
        <v>4.5835624287243637E-2</v>
      </c>
      <c r="BA65" s="112">
        <f t="shared" si="12"/>
        <v>0.21409256009316072</v>
      </c>
      <c r="BB65" s="88">
        <f t="shared" si="13"/>
        <v>1.9076468625314913</v>
      </c>
      <c r="BC65" s="46"/>
      <c r="BD65" s="46"/>
    </row>
    <row r="66" spans="1:56">
      <c r="A66" s="81">
        <v>65</v>
      </c>
      <c r="B66" s="112">
        <v>6.2736436571708243E-2</v>
      </c>
      <c r="C66" s="112">
        <v>0.65714277902727503</v>
      </c>
      <c r="D66" s="112">
        <v>9.8038979108734159E-2</v>
      </c>
      <c r="E66" s="112">
        <v>0.36811102141698249</v>
      </c>
      <c r="F66" s="112">
        <v>0.33101510359810526</v>
      </c>
      <c r="G66" s="112">
        <v>0.58338252974861149</v>
      </c>
      <c r="H66" s="112">
        <v>0.91910847546590824</v>
      </c>
      <c r="I66" s="112">
        <v>0.90985007279424557</v>
      </c>
      <c r="J66" s="112">
        <v>0.87216830358705089</v>
      </c>
      <c r="K66" s="90">
        <v>0.32742464764383716</v>
      </c>
      <c r="L66" s="91"/>
      <c r="M66" s="92">
        <v>65</v>
      </c>
      <c r="N66" s="115">
        <v>-1.5322008731887264</v>
      </c>
      <c r="O66" s="115">
        <v>0.40467769201556375</v>
      </c>
      <c r="P66" s="115">
        <v>-1.292806596902619</v>
      </c>
      <c r="Q66" s="115">
        <v>-0.33686052698755076</v>
      </c>
      <c r="R66" s="115">
        <v>-0.43711188669875056</v>
      </c>
      <c r="S66" s="115">
        <v>0.21055447374237835</v>
      </c>
      <c r="T66" s="115">
        <v>1.3990998287822312</v>
      </c>
      <c r="U66" s="112">
        <v>1.3398323541511543</v>
      </c>
      <c r="V66" s="112">
        <v>1.13670078079503</v>
      </c>
      <c r="W66" s="84">
        <v>-0.44703568411147521</v>
      </c>
      <c r="X66" s="46"/>
      <c r="Y66" s="85">
        <v>65</v>
      </c>
      <c r="Z66" s="112">
        <f>(幕後結果!$AB$2+幕後結果!$AB$4*幕後結果_最佳化!$N1067)*12/3</f>
        <v>-1.950594927154657</v>
      </c>
      <c r="AA66" s="112">
        <f>(幕後結果!$AC$2+幕後結果!$AC$4*幕後結果_最佳化!$O1067)*12/3</f>
        <v>-0.95336869742571206</v>
      </c>
      <c r="AB66" s="112">
        <f>(幕後結果!$AD$2+幕後結果!$AD$4*幕後結果_最佳化!$P1067)*12/3</f>
        <v>-1.0774989217837012</v>
      </c>
      <c r="AC66" s="112">
        <f>(幕後結果!$AE$2+幕後結果!$AE$4*幕後結果_最佳化!$Q1067)*12/3</f>
        <v>0.31757512299903068</v>
      </c>
      <c r="AD66" s="112">
        <f>(幕後結果!$AF$2+幕後結果!$AF$4*幕後結果_最佳化!$R1067)*12/3</f>
        <v>1.0164991356816859</v>
      </c>
      <c r="AE66" s="112">
        <f>(幕後結果!$AG$2+幕後結果!$AG$4*幕後結果_最佳化!$S1067)*12/3</f>
        <v>0.11905495505953177</v>
      </c>
      <c r="AF66" s="112">
        <f>(幕後結果!$AH$2+幕後結果!$AH$4*幕後結果_最佳化!$T1067)*12/3</f>
        <v>0.72491113716317157</v>
      </c>
      <c r="AG66" s="112">
        <f>(幕後結果!$AI$2+幕後結果!$AI$4*幕後結果_最佳化!$U1067)*12/3</f>
        <v>0.7506384823275013</v>
      </c>
      <c r="AH66" s="112">
        <f>(幕後結果!$AJ$2+幕後結果!$AJ$4*幕後結果_最佳化!$V1067)*12/3</f>
        <v>1.7213535659662567</v>
      </c>
      <c r="AI66" s="86">
        <f>(幕後結果!$AK$2+幕後結果!$AK$4*幕後結果_最佳化!$W1067)*12/3</f>
        <v>-0.3667693223615125</v>
      </c>
      <c r="AJ66" s="46"/>
      <c r="AK66" s="46"/>
      <c r="AL66" s="46"/>
      <c r="AM66" s="94">
        <v>65</v>
      </c>
      <c r="AN66" s="112">
        <f t="shared" si="1"/>
        <v>8.0703309322427849E-2</v>
      </c>
      <c r="AO66" s="112">
        <f t="shared" si="2"/>
        <v>0.14076325448614679</v>
      </c>
      <c r="AP66" s="112">
        <f t="shared" si="3"/>
        <v>0.14626813724852444</v>
      </c>
      <c r="AQ66" s="112">
        <f t="shared" si="4"/>
        <v>0.10571074443749054</v>
      </c>
      <c r="AR66" s="112">
        <f t="shared" si="5"/>
        <v>0.11274148401951405</v>
      </c>
      <c r="AS66" s="112">
        <f t="shared" si="6"/>
        <v>9.4208595193149031E-2</v>
      </c>
      <c r="AT66" s="112">
        <f t="shared" si="7"/>
        <v>3.4545852392544193E-2</v>
      </c>
      <c r="AU66" s="112">
        <f t="shared" si="8"/>
        <v>0.11465708671502765</v>
      </c>
      <c r="AV66" s="112">
        <f t="shared" si="9"/>
        <v>5.1234127768982479E-2</v>
      </c>
      <c r="AW66" s="112">
        <f t="shared" si="10"/>
        <v>0.119167408416193</v>
      </c>
      <c r="AX66" s="112">
        <f t="shared" si="11"/>
        <v>1</v>
      </c>
      <c r="AY66" s="112">
        <f>SUMPRODUCT(AN66:AW66,幕後結果_最佳化!$Z$1005:$AI$1005)</f>
        <v>0.30151310129791176</v>
      </c>
      <c r="AZ66" s="112">
        <f>(SUMPRODUCT(AN66:AW66,MMULT(AN66:AW66,幕後結果!$AB$9:$AK$18)))*252</f>
        <v>5.7072479427414176E-2</v>
      </c>
      <c r="BA66" s="112">
        <f t="shared" si="12"/>
        <v>0.23889847096081251</v>
      </c>
      <c r="BB66" s="88">
        <f t="shared" si="13"/>
        <v>1.0825230494687139</v>
      </c>
      <c r="BC66" s="46"/>
      <c r="BD66" s="46"/>
    </row>
    <row r="67" spans="1:56">
      <c r="A67" s="81">
        <v>66</v>
      </c>
      <c r="B67" s="112">
        <v>0.49538667166081929</v>
      </c>
      <c r="C67" s="112">
        <v>0.73228857979978046</v>
      </c>
      <c r="D67" s="112">
        <v>0.64085696198226039</v>
      </c>
      <c r="E67" s="112">
        <v>0.49491862311811752</v>
      </c>
      <c r="F67" s="112">
        <v>0.40717557455090336</v>
      </c>
      <c r="G67" s="112">
        <v>0.18024409774839389</v>
      </c>
      <c r="H67" s="112">
        <v>0.21464742329395037</v>
      </c>
      <c r="I67" s="112">
        <v>7.6766129883470091E-2</v>
      </c>
      <c r="J67" s="112">
        <v>0.12530490920657411</v>
      </c>
      <c r="K67" s="90">
        <v>0.3403031866572146</v>
      </c>
      <c r="L67" s="91"/>
      <c r="M67" s="92">
        <v>66</v>
      </c>
      <c r="N67" s="115">
        <v>-1.1564156995236378E-2</v>
      </c>
      <c r="O67" s="115">
        <v>0.61974931853053294</v>
      </c>
      <c r="P67" s="115">
        <v>0.36075035764621882</v>
      </c>
      <c r="Q67" s="115">
        <v>-1.2737467385447846E-2</v>
      </c>
      <c r="R67" s="115">
        <v>-0.23481651483568283</v>
      </c>
      <c r="S67" s="115">
        <v>-0.91443523304357399</v>
      </c>
      <c r="T67" s="115">
        <v>-0.79039889628816273</v>
      </c>
      <c r="U67" s="112">
        <v>-1.4271652796124463</v>
      </c>
      <c r="V67" s="112">
        <v>-1.1488694453656654</v>
      </c>
      <c r="W67" s="84">
        <v>-0.41163581934695048</v>
      </c>
      <c r="X67" s="46"/>
      <c r="Y67" s="85">
        <v>66</v>
      </c>
      <c r="Z67" s="112">
        <f>(幕後結果!$AB$2+幕後結果!$AB$4*幕後結果_最佳化!$N1068)*12/3</f>
        <v>-6.2647808644168315E-2</v>
      </c>
      <c r="AA67" s="112">
        <f>(幕後結果!$AC$2+幕後結果!$AC$4*幕後結果_最佳化!$O1068)*12/3</f>
        <v>-0.524863678172373</v>
      </c>
      <c r="AB67" s="112">
        <f>(幕後結果!$AD$2+幕後結果!$AD$4*幕後結果_最佳化!$P1068)*12/3</f>
        <v>0.83422164360179429</v>
      </c>
      <c r="AC67" s="112">
        <f>(幕後結果!$AE$2+幕後結果!$AE$4*幕後結果_最佳化!$Q1068)*12/3</f>
        <v>1.0702085183069423</v>
      </c>
      <c r="AD67" s="112">
        <f>(幕後結果!$AF$2+幕後結果!$AF$4*幕後結果_最佳化!$R1068)*12/3</f>
        <v>2.0662764211524394</v>
      </c>
      <c r="AE67" s="112">
        <f>(幕後結果!$AG$2+幕後結果!$AG$4*幕後結果_最佳化!$S1068)*12/3</f>
        <v>-0.88813507772352873</v>
      </c>
      <c r="AF67" s="112">
        <f>(幕後結果!$AH$2+幕後結果!$AH$4*幕後結果_最佳化!$T1068)*12/3</f>
        <v>-0.49478931869551329</v>
      </c>
      <c r="AG67" s="112">
        <f>(幕後結果!$AI$2+幕後結果!$AI$4*幕後結果_最佳化!$U1068)*12/3</f>
        <v>-0.67961201930623538</v>
      </c>
      <c r="AH67" s="112">
        <f>(幕後結果!$AJ$2+幕後結果!$AJ$4*幕後結果_最佳化!$V1068)*12/3</f>
        <v>0.10464810403752134</v>
      </c>
      <c r="AI67" s="86">
        <f>(幕後結果!$AK$2+幕後結果!$AK$4*幕後結果_最佳化!$W1068)*12/3</f>
        <v>-0.1694218444896245</v>
      </c>
      <c r="AJ67" s="46"/>
      <c r="AK67" s="46"/>
      <c r="AL67" s="46"/>
      <c r="AM67" s="94">
        <v>66</v>
      </c>
      <c r="AN67" s="112">
        <f t="shared" si="1"/>
        <v>2.3454564337240125E-2</v>
      </c>
      <c r="AO67" s="112">
        <f t="shared" si="2"/>
        <v>0.19224387944493254</v>
      </c>
      <c r="AP67" s="112">
        <f t="shared" si="3"/>
        <v>0.16002120596672512</v>
      </c>
      <c r="AQ67" s="112">
        <f t="shared" si="4"/>
        <v>0.15448599053219611</v>
      </c>
      <c r="AR67" s="112">
        <f t="shared" si="5"/>
        <v>1.3752944062477547E-2</v>
      </c>
      <c r="AS67" s="112">
        <f t="shared" si="6"/>
        <v>3.8146949867229732E-2</v>
      </c>
      <c r="AT67" s="112">
        <f t="shared" si="7"/>
        <v>7.4460429469573805E-2</v>
      </c>
      <c r="AU67" s="112">
        <f t="shared" si="8"/>
        <v>0.13258802002341813</v>
      </c>
      <c r="AV67" s="112">
        <f t="shared" si="9"/>
        <v>0.14482359370883405</v>
      </c>
      <c r="AW67" s="112">
        <f t="shared" si="10"/>
        <v>6.6022422587372828E-2</v>
      </c>
      <c r="AX67" s="112">
        <f t="shared" si="11"/>
        <v>0.99999999999999989</v>
      </c>
      <c r="AY67" s="112">
        <f>SUMPRODUCT(AN67:AW67,幕後結果_最佳化!$Z$1005:$AI$1005)</f>
        <v>0.19336218943287889</v>
      </c>
      <c r="AZ67" s="112">
        <f>(SUMPRODUCT(AN67:AW67,MMULT(AN67:AW67,幕後結果!$AB$9:$AK$18)))*252</f>
        <v>5.4256819173795871E-2</v>
      </c>
      <c r="BA67" s="112">
        <f t="shared" si="12"/>
        <v>0.23293093219621105</v>
      </c>
      <c r="BB67" s="88">
        <f t="shared" si="13"/>
        <v>0.64595194813429069</v>
      </c>
      <c r="BC67" s="46"/>
      <c r="BD67" s="46"/>
    </row>
    <row r="68" spans="1:56">
      <c r="A68" s="81">
        <v>67</v>
      </c>
      <c r="B68" s="112">
        <v>0.76465974271987536</v>
      </c>
      <c r="C68" s="112">
        <v>0.78436882813249298</v>
      </c>
      <c r="D68" s="112">
        <v>0.25317494805933682</v>
      </c>
      <c r="E68" s="112">
        <v>7.8192770614963658E-2</v>
      </c>
      <c r="F68" s="112">
        <v>0.45214398887122398</v>
      </c>
      <c r="G68" s="112">
        <v>9.2359174491349227E-2</v>
      </c>
      <c r="H68" s="112">
        <v>0.32801538726267676</v>
      </c>
      <c r="I68" s="112">
        <v>0.84329054365386336</v>
      </c>
      <c r="J68" s="112">
        <v>0.70771258826412864</v>
      </c>
      <c r="K68" s="90">
        <v>0.13899443106532239</v>
      </c>
      <c r="L68" s="91"/>
      <c r="M68" s="92">
        <v>67</v>
      </c>
      <c r="N68" s="115">
        <v>0.72137225118581916</v>
      </c>
      <c r="O68" s="115">
        <v>0.78703334983306961</v>
      </c>
      <c r="P68" s="115">
        <v>-0.66453196695531602</v>
      </c>
      <c r="Q68" s="115">
        <v>-1.4173331713338562</v>
      </c>
      <c r="R68" s="115">
        <v>-0.12024638078062616</v>
      </c>
      <c r="S68" s="115">
        <v>-1.3263664411920768</v>
      </c>
      <c r="T68" s="115">
        <v>-0.4453999137726693</v>
      </c>
      <c r="U68" s="112">
        <v>1.0080740535060657</v>
      </c>
      <c r="V68" s="112">
        <v>0.54671459808201972</v>
      </c>
      <c r="W68" s="84">
        <v>-1.0848482708672236</v>
      </c>
      <c r="X68" s="46"/>
      <c r="Y68" s="85">
        <v>67</v>
      </c>
      <c r="Z68" s="112">
        <f>(幕後結果!$AB$2+幕後結果!$AB$4*幕後結果_最佳化!$N1069)*12/3</f>
        <v>0.84732967982572038</v>
      </c>
      <c r="AA68" s="112">
        <f>(幕後結果!$AC$2+幕後結果!$AC$4*幕後結果_最佳化!$O1069)*12/3</f>
        <v>-0.23065284951604581</v>
      </c>
      <c r="AB68" s="112">
        <f>(幕後結果!$AD$2+幕後結果!$AD$4*幕後結果_最佳化!$P1069)*12/3</f>
        <v>0.18411984541662965</v>
      </c>
      <c r="AC68" s="112">
        <f>(幕後結果!$AE$2+幕後結果!$AE$4*幕後結果_最佳化!$Q1069)*12/3</f>
        <v>-0.11743553511529869</v>
      </c>
      <c r="AD68" s="112">
        <f>(幕後結果!$AF$2+幕後結果!$AF$4*幕後結果_最佳化!$R1069)*12/3</f>
        <v>1.9894059933307593</v>
      </c>
      <c r="AE68" s="112">
        <f>(幕後結果!$AG$2+幕後結果!$AG$4*幕後結果_最佳化!$S1069)*12/3</f>
        <v>-1.3791402985854742</v>
      </c>
      <c r="AF68" s="112">
        <f>(幕後結果!$AH$2+幕後結果!$AH$4*幕後結果_最佳化!$T1069)*12/3</f>
        <v>-0.46327003161381991</v>
      </c>
      <c r="AG68" s="112">
        <f>(幕後結果!$AI$2+幕後結果!$AI$4*幕後結果_最佳化!$U1069)*12/3</f>
        <v>0.28083648197713196</v>
      </c>
      <c r="AH68" s="112">
        <f>(幕後結果!$AJ$2+幕後結果!$AJ$4*幕後結果_最佳化!$V1069)*12/3</f>
        <v>1.7146987569665928</v>
      </c>
      <c r="AI68" s="86">
        <f>(幕後結果!$AK$2+幕後結果!$AK$4*幕後結果_最佳化!$W1069)*12/3</f>
        <v>-0.38623718559818143</v>
      </c>
      <c r="AJ68" s="46"/>
      <c r="AK68" s="46"/>
      <c r="AL68" s="46"/>
      <c r="AM68" s="94">
        <v>67</v>
      </c>
      <c r="AN68" s="112">
        <f t="shared" ref="AN68:AN131" si="14">B1069/SUM($B1069:$K1069)</f>
        <v>0.14814447004280754</v>
      </c>
      <c r="AO68" s="112">
        <f t="shared" ref="AO68:AO131" si="15">C1069/SUM($B1069:$K1069)</f>
        <v>0.11893824928843461</v>
      </c>
      <c r="AP68" s="112">
        <f t="shared" ref="AP68:AP131" si="16">D1069/SUM($B1069:$K1069)</f>
        <v>0.20913457462532037</v>
      </c>
      <c r="AQ68" s="112">
        <f t="shared" ref="AQ68:AQ131" si="17">E1069/SUM($B1069:$K1069)</f>
        <v>6.9928141379243219E-2</v>
      </c>
      <c r="AR68" s="112">
        <f t="shared" ref="AR68:AR131" si="18">F1069/SUM($B1069:$K1069)</f>
        <v>2.74378499318675E-2</v>
      </c>
      <c r="AS68" s="112">
        <f t="shared" ref="AS68:AS131" si="19">G1069/SUM($B1069:$K1069)</f>
        <v>1.3460786933987863E-2</v>
      </c>
      <c r="AT68" s="112">
        <f t="shared" ref="AT68:AT131" si="20">H1069/SUM($B1069:$K1069)</f>
        <v>0.15603386794997753</v>
      </c>
      <c r="AU68" s="112">
        <f t="shared" ref="AU68:AU131" si="21">I1069/SUM($B1069:$K1069)</f>
        <v>2.3134313658423999E-2</v>
      </c>
      <c r="AV68" s="112">
        <f t="shared" ref="AV68:AV131" si="22">J1069/SUM($B1069:$K1069)</f>
        <v>7.7667630072054197E-2</v>
      </c>
      <c r="AW68" s="112">
        <f t="shared" ref="AW68:AW131" si="23">K1069/SUM($B1069:$K1069)</f>
        <v>0.15612011611788307</v>
      </c>
      <c r="AX68" s="112">
        <f t="shared" ref="AX68:AX131" si="24">SUM(AN68:AW68)</f>
        <v>1</v>
      </c>
      <c r="AY68" s="112">
        <f>SUMPRODUCT(AN68:AW68,幕後結果_最佳化!$Z$1005:$AI$1005)</f>
        <v>0.13958280367165579</v>
      </c>
      <c r="AZ68" s="112">
        <f>(SUMPRODUCT(AN68:AW68,MMULT(AN68:AW68,幕後結果!$AB$9:$AK$18)))*252</f>
        <v>5.0433275848943221E-2</v>
      </c>
      <c r="BA68" s="112">
        <f t="shared" ref="BA68:BA131" si="25">AZ68^0.5</f>
        <v>0.22457354218372033</v>
      </c>
      <c r="BB68" s="88">
        <f t="shared" ref="BB68:BB131" si="26">(AY68-$BC$2)/$BA68</f>
        <v>0.43051733846973395</v>
      </c>
      <c r="BC68" s="46"/>
      <c r="BD68" s="46"/>
    </row>
    <row r="69" spans="1:56">
      <c r="A69" s="81">
        <v>68</v>
      </c>
      <c r="B69" s="112">
        <v>0.45859632358027347</v>
      </c>
      <c r="C69" s="112">
        <v>3.2243205695649424E-2</v>
      </c>
      <c r="D69" s="112">
        <v>0.46804265162097147</v>
      </c>
      <c r="E69" s="112">
        <v>2.571134943630371E-2</v>
      </c>
      <c r="F69" s="112">
        <v>0.98893707448290757</v>
      </c>
      <c r="G69" s="112">
        <v>6.8198021659087615E-2</v>
      </c>
      <c r="H69" s="112">
        <v>0.9930387735598285</v>
      </c>
      <c r="I69" s="112">
        <v>0.25085929128184059</v>
      </c>
      <c r="J69" s="112">
        <v>0.142793645739141</v>
      </c>
      <c r="K69" s="90">
        <v>0.96232352286998046</v>
      </c>
      <c r="L69" s="91"/>
      <c r="M69" s="92">
        <v>68</v>
      </c>
      <c r="N69" s="115">
        <v>-0.10397064124970212</v>
      </c>
      <c r="O69" s="115">
        <v>-1.8488019797875619</v>
      </c>
      <c r="P69" s="115">
        <v>-8.0191056364604288E-2</v>
      </c>
      <c r="Q69" s="115">
        <v>-1.9479353538171249</v>
      </c>
      <c r="R69" s="115">
        <v>2.288200441286949</v>
      </c>
      <c r="S69" s="115">
        <v>-1.4893469009393929</v>
      </c>
      <c r="T69" s="115">
        <v>2.4592579907380756</v>
      </c>
      <c r="U69" s="112">
        <v>-0.67178813612756183</v>
      </c>
      <c r="V69" s="112">
        <v>-1.0678519687818813</v>
      </c>
      <c r="W69" s="84">
        <v>1.7783100036926369</v>
      </c>
      <c r="X69" s="46"/>
      <c r="Y69" s="85">
        <v>68</v>
      </c>
      <c r="Z69" s="112">
        <f>(幕後結果!$AB$2+幕後結果!$AB$4*幕後結果_最佳化!$N1070)*12/3</f>
        <v>-0.17737511584520319</v>
      </c>
      <c r="AA69" s="112">
        <f>(幕後結果!$AC$2+幕後結果!$AC$4*幕後結果_最佳化!$O1070)*12/3</f>
        <v>-3.9347361372751877</v>
      </c>
      <c r="AB69" s="112">
        <f>(幕後結果!$AD$2+幕後結果!$AD$4*幕後結果_最佳化!$P1070)*12/3</f>
        <v>0.1738418085390708</v>
      </c>
      <c r="AC69" s="112">
        <f>(幕後結果!$AE$2+幕後結果!$AE$4*幕後結果_最佳化!$Q1070)*12/3</f>
        <v>-0.86967677623889195</v>
      </c>
      <c r="AD69" s="112">
        <f>(幕後結果!$AF$2+幕後結果!$AF$4*幕後結果_最佳化!$R1070)*12/3</f>
        <v>3.4512903364503793</v>
      </c>
      <c r="AE69" s="112">
        <f>(幕後結果!$AG$2+幕後結果!$AG$4*幕後結果_最佳化!$S1070)*12/3</f>
        <v>-1.8965658130452414</v>
      </c>
      <c r="AF69" s="112">
        <f>(幕後結果!$AH$2+幕後結果!$AH$4*幕後結果_最佳化!$T1070)*12/3</f>
        <v>1.5289690101369733</v>
      </c>
      <c r="AG69" s="112">
        <f>(幕後結果!$AI$2+幕後結果!$AI$4*幕後結果_最佳化!$U1070)*12/3</f>
        <v>-1.4978088663128484</v>
      </c>
      <c r="AH69" s="112">
        <f>(幕後結果!$AJ$2+幕後結果!$AJ$4*幕後結果_最佳化!$V1070)*12/3</f>
        <v>1.6689943276676391</v>
      </c>
      <c r="AI69" s="86">
        <f>(幕後結果!$AK$2+幕後結果!$AK$4*幕後結果_最佳化!$W1070)*12/3</f>
        <v>0.99832528453995517</v>
      </c>
      <c r="AJ69" s="46"/>
      <c r="AK69" s="46"/>
      <c r="AL69" s="46"/>
      <c r="AM69" s="94">
        <v>68</v>
      </c>
      <c r="AN69" s="112">
        <f t="shared" si="14"/>
        <v>5.1584841573991652E-2</v>
      </c>
      <c r="AO69" s="112">
        <f t="shared" si="15"/>
        <v>0.13871361130041895</v>
      </c>
      <c r="AP69" s="112">
        <f t="shared" si="16"/>
        <v>9.8554077831947431E-2</v>
      </c>
      <c r="AQ69" s="112">
        <f t="shared" si="17"/>
        <v>0.10169582078976976</v>
      </c>
      <c r="AR69" s="112">
        <f t="shared" si="18"/>
        <v>2.0897142629856848E-2</v>
      </c>
      <c r="AS69" s="112">
        <f t="shared" si="19"/>
        <v>0.12558583189440664</v>
      </c>
      <c r="AT69" s="112">
        <f t="shared" si="20"/>
        <v>0.12362355965288679</v>
      </c>
      <c r="AU69" s="112">
        <f t="shared" si="21"/>
        <v>0.11267279760814163</v>
      </c>
      <c r="AV69" s="112">
        <f t="shared" si="22"/>
        <v>8.296455953806417E-2</v>
      </c>
      <c r="AW69" s="112">
        <f t="shared" si="23"/>
        <v>0.14370775718051615</v>
      </c>
      <c r="AX69" s="112">
        <f t="shared" si="24"/>
        <v>1</v>
      </c>
      <c r="AY69" s="112">
        <f>SUMPRODUCT(AN69:AW69,幕後結果_最佳化!$Z$1005:$AI$1005)</f>
        <v>0.11965443350482344</v>
      </c>
      <c r="AZ69" s="112">
        <f>(SUMPRODUCT(AN69:AW69,MMULT(AN69:AW69,幕後結果!$AB$9:$AK$18)))*252</f>
        <v>4.8413197838253687E-2</v>
      </c>
      <c r="BA69" s="112">
        <f t="shared" si="25"/>
        <v>0.22002999304243431</v>
      </c>
      <c r="BB69" s="88">
        <f t="shared" si="26"/>
        <v>0.34883623111336837</v>
      </c>
      <c r="BC69" s="46"/>
      <c r="BD69" s="46"/>
    </row>
    <row r="70" spans="1:56">
      <c r="A70" s="81">
        <v>69</v>
      </c>
      <c r="B70" s="112">
        <v>0.91454738969224558</v>
      </c>
      <c r="C70" s="112">
        <v>0.14476349322555615</v>
      </c>
      <c r="D70" s="112">
        <v>0.81990268503313035</v>
      </c>
      <c r="E70" s="112">
        <v>0.50957369786585249</v>
      </c>
      <c r="F70" s="112">
        <v>0.67867109497658507</v>
      </c>
      <c r="G70" s="112">
        <v>0.3006369214253608</v>
      </c>
      <c r="H70" s="112">
        <v>0.30150533055867101</v>
      </c>
      <c r="I70" s="112">
        <v>0.77754511450619068</v>
      </c>
      <c r="J70" s="112">
        <v>0.66000324411422695</v>
      </c>
      <c r="K70" s="90">
        <v>0.93147340616317842</v>
      </c>
      <c r="L70" s="91"/>
      <c r="M70" s="92">
        <v>69</v>
      </c>
      <c r="N70" s="115">
        <v>1.369300951787336</v>
      </c>
      <c r="O70" s="115">
        <v>-1.0591598506569926</v>
      </c>
      <c r="P70" s="115">
        <v>0.91499428582962661</v>
      </c>
      <c r="Q70" s="115">
        <v>2.4000005565871119E-2</v>
      </c>
      <c r="R70" s="115">
        <v>0.46398595253330616</v>
      </c>
      <c r="S70" s="115">
        <v>-0.52256953894068137</v>
      </c>
      <c r="T70" s="115">
        <v>-0.52007591988233415</v>
      </c>
      <c r="U70" s="112">
        <v>0.76392863668689615</v>
      </c>
      <c r="V70" s="112">
        <v>0.41247198323146839</v>
      </c>
      <c r="W70" s="84">
        <v>1.4868547118469291</v>
      </c>
      <c r="X70" s="46"/>
      <c r="Y70" s="85">
        <v>69</v>
      </c>
      <c r="Z70" s="112">
        <f>(幕後結果!$AB$2+幕後結果!$AB$4*幕後結果_最佳化!$N1071)*12/3</f>
        <v>1.6517658152118058</v>
      </c>
      <c r="AA70" s="112">
        <f>(幕後結果!$AC$2+幕後結果!$AC$4*幕後結果_最佳化!$O1071)*12/3</f>
        <v>-2.7185463855186449</v>
      </c>
      <c r="AB70" s="112">
        <f>(幕後結果!$AD$2+幕後結果!$AD$4*幕後結果_最佳化!$P1071)*12/3</f>
        <v>1.5595391126426632</v>
      </c>
      <c r="AC70" s="112">
        <f>(幕後結果!$AE$2+幕後結果!$AE$4*幕後結果_最佳化!$Q1071)*12/3</f>
        <v>1.0192641168654779</v>
      </c>
      <c r="AD70" s="112">
        <f>(幕後結果!$AF$2+幕後結果!$AF$4*幕後結果_最佳化!$R1071)*12/3</f>
        <v>2.8433116894465242</v>
      </c>
      <c r="AE70" s="112">
        <f>(幕後結果!$AG$2+幕後結果!$AG$4*幕後結果_最佳化!$S1071)*12/3</f>
        <v>-0.88915828337690195</v>
      </c>
      <c r="AF70" s="112">
        <f>(幕後結果!$AH$2+幕後結果!$AH$4*幕後結果_最佳化!$T1071)*12/3</f>
        <v>-0.41930746585720868</v>
      </c>
      <c r="AG70" s="112">
        <f>(幕後結果!$AI$2+幕後結果!$AI$4*幕後結果_最佳化!$U1071)*12/3</f>
        <v>1.0070063373474194</v>
      </c>
      <c r="AH70" s="112">
        <f>(幕後結果!$AJ$2+幕後結果!$AJ$4*幕後結果_最佳化!$V1071)*12/3</f>
        <v>1.9427632367321206</v>
      </c>
      <c r="AI70" s="86">
        <f>(幕後結果!$AK$2+幕後結果!$AK$4*幕後結果_最佳化!$W1071)*12/3</f>
        <v>1.2494000775981129</v>
      </c>
      <c r="AJ70" s="46"/>
      <c r="AK70" s="46"/>
      <c r="AL70" s="46"/>
      <c r="AM70" s="94">
        <v>69</v>
      </c>
      <c r="AN70" s="112">
        <f t="shared" si="14"/>
        <v>4.3288727797352315E-2</v>
      </c>
      <c r="AO70" s="112">
        <f t="shared" si="15"/>
        <v>0.13733316408502894</v>
      </c>
      <c r="AP70" s="112">
        <f t="shared" si="16"/>
        <v>0.11579691024911619</v>
      </c>
      <c r="AQ70" s="112">
        <f t="shared" si="17"/>
        <v>2.8763641641836896E-2</v>
      </c>
      <c r="AR70" s="112">
        <f t="shared" si="18"/>
        <v>0.114077561341881</v>
      </c>
      <c r="AS70" s="112">
        <f t="shared" si="19"/>
        <v>6.8020332780297704E-2</v>
      </c>
      <c r="AT70" s="112">
        <f t="shared" si="20"/>
        <v>0.12264689713374941</v>
      </c>
      <c r="AU70" s="112">
        <f t="shared" si="21"/>
        <v>0.11085565153047079</v>
      </c>
      <c r="AV70" s="112">
        <f t="shared" si="22"/>
        <v>0.13228319387920268</v>
      </c>
      <c r="AW70" s="112">
        <f t="shared" si="23"/>
        <v>0.12693391956106423</v>
      </c>
      <c r="AX70" s="112">
        <f t="shared" si="24"/>
        <v>1.0000000000000002</v>
      </c>
      <c r="AY70" s="112">
        <f>SUMPRODUCT(AN70:AW70,幕後結果_最佳化!$Z$1005:$AI$1005)</f>
        <v>0.31661368359822822</v>
      </c>
      <c r="AZ70" s="112">
        <f>(SUMPRODUCT(AN70:AW70,MMULT(AN70:AW70,幕後結果!$AB$9:$AK$18)))*252</f>
        <v>5.2381178022329007E-2</v>
      </c>
      <c r="BA70" s="112">
        <f t="shared" si="25"/>
        <v>0.22886934705706879</v>
      </c>
      <c r="BB70" s="88">
        <f t="shared" si="26"/>
        <v>1.195938587311028</v>
      </c>
      <c r="BC70" s="46"/>
      <c r="BD70" s="46"/>
    </row>
    <row r="71" spans="1:56">
      <c r="A71" s="81">
        <v>70</v>
      </c>
      <c r="B71" s="112">
        <v>0.35493256493378333</v>
      </c>
      <c r="C71" s="112">
        <v>0.90837157078474284</v>
      </c>
      <c r="D71" s="112">
        <v>0.18665442596782356</v>
      </c>
      <c r="E71" s="112">
        <v>0.73701724867889506</v>
      </c>
      <c r="F71" s="112">
        <v>0.96969545500525323</v>
      </c>
      <c r="G71" s="112">
        <v>0.18898576047770455</v>
      </c>
      <c r="H71" s="112">
        <v>0.50531160561839972</v>
      </c>
      <c r="I71" s="112">
        <v>0.99605125174295783</v>
      </c>
      <c r="J71" s="112">
        <v>0.41127169527283658</v>
      </c>
      <c r="K71" s="90">
        <v>0.61835683513149409</v>
      </c>
      <c r="L71" s="91"/>
      <c r="M71" s="92">
        <v>70</v>
      </c>
      <c r="N71" s="115">
        <v>-0.37203723040548281</v>
      </c>
      <c r="O71" s="115">
        <v>1.3307938308027223</v>
      </c>
      <c r="P71" s="115">
        <v>-0.89029249124901766</v>
      </c>
      <c r="Q71" s="115">
        <v>0.63417671383279661</v>
      </c>
      <c r="R71" s="115">
        <v>1.876336485907099</v>
      </c>
      <c r="S71" s="115">
        <v>-0.88163999252031178</v>
      </c>
      <c r="T71" s="115">
        <v>1.3314614216450436E-2</v>
      </c>
      <c r="U71" s="112">
        <v>2.6564209456935006</v>
      </c>
      <c r="V71" s="112">
        <v>-0.22427491943442435</v>
      </c>
      <c r="W71" s="84">
        <v>0.30116807897882669</v>
      </c>
      <c r="X71" s="46"/>
      <c r="Y71" s="85">
        <v>70</v>
      </c>
      <c r="Z71" s="112">
        <f>(幕後結果!$AB$2+幕後結果!$AB$4*幕後結果_最佳化!$N1072)*12/3</f>
        <v>-0.51019329600362195</v>
      </c>
      <c r="AA71" s="112">
        <f>(幕後結果!$AC$2+幕後結果!$AC$4*幕後結果_最佳化!$O1072)*12/3</f>
        <v>0.42368778502692117</v>
      </c>
      <c r="AB71" s="112">
        <f>(幕後結果!$AD$2+幕後結果!$AD$4*幕後結果_最佳化!$P1072)*12/3</f>
        <v>-0.28546376052171663</v>
      </c>
      <c r="AC71" s="112">
        <f>(幕後結果!$AE$2+幕後結果!$AE$4*幕後結果_最佳化!$Q1072)*12/3</f>
        <v>1.3459592533299214</v>
      </c>
      <c r="AD71" s="112">
        <f>(幕後結果!$AF$2+幕後結果!$AF$4*幕後結果_最佳化!$R1072)*12/3</f>
        <v>4.2169053624297899</v>
      </c>
      <c r="AE71" s="112">
        <f>(幕後結果!$AG$2+幕後結果!$AG$4*幕後結果_最佳化!$S1072)*12/3</f>
        <v>-0.21874494154827881</v>
      </c>
      <c r="AF71" s="112">
        <f>(幕後結果!$AH$2+幕後結果!$AH$4*幕後結果_最佳化!$T1072)*12/3</f>
        <v>0.33708461693911068</v>
      </c>
      <c r="AG71" s="112">
        <f>(幕後結果!$AI$2+幕後結果!$AI$4*幕後結果_最佳化!$U1072)*12/3</f>
        <v>2.7346420305643822</v>
      </c>
      <c r="AH71" s="112">
        <f>(幕後結果!$AJ$2+幕後結果!$AJ$4*幕後結果_最佳化!$V1072)*12/3</f>
        <v>1.1960802086683875</v>
      </c>
      <c r="AI71" s="86">
        <f>(幕後結果!$AK$2+幕後結果!$AK$4*幕後結果_最佳化!$W1072)*12/3</f>
        <v>0.76692203515913315</v>
      </c>
      <c r="AJ71" s="46"/>
      <c r="AK71" s="46"/>
      <c r="AL71" s="46"/>
      <c r="AM71" s="94">
        <v>70</v>
      </c>
      <c r="AN71" s="112">
        <f t="shared" si="14"/>
        <v>0.19295119574639596</v>
      </c>
      <c r="AO71" s="112">
        <f t="shared" si="15"/>
        <v>2.1029908613472762E-2</v>
      </c>
      <c r="AP71" s="112">
        <f t="shared" si="16"/>
        <v>3.9337173092084878E-2</v>
      </c>
      <c r="AQ71" s="112">
        <f t="shared" si="17"/>
        <v>3.3017267078790254E-3</v>
      </c>
      <c r="AR71" s="112">
        <f t="shared" si="18"/>
        <v>6.5495210883131552E-2</v>
      </c>
      <c r="AS71" s="112">
        <f t="shared" si="19"/>
        <v>0.20604403670683047</v>
      </c>
      <c r="AT71" s="112">
        <f t="shared" si="20"/>
        <v>6.4302220332635399E-2</v>
      </c>
      <c r="AU71" s="112">
        <f t="shared" si="21"/>
        <v>0.1412587322924255</v>
      </c>
      <c r="AV71" s="112">
        <f t="shared" si="22"/>
        <v>0.16505162336490958</v>
      </c>
      <c r="AW71" s="112">
        <f t="shared" si="23"/>
        <v>0.10122817226023491</v>
      </c>
      <c r="AX71" s="112">
        <f t="shared" si="24"/>
        <v>1</v>
      </c>
      <c r="AY71" s="112">
        <f>SUMPRODUCT(AN71:AW71,幕後結果_最佳化!$Z$1005:$AI$1005)</f>
        <v>0.34261940080046288</v>
      </c>
      <c r="AZ71" s="112">
        <f>(SUMPRODUCT(AN71:AW71,MMULT(AN71:AW71,幕後結果!$AB$9:$AK$18)))*252</f>
        <v>5.4912178707959558E-2</v>
      </c>
      <c r="BA71" s="112">
        <f t="shared" si="25"/>
        <v>0.23433347756554027</v>
      </c>
      <c r="BB71" s="88">
        <f t="shared" si="26"/>
        <v>1.2790293726453787</v>
      </c>
      <c r="BC71" s="46"/>
      <c r="BD71" s="46"/>
    </row>
    <row r="72" spans="1:56">
      <c r="A72" s="81">
        <v>71</v>
      </c>
      <c r="B72" s="112">
        <v>0.17377352364438714</v>
      </c>
      <c r="C72" s="112">
        <v>0.4182648081214706</v>
      </c>
      <c r="D72" s="112">
        <v>0.50947478262316448</v>
      </c>
      <c r="E72" s="112">
        <v>0.46613054972661372</v>
      </c>
      <c r="F72" s="112">
        <v>0.4840240019569797</v>
      </c>
      <c r="G72" s="112">
        <v>0.70270632111850562</v>
      </c>
      <c r="H72" s="112">
        <v>0.40591498386947955</v>
      </c>
      <c r="I72" s="112">
        <v>0.6981685158243609</v>
      </c>
      <c r="J72" s="112">
        <v>0.48663009393287493</v>
      </c>
      <c r="K72" s="90">
        <v>0.30858047923082643</v>
      </c>
      <c r="L72" s="91"/>
      <c r="M72" s="92">
        <v>71</v>
      </c>
      <c r="N72" s="115">
        <v>-0.93935784782064535</v>
      </c>
      <c r="O72" s="115">
        <v>-0.20633451914149936</v>
      </c>
      <c r="P72" s="115">
        <v>2.3751991139235092E-2</v>
      </c>
      <c r="Q72" s="115">
        <v>-8.5000366358247342E-2</v>
      </c>
      <c r="R72" s="115">
        <v>-4.0056597841450339E-2</v>
      </c>
      <c r="S72" s="115">
        <v>0.5322001808001422</v>
      </c>
      <c r="T72" s="115">
        <v>-0.23806591878382505</v>
      </c>
      <c r="U72" s="112">
        <v>0.51914021201612748</v>
      </c>
      <c r="V72" s="112">
        <v>-3.3519660453554756E-2</v>
      </c>
      <c r="W72" s="84">
        <v>-0.49987803628361255</v>
      </c>
      <c r="X72" s="46"/>
      <c r="Y72" s="85">
        <v>71</v>
      </c>
      <c r="Z72" s="112">
        <f>(幕後結果!$AB$2+幕後結果!$AB$4*幕後結果_最佳化!$N1073)*12/3</f>
        <v>-1.2145504337174144</v>
      </c>
      <c r="AA72" s="112">
        <f>(幕後結果!$AC$2+幕後結果!$AC$4*幕後結果_最佳化!$O1073)*12/3</f>
        <v>-1.7438788741476514</v>
      </c>
      <c r="AB72" s="112">
        <f>(幕後結果!$AD$2+幕後結果!$AD$4*幕後結果_最佳化!$P1073)*12/3</f>
        <v>0.1790646978762741</v>
      </c>
      <c r="AC72" s="112">
        <f>(幕後結果!$AE$2+幕後結果!$AE$4*幕後結果_最佳化!$Q1073)*12/3</f>
        <v>0.74016749955949324</v>
      </c>
      <c r="AD72" s="112">
        <f>(幕後結果!$AF$2+幕後結果!$AF$4*幕後結果_最佳化!$R1073)*12/3</f>
        <v>1.695096778356713</v>
      </c>
      <c r="AE72" s="112">
        <f>(幕後結果!$AG$2+幕後結果!$AG$4*幕後結果_最佳化!$S1073)*12/3</f>
        <v>0.37412236047330788</v>
      </c>
      <c r="AF72" s="112">
        <f>(幕後結果!$AH$2+幕後結果!$AH$4*幕後結果_最佳化!$T1073)*12/3</f>
        <v>-0.2531420668036688</v>
      </c>
      <c r="AG72" s="112">
        <f>(幕後結果!$AI$2+幕後結果!$AI$4*幕後結果_最佳化!$U1073)*12/3</f>
        <v>0.45017316993089601</v>
      </c>
      <c r="AH72" s="112">
        <f>(幕後結果!$AJ$2+幕後結果!$AJ$4*幕後結果_最佳化!$V1073)*12/3</f>
        <v>0.84834710658931234</v>
      </c>
      <c r="AI72" s="86">
        <f>(幕後結果!$AK$2+幕後結果!$AK$4*幕後結果_最佳化!$W1073)*12/3</f>
        <v>-0.49007748294387293</v>
      </c>
      <c r="AJ72" s="46"/>
      <c r="AK72" s="46"/>
      <c r="AL72" s="46"/>
      <c r="AM72" s="94">
        <v>71</v>
      </c>
      <c r="AN72" s="112">
        <f t="shared" si="14"/>
        <v>0.18756157786422334</v>
      </c>
      <c r="AO72" s="112">
        <f t="shared" si="15"/>
        <v>0.1459014042322764</v>
      </c>
      <c r="AP72" s="112">
        <f t="shared" si="16"/>
        <v>0.13974728523913055</v>
      </c>
      <c r="AQ72" s="112">
        <f t="shared" si="17"/>
        <v>0.1332058023829267</v>
      </c>
      <c r="AR72" s="112">
        <f t="shared" si="18"/>
        <v>5.2357595710720321E-3</v>
      </c>
      <c r="AS72" s="112">
        <f t="shared" si="19"/>
        <v>6.7137920467457535E-2</v>
      </c>
      <c r="AT72" s="112">
        <f t="shared" si="20"/>
        <v>2.8433825567747893E-2</v>
      </c>
      <c r="AU72" s="112">
        <f t="shared" si="21"/>
        <v>7.35546781962996E-2</v>
      </c>
      <c r="AV72" s="112">
        <f t="shared" si="22"/>
        <v>0.19945531545482262</v>
      </c>
      <c r="AW72" s="112">
        <f t="shared" si="23"/>
        <v>1.9766431024043154E-2</v>
      </c>
      <c r="AX72" s="112">
        <f t="shared" si="24"/>
        <v>0.99999999999999978</v>
      </c>
      <c r="AY72" s="112">
        <f>SUMPRODUCT(AN72:AW72,幕後結果_最佳化!$Z$1005:$AI$1005)</f>
        <v>0.2334988557116783</v>
      </c>
      <c r="AZ72" s="112">
        <f>(SUMPRODUCT(AN72:AW72,MMULT(AN72:AW72,幕後結果!$AB$9:$AK$18)))*252</f>
        <v>5.4280534307603122E-2</v>
      </c>
      <c r="BA72" s="112">
        <f t="shared" si="25"/>
        <v>0.23298183256984464</v>
      </c>
      <c r="BB72" s="88">
        <f t="shared" si="26"/>
        <v>0.81808462749789501</v>
      </c>
      <c r="BC72" s="46"/>
      <c r="BD72" s="46"/>
    </row>
    <row r="73" spans="1:56">
      <c r="A73" s="81">
        <v>72</v>
      </c>
      <c r="B73" s="112">
        <v>0.35065844885070296</v>
      </c>
      <c r="C73" s="112">
        <v>0.55157383699553142</v>
      </c>
      <c r="D73" s="112">
        <v>0.60301307131627091</v>
      </c>
      <c r="E73" s="112">
        <v>0.92113954219131466</v>
      </c>
      <c r="F73" s="112">
        <v>0.37801282688363314</v>
      </c>
      <c r="G73" s="112">
        <v>0.1527924498213602</v>
      </c>
      <c r="H73" s="112">
        <v>0.7399079462635243</v>
      </c>
      <c r="I73" s="112">
        <v>0.63066359750717749</v>
      </c>
      <c r="J73" s="112">
        <v>0.29378130988746842</v>
      </c>
      <c r="K73" s="90">
        <v>0.23483950718037883</v>
      </c>
      <c r="L73" s="91"/>
      <c r="M73" s="92">
        <v>72</v>
      </c>
      <c r="N73" s="115">
        <v>-0.38354339956368855</v>
      </c>
      <c r="O73" s="115">
        <v>0.12963864617593121</v>
      </c>
      <c r="P73" s="115">
        <v>0.26115386090433163</v>
      </c>
      <c r="Q73" s="115">
        <v>1.4127783169661587</v>
      </c>
      <c r="R73" s="115">
        <v>-0.31070400307714596</v>
      </c>
      <c r="S73" s="115">
        <v>-1.0245302304481534</v>
      </c>
      <c r="T73" s="115">
        <v>0.64306163472121936</v>
      </c>
      <c r="U73" s="112">
        <v>0.33361141287204071</v>
      </c>
      <c r="V73" s="112">
        <v>-0.54237148426286985</v>
      </c>
      <c r="W73" s="84">
        <v>-0.72300141582494659</v>
      </c>
      <c r="X73" s="46"/>
      <c r="Y73" s="85">
        <v>72</v>
      </c>
      <c r="Z73" s="112">
        <f>(幕後結果!$AB$2+幕後結果!$AB$4*幕後結果_最佳化!$N1074)*12/3</f>
        <v>-0.52447878488863753</v>
      </c>
      <c r="AA73" s="112">
        <f>(幕後結果!$AC$2+幕後結果!$AC$4*幕後結果_最佳化!$O1074)*12/3</f>
        <v>-1.2325913712552379</v>
      </c>
      <c r="AB73" s="112">
        <f>(幕後結果!$AD$2+幕後結果!$AD$4*幕後結果_最佳化!$P1074)*12/3</f>
        <v>0.58616550752126284</v>
      </c>
      <c r="AC73" s="112">
        <f>(幕後結果!$AE$2+幕後結果!$AE$4*幕後結果_最佳化!$Q1074)*12/3</f>
        <v>1.9734901720262368</v>
      </c>
      <c r="AD73" s="112">
        <f>(幕後結果!$AF$2+幕後結果!$AF$4*幕後結果_最佳化!$R1074)*12/3</f>
        <v>2.0364803328393091</v>
      </c>
      <c r="AE73" s="112">
        <f>(幕後結果!$AG$2+幕後結果!$AG$4*幕後結果_最佳化!$S1074)*12/3</f>
        <v>-1.0596017428102513</v>
      </c>
      <c r="AF73" s="112">
        <f>(幕後結果!$AH$2+幕後結果!$AH$4*幕後結果_最佳化!$T1074)*12/3</f>
        <v>0.51206760363045645</v>
      </c>
      <c r="AG73" s="112">
        <f>(幕後結果!$AI$2+幕後結果!$AI$4*幕後結果_最佳化!$U1074)*12/3</f>
        <v>1.2431244241334025</v>
      </c>
      <c r="AH73" s="112">
        <f>(幕後結果!$AJ$2+幕後結果!$AJ$4*幕後結果_最佳化!$V1074)*12/3</f>
        <v>0.47814094809211777</v>
      </c>
      <c r="AI73" s="86">
        <f>(幕後結果!$AK$2+幕後結果!$AK$4*幕後結果_最佳化!$W1074)*12/3</f>
        <v>-0.49139345965897235</v>
      </c>
      <c r="AJ73" s="46"/>
      <c r="AK73" s="46"/>
      <c r="AL73" s="46"/>
      <c r="AM73" s="94">
        <v>72</v>
      </c>
      <c r="AN73" s="112">
        <f t="shared" si="14"/>
        <v>9.7956070274880722E-2</v>
      </c>
      <c r="AO73" s="112">
        <f t="shared" si="15"/>
        <v>0.11923561901533136</v>
      </c>
      <c r="AP73" s="112">
        <f t="shared" si="16"/>
        <v>9.2551580794833707E-2</v>
      </c>
      <c r="AQ73" s="112">
        <f t="shared" si="17"/>
        <v>0.14007765419962245</v>
      </c>
      <c r="AR73" s="112">
        <f t="shared" si="18"/>
        <v>4.7676686762908288E-2</v>
      </c>
      <c r="AS73" s="112">
        <f t="shared" si="19"/>
        <v>6.9260330978186943E-2</v>
      </c>
      <c r="AT73" s="112">
        <f t="shared" si="20"/>
        <v>0.10385707179634768</v>
      </c>
      <c r="AU73" s="112">
        <f t="shared" si="21"/>
        <v>8.2833316041533239E-2</v>
      </c>
      <c r="AV73" s="112">
        <f t="shared" si="22"/>
        <v>8.75620129177406E-2</v>
      </c>
      <c r="AW73" s="112">
        <f t="shared" si="23"/>
        <v>0.15898965721861494</v>
      </c>
      <c r="AX73" s="112">
        <f t="shared" si="24"/>
        <v>0.99999999999999989</v>
      </c>
      <c r="AY73" s="112">
        <f>SUMPRODUCT(AN73:AW73,幕後結果_最佳化!$Z$1005:$AI$1005)</f>
        <v>0.2315973000047763</v>
      </c>
      <c r="AZ73" s="112">
        <f>(SUMPRODUCT(AN73:AW73,MMULT(AN73:AW73,幕後結果!$AB$9:$AK$18)))*252</f>
        <v>4.7712323967921515E-2</v>
      </c>
      <c r="BA73" s="112">
        <f t="shared" si="25"/>
        <v>0.2184315086426899</v>
      </c>
      <c r="BB73" s="88">
        <f t="shared" si="26"/>
        <v>0.86387399499880402</v>
      </c>
      <c r="BC73" s="46"/>
      <c r="BD73" s="46"/>
    </row>
    <row r="74" spans="1:56">
      <c r="A74" s="81">
        <v>73</v>
      </c>
      <c r="B74" s="112">
        <v>0.1907352932595634</v>
      </c>
      <c r="C74" s="112">
        <v>7.0442290335264612E-2</v>
      </c>
      <c r="D74" s="112">
        <v>0.29164511738334697</v>
      </c>
      <c r="E74" s="112">
        <v>0.47804276809189128</v>
      </c>
      <c r="F74" s="112">
        <v>5.6172510199038461E-2</v>
      </c>
      <c r="G74" s="112">
        <v>0.37513137407507924</v>
      </c>
      <c r="H74" s="112">
        <v>0.19192957513272368</v>
      </c>
      <c r="I74" s="112">
        <v>0.68508716341584974</v>
      </c>
      <c r="J74" s="112">
        <v>0.62284602099628628</v>
      </c>
      <c r="K74" s="90">
        <v>0.17414465784578237</v>
      </c>
      <c r="L74" s="91"/>
      <c r="M74" s="92">
        <v>73</v>
      </c>
      <c r="N74" s="115">
        <v>-0.87518990235680827</v>
      </c>
      <c r="O74" s="115">
        <v>-1.4725049152650311</v>
      </c>
      <c r="P74" s="115">
        <v>-0.54858506898325032</v>
      </c>
      <c r="Q74" s="115">
        <v>-5.506643545149139E-2</v>
      </c>
      <c r="R74" s="115">
        <v>-1.5877405463612688</v>
      </c>
      <c r="S74" s="115">
        <v>-0.31829292811255933</v>
      </c>
      <c r="T74" s="115">
        <v>-0.87080771828458381</v>
      </c>
      <c r="U74" s="112">
        <v>0.48197223073687051</v>
      </c>
      <c r="V74" s="112">
        <v>0.3129640724222218</v>
      </c>
      <c r="W74" s="84">
        <v>-0.93791262278553589</v>
      </c>
      <c r="X74" s="46"/>
      <c r="Y74" s="85">
        <v>73</v>
      </c>
      <c r="Z74" s="112">
        <f>(幕後結果!$AB$2+幕後結果!$AB$4*幕後結果_最佳化!$N1075)*12/3</f>
        <v>-1.1348826955593847</v>
      </c>
      <c r="AA74" s="112">
        <f>(幕後結果!$AC$2+幕後結果!$AC$4*幕後結果_最佳化!$O1075)*12/3</f>
        <v>-3.4831787822537095</v>
      </c>
      <c r="AB74" s="112">
        <f>(幕後結果!$AD$2+幕後結果!$AD$4*幕後結果_最佳化!$P1075)*12/3</f>
        <v>-0.42581992985156503</v>
      </c>
      <c r="AC74" s="112">
        <f>(幕後結果!$AE$2+幕後結果!$AE$4*幕後結果_最佳化!$Q1075)*12/3</f>
        <v>0.41169706354699898</v>
      </c>
      <c r="AD74" s="112">
        <f>(幕後結果!$AF$2+幕後結果!$AF$4*幕後結果_最佳化!$R1075)*12/3</f>
        <v>-0.2625398690733145</v>
      </c>
      <c r="AE74" s="112">
        <f>(幕後結果!$AG$2+幕後結果!$AG$4*幕後結果_最佳化!$S1075)*12/3</f>
        <v>-1.1882528988773007</v>
      </c>
      <c r="AF74" s="112">
        <f>(幕後結果!$AH$2+幕後結果!$AH$4*幕後結果_最佳化!$T1075)*12/3</f>
        <v>-1.0380180478796079</v>
      </c>
      <c r="AG74" s="112">
        <f>(幕後結果!$AI$2+幕後結果!$AI$4*幕後結果_最佳化!$U1075)*12/3</f>
        <v>-0.28667199600379201</v>
      </c>
      <c r="AH74" s="112">
        <f>(幕後結果!$AJ$2+幕後結果!$AJ$4*幕後結果_最佳化!$V1075)*12/3</f>
        <v>0.50498327081852867</v>
      </c>
      <c r="AI74" s="86">
        <f>(幕後結果!$AK$2+幕後結果!$AK$4*幕後結果_最佳化!$W1075)*12/3</f>
        <v>-1.5213112678641327</v>
      </c>
      <c r="AJ74" s="46"/>
      <c r="AK74" s="46"/>
      <c r="AL74" s="46"/>
      <c r="AM74" s="94">
        <v>73</v>
      </c>
      <c r="AN74" s="112">
        <f t="shared" si="14"/>
        <v>7.6723519581377381E-2</v>
      </c>
      <c r="AO74" s="112">
        <f t="shared" si="15"/>
        <v>3.5017153685922814E-2</v>
      </c>
      <c r="AP74" s="112">
        <f t="shared" si="16"/>
        <v>4.3238854197972999E-2</v>
      </c>
      <c r="AQ74" s="112">
        <f t="shared" si="17"/>
        <v>0.13699604330444898</v>
      </c>
      <c r="AR74" s="112">
        <f t="shared" si="18"/>
        <v>0.10858633125449582</v>
      </c>
      <c r="AS74" s="112">
        <f t="shared" si="19"/>
        <v>0.11792007109126888</v>
      </c>
      <c r="AT74" s="112">
        <f t="shared" si="20"/>
        <v>0.14409955867447141</v>
      </c>
      <c r="AU74" s="112">
        <f t="shared" si="21"/>
        <v>0.11263050165426869</v>
      </c>
      <c r="AV74" s="112">
        <f t="shared" si="22"/>
        <v>0.12474418966020487</v>
      </c>
      <c r="AW74" s="112">
        <f t="shared" si="23"/>
        <v>0.10004377689556809</v>
      </c>
      <c r="AX74" s="112">
        <f t="shared" si="24"/>
        <v>0.99999999999999989</v>
      </c>
      <c r="AY74" s="112">
        <f>SUMPRODUCT(AN74:AW74,幕後結果_最佳化!$Z$1005:$AI$1005)</f>
        <v>0.49241734114119001</v>
      </c>
      <c r="AZ74" s="112">
        <f>(SUMPRODUCT(AN74:AW74,MMULT(AN74:AW74,幕後結果!$AB$9:$AK$18)))*252</f>
        <v>4.4926311828589423E-2</v>
      </c>
      <c r="BA74" s="112">
        <f t="shared" si="25"/>
        <v>0.21195827850921375</v>
      </c>
      <c r="BB74" s="88">
        <f t="shared" si="26"/>
        <v>2.1207821855453015</v>
      </c>
      <c r="BC74" s="46"/>
      <c r="BD74" s="46"/>
    </row>
    <row r="75" spans="1:56">
      <c r="A75" s="81">
        <v>74</v>
      </c>
      <c r="B75" s="112">
        <v>0.50942185796099171</v>
      </c>
      <c r="C75" s="112">
        <v>0.84398756392587559</v>
      </c>
      <c r="D75" s="112">
        <v>6.1208099507649161E-2</v>
      </c>
      <c r="E75" s="112">
        <v>0.93885131116705289</v>
      </c>
      <c r="F75" s="112">
        <v>0.63172974422288175</v>
      </c>
      <c r="G75" s="112">
        <v>0.22137843819046932</v>
      </c>
      <c r="H75" s="112">
        <v>9.4209854679673022E-2</v>
      </c>
      <c r="I75" s="112">
        <v>0.28706361203910369</v>
      </c>
      <c r="J75" s="112">
        <v>0.19314019839079433</v>
      </c>
      <c r="K75" s="90">
        <v>0.57665745464802765</v>
      </c>
      <c r="L75" s="91"/>
      <c r="M75" s="92">
        <v>74</v>
      </c>
      <c r="N75" s="115">
        <v>2.361929146683504E-2</v>
      </c>
      <c r="O75" s="115">
        <v>1.0109823611407449</v>
      </c>
      <c r="P75" s="115">
        <v>-1.5447109337031142</v>
      </c>
      <c r="Q75" s="115">
        <v>1.5452021368514157</v>
      </c>
      <c r="R75" s="115">
        <v>0.33643811462366902</v>
      </c>
      <c r="S75" s="115">
        <v>-0.76754613138604144</v>
      </c>
      <c r="T75" s="115">
        <v>-1.3152684147761637</v>
      </c>
      <c r="U75" s="112">
        <v>-0.56198355426733315</v>
      </c>
      <c r="V75" s="112">
        <v>-0.86638257431272903</v>
      </c>
      <c r="W75" s="84">
        <v>0.19334971905324191</v>
      </c>
      <c r="X75" s="46"/>
      <c r="Y75" s="85">
        <v>74</v>
      </c>
      <c r="Z75" s="112">
        <f>(幕後結果!$AB$2+幕後結果!$AB$4*幕後結果_最佳化!$N1076)*12/3</f>
        <v>-1.8965784242241424E-2</v>
      </c>
      <c r="AA75" s="112">
        <f>(幕後結果!$AC$2+幕後結果!$AC$4*幕後結果_最佳化!$O1076)*12/3</f>
        <v>1.7340902793174795E-2</v>
      </c>
      <c r="AB75" s="112">
        <f>(幕後結果!$AD$2+幕後結果!$AD$4*幕後結果_最佳化!$P1076)*12/3</f>
        <v>-0.76547168857809911</v>
      </c>
      <c r="AC75" s="112">
        <f>(幕後結果!$AE$2+幕後結果!$AE$4*幕後結果_最佳化!$Q1076)*12/3</f>
        <v>1.8205537889262791</v>
      </c>
      <c r="AD75" s="112">
        <f>(幕後結果!$AF$2+幕後結果!$AF$4*幕後結果_最佳化!$R1076)*12/3</f>
        <v>2.7925577093162524</v>
      </c>
      <c r="AE75" s="112">
        <f>(幕後結果!$AG$2+幕後結果!$AG$4*幕後結果_最佳化!$S1076)*12/3</f>
        <v>-0.45853760698067791</v>
      </c>
      <c r="AF75" s="112">
        <f>(幕後結果!$AH$2+幕後結果!$AH$4*幕後結果_最佳化!$T1076)*12/3</f>
        <v>-0.78419636210054</v>
      </c>
      <c r="AG75" s="112">
        <f>(幕後結果!$AI$2+幕後結果!$AI$4*幕後結果_最佳化!$U1076)*12/3</f>
        <v>0.57740810925815078</v>
      </c>
      <c r="AH75" s="112">
        <f>(幕後結果!$AJ$2+幕後結果!$AJ$4*幕後結果_最佳化!$V1076)*12/3</f>
        <v>9.5352659128624229E-2</v>
      </c>
      <c r="AI75" s="86">
        <f>(幕後結果!$AK$2+幕後結果!$AK$4*幕後結果_最佳化!$W1076)*12/3</f>
        <v>0.2989641279877886</v>
      </c>
      <c r="AJ75" s="46"/>
      <c r="AK75" s="46"/>
      <c r="AL75" s="46"/>
      <c r="AM75" s="94">
        <v>74</v>
      </c>
      <c r="AN75" s="112">
        <f t="shared" si="14"/>
        <v>5.0963064954245775E-2</v>
      </c>
      <c r="AO75" s="112">
        <f t="shared" si="15"/>
        <v>2.1215343069987562E-2</v>
      </c>
      <c r="AP75" s="112">
        <f t="shared" si="16"/>
        <v>0.13612976512492136</v>
      </c>
      <c r="AQ75" s="112">
        <f t="shared" si="17"/>
        <v>0.18515296170907811</v>
      </c>
      <c r="AR75" s="112">
        <f t="shared" si="18"/>
        <v>6.6709281082846572E-2</v>
      </c>
      <c r="AS75" s="112">
        <f t="shared" si="19"/>
        <v>0.18336712073545708</v>
      </c>
      <c r="AT75" s="112">
        <f t="shared" si="20"/>
        <v>5.9923196522889847E-2</v>
      </c>
      <c r="AU75" s="112">
        <f t="shared" si="21"/>
        <v>0.12424829472874958</v>
      </c>
      <c r="AV75" s="112">
        <f t="shared" si="22"/>
        <v>6.969382797890087E-3</v>
      </c>
      <c r="AW75" s="112">
        <f t="shared" si="23"/>
        <v>0.16532158927393389</v>
      </c>
      <c r="AX75" s="112">
        <f t="shared" si="24"/>
        <v>0.99999999999999978</v>
      </c>
      <c r="AY75" s="112">
        <f>SUMPRODUCT(AN75:AW75,幕後結果_最佳化!$Z$1005:$AI$1005)</f>
        <v>0.38735286950261627</v>
      </c>
      <c r="AZ75" s="112">
        <f>(SUMPRODUCT(AN75:AW75,MMULT(AN75:AW75,幕後結果!$AB$9:$AK$18)))*252</f>
        <v>5.0233198429796122E-2</v>
      </c>
      <c r="BA75" s="112">
        <f t="shared" si="25"/>
        <v>0.22412763870124569</v>
      </c>
      <c r="BB75" s="88">
        <f t="shared" si="26"/>
        <v>1.5368602975457208</v>
      </c>
      <c r="BC75" s="46"/>
      <c r="BD75" s="46"/>
    </row>
    <row r="76" spans="1:56">
      <c r="A76" s="81">
        <v>75</v>
      </c>
      <c r="B76" s="112">
        <v>0.87692779228003803</v>
      </c>
      <c r="C76" s="112">
        <v>0.77654485148077135</v>
      </c>
      <c r="D76" s="112">
        <v>0.88031503686330259</v>
      </c>
      <c r="E76" s="112">
        <v>0.43632473550237516</v>
      </c>
      <c r="F76" s="112">
        <v>0.75224493808377657</v>
      </c>
      <c r="G76" s="112">
        <v>0.852960369843063</v>
      </c>
      <c r="H76" s="112">
        <v>0.84656120137802371</v>
      </c>
      <c r="I76" s="112">
        <v>0.84441452805954698</v>
      </c>
      <c r="J76" s="112">
        <v>0.3974296306235745</v>
      </c>
      <c r="K76" s="90">
        <v>0.2818140176801347</v>
      </c>
      <c r="L76" s="91"/>
      <c r="M76" s="92">
        <v>75</v>
      </c>
      <c r="N76" s="115">
        <v>1.1597652019786351</v>
      </c>
      <c r="O76" s="115">
        <v>0.76057610409320808</v>
      </c>
      <c r="P76" s="115">
        <v>1.176563117155085</v>
      </c>
      <c r="Q76" s="115">
        <v>-0.16029401785723499</v>
      </c>
      <c r="R76" s="115">
        <v>0.68157121139001053</v>
      </c>
      <c r="S76" s="115">
        <v>1.0492148177625431</v>
      </c>
      <c r="T76" s="115">
        <v>1.0217957163163045</v>
      </c>
      <c r="U76" s="112">
        <v>1.0127680941901165</v>
      </c>
      <c r="V76" s="112">
        <v>-0.2600058498150582</v>
      </c>
      <c r="W76" s="84">
        <v>-0.57746106171425404</v>
      </c>
      <c r="X76" s="46"/>
      <c r="Y76" s="85">
        <v>75</v>
      </c>
      <c r="Z76" s="112">
        <f>(幕後結果!$AB$2+幕後結果!$AB$4*幕後結果_最佳化!$N1077)*12/3</f>
        <v>1.3916166218748647</v>
      </c>
      <c r="AA76" s="112">
        <f>(幕後結果!$AC$2+幕後結果!$AC$4*幕後結果_最佳化!$O1077)*12/3</f>
        <v>-0.22902305975149684</v>
      </c>
      <c r="AB76" s="112">
        <f>(幕後結果!$AD$2+幕後結果!$AD$4*幕後結果_最佳化!$P1077)*12/3</f>
        <v>1.9077561105300103</v>
      </c>
      <c r="AC76" s="112">
        <f>(幕後結果!$AE$2+幕後結果!$AE$4*幕後結果_最佳化!$Q1077)*12/3</f>
        <v>1.2496613737024291</v>
      </c>
      <c r="AD76" s="112">
        <f>(幕後結果!$AF$2+幕後結果!$AF$4*幕後結果_最佳化!$R1077)*12/3</f>
        <v>3.4794827390255207</v>
      </c>
      <c r="AE76" s="112">
        <f>(幕後結果!$AG$2+幕後結果!$AG$4*幕後結果_最佳化!$S1077)*12/3</f>
        <v>1.3081806940699436</v>
      </c>
      <c r="AF76" s="112">
        <f>(幕後結果!$AH$2+幕後結果!$AH$4*幕後結果_最佳化!$T1077)*12/3</f>
        <v>0.78425501696492728</v>
      </c>
      <c r="AG76" s="112">
        <f>(幕後結果!$AI$2+幕後結果!$AI$4*幕後結果_最佳化!$U1077)*12/3</f>
        <v>1.9144735184799722</v>
      </c>
      <c r="AH76" s="112">
        <f>(幕後結果!$AJ$2+幕後結果!$AJ$4*幕後結果_最佳化!$V1077)*12/3</f>
        <v>1.6295799237407698</v>
      </c>
      <c r="AI76" s="86">
        <f>(幕後結果!$AK$2+幕後結果!$AK$4*幕後結果_最佳化!$W1077)*12/3</f>
        <v>0.46258735884090946</v>
      </c>
      <c r="AJ76" s="46"/>
      <c r="AK76" s="46"/>
      <c r="AL76" s="46"/>
      <c r="AM76" s="94">
        <v>75</v>
      </c>
      <c r="AN76" s="112">
        <f t="shared" si="14"/>
        <v>0.10424583674061982</v>
      </c>
      <c r="AO76" s="112">
        <f t="shared" si="15"/>
        <v>0.17376515794993783</v>
      </c>
      <c r="AP76" s="112">
        <f t="shared" si="16"/>
        <v>0.1473175125576931</v>
      </c>
      <c r="AQ76" s="112">
        <f t="shared" si="17"/>
        <v>5.9344930150214976E-2</v>
      </c>
      <c r="AR76" s="112">
        <f t="shared" si="18"/>
        <v>0.15669796864024685</v>
      </c>
      <c r="AS76" s="112">
        <f t="shared" si="19"/>
        <v>3.8913698222692444E-2</v>
      </c>
      <c r="AT76" s="112">
        <f t="shared" si="20"/>
        <v>7.4777781963859353E-3</v>
      </c>
      <c r="AU76" s="112">
        <f t="shared" si="21"/>
        <v>0.12557214693779645</v>
      </c>
      <c r="AV76" s="112">
        <f t="shared" si="22"/>
        <v>7.3658454249026756E-2</v>
      </c>
      <c r="AW76" s="112">
        <f t="shared" si="23"/>
        <v>0.11300651635538603</v>
      </c>
      <c r="AX76" s="112">
        <f t="shared" si="24"/>
        <v>1.0000000000000002</v>
      </c>
      <c r="AY76" s="112">
        <f>SUMPRODUCT(AN76:AW76,幕後結果_最佳化!$Z$1005:$AI$1005)</f>
        <v>0.33933728134719809</v>
      </c>
      <c r="AZ76" s="112">
        <f>(SUMPRODUCT(AN76:AW76,MMULT(AN76:AW76,幕後結果!$AB$9:$AK$18)))*252</f>
        <v>6.5441966134240123E-2</v>
      </c>
      <c r="BA76" s="112">
        <f t="shared" si="25"/>
        <v>0.25581627417785624</v>
      </c>
      <c r="BB76" s="88">
        <f t="shared" si="26"/>
        <v>1.1587897693369582</v>
      </c>
      <c r="BC76" s="46"/>
      <c r="BD76" s="46"/>
    </row>
    <row r="77" spans="1:56">
      <c r="A77" s="81">
        <v>76</v>
      </c>
      <c r="B77" s="112">
        <v>2.6650391422121E-2</v>
      </c>
      <c r="C77" s="112">
        <v>8.8470901140966784E-2</v>
      </c>
      <c r="D77" s="112">
        <v>0.25400966220444476</v>
      </c>
      <c r="E77" s="112">
        <v>0.10186556604751629</v>
      </c>
      <c r="F77" s="112">
        <v>0.87612635506847969</v>
      </c>
      <c r="G77" s="112">
        <v>0.12371127617260647</v>
      </c>
      <c r="H77" s="112">
        <v>4.1242658458714443E-2</v>
      </c>
      <c r="I77" s="112">
        <v>0.50512529755245739</v>
      </c>
      <c r="J77" s="112">
        <v>2.5172106662834981E-2</v>
      </c>
      <c r="K77" s="90">
        <v>0.89835977853293825</v>
      </c>
      <c r="L77" s="91"/>
      <c r="M77" s="92">
        <v>76</v>
      </c>
      <c r="N77" s="115">
        <v>-1.9324759892228813</v>
      </c>
      <c r="O77" s="115">
        <v>-1.3502312964097172</v>
      </c>
      <c r="P77" s="115">
        <v>-0.6619249445475236</v>
      </c>
      <c r="Q77" s="115">
        <v>-1.2709930192007377</v>
      </c>
      <c r="R77" s="115">
        <v>1.1558383340917076</v>
      </c>
      <c r="S77" s="115">
        <v>-1.156632465311739</v>
      </c>
      <c r="T77" s="115">
        <v>-1.7364442326166474</v>
      </c>
      <c r="U77" s="112">
        <v>1.2847569188837503E-2</v>
      </c>
      <c r="V77" s="112">
        <v>-1.957027686488638</v>
      </c>
      <c r="W77" s="84">
        <v>1.2722608804968085</v>
      </c>
      <c r="X77" s="46"/>
      <c r="Y77" s="85">
        <v>76</v>
      </c>
      <c r="Z77" s="112">
        <f>(幕後結果!$AB$2+幕後結果!$AB$4*幕後結果_最佳化!$N1078)*12/3</f>
        <v>-2.4475566563307245</v>
      </c>
      <c r="AA77" s="112">
        <f>(幕後結果!$AC$2+幕後結果!$AC$4*幕後結果_最佳化!$O1078)*12/3</f>
        <v>-3.4065391979659498</v>
      </c>
      <c r="AB77" s="112">
        <f>(幕後結果!$AD$2+幕後結果!$AD$4*幕後結果_最佳化!$P1078)*12/3</f>
        <v>-0.82998188706081144</v>
      </c>
      <c r="AC77" s="112">
        <f>(幕後結果!$AE$2+幕後結果!$AE$4*幕後結果_最佳化!$Q1078)*12/3</f>
        <v>-0.53857573645896206</v>
      </c>
      <c r="AD77" s="112">
        <f>(幕後結果!$AF$2+幕後結果!$AF$4*幕後結果_最佳化!$R1078)*12/3</f>
        <v>1.9381076650998466</v>
      </c>
      <c r="AE77" s="112">
        <f>(幕後結果!$AG$2+幕後結果!$AG$4*幕後結果_最佳化!$S1078)*12/3</f>
        <v>-1.5436716453049442</v>
      </c>
      <c r="AF77" s="112">
        <f>(幕後結果!$AH$2+幕後結果!$AH$4*幕後結果_最佳化!$T1078)*12/3</f>
        <v>-1.2709926117269774</v>
      </c>
      <c r="AG77" s="112">
        <f>(幕後結果!$AI$2+幕後結果!$AI$4*幕後結果_最佳化!$U1078)*12/3</f>
        <v>-1.437173728360986</v>
      </c>
      <c r="AH77" s="112">
        <f>(幕後結果!$AJ$2+幕後結果!$AJ$4*幕後結果_最佳化!$V1078)*12/3</f>
        <v>-0.76789116534769286</v>
      </c>
      <c r="AI77" s="86">
        <f>(幕後結果!$AK$2+幕後結果!$AK$4*幕後結果_最佳化!$W1078)*12/3</f>
        <v>-0.15677495491502941</v>
      </c>
      <c r="AJ77" s="46"/>
      <c r="AK77" s="46"/>
      <c r="AL77" s="46"/>
      <c r="AM77" s="94">
        <v>76</v>
      </c>
      <c r="AN77" s="112">
        <f t="shared" si="14"/>
        <v>4.7893359468730898E-2</v>
      </c>
      <c r="AO77" s="112">
        <f t="shared" si="15"/>
        <v>0.12471162331450761</v>
      </c>
      <c r="AP77" s="112">
        <f t="shared" si="16"/>
        <v>1.1562590268482985E-2</v>
      </c>
      <c r="AQ77" s="112">
        <f t="shared" si="17"/>
        <v>0.18650696610850126</v>
      </c>
      <c r="AR77" s="112">
        <f t="shared" si="18"/>
        <v>0.13703458471593985</v>
      </c>
      <c r="AS77" s="112">
        <f t="shared" si="19"/>
        <v>9.3279395615111824E-2</v>
      </c>
      <c r="AT77" s="112">
        <f t="shared" si="20"/>
        <v>0.14516424095836003</v>
      </c>
      <c r="AU77" s="112">
        <f t="shared" si="21"/>
        <v>8.089106698964961E-2</v>
      </c>
      <c r="AV77" s="112">
        <f t="shared" si="22"/>
        <v>0.13192908876803353</v>
      </c>
      <c r="AW77" s="112">
        <f t="shared" si="23"/>
        <v>4.1027083792682439E-2</v>
      </c>
      <c r="AX77" s="112">
        <f t="shared" si="24"/>
        <v>1</v>
      </c>
      <c r="AY77" s="112">
        <f>SUMPRODUCT(AN77:AW77,幕後結果_最佳化!$Z$1005:$AI$1005)</f>
        <v>0.45705498424905078</v>
      </c>
      <c r="AZ77" s="112">
        <f>(SUMPRODUCT(AN77:AW77,MMULT(AN77:AW77,幕後結果!$AB$9:$AK$18)))*252</f>
        <v>5.0284899820071088E-2</v>
      </c>
      <c r="BA77" s="112">
        <f t="shared" si="25"/>
        <v>0.22424294820589363</v>
      </c>
      <c r="BB77" s="88">
        <f t="shared" si="26"/>
        <v>1.8469030467294125</v>
      </c>
      <c r="BC77" s="46"/>
      <c r="BD77" s="46"/>
    </row>
    <row r="78" spans="1:56">
      <c r="A78" s="81">
        <v>77</v>
      </c>
      <c r="B78" s="112">
        <v>0.21271718467513434</v>
      </c>
      <c r="C78" s="112">
        <v>0.73662991235255348</v>
      </c>
      <c r="D78" s="112">
        <v>0.85923016977553157</v>
      </c>
      <c r="E78" s="112">
        <v>0.41285074283321932</v>
      </c>
      <c r="F78" s="112">
        <v>1.8093938374220242E-2</v>
      </c>
      <c r="G78" s="112">
        <v>0.88619470786419252</v>
      </c>
      <c r="H78" s="112">
        <v>0.95225800388875426</v>
      </c>
      <c r="I78" s="112">
        <v>0.53273463411004607</v>
      </c>
      <c r="J78" s="112">
        <v>0.57166072131038037</v>
      </c>
      <c r="K78" s="90">
        <v>0.78506357974470897</v>
      </c>
      <c r="L78" s="91"/>
      <c r="M78" s="92">
        <v>77</v>
      </c>
      <c r="N78" s="115">
        <v>-0.79702868964227935</v>
      </c>
      <c r="O78" s="115">
        <v>0.63298999691782087</v>
      </c>
      <c r="P78" s="115">
        <v>1.0768670610216295</v>
      </c>
      <c r="Q78" s="115">
        <v>-0.2202178626949004</v>
      </c>
      <c r="R78" s="115">
        <v>-2.0948101019705727</v>
      </c>
      <c r="S78" s="115">
        <v>1.2065367854150721</v>
      </c>
      <c r="T78" s="115">
        <v>1.6671529669669778</v>
      </c>
      <c r="U78" s="112">
        <v>8.2145851876205184E-2</v>
      </c>
      <c r="V78" s="112">
        <v>0.18060381985669699</v>
      </c>
      <c r="W78" s="84">
        <v>0.78940926844952308</v>
      </c>
      <c r="X78" s="46"/>
      <c r="Y78" s="85">
        <v>77</v>
      </c>
      <c r="Z78" s="112">
        <f>(幕後結果!$AB$2+幕後結果!$AB$4*幕後結果_最佳化!$N1079)*12/3</f>
        <v>-1.0378416108925168</v>
      </c>
      <c r="AA78" s="112">
        <f>(幕後結果!$AC$2+幕後結果!$AC$4*幕後結果_最佳化!$O1079)*12/3</f>
        <v>-0.57486220158853252</v>
      </c>
      <c r="AB78" s="112">
        <f>(幕後結果!$AD$2+幕後結果!$AD$4*幕後結果_最佳化!$P1079)*12/3</f>
        <v>1.2191173630542549</v>
      </c>
      <c r="AC78" s="112">
        <f>(幕後結果!$AE$2+幕後結果!$AE$4*幕後結果_最佳化!$Q1079)*12/3</f>
        <v>1.0440739478623913</v>
      </c>
      <c r="AD78" s="112">
        <f>(幕後結果!$AF$2+幕後結果!$AF$4*幕後結果_最佳化!$R1079)*12/3</f>
        <v>2.168242772396356E-2</v>
      </c>
      <c r="AE78" s="112">
        <f>(幕後結果!$AG$2+幕後結果!$AG$4*幕後結果_最佳化!$S1079)*12/3</f>
        <v>0.94523231101798799</v>
      </c>
      <c r="AF78" s="112">
        <f>(幕後結果!$AH$2+幕後結果!$AH$4*幕後結果_最佳化!$T1079)*12/3</f>
        <v>0.88150724287081272</v>
      </c>
      <c r="AG78" s="112">
        <f>(幕後結果!$AI$2+幕後結果!$AI$4*幕後結果_最佳化!$U1079)*12/3</f>
        <v>0.57037809494906944</v>
      </c>
      <c r="AH78" s="112">
        <f>(幕後結果!$AJ$2+幕後結果!$AJ$4*幕後結果_最佳化!$V1079)*12/3</f>
        <v>0.79638811318636282</v>
      </c>
      <c r="AI78" s="86">
        <f>(幕後結果!$AK$2+幕後結果!$AK$4*幕後結果_最佳化!$W1079)*12/3</f>
        <v>0.63803788471602996</v>
      </c>
      <c r="AJ78" s="46"/>
      <c r="AK78" s="46"/>
      <c r="AL78" s="46"/>
      <c r="AM78" s="94">
        <v>77</v>
      </c>
      <c r="AN78" s="112">
        <f t="shared" si="14"/>
        <v>0.15057990301527197</v>
      </c>
      <c r="AO78" s="112">
        <f t="shared" si="15"/>
        <v>7.0148267645559467E-2</v>
      </c>
      <c r="AP78" s="112">
        <f t="shared" si="16"/>
        <v>1.9520804727045118E-2</v>
      </c>
      <c r="AQ78" s="112">
        <f t="shared" si="17"/>
        <v>0.10476257029210682</v>
      </c>
      <c r="AR78" s="112">
        <f t="shared" si="18"/>
        <v>9.4721271555290115E-2</v>
      </c>
      <c r="AS78" s="112">
        <f t="shared" si="19"/>
        <v>8.3366352276569924E-2</v>
      </c>
      <c r="AT78" s="112">
        <f t="shared" si="20"/>
        <v>7.3861939792255499E-2</v>
      </c>
      <c r="AU78" s="112">
        <f t="shared" si="21"/>
        <v>0.13488651914403055</v>
      </c>
      <c r="AV78" s="112">
        <f t="shared" si="22"/>
        <v>0.12319852015391462</v>
      </c>
      <c r="AW78" s="112">
        <f t="shared" si="23"/>
        <v>0.144953851397956</v>
      </c>
      <c r="AX78" s="112">
        <f t="shared" si="24"/>
        <v>1</v>
      </c>
      <c r="AY78" s="112">
        <f>SUMPRODUCT(AN78:AW78,幕後結果_最佳化!$Z$1005:$AI$1005)</f>
        <v>0.38637144627081571</v>
      </c>
      <c r="AZ78" s="112">
        <f>(SUMPRODUCT(AN78:AW78,MMULT(AN78:AW78,幕後結果!$AB$9:$AK$18)))*252</f>
        <v>5.1670372387374229E-2</v>
      </c>
      <c r="BA78" s="112">
        <f t="shared" si="25"/>
        <v>0.22731117963570166</v>
      </c>
      <c r="BB78" s="88">
        <f t="shared" si="26"/>
        <v>1.5110187137354059</v>
      </c>
      <c r="BC78" s="46"/>
      <c r="BD78" s="46"/>
    </row>
    <row r="79" spans="1:56">
      <c r="A79" s="81">
        <v>78</v>
      </c>
      <c r="B79" s="112">
        <v>0.27846513028483155</v>
      </c>
      <c r="C79" s="112">
        <v>0.75451893184713303</v>
      </c>
      <c r="D79" s="112">
        <v>3.412776699355291E-2</v>
      </c>
      <c r="E79" s="112">
        <v>0.450925192370349</v>
      </c>
      <c r="F79" s="112">
        <v>0.47930854708709747</v>
      </c>
      <c r="G79" s="112">
        <v>0.83235540316089174</v>
      </c>
      <c r="H79" s="112">
        <v>0.55317375190238449</v>
      </c>
      <c r="I79" s="112">
        <v>0.82165883644114368</v>
      </c>
      <c r="J79" s="112">
        <v>0.3680983170423362</v>
      </c>
      <c r="K79" s="90">
        <v>0.29286432434885734</v>
      </c>
      <c r="L79" s="91"/>
      <c r="M79" s="92">
        <v>78</v>
      </c>
      <c r="N79" s="115">
        <v>-0.58740719821690979</v>
      </c>
      <c r="O79" s="115">
        <v>0.68877934398063911</v>
      </c>
      <c r="P79" s="115">
        <v>-1.8233160686268521</v>
      </c>
      <c r="Q79" s="115">
        <v>-0.12332419183350128</v>
      </c>
      <c r="R79" s="115">
        <v>-5.1889056504408469E-2</v>
      </c>
      <c r="S79" s="115">
        <v>0.96351489348737018</v>
      </c>
      <c r="T79" s="115">
        <v>0.13368395136707992</v>
      </c>
      <c r="U79" s="112">
        <v>0.92170527731577478</v>
      </c>
      <c r="V79" s="112">
        <v>-0.33689423137809343</v>
      </c>
      <c r="W79" s="84">
        <v>-0.54503615923183624</v>
      </c>
      <c r="X79" s="46"/>
      <c r="Y79" s="85">
        <v>78</v>
      </c>
      <c r="Z79" s="112">
        <f>(幕後結果!$AB$2+幕後結果!$AB$4*幕後結果_最佳化!$N1080)*12/3</f>
        <v>-0.77758596501737109</v>
      </c>
      <c r="AA79" s="112">
        <f>(幕後結果!$AC$2+幕後結果!$AC$4*幕後結果_最佳化!$O1080)*12/3</f>
        <v>-0.47976743400412297</v>
      </c>
      <c r="AB79" s="112">
        <f>(幕後結果!$AD$2+幕後結果!$AD$4*幕後結果_最佳化!$P1080)*12/3</f>
        <v>-1.22348253285393</v>
      </c>
      <c r="AC79" s="112">
        <f>(幕後結果!$AE$2+幕後結果!$AE$4*幕後結果_最佳化!$Q1080)*12/3</f>
        <v>0.4527935478371215</v>
      </c>
      <c r="AD79" s="112">
        <f>(幕後結果!$AF$2+幕後結果!$AF$4*幕後結果_最佳化!$R1080)*12/3</f>
        <v>1.7304136034628559</v>
      </c>
      <c r="AE79" s="112">
        <f>(幕後結果!$AG$2+幕後結果!$AG$4*幕後結果_最佳化!$S1080)*12/3</f>
        <v>1.020104728315806</v>
      </c>
      <c r="AF79" s="112">
        <f>(幕後結果!$AH$2+幕後結果!$AH$4*幕後結果_最佳化!$T1080)*12/3</f>
        <v>-0.12390706900103625</v>
      </c>
      <c r="AG79" s="112">
        <f>(幕後結果!$AI$2+幕後結果!$AI$4*幕後結果_最佳化!$U1080)*12/3</f>
        <v>0.76774060333118077</v>
      </c>
      <c r="AH79" s="112">
        <f>(幕後結果!$AJ$2+幕後結果!$AJ$4*幕後結果_最佳化!$V1080)*12/3</f>
        <v>0.53997045950250411</v>
      </c>
      <c r="AI79" s="86">
        <f>(幕後結果!$AK$2+幕後結果!$AK$4*幕後結果_最佳化!$W1080)*12/3</f>
        <v>-0.39495826532068073</v>
      </c>
      <c r="AJ79" s="46"/>
      <c r="AK79" s="46"/>
      <c r="AL79" s="46"/>
      <c r="AM79" s="94">
        <v>78</v>
      </c>
      <c r="AN79" s="112">
        <f t="shared" si="14"/>
        <v>6.2470568310157855E-2</v>
      </c>
      <c r="AO79" s="112">
        <f t="shared" si="15"/>
        <v>0.16618525748293822</v>
      </c>
      <c r="AP79" s="112">
        <f t="shared" si="16"/>
        <v>6.8763079751423942E-2</v>
      </c>
      <c r="AQ79" s="112">
        <f t="shared" si="17"/>
        <v>6.7274725080380363E-2</v>
      </c>
      <c r="AR79" s="112">
        <f t="shared" si="18"/>
        <v>0.12305258738839699</v>
      </c>
      <c r="AS79" s="112">
        <f t="shared" si="19"/>
        <v>0.11952062428591465</v>
      </c>
      <c r="AT79" s="112">
        <f t="shared" si="20"/>
        <v>8.194745579806452E-2</v>
      </c>
      <c r="AU79" s="112">
        <f t="shared" si="21"/>
        <v>8.454093176208495E-2</v>
      </c>
      <c r="AV79" s="112">
        <f t="shared" si="22"/>
        <v>0.11881603655532399</v>
      </c>
      <c r="AW79" s="112">
        <f t="shared" si="23"/>
        <v>0.10742873358531464</v>
      </c>
      <c r="AX79" s="112">
        <f t="shared" si="24"/>
        <v>1.0000000000000002</v>
      </c>
      <c r="AY79" s="112">
        <f>SUMPRODUCT(AN79:AW79,幕後結果_最佳化!$Z$1005:$AI$1005)</f>
        <v>0.28086625521477721</v>
      </c>
      <c r="AZ79" s="112">
        <f>(SUMPRODUCT(AN79:AW79,MMULT(AN79:AW79,幕後結果!$AB$9:$AK$18)))*252</f>
        <v>5.5972987102698421E-2</v>
      </c>
      <c r="BA79" s="112">
        <f t="shared" si="25"/>
        <v>0.23658610927672491</v>
      </c>
      <c r="BB79" s="88">
        <f t="shared" si="26"/>
        <v>1.0058335882113771</v>
      </c>
      <c r="BC79" s="46"/>
      <c r="BD79" s="46"/>
    </row>
    <row r="80" spans="1:56">
      <c r="A80" s="81">
        <v>79</v>
      </c>
      <c r="B80" s="112">
        <v>0.6610128972310525</v>
      </c>
      <c r="C80" s="112">
        <v>0.204113995641928</v>
      </c>
      <c r="D80" s="112">
        <v>7.748092893630032E-2</v>
      </c>
      <c r="E80" s="112">
        <v>0.32261902684649146</v>
      </c>
      <c r="F80" s="112">
        <v>0.72996343977348599</v>
      </c>
      <c r="G80" s="112">
        <v>0.77780234746038768</v>
      </c>
      <c r="H80" s="112">
        <v>0.96389473327363695</v>
      </c>
      <c r="I80" s="112">
        <v>3.7320816514652133E-2</v>
      </c>
      <c r="J80" s="112">
        <v>0.20832636122562764</v>
      </c>
      <c r="K80" s="90">
        <v>0.61843414706569222</v>
      </c>
      <c r="L80" s="91"/>
      <c r="M80" s="92">
        <v>79</v>
      </c>
      <c r="N80" s="115">
        <v>0.41522908970911787</v>
      </c>
      <c r="O80" s="115">
        <v>-0.82701600268430109</v>
      </c>
      <c r="P80" s="115">
        <v>-1.4222218490302851</v>
      </c>
      <c r="Q80" s="115">
        <v>-0.4603875719385328</v>
      </c>
      <c r="R80" s="115">
        <v>0.6127024224899843</v>
      </c>
      <c r="S80" s="115">
        <v>0.76479218001526783</v>
      </c>
      <c r="T80" s="115">
        <v>1.7977884809770721</v>
      </c>
      <c r="U80" s="112">
        <v>-1.7826602048838287</v>
      </c>
      <c r="V80" s="112">
        <v>-0.8122421072963526</v>
      </c>
      <c r="W80" s="84">
        <v>0.30137086848271738</v>
      </c>
      <c r="X80" s="46"/>
      <c r="Y80" s="85">
        <v>79</v>
      </c>
      <c r="Z80" s="112">
        <f>(幕後結果!$AB$2+幕後結果!$AB$4*幕後結果_最佳化!$N1081)*12/3</f>
        <v>0.46723751619017834</v>
      </c>
      <c r="AA80" s="112">
        <f>(幕後結果!$AC$2+幕後結果!$AC$4*幕後結果_最佳化!$O1081)*12/3</f>
        <v>-2.4815298373890391</v>
      </c>
      <c r="AB80" s="112">
        <f>(幕後結果!$AD$2+幕後結果!$AD$4*幕後結果_最佳化!$P1081)*12/3</f>
        <v>-0.72813308341523675</v>
      </c>
      <c r="AC80" s="112">
        <f>(幕後結果!$AE$2+幕後結果!$AE$4*幕後結果_最佳化!$Q1081)*12/3</f>
        <v>0.10037645496400871</v>
      </c>
      <c r="AD80" s="112">
        <f>(幕後結果!$AF$2+幕後結果!$AF$4*幕後結果_最佳化!$R1081)*12/3</f>
        <v>2.2971513215349577</v>
      </c>
      <c r="AE80" s="112">
        <f>(幕後結果!$AG$2+幕後結果!$AG$4*幕後結果_最佳化!$S1081)*12/3</f>
        <v>0.44168441869251618</v>
      </c>
      <c r="AF80" s="112">
        <f>(幕後結果!$AH$2+幕後結果!$AH$4*幕後結果_最佳化!$T1081)*12/3</f>
        <v>0.87303415852654798</v>
      </c>
      <c r="AG80" s="112">
        <f>(幕後結果!$AI$2+幕後結果!$AI$4*幕後結果_最佳化!$U1081)*12/3</f>
        <v>-1.2665381391001544</v>
      </c>
      <c r="AH80" s="112">
        <f>(幕後結果!$AJ$2+幕後結果!$AJ$4*幕後結果_最佳化!$V1081)*12/3</f>
        <v>1.1421922468193073</v>
      </c>
      <c r="AI80" s="86">
        <f>(幕後結果!$AK$2+幕後結果!$AK$4*幕後結果_最佳化!$W1081)*12/3</f>
        <v>0.14425765123350281</v>
      </c>
      <c r="AJ80" s="46"/>
      <c r="AK80" s="46"/>
      <c r="AL80" s="46"/>
      <c r="AM80" s="94">
        <v>79</v>
      </c>
      <c r="AN80" s="112">
        <f t="shared" si="14"/>
        <v>3.7862296274488096E-2</v>
      </c>
      <c r="AO80" s="112">
        <f t="shared" si="15"/>
        <v>7.8492626766653223E-2</v>
      </c>
      <c r="AP80" s="112">
        <f t="shared" si="16"/>
        <v>0.18384183934103573</v>
      </c>
      <c r="AQ80" s="112">
        <f t="shared" si="17"/>
        <v>0.23741980505175375</v>
      </c>
      <c r="AR80" s="112">
        <f t="shared" si="18"/>
        <v>5.6311336079189943E-2</v>
      </c>
      <c r="AS80" s="112">
        <f t="shared" si="19"/>
        <v>3.4973869326285087E-2</v>
      </c>
      <c r="AT80" s="112">
        <f t="shared" si="20"/>
        <v>0.10431219452360074</v>
      </c>
      <c r="AU80" s="112">
        <f t="shared" si="21"/>
        <v>7.2197024454516784E-2</v>
      </c>
      <c r="AV80" s="112">
        <f t="shared" si="22"/>
        <v>4.0579874517018721E-2</v>
      </c>
      <c r="AW80" s="112">
        <f t="shared" si="23"/>
        <v>0.15400913366545801</v>
      </c>
      <c r="AX80" s="112">
        <f t="shared" si="24"/>
        <v>1.0000000000000002</v>
      </c>
      <c r="AY80" s="112">
        <f>SUMPRODUCT(AN80:AW80,幕後結果_最佳化!$Z$1005:$AI$1005)</f>
        <v>0.38516815941909005</v>
      </c>
      <c r="AZ80" s="112">
        <f>(SUMPRODUCT(AN80:AW80,MMULT(AN80:AW80,幕後結果!$AB$9:$AK$18)))*252</f>
        <v>4.8232715119743787E-2</v>
      </c>
      <c r="BA80" s="112">
        <f t="shared" si="25"/>
        <v>0.2196194780062638</v>
      </c>
      <c r="BB80" s="88">
        <f t="shared" si="26"/>
        <v>1.5584599441099125</v>
      </c>
      <c r="BC80" s="46"/>
      <c r="BD80" s="46"/>
    </row>
    <row r="81" spans="1:56">
      <c r="A81" s="81">
        <v>80</v>
      </c>
      <c r="B81" s="112">
        <v>0.2838777386217135</v>
      </c>
      <c r="C81" s="112">
        <v>0.25682356888766855</v>
      </c>
      <c r="D81" s="112">
        <v>0.53023767055536286</v>
      </c>
      <c r="E81" s="112">
        <v>0.75385853371286826</v>
      </c>
      <c r="F81" s="112">
        <v>0.7848394471616531</v>
      </c>
      <c r="G81" s="112">
        <v>0.22370065795812732</v>
      </c>
      <c r="H81" s="112">
        <v>6.9762477714666371E-2</v>
      </c>
      <c r="I81" s="112">
        <v>8.2860548890008268E-2</v>
      </c>
      <c r="J81" s="112">
        <v>0.33558115346092832</v>
      </c>
      <c r="K81" s="90">
        <v>0.86592413719551709</v>
      </c>
      <c r="L81" s="91"/>
      <c r="M81" s="92">
        <v>80</v>
      </c>
      <c r="N81" s="115">
        <v>-0.57136023673173053</v>
      </c>
      <c r="O81" s="115">
        <v>-0.65316930289549824</v>
      </c>
      <c r="P81" s="115">
        <v>7.5867317327038664E-2</v>
      </c>
      <c r="Q81" s="115">
        <v>0.68668233278518243</v>
      </c>
      <c r="R81" s="115">
        <v>0.7886422911929607</v>
      </c>
      <c r="S81" s="115">
        <v>-0.75975454850584268</v>
      </c>
      <c r="T81" s="115">
        <v>-1.4775623597810976</v>
      </c>
      <c r="U81" s="112">
        <v>-1.3860845162405355</v>
      </c>
      <c r="V81" s="112">
        <v>-0.42455334904070796</v>
      </c>
      <c r="W81" s="84">
        <v>1.1073289650790235</v>
      </c>
      <c r="X81" s="46"/>
      <c r="Y81" s="85">
        <v>80</v>
      </c>
      <c r="Z81" s="112">
        <f>(幕後結果!$AB$2+幕後結果!$AB$4*幕後結果_最佳化!$N1082)*12/3</f>
        <v>-0.75766285361662133</v>
      </c>
      <c r="AA81" s="112">
        <f>(幕後結果!$AC$2+幕後結果!$AC$4*幕後結果_最佳化!$O1082)*12/3</f>
        <v>-2.3276762932242896</v>
      </c>
      <c r="AB81" s="112">
        <f>(幕後結果!$AD$2+幕後結果!$AD$4*幕後結果_最佳化!$P1082)*12/3</f>
        <v>0.28964499220994488</v>
      </c>
      <c r="AC81" s="112">
        <f>(幕後結果!$AE$2+幕後結果!$AE$4*幕後結果_最佳化!$Q1082)*12/3</f>
        <v>1.2566481182379232</v>
      </c>
      <c r="AD81" s="112">
        <f>(幕後結果!$AF$2+幕後結果!$AF$4*幕後結果_最佳化!$R1082)*12/3</f>
        <v>2.6982470942779764</v>
      </c>
      <c r="AE81" s="112">
        <f>(幕後結果!$AG$2+幕後結果!$AG$4*幕後結果_最佳化!$S1082)*12/3</f>
        <v>-0.87339632842588466</v>
      </c>
      <c r="AF81" s="112">
        <f>(幕後結果!$AH$2+幕後結果!$AH$4*幕後結果_最佳化!$T1082)*12/3</f>
        <v>-0.90522625202057283</v>
      </c>
      <c r="AG81" s="112">
        <f>(幕後結果!$AI$2+幕後結果!$AI$4*幕後結果_最佳化!$U1082)*12/3</f>
        <v>-0.71043360200185379</v>
      </c>
      <c r="AH81" s="112">
        <f>(幕後結果!$AJ$2+幕後結果!$AJ$4*幕後結果_最佳化!$V1082)*12/3</f>
        <v>0.75980734275097817</v>
      </c>
      <c r="AI81" s="86">
        <f>(幕後結果!$AK$2+幕後結果!$AK$4*幕後結果_最佳化!$W1082)*12/3</f>
        <v>0.59742474088782793</v>
      </c>
      <c r="AJ81" s="46"/>
      <c r="AK81" s="46"/>
      <c r="AL81" s="46"/>
      <c r="AM81" s="94">
        <v>80</v>
      </c>
      <c r="AN81" s="112">
        <f t="shared" si="14"/>
        <v>7.1609829495120972E-2</v>
      </c>
      <c r="AO81" s="112">
        <f t="shared" si="15"/>
        <v>0.1495902404780218</v>
      </c>
      <c r="AP81" s="112">
        <f t="shared" si="16"/>
        <v>0.11877078237987219</v>
      </c>
      <c r="AQ81" s="112">
        <f t="shared" si="17"/>
        <v>0.14471856182960438</v>
      </c>
      <c r="AR81" s="112">
        <f t="shared" si="18"/>
        <v>9.4959746956158914E-2</v>
      </c>
      <c r="AS81" s="112">
        <f t="shared" si="19"/>
        <v>0.10954749333748037</v>
      </c>
      <c r="AT81" s="112">
        <f t="shared" si="20"/>
        <v>9.3112379424381261E-2</v>
      </c>
      <c r="AU81" s="112">
        <f t="shared" si="21"/>
        <v>8.3805153267395113E-2</v>
      </c>
      <c r="AV81" s="112">
        <f t="shared" si="22"/>
        <v>6.2661185466038105E-2</v>
      </c>
      <c r="AW81" s="112">
        <f t="shared" si="23"/>
        <v>7.1224627365926996E-2</v>
      </c>
      <c r="AX81" s="112">
        <f t="shared" si="24"/>
        <v>1</v>
      </c>
      <c r="AY81" s="112">
        <f>SUMPRODUCT(AN81:AW81,幕後結果_最佳化!$Z$1005:$AI$1005)</f>
        <v>0.26908942790773205</v>
      </c>
      <c r="AZ81" s="112">
        <f>(SUMPRODUCT(AN81:AW81,MMULT(AN81:AW81,幕後結果!$AB$9:$AK$18)))*252</f>
        <v>5.2169259002306206E-2</v>
      </c>
      <c r="BA81" s="112">
        <f t="shared" si="25"/>
        <v>0.22840590842249725</v>
      </c>
      <c r="BB81" s="88">
        <f t="shared" si="26"/>
        <v>0.99029587049619916</v>
      </c>
      <c r="BC81" s="46"/>
      <c r="BD81" s="46"/>
    </row>
    <row r="82" spans="1:56">
      <c r="A82" s="81">
        <v>81</v>
      </c>
      <c r="B82" s="112">
        <v>0.65854905621359805</v>
      </c>
      <c r="C82" s="112">
        <v>0.57049216669546099</v>
      </c>
      <c r="D82" s="112">
        <v>0.12519059902398566</v>
      </c>
      <c r="E82" s="112">
        <v>0.37849998903867466</v>
      </c>
      <c r="F82" s="112">
        <v>0.30638748767220036</v>
      </c>
      <c r="G82" s="112">
        <v>0.90074661612508855</v>
      </c>
      <c r="H82" s="112">
        <v>0.17241987372352874</v>
      </c>
      <c r="I82" s="112">
        <v>0.31605872414471259</v>
      </c>
      <c r="J82" s="112">
        <v>0.49028475624518908</v>
      </c>
      <c r="K82" s="90">
        <v>0.99996954849614306</v>
      </c>
      <c r="L82" s="91"/>
      <c r="M82" s="92">
        <v>81</v>
      </c>
      <c r="N82" s="115">
        <v>0.40850646170165272</v>
      </c>
      <c r="O82" s="115">
        <v>0.17762732109511012</v>
      </c>
      <c r="P82" s="115">
        <v>-1.1494239766721639</v>
      </c>
      <c r="Q82" s="115">
        <v>-0.30942273535285075</v>
      </c>
      <c r="R82" s="115">
        <v>-0.50611634715533127</v>
      </c>
      <c r="S82" s="115">
        <v>1.2858174814418721</v>
      </c>
      <c r="T82" s="115">
        <v>-0.94464577833180885</v>
      </c>
      <c r="U82" s="112">
        <v>-0.47874865428532204</v>
      </c>
      <c r="V82" s="112">
        <v>-2.4354912210249723E-2</v>
      </c>
      <c r="W82" s="84">
        <v>4.0092844880774905</v>
      </c>
      <c r="X82" s="46"/>
      <c r="Y82" s="85">
        <v>81</v>
      </c>
      <c r="Z82" s="112">
        <f>(幕後結果!$AB$2+幕後結果!$AB$4*幕後結果_最佳化!$N1083)*12/3</f>
        <v>0.45889103471938847</v>
      </c>
      <c r="AA82" s="112">
        <f>(幕後結果!$AC$2+幕後結果!$AC$4*幕後結果_最佳化!$O1083)*12/3</f>
        <v>-1.0976421669028897</v>
      </c>
      <c r="AB82" s="112">
        <f>(幕後結果!$AD$2+幕後結果!$AD$4*幕後結果_最佳化!$P1083)*12/3</f>
        <v>-0.39189349687523373</v>
      </c>
      <c r="AC82" s="112">
        <f>(幕後結果!$AE$2+幕後結果!$AE$4*幕後結果_最佳化!$Q1083)*12/3</f>
        <v>0.44758490097730447</v>
      </c>
      <c r="AD82" s="112">
        <f>(幕後結果!$AF$2+幕後結果!$AF$4*幕後結果_最佳化!$R1083)*12/3</f>
        <v>1.5057376968221654</v>
      </c>
      <c r="AE82" s="112">
        <f>(幕後結果!$AG$2+幕後結果!$AG$4*幕後結果_最佳化!$S1083)*12/3</f>
        <v>1.0861151180542286</v>
      </c>
      <c r="AF82" s="112">
        <f>(幕後結果!$AH$2+幕後結果!$AH$4*幕後結果_最佳化!$T1083)*12/3</f>
        <v>-0.95031779160490737</v>
      </c>
      <c r="AG82" s="112">
        <f>(幕後結果!$AI$2+幕後結果!$AI$4*幕後結果_最佳化!$U1083)*12/3</f>
        <v>-0.22397043546293183</v>
      </c>
      <c r="AH82" s="112">
        <f>(幕後結果!$AJ$2+幕後結果!$AJ$4*幕後結果_最佳化!$V1083)*12/3</f>
        <v>0.88869602390569513</v>
      </c>
      <c r="AI82" s="86">
        <f>(幕後結果!$AK$2+幕後結果!$AK$4*幕後結果_最佳化!$W1083)*12/3</f>
        <v>2.8168696299318285</v>
      </c>
      <c r="AJ82" s="46"/>
      <c r="AK82" s="46"/>
      <c r="AL82" s="46"/>
      <c r="AM82" s="94">
        <v>81</v>
      </c>
      <c r="AN82" s="112">
        <f t="shared" si="14"/>
        <v>7.0804342452034999E-2</v>
      </c>
      <c r="AO82" s="112">
        <f t="shared" si="15"/>
        <v>0.10768335155659949</v>
      </c>
      <c r="AP82" s="112">
        <f t="shared" si="16"/>
        <v>0.1447620304437636</v>
      </c>
      <c r="AQ82" s="112">
        <f t="shared" si="17"/>
        <v>0.11536147003452375</v>
      </c>
      <c r="AR82" s="112">
        <f t="shared" si="18"/>
        <v>9.4448563820207748E-2</v>
      </c>
      <c r="AS82" s="112">
        <f t="shared" si="19"/>
        <v>0.12690087219097013</v>
      </c>
      <c r="AT82" s="112">
        <f t="shared" si="20"/>
        <v>0.11869190752683818</v>
      </c>
      <c r="AU82" s="112">
        <f t="shared" si="21"/>
        <v>0.1058220075049667</v>
      </c>
      <c r="AV82" s="112">
        <f t="shared" si="22"/>
        <v>1.8666534379990559E-3</v>
      </c>
      <c r="AW82" s="112">
        <f t="shared" si="23"/>
        <v>0.11365880103209637</v>
      </c>
      <c r="AX82" s="112">
        <f t="shared" si="24"/>
        <v>1.0000000000000002</v>
      </c>
      <c r="AY82" s="112">
        <f>SUMPRODUCT(AN82:AW82,幕後結果_最佳化!$Z$1005:$AI$1005)</f>
        <v>0.24772990585752355</v>
      </c>
      <c r="AZ82" s="112">
        <f>(SUMPRODUCT(AN82:AW82,MMULT(AN82:AW82,幕後結果!$AB$9:$AK$18)))*252</f>
        <v>5.1336265705811311E-2</v>
      </c>
      <c r="BA82" s="112">
        <f t="shared" si="25"/>
        <v>0.22657507741543709</v>
      </c>
      <c r="BB82" s="88">
        <f t="shared" si="26"/>
        <v>0.90402663962002039</v>
      </c>
      <c r="BC82" s="46"/>
      <c r="BD82" s="46"/>
    </row>
    <row r="83" spans="1:56">
      <c r="A83" s="81">
        <v>82</v>
      </c>
      <c r="B83" s="112">
        <v>0.14050058825029588</v>
      </c>
      <c r="C83" s="112">
        <v>0.84912898872602005</v>
      </c>
      <c r="D83" s="112">
        <v>3.1217523478452414E-2</v>
      </c>
      <c r="E83" s="112">
        <v>0.86871614479331294</v>
      </c>
      <c r="F83" s="112">
        <v>1.9222321877548909E-2</v>
      </c>
      <c r="G83" s="112">
        <v>0.653334148043478</v>
      </c>
      <c r="H83" s="112">
        <v>0.94621079969184385</v>
      </c>
      <c r="I83" s="112">
        <v>0.48955368615472183</v>
      </c>
      <c r="J83" s="112">
        <v>0.88161663441214877</v>
      </c>
      <c r="K83" s="90">
        <v>0.35215956649638835</v>
      </c>
      <c r="L83" s="91"/>
      <c r="M83" s="92">
        <v>82</v>
      </c>
      <c r="N83" s="115">
        <v>-1.0780730073449116</v>
      </c>
      <c r="O83" s="115">
        <v>1.0327048940406238</v>
      </c>
      <c r="P83" s="115">
        <v>-1.863193500746481</v>
      </c>
      <c r="Q83" s="115">
        <v>1.1203427988427834</v>
      </c>
      <c r="R83" s="115">
        <v>-2.0700822396623653</v>
      </c>
      <c r="S83" s="115">
        <v>0.39433773939264566</v>
      </c>
      <c r="T83" s="115">
        <v>1.6091735392885449</v>
      </c>
      <c r="U83" s="112">
        <v>-2.6188018686658363E-2</v>
      </c>
      <c r="V83" s="112">
        <v>1.183107032279638</v>
      </c>
      <c r="W83" s="84">
        <v>-0.37949659408971531</v>
      </c>
      <c r="X83" s="46"/>
      <c r="Y83" s="85">
        <v>82</v>
      </c>
      <c r="Z83" s="112">
        <f>(幕後結果!$AB$2+幕後結果!$AB$4*幕後結果_最佳化!$N1084)*12/3</f>
        <v>-1.3867722950789669</v>
      </c>
      <c r="AA83" s="112">
        <f>(幕後結果!$AC$2+幕後結果!$AC$4*幕後結果_最佳化!$O1084)*12/3</f>
        <v>-4.8444479327047762E-2</v>
      </c>
      <c r="AB83" s="112">
        <f>(幕後結果!$AD$2+幕後結果!$AD$4*幕後結果_最佳化!$P1084)*12/3</f>
        <v>-1.3708627536480804</v>
      </c>
      <c r="AC83" s="112">
        <f>(幕後結果!$AE$2+幕後結果!$AE$4*幕後結果_最佳化!$Q1084)*12/3</f>
        <v>1.3755236961794262</v>
      </c>
      <c r="AD83" s="112">
        <f>(幕後結果!$AF$2+幕後結果!$AF$4*幕後結果_最佳化!$R1084)*12/3</f>
        <v>-0.10466184943568679</v>
      </c>
      <c r="AE83" s="112">
        <f>(幕後結果!$AG$2+幕後結果!$AG$4*幕後結果_最佳化!$S1084)*12/3</f>
        <v>0.26218708085347936</v>
      </c>
      <c r="AF83" s="112">
        <f>(幕後結果!$AH$2+幕後結果!$AH$4*幕後結果_最佳化!$T1084)*12/3</f>
        <v>0.75708952000004237</v>
      </c>
      <c r="AG83" s="112">
        <f>(幕後結果!$AI$2+幕後結果!$AI$4*幕後結果_最佳化!$U1084)*12/3</f>
        <v>0.62358716944010451</v>
      </c>
      <c r="AH83" s="112">
        <f>(幕後結果!$AJ$2+幕後結果!$AJ$4*幕後結果_最佳化!$V1084)*12/3</f>
        <v>1.2552211947475556</v>
      </c>
      <c r="AI83" s="86">
        <f>(幕後結果!$AK$2+幕後結果!$AK$4*幕後結果_最佳化!$W1084)*12/3</f>
        <v>-0.26024467477243285</v>
      </c>
      <c r="AJ83" s="46"/>
      <c r="AK83" s="46"/>
      <c r="AL83" s="46"/>
      <c r="AM83" s="94">
        <v>82</v>
      </c>
      <c r="AN83" s="112">
        <f t="shared" si="14"/>
        <v>4.8639725115354887E-2</v>
      </c>
      <c r="AO83" s="112">
        <f t="shared" si="15"/>
        <v>0.10600751021925535</v>
      </c>
      <c r="AP83" s="112">
        <f t="shared" si="16"/>
        <v>3.8232897395045221E-2</v>
      </c>
      <c r="AQ83" s="112">
        <f t="shared" si="17"/>
        <v>2.6275119151150987E-2</v>
      </c>
      <c r="AR83" s="112">
        <f t="shared" si="18"/>
        <v>0.11152228800940428</v>
      </c>
      <c r="AS83" s="112">
        <f t="shared" si="19"/>
        <v>0.14631490210949244</v>
      </c>
      <c r="AT83" s="112">
        <f t="shared" si="20"/>
        <v>0.10961794073169209</v>
      </c>
      <c r="AU83" s="112">
        <f t="shared" si="21"/>
        <v>0.12092446365884235</v>
      </c>
      <c r="AV83" s="112">
        <f t="shared" si="22"/>
        <v>0.13935166862166762</v>
      </c>
      <c r="AW83" s="112">
        <f t="shared" si="23"/>
        <v>0.15311348498809471</v>
      </c>
      <c r="AX83" s="112">
        <f t="shared" si="24"/>
        <v>0.99999999999999989</v>
      </c>
      <c r="AY83" s="112">
        <f>SUMPRODUCT(AN83:AW83,幕後結果_最佳化!$Z$1005:$AI$1005)</f>
        <v>0.32558695499370749</v>
      </c>
      <c r="AZ83" s="112">
        <f>(SUMPRODUCT(AN83:AW83,MMULT(AN83:AW83,幕後結果!$AB$9:$AK$18)))*252</f>
        <v>5.2397947507048397E-2</v>
      </c>
      <c r="BA83" s="112">
        <f t="shared" si="25"/>
        <v>0.22890597962274467</v>
      </c>
      <c r="BB83" s="88">
        <f t="shared" si="26"/>
        <v>1.2349478832296044</v>
      </c>
      <c r="BC83" s="46"/>
      <c r="BD83" s="46"/>
    </row>
    <row r="84" spans="1:56">
      <c r="A84" s="81">
        <v>83</v>
      </c>
      <c r="B84" s="112">
        <v>0.92986396506586688</v>
      </c>
      <c r="C84" s="112">
        <v>0.14007413352152187</v>
      </c>
      <c r="D84" s="112">
        <v>0.32262772026309494</v>
      </c>
      <c r="E84" s="112">
        <v>0.8007863606922887</v>
      </c>
      <c r="F84" s="112">
        <v>0.98676772579567329</v>
      </c>
      <c r="G84" s="112">
        <v>0.8060449079464751</v>
      </c>
      <c r="H84" s="112">
        <v>0.71345238393211075</v>
      </c>
      <c r="I84" s="112">
        <v>0.35730379165706072</v>
      </c>
      <c r="J84" s="112">
        <v>0.44328873473216746</v>
      </c>
      <c r="K84" s="90">
        <v>0.73462130435871464</v>
      </c>
      <c r="L84" s="91"/>
      <c r="M84" s="92">
        <v>83</v>
      </c>
      <c r="N84" s="115">
        <v>1.4747786242966789</v>
      </c>
      <c r="O84" s="115">
        <v>-1.0799863311813831</v>
      </c>
      <c r="P84" s="115">
        <v>-0.46036334470527901</v>
      </c>
      <c r="Q84" s="115">
        <v>0.84443337551758613</v>
      </c>
      <c r="R84" s="115">
        <v>2.219326082332933</v>
      </c>
      <c r="S84" s="115">
        <v>0.86341345534677028</v>
      </c>
      <c r="T84" s="115">
        <v>0.56349886589416442</v>
      </c>
      <c r="U84" s="112">
        <v>-0.36567502653365397</v>
      </c>
      <c r="V84" s="112">
        <v>-0.14263624665748145</v>
      </c>
      <c r="W84" s="84">
        <v>0.62685026482538353</v>
      </c>
      <c r="X84" s="46"/>
      <c r="Y84" s="85">
        <v>83</v>
      </c>
      <c r="Z84" s="112">
        <f>(幕後結果!$AB$2+幕後結果!$AB$4*幕後結果_最佳化!$N1085)*12/3</f>
        <v>1.7827216613784642</v>
      </c>
      <c r="AA84" s="112">
        <f>(幕後結果!$AC$2+幕後結果!$AC$4*幕後結果_最佳化!$O1085)*12/3</f>
        <v>-2.7380823591541645</v>
      </c>
      <c r="AB84" s="112">
        <f>(幕後結果!$AD$2+幕後結果!$AD$4*幕後結果_最佳化!$P1085)*12/3</f>
        <v>0.39820718666363014</v>
      </c>
      <c r="AC84" s="112">
        <f>(幕後結果!$AE$2+幕後結果!$AE$4*幕後結果_最佳化!$Q1085)*12/3</f>
        <v>1.2926602065034096</v>
      </c>
      <c r="AD84" s="112">
        <f>(幕後結果!$AF$2+幕後結果!$AF$4*幕後結果_最佳化!$R1085)*12/3</f>
        <v>4.6018249373183799</v>
      </c>
      <c r="AE84" s="112">
        <f>(幕後結果!$AG$2+幕後結果!$AG$4*幕後結果_最佳化!$S1085)*12/3</f>
        <v>0.8600786835597316</v>
      </c>
      <c r="AF84" s="112">
        <f>(幕後結果!$AH$2+幕後結果!$AH$4*幕後結果_最佳化!$T1085)*12/3</f>
        <v>0.40331589280775226</v>
      </c>
      <c r="AG84" s="112">
        <f>(幕後結果!$AI$2+幕後結果!$AI$4*幕後結果_最佳化!$U1085)*12/3</f>
        <v>0.85359299162123803</v>
      </c>
      <c r="AH84" s="112">
        <f>(幕後結果!$AJ$2+幕後結果!$AJ$4*幕後結果_最佳化!$V1085)*12/3</f>
        <v>2.1507926936203576</v>
      </c>
      <c r="AI84" s="86">
        <f>(幕後結果!$AK$2+幕後結果!$AK$4*幕後結果_最佳化!$W1085)*12/3</f>
        <v>0.90015094800769324</v>
      </c>
      <c r="AJ84" s="46"/>
      <c r="AK84" s="46"/>
      <c r="AL84" s="46"/>
      <c r="AM84" s="94">
        <v>83</v>
      </c>
      <c r="AN84" s="112">
        <f t="shared" si="14"/>
        <v>2.6757827876282128E-2</v>
      </c>
      <c r="AO84" s="112">
        <f t="shared" si="15"/>
        <v>0.18347960479317241</v>
      </c>
      <c r="AP84" s="112">
        <f t="shared" si="16"/>
        <v>0.11560919210271554</v>
      </c>
      <c r="AQ84" s="112">
        <f t="shared" si="17"/>
        <v>0.12227210890398466</v>
      </c>
      <c r="AR84" s="112">
        <f t="shared" si="18"/>
        <v>0.17654945925015986</v>
      </c>
      <c r="AS84" s="112">
        <f t="shared" si="19"/>
        <v>1.2729619781943764E-2</v>
      </c>
      <c r="AT84" s="112">
        <f t="shared" si="20"/>
        <v>3.3666049519937326E-2</v>
      </c>
      <c r="AU84" s="112">
        <f t="shared" si="21"/>
        <v>0.16949594238578036</v>
      </c>
      <c r="AV84" s="112">
        <f t="shared" si="22"/>
        <v>9.6484362663398368E-2</v>
      </c>
      <c r="AW84" s="112">
        <f t="shared" si="23"/>
        <v>6.2955832722625546E-2</v>
      </c>
      <c r="AX84" s="112">
        <f t="shared" si="24"/>
        <v>0.99999999999999989</v>
      </c>
      <c r="AY84" s="112">
        <f>SUMPRODUCT(AN84:AW84,幕後結果_最佳化!$Z$1005:$AI$1005)</f>
        <v>0.45663167472538191</v>
      </c>
      <c r="AZ84" s="112">
        <f>(SUMPRODUCT(AN84:AW84,MMULT(AN84:AW84,幕後結果!$AB$9:$AK$18)))*252</f>
        <v>6.609859486261177E-2</v>
      </c>
      <c r="BA84" s="112">
        <f t="shared" si="25"/>
        <v>0.25709646995361835</v>
      </c>
      <c r="BB84" s="88">
        <f t="shared" si="26"/>
        <v>1.6092468122958725</v>
      </c>
      <c r="BC84" s="46"/>
      <c r="BD84" s="46"/>
    </row>
    <row r="85" spans="1:56">
      <c r="A85" s="81">
        <v>84</v>
      </c>
      <c r="B85" s="112">
        <v>2.9311865990466757E-2</v>
      </c>
      <c r="C85" s="112">
        <v>0.88385320486830055</v>
      </c>
      <c r="D85" s="112">
        <v>0.72645296093996614</v>
      </c>
      <c r="E85" s="112">
        <v>0.87258556484031424</v>
      </c>
      <c r="F85" s="112">
        <v>0.17307847177431013</v>
      </c>
      <c r="G85" s="112">
        <v>7.3816354277631335E-2</v>
      </c>
      <c r="H85" s="112">
        <v>5.4682444193940638E-2</v>
      </c>
      <c r="I85" s="112">
        <v>0.15247303877156382</v>
      </c>
      <c r="J85" s="112">
        <v>0.85970865683453934</v>
      </c>
      <c r="K85" s="90">
        <v>0.90986116676293238</v>
      </c>
      <c r="L85" s="91"/>
      <c r="M85" s="92">
        <v>84</v>
      </c>
      <c r="N85" s="115">
        <v>-1.8910045865025091</v>
      </c>
      <c r="O85" s="115">
        <v>1.1944714804834458</v>
      </c>
      <c r="P85" s="115">
        <v>0.60212027693348436</v>
      </c>
      <c r="Q85" s="115">
        <v>1.138698639686536</v>
      </c>
      <c r="R85" s="115">
        <v>-0.94206972472366213</v>
      </c>
      <c r="S85" s="115">
        <v>-1.4479440150760643</v>
      </c>
      <c r="T85" s="115">
        <v>-1.6010543205079417</v>
      </c>
      <c r="U85" s="112">
        <v>-1.0258843982532648</v>
      </c>
      <c r="V85" s="112">
        <v>1.0790113088583699</v>
      </c>
      <c r="W85" s="84">
        <v>1.3399005893956781</v>
      </c>
      <c r="X85" s="46"/>
      <c r="Y85" s="85">
        <v>84</v>
      </c>
      <c r="Z85" s="112">
        <f>(幕後結果!$AB$2+幕後結果!$AB$4*幕後結果_最佳化!$N1086)*12/3</f>
        <v>-2.396067819823799</v>
      </c>
      <c r="AA85" s="112">
        <f>(幕後結果!$AC$2+幕後結果!$AC$4*幕後結果_最佳化!$O1086)*12/3</f>
        <v>0.10385005385160939</v>
      </c>
      <c r="AB85" s="112">
        <f>(幕後結果!$AD$2+幕後結果!$AD$4*幕後結果_最佳化!$P1086)*12/3</f>
        <v>0.53555449391237064</v>
      </c>
      <c r="AC85" s="112">
        <f>(幕後結果!$AE$2+幕後結果!$AE$4*幕後結果_最佳化!$Q1086)*12/3</f>
        <v>1.9495690791684093</v>
      </c>
      <c r="AD85" s="112">
        <f>(幕後結果!$AF$2+幕後結果!$AF$4*幕後結果_最佳化!$R1086)*12/3</f>
        <v>1.2158338901111283</v>
      </c>
      <c r="AE85" s="112">
        <f>(幕後結果!$AG$2+幕後結果!$AG$4*幕後結果_最佳化!$S1086)*12/3</f>
        <v>-1.2537464408140342</v>
      </c>
      <c r="AF85" s="112">
        <f>(幕後結果!$AH$2+幕後結果!$AH$4*幕後結果_最佳化!$T1086)*12/3</f>
        <v>-0.84798843477264496</v>
      </c>
      <c r="AG85" s="112">
        <f>(幕後結果!$AI$2+幕後結果!$AI$4*幕後結果_最佳化!$U1086)*12/3</f>
        <v>-0.17281134380288377</v>
      </c>
      <c r="AH85" s="112">
        <f>(幕後結果!$AJ$2+幕後結果!$AJ$4*幕後結果_最佳化!$V1086)*12/3</f>
        <v>1.1158478849045865</v>
      </c>
      <c r="AI85" s="86">
        <f>(幕後結果!$AK$2+幕後結果!$AK$4*幕後結果_最佳化!$W1086)*12/3</f>
        <v>1.0516024035308771</v>
      </c>
      <c r="AJ85" s="46"/>
      <c r="AK85" s="46"/>
      <c r="AL85" s="46"/>
      <c r="AM85" s="94">
        <v>84</v>
      </c>
      <c r="AN85" s="112">
        <f t="shared" si="14"/>
        <v>7.0312476386661252E-3</v>
      </c>
      <c r="AO85" s="112">
        <f t="shared" si="15"/>
        <v>0.15629180219158592</v>
      </c>
      <c r="AP85" s="112">
        <f t="shared" si="16"/>
        <v>9.5389657256713944E-2</v>
      </c>
      <c r="AQ85" s="112">
        <f t="shared" si="17"/>
        <v>0.14847095005159189</v>
      </c>
      <c r="AR85" s="112">
        <f t="shared" si="18"/>
        <v>6.6214907208997198E-2</v>
      </c>
      <c r="AS85" s="112">
        <f t="shared" si="19"/>
        <v>0.17464136072088191</v>
      </c>
      <c r="AT85" s="112">
        <f t="shared" si="20"/>
        <v>0.10346240023116238</v>
      </c>
      <c r="AU85" s="112">
        <f t="shared" si="21"/>
        <v>6.5520223459268584E-2</v>
      </c>
      <c r="AV85" s="112">
        <f t="shared" si="22"/>
        <v>6.5336557121417949E-2</v>
      </c>
      <c r="AW85" s="112">
        <f t="shared" si="23"/>
        <v>0.1176408941197141</v>
      </c>
      <c r="AX85" s="112">
        <f t="shared" si="24"/>
        <v>1</v>
      </c>
      <c r="AY85" s="112">
        <f>SUMPRODUCT(AN85:AW85,幕後結果_最佳化!$Z$1005:$AI$1005)</f>
        <v>0.19410824401598969</v>
      </c>
      <c r="AZ85" s="112">
        <f>(SUMPRODUCT(AN85:AW85,MMULT(AN85:AW85,幕後結果!$AB$9:$AK$18)))*252</f>
        <v>5.313317633677863E-2</v>
      </c>
      <c r="BA85" s="112">
        <f t="shared" si="25"/>
        <v>0.23050634771471831</v>
      </c>
      <c r="BB85" s="88">
        <f t="shared" si="26"/>
        <v>0.65598299359256529</v>
      </c>
      <c r="BC85" s="46"/>
      <c r="BD85" s="46"/>
    </row>
    <row r="86" spans="1:56">
      <c r="A86" s="81">
        <v>85</v>
      </c>
      <c r="B86" s="112">
        <v>5.0147646062279616E-3</v>
      </c>
      <c r="C86" s="112">
        <v>4.8789142932507579E-2</v>
      </c>
      <c r="D86" s="112">
        <v>0.45629337510130008</v>
      </c>
      <c r="E86" s="112">
        <v>0.5685361516544285</v>
      </c>
      <c r="F86" s="112">
        <v>0.47862206040152566</v>
      </c>
      <c r="G86" s="112">
        <v>0.272162637707551</v>
      </c>
      <c r="H86" s="112">
        <v>0.31141319070782147</v>
      </c>
      <c r="I86" s="112">
        <v>0.15584639705028414</v>
      </c>
      <c r="J86" s="112">
        <v>0.48525806421840789</v>
      </c>
      <c r="K86" s="90">
        <v>0.1435618658368587</v>
      </c>
      <c r="L86" s="91"/>
      <c r="M86" s="92">
        <v>85</v>
      </c>
      <c r="N86" s="115">
        <v>-2.5748095602336853</v>
      </c>
      <c r="O86" s="115">
        <v>-1.6567091813308288</v>
      </c>
      <c r="P86" s="115">
        <v>-0.10977634676040925</v>
      </c>
      <c r="Q86" s="115">
        <v>0.17264853829830096</v>
      </c>
      <c r="R86" s="115">
        <v>-5.3612219448167561E-2</v>
      </c>
      <c r="S86" s="115">
        <v>-0.60628536461006333</v>
      </c>
      <c r="T86" s="115">
        <v>-0.49184859341300718</v>
      </c>
      <c r="U86" s="112">
        <v>-1.0116764187339058</v>
      </c>
      <c r="V86" s="112">
        <v>-3.696096680536122E-2</v>
      </c>
      <c r="W86" s="84">
        <v>-1.0644525658951587</v>
      </c>
      <c r="X86" s="46"/>
      <c r="Y86" s="85">
        <v>85</v>
      </c>
      <c r="Z86" s="112">
        <f>(幕後結果!$AB$2+幕後結果!$AB$4*幕後結果_最佳化!$N1087)*12/3</f>
        <v>-3.2450461563528279</v>
      </c>
      <c r="AA86" s="112">
        <f>(幕後結果!$AC$2+幕後結果!$AC$4*幕後結果_最佳化!$O1087)*12/3</f>
        <v>-3.8846972738098224</v>
      </c>
      <c r="AB86" s="112">
        <f>(幕後結果!$AD$2+幕後結果!$AD$4*幕後結果_最佳化!$P1087)*12/3</f>
        <v>-0.57643736867296658</v>
      </c>
      <c r="AC86" s="112">
        <f>(幕後結果!$AE$2+幕後結果!$AE$4*幕後結果_最佳化!$Q1087)*12/3</f>
        <v>0.54716001095326405</v>
      </c>
      <c r="AD86" s="112">
        <f>(幕後結果!$AF$2+幕後結果!$AF$4*幕後結果_最佳化!$R1087)*12/3</f>
        <v>0.83622717089470866</v>
      </c>
      <c r="AE86" s="112">
        <f>(幕後結果!$AG$2+幕後結果!$AG$4*幕後結果_最佳化!$S1087)*12/3</f>
        <v>-1.1754277806473823</v>
      </c>
      <c r="AF86" s="112">
        <f>(幕後結果!$AH$2+幕後結果!$AH$4*幕後結果_最佳化!$T1087)*12/3</f>
        <v>-0.46790514763046986</v>
      </c>
      <c r="AG86" s="112">
        <f>(幕後結果!$AI$2+幕後結果!$AI$4*幕後結果_最佳化!$U1087)*12/3</f>
        <v>-1.4168756509766862</v>
      </c>
      <c r="AH86" s="112">
        <f>(幕後結果!$AJ$2+幕後結果!$AJ$4*幕後結果_最佳化!$V1087)*12/3</f>
        <v>0.52918457382707529</v>
      </c>
      <c r="AI86" s="86">
        <f>(幕後結果!$AK$2+幕後結果!$AK$4*幕後結果_最佳化!$W1087)*12/3</f>
        <v>-1.6841426351617059</v>
      </c>
      <c r="AJ86" s="46"/>
      <c r="AK86" s="46"/>
      <c r="AL86" s="46"/>
      <c r="AM86" s="94">
        <v>85</v>
      </c>
      <c r="AN86" s="112">
        <f t="shared" si="14"/>
        <v>7.8930942137260582E-2</v>
      </c>
      <c r="AO86" s="112">
        <f t="shared" si="15"/>
        <v>7.819705881923493E-2</v>
      </c>
      <c r="AP86" s="112">
        <f t="shared" si="16"/>
        <v>0.10516371872801021</v>
      </c>
      <c r="AQ86" s="112">
        <f t="shared" si="17"/>
        <v>5.4492714111068243E-2</v>
      </c>
      <c r="AR86" s="112">
        <f t="shared" si="18"/>
        <v>0.15503461937913662</v>
      </c>
      <c r="AS86" s="112">
        <f t="shared" si="19"/>
        <v>0.12539372775130708</v>
      </c>
      <c r="AT86" s="112">
        <f t="shared" si="20"/>
        <v>0.17755433520956396</v>
      </c>
      <c r="AU86" s="112">
        <f t="shared" si="21"/>
        <v>0.10513865315155853</v>
      </c>
      <c r="AV86" s="112">
        <f t="shared" si="22"/>
        <v>1.040575652526526E-2</v>
      </c>
      <c r="AW86" s="112">
        <f t="shared" si="23"/>
        <v>0.10968847418759448</v>
      </c>
      <c r="AX86" s="112">
        <f t="shared" si="24"/>
        <v>1</v>
      </c>
      <c r="AY86" s="112">
        <f>SUMPRODUCT(AN86:AW86,幕後結果_最佳化!$Z$1005:$AI$1005)</f>
        <v>0.34443222749894375</v>
      </c>
      <c r="AZ86" s="112">
        <f>(SUMPRODUCT(AN86:AW86,MMULT(AN86:AW86,幕後結果!$AB$9:$AK$18)))*252</f>
        <v>5.0666292193202088E-2</v>
      </c>
      <c r="BA86" s="112">
        <f t="shared" si="25"/>
        <v>0.22509174172590626</v>
      </c>
      <c r="BB86" s="88">
        <f t="shared" si="26"/>
        <v>1.339597024692798</v>
      </c>
      <c r="BC86" s="46"/>
      <c r="BD86" s="46"/>
    </row>
    <row r="87" spans="1:56">
      <c r="A87" s="81">
        <v>86</v>
      </c>
      <c r="B87" s="112">
        <v>0.58152760872351306</v>
      </c>
      <c r="C87" s="112">
        <v>0.53351407169608378</v>
      </c>
      <c r="D87" s="112">
        <v>7.1265037205642701E-2</v>
      </c>
      <c r="E87" s="112">
        <v>0.74791710183502969</v>
      </c>
      <c r="F87" s="112">
        <v>0.52703294986955473</v>
      </c>
      <c r="G87" s="112">
        <v>0.78105450656134856</v>
      </c>
      <c r="H87" s="112">
        <v>4.5819827192460805E-2</v>
      </c>
      <c r="I87" s="112">
        <v>0.9585912074255547</v>
      </c>
      <c r="J87" s="112">
        <v>0.53736435253805559</v>
      </c>
      <c r="K87" s="90">
        <v>0.8431006552771203</v>
      </c>
      <c r="L87" s="91"/>
      <c r="M87" s="92">
        <v>86</v>
      </c>
      <c r="N87" s="115">
        <v>0.20580301939556317</v>
      </c>
      <c r="O87" s="115">
        <v>8.4106374347435009E-2</v>
      </c>
      <c r="P87" s="115">
        <v>-1.4664340548631642</v>
      </c>
      <c r="Q87" s="115">
        <v>0.6679495505334514</v>
      </c>
      <c r="R87" s="115">
        <v>6.7813495974317836E-2</v>
      </c>
      <c r="S87" s="115">
        <v>0.77575952401396409</v>
      </c>
      <c r="T87" s="115">
        <v>-1.6868112353057925</v>
      </c>
      <c r="U87" s="112">
        <v>1.7345666822263868</v>
      </c>
      <c r="V87" s="112">
        <v>9.3795892107018317E-2</v>
      </c>
      <c r="W87" s="84">
        <v>1.0072832234792637</v>
      </c>
      <c r="X87" s="46"/>
      <c r="Y87" s="85">
        <v>86</v>
      </c>
      <c r="Z87" s="112">
        <f>(幕後結果!$AB$2+幕後結果!$AB$4*幕後結果_最佳化!$N1088)*12/3</f>
        <v>0.20722449547396629</v>
      </c>
      <c r="AA87" s="112">
        <f>(幕後結果!$AC$2+幕後結果!$AC$4*幕後結果_最佳化!$O1088)*12/3</f>
        <v>-1.2441327553246899</v>
      </c>
      <c r="AB87" s="112">
        <f>(幕後結果!$AD$2+幕後結果!$AD$4*幕後結果_最佳化!$P1088)*12/3</f>
        <v>-0.73695575636605992</v>
      </c>
      <c r="AC87" s="112">
        <f>(幕後結果!$AE$2+幕後結果!$AE$4*幕後結果_最佳化!$Q1088)*12/3</f>
        <v>1.0533435073180595</v>
      </c>
      <c r="AD87" s="112">
        <f>(幕後結果!$AF$2+幕後結果!$AF$4*幕後結果_最佳化!$R1088)*12/3</f>
        <v>2.1578016996707734</v>
      </c>
      <c r="AE87" s="112">
        <f>(幕後結果!$AG$2+幕後結果!$AG$4*幕後結果_最佳化!$S1088)*12/3</f>
        <v>0.71143143097829353</v>
      </c>
      <c r="AF87" s="112">
        <f>(幕後結果!$AH$2+幕後結果!$AH$4*幕後結果_最佳化!$T1088)*12/3</f>
        <v>-1.2959421189928664</v>
      </c>
      <c r="AG87" s="112">
        <f>(幕後結果!$AI$2+幕後結果!$AI$4*幕後結果_最佳化!$U1088)*12/3</f>
        <v>1.6888236728019599</v>
      </c>
      <c r="AH87" s="112">
        <f>(幕後結果!$AJ$2+幕後結果!$AJ$4*幕後結果_最佳化!$V1088)*12/3</f>
        <v>0.73157455652919856</v>
      </c>
      <c r="AI87" s="86">
        <f>(幕後結果!$AK$2+幕後結果!$AK$4*幕後結果_最佳化!$W1088)*12/3</f>
        <v>0.65170582599340221</v>
      </c>
      <c r="AJ87" s="46"/>
      <c r="AK87" s="46"/>
      <c r="AL87" s="46"/>
      <c r="AM87" s="94">
        <v>86</v>
      </c>
      <c r="AN87" s="112">
        <f t="shared" si="14"/>
        <v>0.11813451659658318</v>
      </c>
      <c r="AO87" s="112">
        <f t="shared" si="15"/>
        <v>0.12218241096170081</v>
      </c>
      <c r="AP87" s="112">
        <f t="shared" si="16"/>
        <v>4.8972197201278683E-2</v>
      </c>
      <c r="AQ87" s="112">
        <f t="shared" si="17"/>
        <v>1.6620825293233853E-2</v>
      </c>
      <c r="AR87" s="112">
        <f t="shared" si="18"/>
        <v>5.6281768081229214E-2</v>
      </c>
      <c r="AS87" s="112">
        <f t="shared" si="19"/>
        <v>0.12674324948371476</v>
      </c>
      <c r="AT87" s="112">
        <f t="shared" si="20"/>
        <v>0.1081780671600816</v>
      </c>
      <c r="AU87" s="112">
        <f t="shared" si="21"/>
        <v>0.12489585745100719</v>
      </c>
      <c r="AV87" s="112">
        <f t="shared" si="22"/>
        <v>0.11532717928509655</v>
      </c>
      <c r="AW87" s="112">
        <f t="shared" si="23"/>
        <v>0.16266392848607414</v>
      </c>
      <c r="AX87" s="112">
        <f t="shared" si="24"/>
        <v>0.99999999999999989</v>
      </c>
      <c r="AY87" s="112">
        <f>SUMPRODUCT(AN87:AW87,幕後結果_最佳化!$Z$1005:$AI$1005)</f>
        <v>0.15364419849444719</v>
      </c>
      <c r="AZ87" s="112">
        <f>(SUMPRODUCT(AN87:AW87,MMULT(AN87:AW87,幕後結果!$AB$9:$AK$18)))*252</f>
        <v>5.1601636634394987E-2</v>
      </c>
      <c r="BA87" s="112">
        <f t="shared" si="25"/>
        <v>0.22715993624403708</v>
      </c>
      <c r="BB87" s="88">
        <f t="shared" si="26"/>
        <v>0.48751641828018083</v>
      </c>
      <c r="BC87" s="46"/>
      <c r="BD87" s="46"/>
    </row>
    <row r="88" spans="1:56">
      <c r="A88" s="81">
        <v>87</v>
      </c>
      <c r="B88" s="112">
        <v>0.77744040847649365</v>
      </c>
      <c r="C88" s="112">
        <v>0.17379052498455572</v>
      </c>
      <c r="D88" s="112">
        <v>0.5004862453486485</v>
      </c>
      <c r="E88" s="112">
        <v>4.2359551398620576E-2</v>
      </c>
      <c r="F88" s="112">
        <v>0.51542911702669447</v>
      </c>
      <c r="G88" s="112">
        <v>0.72475040395684087</v>
      </c>
      <c r="H88" s="112">
        <v>0.73736519989190463</v>
      </c>
      <c r="I88" s="112">
        <v>0.92933693910609705</v>
      </c>
      <c r="J88" s="112">
        <v>0.56174504364440336</v>
      </c>
      <c r="K88" s="90">
        <v>0.3061893028839151</v>
      </c>
      <c r="L88" s="91"/>
      <c r="M88" s="92">
        <v>87</v>
      </c>
      <c r="N88" s="115">
        <v>0.76357729664359208</v>
      </c>
      <c r="O88" s="115">
        <v>-0.93929160042346471</v>
      </c>
      <c r="P88" s="115">
        <v>1.2188366411064468E-3</v>
      </c>
      <c r="Q88" s="115">
        <v>-1.723937632160994</v>
      </c>
      <c r="R88" s="115">
        <v>3.868470747949488E-2</v>
      </c>
      <c r="S88" s="115">
        <v>0.5970122647932592</v>
      </c>
      <c r="T88" s="115">
        <v>0.63524352504974513</v>
      </c>
      <c r="U88" s="112">
        <v>1.4708705745351403</v>
      </c>
      <c r="V88" s="112">
        <v>0.15539501648780094</v>
      </c>
      <c r="W88" s="84">
        <v>-0.5066810830857249</v>
      </c>
      <c r="X88" s="46"/>
      <c r="Y88" s="85">
        <v>87</v>
      </c>
      <c r="Z88" s="112">
        <f>(幕後結果!$AB$2+幕後結果!$AB$4*幕後結果_最佳化!$N1089)*12/3</f>
        <v>0.89972937076443893</v>
      </c>
      <c r="AA88" s="112">
        <f>(幕後結果!$AC$2+幕後結果!$AC$4*幕後結果_最佳化!$O1089)*12/3</f>
        <v>-2.6059875394272387</v>
      </c>
      <c r="AB88" s="112">
        <f>(幕後結果!$AD$2+幕後結果!$AD$4*幕後結果_最佳化!$P1089)*12/3</f>
        <v>0.59800141223853132</v>
      </c>
      <c r="AC88" s="112">
        <f>(幕後結果!$AE$2+幕後結果!$AE$4*幕後結果_最佳化!$Q1089)*12/3</f>
        <v>-0.47901021821240364</v>
      </c>
      <c r="AD88" s="112">
        <f>(幕後結果!$AF$2+幕後結果!$AF$4*幕後結果_最佳化!$R1089)*12/3</f>
        <v>1.7461143090791669</v>
      </c>
      <c r="AE88" s="112">
        <f>(幕後結果!$AG$2+幕後結果!$AG$4*幕後結果_最佳化!$S1089)*12/3</f>
        <v>7.274131091330728E-2</v>
      </c>
      <c r="AF88" s="112">
        <f>(幕後結果!$AH$2+幕後結果!$AH$4*幕後結果_最佳化!$T1089)*12/3</f>
        <v>4.5556136551336807E-2</v>
      </c>
      <c r="AG88" s="112">
        <f>(幕後結果!$AI$2+幕後結果!$AI$4*幕後結果_最佳化!$U1089)*12/3</f>
        <v>0.488679982442701</v>
      </c>
      <c r="AH88" s="112">
        <f>(幕後結果!$AJ$2+幕後結果!$AJ$4*幕後結果_最佳化!$V1089)*12/3</f>
        <v>1.662000402216651</v>
      </c>
      <c r="AI88" s="86">
        <f>(幕後結果!$AK$2+幕後結果!$AK$4*幕後結果_最佳化!$W1089)*12/3</f>
        <v>-0.38003622459320385</v>
      </c>
      <c r="AJ88" s="46"/>
      <c r="AK88" s="46"/>
      <c r="AL88" s="46"/>
      <c r="AM88" s="94">
        <v>87</v>
      </c>
      <c r="AN88" s="112">
        <f t="shared" si="14"/>
        <v>5.9868696270923581E-2</v>
      </c>
      <c r="AO88" s="112">
        <f t="shared" si="15"/>
        <v>0.11111762149930822</v>
      </c>
      <c r="AP88" s="112">
        <f t="shared" si="16"/>
        <v>0.14086976671519139</v>
      </c>
      <c r="AQ88" s="112">
        <f t="shared" si="17"/>
        <v>0.17899986857800859</v>
      </c>
      <c r="AR88" s="112">
        <f t="shared" si="18"/>
        <v>6.0424443214884202E-2</v>
      </c>
      <c r="AS88" s="112">
        <f t="shared" si="19"/>
        <v>0.16265098351072577</v>
      </c>
      <c r="AT88" s="112">
        <f t="shared" si="20"/>
        <v>1.3167545631171402E-4</v>
      </c>
      <c r="AU88" s="112">
        <f t="shared" si="21"/>
        <v>0.10787809595957258</v>
      </c>
      <c r="AV88" s="112">
        <f t="shared" si="22"/>
        <v>3.7693702634838351E-2</v>
      </c>
      <c r="AW88" s="112">
        <f t="shared" si="23"/>
        <v>0.14036514616023546</v>
      </c>
      <c r="AX88" s="112">
        <f t="shared" si="24"/>
        <v>0.99999999999999978</v>
      </c>
      <c r="AY88" s="112">
        <f>SUMPRODUCT(AN88:AW88,幕後結果_最佳化!$Z$1005:$AI$1005)</f>
        <v>0.28111655182886808</v>
      </c>
      <c r="AZ88" s="112">
        <f>(SUMPRODUCT(AN88:AW88,MMULT(AN88:AW88,幕後結果!$AB$9:$AK$18)))*252</f>
        <v>5.5255026812904999E-2</v>
      </c>
      <c r="BA88" s="112">
        <f t="shared" si="25"/>
        <v>0.23506387815422641</v>
      </c>
      <c r="BB88" s="88">
        <f t="shared" si="26"/>
        <v>1.0134119869858234</v>
      </c>
      <c r="BC88" s="46"/>
      <c r="BD88" s="46"/>
    </row>
    <row r="89" spans="1:56">
      <c r="A89" s="81">
        <v>88</v>
      </c>
      <c r="B89" s="112">
        <v>0.72699993615301151</v>
      </c>
      <c r="C89" s="112">
        <v>0.48058363757082323</v>
      </c>
      <c r="D89" s="112">
        <v>0.26588386307199263</v>
      </c>
      <c r="E89" s="112">
        <v>0.49498158201685749</v>
      </c>
      <c r="F89" s="112">
        <v>0.2545385303881933</v>
      </c>
      <c r="G89" s="112">
        <v>0.85525194631370161</v>
      </c>
      <c r="H89" s="112">
        <v>0.29024119789439751</v>
      </c>
      <c r="I89" s="112">
        <v>0.7879356173341725</v>
      </c>
      <c r="J89" s="112">
        <v>0.29767206208989938</v>
      </c>
      <c r="K89" s="90">
        <v>0.7767867009125089</v>
      </c>
      <c r="L89" s="91"/>
      <c r="M89" s="92">
        <v>88</v>
      </c>
      <c r="N89" s="115">
        <v>0.60376464576051236</v>
      </c>
      <c r="O89" s="115">
        <v>-4.8688833195006345E-2</v>
      </c>
      <c r="P89" s="115">
        <v>-0.62530983520909733</v>
      </c>
      <c r="Q89" s="115">
        <v>-1.2579640185034258E-2</v>
      </c>
      <c r="R89" s="115">
        <v>-0.6602754823648167</v>
      </c>
      <c r="S89" s="115">
        <v>1.0592276678635206</v>
      </c>
      <c r="T89" s="115">
        <v>-0.55268022631221803</v>
      </c>
      <c r="U89" s="112">
        <v>0.79927880596751744</v>
      </c>
      <c r="V89" s="112">
        <v>-0.53110773534903566</v>
      </c>
      <c r="W89" s="84">
        <v>0.76138591432826586</v>
      </c>
      <c r="X89" s="46"/>
      <c r="Y89" s="85">
        <v>88</v>
      </c>
      <c r="Z89" s="112">
        <f>(幕後結果!$AB$2+幕後結果!$AB$4*幕後結果_最佳化!$N1090)*12/3</f>
        <v>0.7013139106330385</v>
      </c>
      <c r="AA89" s="112">
        <f>(幕後結果!$AC$2+幕後結果!$AC$4*幕後結果_最佳化!$O1090)*12/3</f>
        <v>-1.3925573105140288</v>
      </c>
      <c r="AB89" s="112">
        <f>(幕後結果!$AD$2+幕後結果!$AD$4*幕後結果_最佳化!$P1090)*12/3</f>
        <v>9.778304792763487E-2</v>
      </c>
      <c r="AC89" s="112">
        <f>(幕後結果!$AE$2+幕後結果!$AE$4*幕後結果_最佳化!$Q1090)*12/3</f>
        <v>0.75886752985152983</v>
      </c>
      <c r="AD89" s="112">
        <f>(幕後結果!$AF$2+幕後結果!$AF$4*幕後結果_最佳化!$R1090)*12/3</f>
        <v>1.4949843647509586</v>
      </c>
      <c r="AE89" s="112">
        <f>(幕後結果!$AG$2+幕後結果!$AG$4*幕後結果_最佳化!$S1090)*12/3</f>
        <v>0.78791402362978014</v>
      </c>
      <c r="AF89" s="112">
        <f>(幕後結果!$AH$2+幕後結果!$AH$4*幕後結果_最佳化!$T1090)*12/3</f>
        <v>-0.66103770254046856</v>
      </c>
      <c r="AG89" s="112">
        <f>(幕後結果!$AI$2+幕後結果!$AI$4*幕後結果_最佳化!$U1090)*12/3</f>
        <v>0.92230816787300951</v>
      </c>
      <c r="AH89" s="112">
        <f>(幕後結果!$AJ$2+幕後結果!$AJ$4*幕後結果_最佳化!$V1090)*12/3</f>
        <v>0.41955134352080159</v>
      </c>
      <c r="AI89" s="86">
        <f>(幕後結果!$AK$2+幕後結果!$AK$4*幕後結果_最佳化!$W1090)*12/3</f>
        <v>0.47778494295771995</v>
      </c>
      <c r="AJ89" s="46"/>
      <c r="AK89" s="46"/>
      <c r="AL89" s="46"/>
      <c r="AM89" s="94">
        <v>88</v>
      </c>
      <c r="AN89" s="112">
        <f t="shared" si="14"/>
        <v>0.1016161161013444</v>
      </c>
      <c r="AO89" s="112">
        <f t="shared" si="15"/>
        <v>0.19374196545745598</v>
      </c>
      <c r="AP89" s="112">
        <f t="shared" si="16"/>
        <v>5.8913907889184269E-2</v>
      </c>
      <c r="AQ89" s="112">
        <f t="shared" si="17"/>
        <v>5.3840269374429109E-2</v>
      </c>
      <c r="AR89" s="112">
        <f t="shared" si="18"/>
        <v>0.14146867032510799</v>
      </c>
      <c r="AS89" s="112">
        <f t="shared" si="19"/>
        <v>0.18183052271560535</v>
      </c>
      <c r="AT89" s="112">
        <f t="shared" si="20"/>
        <v>3.3734634728756048E-2</v>
      </c>
      <c r="AU89" s="112">
        <f t="shared" si="21"/>
        <v>1.6775672156471785E-2</v>
      </c>
      <c r="AV89" s="112">
        <f t="shared" si="22"/>
        <v>0.18759645354345281</v>
      </c>
      <c r="AW89" s="112">
        <f t="shared" si="23"/>
        <v>3.048178770819221E-2</v>
      </c>
      <c r="AX89" s="112">
        <f t="shared" si="24"/>
        <v>1</v>
      </c>
      <c r="AY89" s="112">
        <f>SUMPRODUCT(AN89:AW89,幕後結果_最佳化!$Z$1005:$AI$1005)</f>
        <v>0.30876000473782572</v>
      </c>
      <c r="AZ89" s="112">
        <f>(SUMPRODUCT(AN89:AW89,MMULT(AN89:AW89,幕後結果!$AB$9:$AK$18)))*252</f>
        <v>6.3119220241697249E-2</v>
      </c>
      <c r="BA89" s="112">
        <f t="shared" si="25"/>
        <v>0.25123538811580115</v>
      </c>
      <c r="BB89" s="88">
        <f t="shared" si="26"/>
        <v>1.0582108146933651</v>
      </c>
      <c r="BC89" s="46"/>
      <c r="BD89" s="46"/>
    </row>
    <row r="90" spans="1:56">
      <c r="A90" s="81">
        <v>89</v>
      </c>
      <c r="B90" s="112">
        <v>0.65092114212070906</v>
      </c>
      <c r="C90" s="112">
        <v>0.50573860244281676</v>
      </c>
      <c r="D90" s="112">
        <v>8.8359867305619177E-2</v>
      </c>
      <c r="E90" s="112">
        <v>0.94387629470229406</v>
      </c>
      <c r="F90" s="112">
        <v>0.95117691382335479</v>
      </c>
      <c r="G90" s="112">
        <v>0.14211005325672366</v>
      </c>
      <c r="H90" s="112">
        <v>0.58007104925676733</v>
      </c>
      <c r="I90" s="112">
        <v>0.16429787713282407</v>
      </c>
      <c r="J90" s="112">
        <v>0.89675839265818746</v>
      </c>
      <c r="K90" s="90">
        <v>7.6695276845844429E-2</v>
      </c>
      <c r="L90" s="91"/>
      <c r="M90" s="92">
        <v>89</v>
      </c>
      <c r="N90" s="115">
        <v>0.38780855272878911</v>
      </c>
      <c r="O90" s="115">
        <v>1.4385039239111603E-2</v>
      </c>
      <c r="P90" s="115">
        <v>-1.3509241395194447</v>
      </c>
      <c r="Q90" s="115">
        <v>1.5881721777556428</v>
      </c>
      <c r="R90" s="115">
        <v>1.6563736574606889</v>
      </c>
      <c r="S90" s="115">
        <v>-1.0708873009404938</v>
      </c>
      <c r="T90" s="115">
        <v>0.2020752434375965</v>
      </c>
      <c r="U90" s="112">
        <v>-0.97694626781402671</v>
      </c>
      <c r="V90" s="112">
        <v>1.2632949103038753</v>
      </c>
      <c r="W90" s="84">
        <v>-1.4276571905992792</v>
      </c>
      <c r="X90" s="46"/>
      <c r="Y90" s="85">
        <v>89</v>
      </c>
      <c r="Z90" s="112">
        <f>(幕後結果!$AB$2+幕後結果!$AB$4*幕後結果_最佳化!$N1091)*12/3</f>
        <v>0.43319353761940521</v>
      </c>
      <c r="AA90" s="112">
        <f>(幕後結果!$AC$2+幕後結果!$AC$4*幕後結果_最佳化!$O1091)*12/3</f>
        <v>-1.3244002755356532</v>
      </c>
      <c r="AB90" s="112">
        <f>(幕後結果!$AD$2+幕後結果!$AD$4*幕後結果_最佳化!$P1091)*12/3</f>
        <v>-0.58919509345551047</v>
      </c>
      <c r="AC90" s="112">
        <f>(幕後結果!$AE$2+幕後結果!$AE$4*幕後結果_最佳化!$Q1091)*12/3</f>
        <v>1.7466540251394267</v>
      </c>
      <c r="AD90" s="112">
        <f>(幕後結果!$AF$2+幕後結果!$AF$4*幕後結果_最佳化!$R1091)*12/3</f>
        <v>4.0117153039297762</v>
      </c>
      <c r="AE90" s="112">
        <f>(幕後結果!$AG$2+幕後結果!$AG$4*幕後結果_最佳化!$S1091)*12/3</f>
        <v>-0.82327411511004966</v>
      </c>
      <c r="AF90" s="112">
        <f>(幕後結果!$AH$2+幕後結果!$AH$4*幕後結果_最佳化!$T1091)*12/3</f>
        <v>0.29988214954072423</v>
      </c>
      <c r="AG90" s="112">
        <f>(幕後結果!$AI$2+幕後結果!$AI$4*幕後結果_最佳化!$U1091)*12/3</f>
        <v>0.37873646297831831</v>
      </c>
      <c r="AH90" s="112">
        <f>(幕後結果!$AJ$2+幕後結果!$AJ$4*幕後結果_最佳化!$V1091)*12/3</f>
        <v>2.7856346892012827</v>
      </c>
      <c r="AI90" s="86">
        <f>(幕後結果!$AK$2+幕後結果!$AK$4*幕後結果_最佳化!$W1091)*12/3</f>
        <v>-0.41567012934273623</v>
      </c>
      <c r="AJ90" s="46"/>
      <c r="AK90" s="46"/>
      <c r="AL90" s="46"/>
      <c r="AM90" s="94">
        <v>89</v>
      </c>
      <c r="AN90" s="112">
        <f t="shared" si="14"/>
        <v>0.17873914453740253</v>
      </c>
      <c r="AO90" s="112">
        <f t="shared" si="15"/>
        <v>0.1269870551511571</v>
      </c>
      <c r="AP90" s="112">
        <f t="shared" si="16"/>
        <v>0.14699977904949665</v>
      </c>
      <c r="AQ90" s="112">
        <f t="shared" si="17"/>
        <v>9.5177833319053648E-2</v>
      </c>
      <c r="AR90" s="112">
        <f t="shared" si="18"/>
        <v>9.7186197127004784E-2</v>
      </c>
      <c r="AS90" s="112">
        <f t="shared" si="19"/>
        <v>3.9347929093859049E-2</v>
      </c>
      <c r="AT90" s="112">
        <f t="shared" si="20"/>
        <v>0.14017396487546716</v>
      </c>
      <c r="AU90" s="112">
        <f t="shared" si="21"/>
        <v>6.7998759970319692E-2</v>
      </c>
      <c r="AV90" s="112">
        <f t="shared" si="22"/>
        <v>5.2483885716592023E-2</v>
      </c>
      <c r="AW90" s="112">
        <f t="shared" si="23"/>
        <v>5.4905451159647324E-2</v>
      </c>
      <c r="AX90" s="112">
        <f t="shared" si="24"/>
        <v>1</v>
      </c>
      <c r="AY90" s="112">
        <f>SUMPRODUCT(AN90:AW90,幕後結果_最佳化!$Z$1005:$AI$1005)</f>
        <v>0.24388919060996953</v>
      </c>
      <c r="AZ90" s="112">
        <f>(SUMPRODUCT(AN90:AW90,MMULT(AN90:AW90,幕後結果!$AB$9:$AK$18)))*252</f>
        <v>5.3274272773438984E-2</v>
      </c>
      <c r="BA90" s="112">
        <f t="shared" si="25"/>
        <v>0.23081220239285224</v>
      </c>
      <c r="BB90" s="88">
        <f t="shared" si="26"/>
        <v>0.87079100899473816</v>
      </c>
      <c r="BC90" s="46"/>
      <c r="BD90" s="46"/>
    </row>
    <row r="91" spans="1:56">
      <c r="A91" s="81">
        <v>90</v>
      </c>
      <c r="B91" s="112">
        <v>0.65722263434413186</v>
      </c>
      <c r="C91" s="112">
        <v>0.23120095460384538</v>
      </c>
      <c r="D91" s="112">
        <v>0.51470019732283911</v>
      </c>
      <c r="E91" s="112">
        <v>4.905787845343812E-2</v>
      </c>
      <c r="F91" s="112">
        <v>0.86012848188028901</v>
      </c>
      <c r="G91" s="112">
        <v>0.4741272751097847</v>
      </c>
      <c r="H91" s="112">
        <v>0.72527925915829061</v>
      </c>
      <c r="I91" s="112">
        <v>0.8314528702992694</v>
      </c>
      <c r="J91" s="112">
        <v>0.54064022054567484</v>
      </c>
      <c r="K91" s="90">
        <v>0.43656473850043787</v>
      </c>
      <c r="L91" s="91"/>
      <c r="M91" s="92">
        <v>90</v>
      </c>
      <c r="N91" s="115">
        <v>0.40489494901359102</v>
      </c>
      <c r="O91" s="115">
        <v>-0.73489751943126302</v>
      </c>
      <c r="P91" s="115">
        <v>3.6856272719182313E-2</v>
      </c>
      <c r="Q91" s="115">
        <v>-1.6540578610159089</v>
      </c>
      <c r="R91" s="115">
        <v>1.0808967685496091</v>
      </c>
      <c r="S91" s="115">
        <v>-6.4898832433068696E-2</v>
      </c>
      <c r="T91" s="115">
        <v>0.59859726297866678</v>
      </c>
      <c r="U91" s="112">
        <v>0.95992242421626073</v>
      </c>
      <c r="V91" s="112">
        <v>0.10204676095821254</v>
      </c>
      <c r="W91" s="84">
        <v>-0.15968467063383057</v>
      </c>
      <c r="X91" s="46"/>
      <c r="Y91" s="85">
        <v>90</v>
      </c>
      <c r="Z91" s="112">
        <f>(幕後結果!$AB$2+幕後結果!$AB$4*幕後結果_最佳化!$N1092)*12/3</f>
        <v>0.4544071597081642</v>
      </c>
      <c r="AA91" s="112">
        <f>(幕後結果!$AC$2+幕後結果!$AC$4*幕後結果_最佳化!$O1092)*12/3</f>
        <v>-2.3554817320517429</v>
      </c>
      <c r="AB91" s="112">
        <f>(幕後結果!$AD$2+幕後結果!$AD$4*幕後結果_最佳化!$P1092)*12/3</f>
        <v>0.54159238754938632</v>
      </c>
      <c r="AC91" s="112">
        <f>(幕後結果!$AE$2+幕後結果!$AE$4*幕後結果_最佳化!$Q1092)*12/3</f>
        <v>-0.40593527755808001</v>
      </c>
      <c r="AD91" s="112">
        <f>(幕後結果!$AF$2+幕後結果!$AF$4*幕後結果_最佳化!$R1092)*12/3</f>
        <v>2.7625521021655017</v>
      </c>
      <c r="AE91" s="112">
        <f>(幕後結果!$AG$2+幕後結果!$AG$4*幕後結果_最佳化!$S1092)*12/3</f>
        <v>-0.32482144235772914</v>
      </c>
      <c r="AF91" s="112">
        <f>(幕後結果!$AH$2+幕後結果!$AH$4*幕後結果_最佳化!$T1092)*12/3</f>
        <v>0.22972522362015732</v>
      </c>
      <c r="AG91" s="112">
        <f>(幕後結果!$AI$2+幕後結果!$AI$4*幕後結果_最佳化!$U1092)*12/3</f>
        <v>0.15299529892450275</v>
      </c>
      <c r="AH91" s="112">
        <f>(幕後結果!$AJ$2+幕後結果!$AJ$4*幕後結果_最佳化!$V1092)*12/3</f>
        <v>1.9215842720339225</v>
      </c>
      <c r="AI91" s="86">
        <f>(幕後結果!$AK$2+幕後結果!$AK$4*幕後結果_最佳化!$W1092)*12/3</f>
        <v>1.5905285216664899E-2</v>
      </c>
      <c r="AJ91" s="46"/>
      <c r="AK91" s="46"/>
      <c r="AL91" s="46"/>
      <c r="AM91" s="94">
        <v>90</v>
      </c>
      <c r="AN91" s="112">
        <f t="shared" si="14"/>
        <v>5.0503150378035787E-2</v>
      </c>
      <c r="AO91" s="112">
        <f t="shared" si="15"/>
        <v>0.15090171992004989</v>
      </c>
      <c r="AP91" s="112">
        <f t="shared" si="16"/>
        <v>0.14508358340939262</v>
      </c>
      <c r="AQ91" s="112">
        <f t="shared" si="17"/>
        <v>0.14713788131639574</v>
      </c>
      <c r="AR91" s="112">
        <f t="shared" si="18"/>
        <v>0.10729404102630548</v>
      </c>
      <c r="AS91" s="112">
        <f t="shared" si="19"/>
        <v>0.15253424791390821</v>
      </c>
      <c r="AT91" s="112">
        <f t="shared" si="20"/>
        <v>6.2859012219899771E-2</v>
      </c>
      <c r="AU91" s="112">
        <f t="shared" si="21"/>
        <v>4.0308600631159756E-2</v>
      </c>
      <c r="AV91" s="112">
        <f t="shared" si="22"/>
        <v>9.0609153970791972E-2</v>
      </c>
      <c r="AW91" s="112">
        <f t="shared" si="23"/>
        <v>5.2768609214060638E-2</v>
      </c>
      <c r="AX91" s="112">
        <f t="shared" si="24"/>
        <v>0.99999999999999978</v>
      </c>
      <c r="AY91" s="112">
        <f>SUMPRODUCT(AN91:AW91,幕後結果_最佳化!$Z$1005:$AI$1005)</f>
        <v>0.32327424711635777</v>
      </c>
      <c r="AZ91" s="112">
        <f>(SUMPRODUCT(AN91:AW91,MMULT(AN91:AW91,幕後結果!$AB$9:$AK$18)))*252</f>
        <v>5.3041309219642147E-2</v>
      </c>
      <c r="BA91" s="112">
        <f t="shared" si="25"/>
        <v>0.23030698908118735</v>
      </c>
      <c r="BB91" s="88">
        <f t="shared" si="26"/>
        <v>1.2173935677545626</v>
      </c>
      <c r="BC91" s="46"/>
      <c r="BD91" s="46"/>
    </row>
    <row r="92" spans="1:56">
      <c r="A92" s="81">
        <v>91</v>
      </c>
      <c r="B92" s="112">
        <v>0.65054684128181095</v>
      </c>
      <c r="C92" s="112">
        <v>0.14174500064210882</v>
      </c>
      <c r="D92" s="112">
        <v>0.82763118202154962</v>
      </c>
      <c r="E92" s="112">
        <v>0.53242969613984692</v>
      </c>
      <c r="F92" s="112">
        <v>0.92518264064295597</v>
      </c>
      <c r="G92" s="112">
        <v>7.430279990252675E-2</v>
      </c>
      <c r="H92" s="112">
        <v>0.89961887321829859</v>
      </c>
      <c r="I92" s="112">
        <v>0.62933011441927933</v>
      </c>
      <c r="J92" s="112">
        <v>0.53148388691285309</v>
      </c>
      <c r="K92" s="90">
        <v>0.17173844833332508</v>
      </c>
      <c r="L92" s="91"/>
      <c r="M92" s="92">
        <v>91</v>
      </c>
      <c r="N92" s="115">
        <v>0.38679724435288382</v>
      </c>
      <c r="O92" s="115">
        <v>-1.072512280035633</v>
      </c>
      <c r="P92" s="115">
        <v>0.94484574063904192</v>
      </c>
      <c r="Q92" s="115">
        <v>8.1378926517126735E-2</v>
      </c>
      <c r="R92" s="115">
        <v>1.4408229122284149</v>
      </c>
      <c r="S92" s="115">
        <v>-1.4444743144744774</v>
      </c>
      <c r="T92" s="115">
        <v>1.2793828970673744</v>
      </c>
      <c r="U92" s="112">
        <v>0.33007966072086287</v>
      </c>
      <c r="V92" s="112">
        <v>7.9000498983078593E-2</v>
      </c>
      <c r="W92" s="84">
        <v>-0.9473177343452589</v>
      </c>
      <c r="X92" s="46"/>
      <c r="Y92" s="85">
        <v>91</v>
      </c>
      <c r="Z92" s="112">
        <f>(幕後結果!$AB$2+幕後結果!$AB$4*幕後結果_最佳化!$N1093)*12/3</f>
        <v>0.43193794730392515</v>
      </c>
      <c r="AA92" s="112">
        <f>(幕後結果!$AC$2+幕後結果!$AC$4*幕後結果_最佳化!$O1093)*12/3</f>
        <v>-2.8223119140438726</v>
      </c>
      <c r="AB92" s="112">
        <f>(幕後結果!$AD$2+幕後結果!$AD$4*幕後結果_最佳化!$P1093)*12/3</f>
        <v>1.2881212430254458</v>
      </c>
      <c r="AC92" s="112">
        <f>(幕後結果!$AE$2+幕後結果!$AE$4*幕後結果_最佳化!$Q1093)*12/3</f>
        <v>1.0070769265657324</v>
      </c>
      <c r="AD92" s="112">
        <f>(幕後結果!$AF$2+幕後結果!$AF$4*幕後結果_最佳化!$R1093)*12/3</f>
        <v>3.5431076127756946</v>
      </c>
      <c r="AE92" s="112">
        <f>(幕後結果!$AG$2+幕後結果!$AG$4*幕後結果_最佳化!$S1093)*12/3</f>
        <v>-1.6154615624564006</v>
      </c>
      <c r="AF92" s="112">
        <f>(幕後結果!$AH$2+幕後結果!$AH$4*幕後結果_最佳化!$T1093)*12/3</f>
        <v>0.97298597305519507</v>
      </c>
      <c r="AG92" s="112">
        <f>(幕後結果!$AI$2+幕後結果!$AI$4*幕後結果_最佳化!$U1093)*12/3</f>
        <v>0.65183360574976035</v>
      </c>
      <c r="AH92" s="112">
        <f>(幕後結果!$AJ$2+幕後結果!$AJ$4*幕後結果_最佳化!$V1093)*12/3</f>
        <v>2.0934442283458816</v>
      </c>
      <c r="AI92" s="86">
        <f>(幕後結果!$AK$2+幕後結果!$AK$4*幕後結果_最佳化!$W1093)*12/3</f>
        <v>-0.43230066175152321</v>
      </c>
      <c r="AJ92" s="46"/>
      <c r="AK92" s="46"/>
      <c r="AL92" s="46"/>
      <c r="AM92" s="94">
        <v>91</v>
      </c>
      <c r="AN92" s="112">
        <f t="shared" si="14"/>
        <v>5.9010037247590491E-2</v>
      </c>
      <c r="AO92" s="112">
        <f t="shared" si="15"/>
        <v>0.1400489985341476</v>
      </c>
      <c r="AP92" s="112">
        <f t="shared" si="16"/>
        <v>8.545806470425113E-2</v>
      </c>
      <c r="AQ92" s="112">
        <f t="shared" si="17"/>
        <v>0.13464315154819159</v>
      </c>
      <c r="AR92" s="112">
        <f t="shared" si="18"/>
        <v>0.12352576868568217</v>
      </c>
      <c r="AS92" s="112">
        <f t="shared" si="19"/>
        <v>1.2980155700462206E-2</v>
      </c>
      <c r="AT92" s="112">
        <f t="shared" si="20"/>
        <v>0.13798568459309862</v>
      </c>
      <c r="AU92" s="112">
        <f t="shared" si="21"/>
        <v>9.372375789095079E-2</v>
      </c>
      <c r="AV92" s="112">
        <f t="shared" si="22"/>
        <v>4.8589722593781325E-2</v>
      </c>
      <c r="AW92" s="112">
        <f t="shared" si="23"/>
        <v>0.16403465850184407</v>
      </c>
      <c r="AX92" s="112">
        <f t="shared" si="24"/>
        <v>1</v>
      </c>
      <c r="AY92" s="112">
        <f>SUMPRODUCT(AN92:AW92,幕後結果_最佳化!$Z$1005:$AI$1005)</f>
        <v>0.31756992344330476</v>
      </c>
      <c r="AZ92" s="112">
        <f>(SUMPRODUCT(AN92:AW92,MMULT(AN92:AW92,幕後結果!$AB$9:$AK$18)))*252</f>
        <v>5.3613133238514354E-2</v>
      </c>
      <c r="BA92" s="112">
        <f t="shared" si="25"/>
        <v>0.23154509979378607</v>
      </c>
      <c r="BB92" s="88">
        <f t="shared" si="26"/>
        <v>1.1862480514073743</v>
      </c>
      <c r="BC92" s="46"/>
      <c r="BD92" s="46"/>
    </row>
    <row r="93" spans="1:56">
      <c r="A93" s="81">
        <v>92</v>
      </c>
      <c r="B93" s="112">
        <v>0.71763901772419336</v>
      </c>
      <c r="C93" s="112">
        <v>0.90169056929961089</v>
      </c>
      <c r="D93" s="112">
        <v>0.85807755332349123</v>
      </c>
      <c r="E93" s="112">
        <v>0.66927645858408091</v>
      </c>
      <c r="F93" s="112">
        <v>0.19645004277980105</v>
      </c>
      <c r="G93" s="112">
        <v>0.41468229378879995</v>
      </c>
      <c r="H93" s="112">
        <v>0.2409051506520179</v>
      </c>
      <c r="I93" s="112">
        <v>0.72893872993698383</v>
      </c>
      <c r="J93" s="112">
        <v>0.63137544136895851</v>
      </c>
      <c r="K93" s="90">
        <v>0.15874198278052654</v>
      </c>
      <c r="L93" s="91"/>
      <c r="M93" s="92">
        <v>92</v>
      </c>
      <c r="N93" s="115">
        <v>0.5758420257240604</v>
      </c>
      <c r="O93" s="115">
        <v>1.2912446369585389</v>
      </c>
      <c r="P93" s="115">
        <v>1.0717220511210206</v>
      </c>
      <c r="Q93" s="115">
        <v>0.43791612941509694</v>
      </c>
      <c r="R93" s="115">
        <v>-0.85436986868224163</v>
      </c>
      <c r="S93" s="115">
        <v>-0.2155165790000115</v>
      </c>
      <c r="T93" s="115">
        <v>-0.70339390908902366</v>
      </c>
      <c r="U93" s="112">
        <v>0.60960644668415209</v>
      </c>
      <c r="V93" s="112">
        <v>0.3354984453513799</v>
      </c>
      <c r="W93" s="84">
        <v>-0.9996416371780974</v>
      </c>
      <c r="X93" s="46"/>
      <c r="Y93" s="85">
        <v>92</v>
      </c>
      <c r="Z93" s="112">
        <f>(幕後結果!$AB$2+幕後結果!$AB$4*幕後結果_最佳化!$N1094)*12/3</f>
        <v>0.66664657064466559</v>
      </c>
      <c r="AA93" s="112">
        <f>(幕後結果!$AC$2+幕後結果!$AC$4*幕後結果_最佳化!$O1094)*12/3</f>
        <v>0.45154267075111276</v>
      </c>
      <c r="AB93" s="112">
        <f>(幕後結果!$AD$2+幕後結果!$AD$4*幕後結果_最佳化!$P1094)*12/3</f>
        <v>1.6950000719678622</v>
      </c>
      <c r="AC93" s="112">
        <f>(幕後結果!$AE$2+幕後結果!$AE$4*幕後結果_最佳化!$Q1094)*12/3</f>
        <v>1.7157779074733466</v>
      </c>
      <c r="AD93" s="112">
        <f>(幕後結果!$AF$2+幕後結果!$AF$4*幕後結果_最佳化!$R1094)*12/3</f>
        <v>2.0036897362136927</v>
      </c>
      <c r="AE93" s="112">
        <f>(幕後結果!$AG$2+幕後結果!$AG$4*幕後結果_最佳化!$S1094)*12/3</f>
        <v>-5.2165770817883074E-2</v>
      </c>
      <c r="AF93" s="112">
        <f>(幕後結果!$AH$2+幕後結果!$AH$4*幕後結果_最佳化!$T1094)*12/3</f>
        <v>-0.38781974523342289</v>
      </c>
      <c r="AG93" s="112">
        <f>(幕後結果!$AI$2+幕後結果!$AI$4*幕後結果_最佳化!$U1094)*12/3</f>
        <v>1.4914532329081087</v>
      </c>
      <c r="AH93" s="112">
        <f>(幕後結果!$AJ$2+幕後結果!$AJ$4*幕後結果_最佳化!$V1094)*12/3</f>
        <v>1.1770090433816767</v>
      </c>
      <c r="AI93" s="86">
        <f>(幕後結果!$AK$2+幕後結果!$AK$4*幕後結果_最佳化!$W1094)*12/3</f>
        <v>-6.6935929227885216E-2</v>
      </c>
      <c r="AJ93" s="46"/>
      <c r="AK93" s="46"/>
      <c r="AL93" s="46"/>
      <c r="AM93" s="94">
        <v>92</v>
      </c>
      <c r="AN93" s="112">
        <f t="shared" si="14"/>
        <v>5.6759603567860334E-2</v>
      </c>
      <c r="AO93" s="112">
        <f t="shared" si="15"/>
        <v>0.11331785895014208</v>
      </c>
      <c r="AP93" s="112">
        <f t="shared" si="16"/>
        <v>9.4745051947568465E-2</v>
      </c>
      <c r="AQ93" s="112">
        <f t="shared" si="17"/>
        <v>0.17654436635624818</v>
      </c>
      <c r="AR93" s="112">
        <f t="shared" si="18"/>
        <v>0.10973964875091527</v>
      </c>
      <c r="AS93" s="112">
        <f t="shared" si="19"/>
        <v>6.1215740089417672E-2</v>
      </c>
      <c r="AT93" s="112">
        <f t="shared" si="20"/>
        <v>1.0643050150346443E-2</v>
      </c>
      <c r="AU93" s="112">
        <f t="shared" si="21"/>
        <v>0.16411637487863839</v>
      </c>
      <c r="AV93" s="112">
        <f t="shared" si="22"/>
        <v>0.10767904877112981</v>
      </c>
      <c r="AW93" s="112">
        <f t="shared" si="23"/>
        <v>0.10523925653773344</v>
      </c>
      <c r="AX93" s="112">
        <f t="shared" si="24"/>
        <v>1</v>
      </c>
      <c r="AY93" s="112">
        <f>SUMPRODUCT(AN93:AW93,幕後結果_最佳化!$Z$1005:$AI$1005)</f>
        <v>0.46349182934226291</v>
      </c>
      <c r="AZ93" s="112">
        <f>(SUMPRODUCT(AN93:AW93,MMULT(AN93:AW93,幕後結果!$AB$9:$AK$18)))*252</f>
        <v>5.6116779138654968E-2</v>
      </c>
      <c r="BA93" s="112">
        <f t="shared" si="25"/>
        <v>0.23688980378786878</v>
      </c>
      <c r="BB93" s="88">
        <f t="shared" si="26"/>
        <v>1.7754745988092273</v>
      </c>
      <c r="BC93" s="46"/>
      <c r="BD93" s="46"/>
    </row>
    <row r="94" spans="1:56">
      <c r="A94" s="81">
        <v>93</v>
      </c>
      <c r="B94" s="112">
        <v>0.27247249019343056</v>
      </c>
      <c r="C94" s="112">
        <v>8.2743837437737611E-3</v>
      </c>
      <c r="D94" s="112">
        <v>1.2407013010881096E-2</v>
      </c>
      <c r="E94" s="112">
        <v>0.9484257246243355</v>
      </c>
      <c r="F94" s="112">
        <v>0.57218087486716551</v>
      </c>
      <c r="G94" s="112">
        <v>0.2634576130039159</v>
      </c>
      <c r="H94" s="112">
        <v>0.49286052032093641</v>
      </c>
      <c r="I94" s="112">
        <v>0.86502074845411348</v>
      </c>
      <c r="J94" s="112">
        <v>0.70332845574302416</v>
      </c>
      <c r="K94" s="90">
        <v>9.0127129531277772E-2</v>
      </c>
      <c r="L94" s="91"/>
      <c r="M94" s="92">
        <v>93</v>
      </c>
      <c r="N94" s="115">
        <v>-0.60535223594335585</v>
      </c>
      <c r="O94" s="115">
        <v>-2.3965825027090468</v>
      </c>
      <c r="P94" s="115">
        <v>-2.2442856846130286</v>
      </c>
      <c r="Q94" s="115">
        <v>1.6297774056724452</v>
      </c>
      <c r="R94" s="115">
        <v>0.18192924884626116</v>
      </c>
      <c r="S94" s="115">
        <v>-0.63272196115373103</v>
      </c>
      <c r="T94" s="115">
        <v>-1.7896976989406989E-2</v>
      </c>
      <c r="U94" s="112">
        <v>1.1031581240516322</v>
      </c>
      <c r="V94" s="112">
        <v>0.533997753244007</v>
      </c>
      <c r="W94" s="84">
        <v>-1.3399725816896777</v>
      </c>
      <c r="X94" s="46"/>
      <c r="Y94" s="85">
        <v>93</v>
      </c>
      <c r="Z94" s="112">
        <f>(幕後結果!$AB$2+幕後結果!$AB$4*幕後結果_最佳化!$N1095)*12/3</f>
        <v>-0.79986563372878672</v>
      </c>
      <c r="AA94" s="112">
        <f>(幕後結果!$AC$2+幕後結果!$AC$4*幕後結果_最佳化!$O1095)*12/3</f>
        <v>-4.7331802230777136</v>
      </c>
      <c r="AB94" s="112">
        <f>(幕後結果!$AD$2+幕後結果!$AD$4*幕後結果_最佳化!$P1095)*12/3</f>
        <v>-1.9067876640774335</v>
      </c>
      <c r="AC94" s="112">
        <f>(幕後結果!$AE$2+幕後結果!$AE$4*幕後結果_最佳化!$Q1095)*12/3</f>
        <v>1.0899126238241679</v>
      </c>
      <c r="AD94" s="112">
        <f>(幕後結果!$AF$2+幕後結果!$AF$4*幕後結果_最佳化!$R1095)*12/3</f>
        <v>1.457407508629694</v>
      </c>
      <c r="AE94" s="112">
        <f>(幕後結果!$AG$2+幕後結果!$AG$4*幕後結果_最佳化!$S1095)*12/3</f>
        <v>-1.3952597364517147</v>
      </c>
      <c r="AF94" s="112">
        <f>(幕後結果!$AH$2+幕後結果!$AH$4*幕後結果_最佳化!$T1095)*12/3</f>
        <v>-0.36699043779234675</v>
      </c>
      <c r="AG94" s="112">
        <f>(幕後結果!$AI$2+幕後結果!$AI$4*幕後結果_最佳化!$U1095)*12/3</f>
        <v>0.78921370975593008</v>
      </c>
      <c r="AH94" s="112">
        <f>(幕後結果!$AJ$2+幕後結果!$AJ$4*幕後結果_最佳化!$V1095)*12/3</f>
        <v>1.1673164832092524</v>
      </c>
      <c r="AI94" s="86">
        <f>(幕後結果!$AK$2+幕後結果!$AK$4*幕後結果_最佳化!$W1095)*12/3</f>
        <v>-1.8390292777680897</v>
      </c>
      <c r="AJ94" s="46"/>
      <c r="AK94" s="46"/>
      <c r="AL94" s="46"/>
      <c r="AM94" s="94">
        <v>93</v>
      </c>
      <c r="AN94" s="112">
        <f t="shared" si="14"/>
        <v>0.1315488735480391</v>
      </c>
      <c r="AO94" s="112">
        <f t="shared" si="15"/>
        <v>4.1656617732442787E-2</v>
      </c>
      <c r="AP94" s="112">
        <f t="shared" si="16"/>
        <v>0.10198391571598049</v>
      </c>
      <c r="AQ94" s="112">
        <f t="shared" si="17"/>
        <v>0.15203071966576931</v>
      </c>
      <c r="AR94" s="112">
        <f t="shared" si="18"/>
        <v>2.4530613981671757E-2</v>
      </c>
      <c r="AS94" s="112">
        <f t="shared" si="19"/>
        <v>0.14980232158548806</v>
      </c>
      <c r="AT94" s="112">
        <f t="shared" si="20"/>
        <v>0.11380836286871535</v>
      </c>
      <c r="AU94" s="112">
        <f t="shared" si="21"/>
        <v>7.4007246716171204E-2</v>
      </c>
      <c r="AV94" s="112">
        <f t="shared" si="22"/>
        <v>6.5940681505542595E-2</v>
      </c>
      <c r="AW94" s="112">
        <f t="shared" si="23"/>
        <v>0.14469064668017939</v>
      </c>
      <c r="AX94" s="112">
        <f t="shared" si="24"/>
        <v>1</v>
      </c>
      <c r="AY94" s="112">
        <f>SUMPRODUCT(AN94:AW94,幕後結果_最佳化!$Z$1005:$AI$1005)</f>
        <v>0.26474464721380175</v>
      </c>
      <c r="AZ94" s="112">
        <f>(SUMPRODUCT(AN94:AW94,MMULT(AN94:AW94,幕後結果!$AB$9:$AK$18)))*252</f>
        <v>4.3342229430207609E-2</v>
      </c>
      <c r="BA94" s="112">
        <f t="shared" si="25"/>
        <v>0.20818796658358429</v>
      </c>
      <c r="BB94" s="88">
        <f t="shared" si="26"/>
        <v>1.0655978385990648</v>
      </c>
      <c r="BC94" s="46"/>
      <c r="BD94" s="46"/>
    </row>
    <row r="95" spans="1:56">
      <c r="A95" s="81">
        <v>94</v>
      </c>
      <c r="B95" s="112">
        <v>9.3524067784939602E-2</v>
      </c>
      <c r="C95" s="112">
        <v>0.20292013071402182</v>
      </c>
      <c r="D95" s="112">
        <v>0.52610286390719851</v>
      </c>
      <c r="E95" s="112">
        <v>0.96737800163555865</v>
      </c>
      <c r="F95" s="112">
        <v>9.9591107008444091E-2</v>
      </c>
      <c r="G95" s="112">
        <v>0.46165261495933319</v>
      </c>
      <c r="H95" s="112">
        <v>0.34533873336059417</v>
      </c>
      <c r="I95" s="112">
        <v>0.62063763087070933</v>
      </c>
      <c r="J95" s="112">
        <v>8.4626464541881496E-3</v>
      </c>
      <c r="K95" s="90">
        <v>0.38684336388647056</v>
      </c>
      <c r="L95" s="91"/>
      <c r="M95" s="92">
        <v>94</v>
      </c>
      <c r="N95" s="115">
        <v>-1.3193619514836497</v>
      </c>
      <c r="O95" s="115">
        <v>-0.83123610618960908</v>
      </c>
      <c r="P95" s="115">
        <v>6.5476932410516733E-2</v>
      </c>
      <c r="Q95" s="115">
        <v>1.8435825795692979</v>
      </c>
      <c r="R95" s="115">
        <v>-1.2838849497431628</v>
      </c>
      <c r="S95" s="115">
        <v>-9.6271142045578101E-2</v>
      </c>
      <c r="T95" s="115">
        <v>-0.39793585869371328</v>
      </c>
      <c r="U95" s="112">
        <v>0.30715586380548954</v>
      </c>
      <c r="V95" s="112">
        <v>-2.3883266066415363</v>
      </c>
      <c r="W95" s="84">
        <v>-0.28755587191267068</v>
      </c>
      <c r="X95" s="46"/>
      <c r="Y95" s="85">
        <v>94</v>
      </c>
      <c r="Z95" s="112">
        <f>(幕後結果!$AB$2+幕後結果!$AB$4*幕後結果_最佳化!$N1096)*12/3</f>
        <v>-1.6863446794387855</v>
      </c>
      <c r="AA95" s="112">
        <f>(幕後結果!$AC$2+幕後結果!$AC$4*幕後結果_最佳化!$O1096)*12/3</f>
        <v>-2.638055518320459</v>
      </c>
      <c r="AB95" s="112">
        <f>(幕後結果!$AD$2+幕後結果!$AD$4*幕後結果_最佳化!$P1096)*12/3</f>
        <v>3.727827610162715E-2</v>
      </c>
      <c r="AC95" s="112">
        <f>(幕後結果!$AE$2+幕後結果!$AE$4*幕後結果_最佳化!$Q1096)*12/3</f>
        <v>2.0177648766146463</v>
      </c>
      <c r="AD95" s="112">
        <f>(幕後結果!$AF$2+幕後結果!$AF$4*幕後結果_最佳化!$R1096)*12/3</f>
        <v>0.57869065886012372</v>
      </c>
      <c r="AE95" s="112">
        <f>(幕後結果!$AG$2+幕後結果!$AG$4*幕後結果_最佳化!$S1096)*12/3</f>
        <v>-0.54772778120422339</v>
      </c>
      <c r="AF95" s="112">
        <f>(幕後結果!$AH$2+幕後結果!$AH$4*幕後結果_最佳化!$T1096)*12/3</f>
        <v>-0.38972645586286347</v>
      </c>
      <c r="AG95" s="112">
        <f>(幕後結果!$AI$2+幕後結果!$AI$4*幕後結果_最佳化!$U1096)*12/3</f>
        <v>0.91713741046651676</v>
      </c>
      <c r="AH95" s="112">
        <f>(幕後結果!$AJ$2+幕後結果!$AJ$4*幕後結果_最佳化!$V1096)*12/3</f>
        <v>-1.8993328198290296</v>
      </c>
      <c r="AI95" s="86">
        <f>(幕後結果!$AK$2+幕後結果!$AK$4*幕後結果_最佳化!$W1096)*12/3</f>
        <v>-1.1547901628282433</v>
      </c>
      <c r="AJ95" s="46"/>
      <c r="AK95" s="46"/>
      <c r="AL95" s="46"/>
      <c r="AM95" s="94">
        <v>94</v>
      </c>
      <c r="AN95" s="112">
        <f t="shared" si="14"/>
        <v>2.7352787227564266E-2</v>
      </c>
      <c r="AO95" s="112">
        <f t="shared" si="15"/>
        <v>9.3416444274981081E-2</v>
      </c>
      <c r="AP95" s="112">
        <f t="shared" si="16"/>
        <v>0.13097862149430178</v>
      </c>
      <c r="AQ95" s="112">
        <f t="shared" si="17"/>
        <v>0.10981241024578403</v>
      </c>
      <c r="AR95" s="112">
        <f t="shared" si="18"/>
        <v>6.4861733519162232E-2</v>
      </c>
      <c r="AS95" s="112">
        <f t="shared" si="19"/>
        <v>0.14667853299370867</v>
      </c>
      <c r="AT95" s="112">
        <f t="shared" si="20"/>
        <v>0.15472512092001384</v>
      </c>
      <c r="AU95" s="112">
        <f t="shared" si="21"/>
        <v>0.14498768714865462</v>
      </c>
      <c r="AV95" s="112">
        <f t="shared" si="22"/>
        <v>5.8032091854160146E-2</v>
      </c>
      <c r="AW95" s="112">
        <f t="shared" si="23"/>
        <v>6.9154570321669204E-2</v>
      </c>
      <c r="AX95" s="112">
        <f t="shared" si="24"/>
        <v>0.99999999999999978</v>
      </c>
      <c r="AY95" s="112">
        <f>SUMPRODUCT(AN95:AW95,幕後結果_最佳化!$Z$1005:$AI$1005)</f>
        <v>0.26974566286635637</v>
      </c>
      <c r="AZ95" s="112">
        <f>(SUMPRODUCT(AN95:AW95,MMULT(AN95:AW95,幕後結果!$AB$9:$AK$18)))*252</f>
        <v>4.7828411572147657E-2</v>
      </c>
      <c r="BA95" s="112">
        <f t="shared" si="25"/>
        <v>0.21869707719159773</v>
      </c>
      <c r="BB95" s="88">
        <f t="shared" si="26"/>
        <v>1.0372596917132997</v>
      </c>
      <c r="BC95" s="46"/>
      <c r="BD95" s="46"/>
    </row>
    <row r="96" spans="1:56">
      <c r="A96" s="81">
        <v>95</v>
      </c>
      <c r="B96" s="112">
        <v>7.0601061742466165E-2</v>
      </c>
      <c r="C96" s="112">
        <v>0.93938119871799386</v>
      </c>
      <c r="D96" s="112">
        <v>0.15941108242310142</v>
      </c>
      <c r="E96" s="112">
        <v>0.95087745915079513</v>
      </c>
      <c r="F96" s="112">
        <v>0.17910268599575696</v>
      </c>
      <c r="G96" s="112">
        <v>0.36138878113553052</v>
      </c>
      <c r="H96" s="112">
        <v>6.349014247324658E-2</v>
      </c>
      <c r="I96" s="112">
        <v>2.4414858134652606E-2</v>
      </c>
      <c r="J96" s="112">
        <v>0.51926840920072403</v>
      </c>
      <c r="K96" s="90">
        <v>0.22436387210244146</v>
      </c>
      <c r="L96" s="91"/>
      <c r="M96" s="92">
        <v>95</v>
      </c>
      <c r="N96" s="115">
        <v>-1.4713291508050392</v>
      </c>
      <c r="O96" s="115">
        <v>1.5495997935039398</v>
      </c>
      <c r="P96" s="115">
        <v>-0.99688122725806072</v>
      </c>
      <c r="Q96" s="115">
        <v>1.6534216400659687</v>
      </c>
      <c r="R96" s="115">
        <v>-0.91879009941196721</v>
      </c>
      <c r="S96" s="115">
        <v>-0.35474910181272279</v>
      </c>
      <c r="T96" s="115">
        <v>-1.5261187835792154</v>
      </c>
      <c r="U96" s="112">
        <v>-1.9700755179987113</v>
      </c>
      <c r="V96" s="112">
        <v>4.8317532951067159E-2</v>
      </c>
      <c r="W96" s="84">
        <v>-0.75753777387370158</v>
      </c>
      <c r="X96" s="46"/>
      <c r="Y96" s="85">
        <v>95</v>
      </c>
      <c r="Z96" s="112">
        <f>(幕後結果!$AB$2+幕後結果!$AB$4*幕後結果_最佳化!$N1097)*12/3</f>
        <v>-1.8750196160700139</v>
      </c>
      <c r="AA96" s="112">
        <f>(幕後結果!$AC$2+幕後結果!$AC$4*幕後結果_最佳化!$O1097)*12/3</f>
        <v>0.6297062990737563</v>
      </c>
      <c r="AB96" s="112">
        <f>(幕後結果!$AD$2+幕後結果!$AD$4*幕後結果_最佳化!$P1097)*12/3</f>
        <v>-0.68662668423067885</v>
      </c>
      <c r="AC96" s="112">
        <f>(幕後結果!$AE$2+幕後結果!$AE$4*幕後結果_最佳化!$Q1097)*12/3</f>
        <v>2.0323212139991984</v>
      </c>
      <c r="AD96" s="112">
        <f>(幕後結果!$AF$2+幕後結果!$AF$4*幕後結果_最佳化!$R1097)*12/3</f>
        <v>1.321707962367356</v>
      </c>
      <c r="AE96" s="112">
        <f>(幕後結果!$AG$2+幕後結果!$AG$4*幕後結果_最佳化!$S1097)*12/3</f>
        <v>-5.0428889906671603E-2</v>
      </c>
      <c r="AF96" s="112">
        <f>(幕後結果!$AH$2+幕後結果!$AH$4*幕後結果_最佳化!$T1097)*12/3</f>
        <v>-0.92599000244990315</v>
      </c>
      <c r="AG96" s="112">
        <f>(幕後結果!$AI$2+幕後結果!$AI$4*幕後結果_最佳化!$U1097)*12/3</f>
        <v>-0.52707215371871186</v>
      </c>
      <c r="AH96" s="112">
        <f>(幕後結果!$AJ$2+幕後結果!$AJ$4*幕後結果_最佳化!$V1097)*12/3</f>
        <v>0.222244152636629</v>
      </c>
      <c r="AI96" s="86">
        <f>(幕後結果!$AK$2+幕後結果!$AK$4*幕後結果_最佳化!$W1097)*12/3</f>
        <v>-0.43710811866354637</v>
      </c>
      <c r="AJ96" s="46"/>
      <c r="AK96" s="46"/>
      <c r="AL96" s="46"/>
      <c r="AM96" s="94">
        <v>95</v>
      </c>
      <c r="AN96" s="112">
        <f t="shared" si="14"/>
        <v>6.4686812193954682E-2</v>
      </c>
      <c r="AO96" s="112">
        <f t="shared" si="15"/>
        <v>2.8597171911193042E-2</v>
      </c>
      <c r="AP96" s="112">
        <f t="shared" si="16"/>
        <v>0.14048552890561758</v>
      </c>
      <c r="AQ96" s="112">
        <f t="shared" si="17"/>
        <v>0.13304951092471587</v>
      </c>
      <c r="AR96" s="112">
        <f t="shared" si="18"/>
        <v>0.1343572021818889</v>
      </c>
      <c r="AS96" s="112">
        <f t="shared" si="19"/>
        <v>9.2624263360643957E-2</v>
      </c>
      <c r="AT96" s="112">
        <f t="shared" si="20"/>
        <v>0.12383711572252738</v>
      </c>
      <c r="AU96" s="112">
        <f t="shared" si="21"/>
        <v>0.14080219642751848</v>
      </c>
      <c r="AV96" s="112">
        <f t="shared" si="22"/>
        <v>4.385030505053935E-2</v>
      </c>
      <c r="AW96" s="112">
        <f t="shared" si="23"/>
        <v>9.7709893321400884E-2</v>
      </c>
      <c r="AX96" s="112">
        <f t="shared" si="24"/>
        <v>1</v>
      </c>
      <c r="AY96" s="112">
        <f>SUMPRODUCT(AN96:AW96,幕後結果_最佳化!$Z$1005:$AI$1005)</f>
        <v>0.5157241901112084</v>
      </c>
      <c r="AZ96" s="112">
        <f>(SUMPRODUCT(AN96:AW96,MMULT(AN96:AW96,幕後結果!$AB$9:$AK$18)))*252</f>
        <v>4.914452418716532E-2</v>
      </c>
      <c r="BA96" s="112">
        <f t="shared" si="25"/>
        <v>0.2216856427177126</v>
      </c>
      <c r="BB96" s="88">
        <f t="shared" si="26"/>
        <v>2.1328588731083844</v>
      </c>
      <c r="BC96" s="46"/>
      <c r="BD96" s="46"/>
    </row>
    <row r="97" spans="1:56">
      <c r="A97" s="81">
        <v>96</v>
      </c>
      <c r="B97" s="112">
        <v>0.69751514660741676</v>
      </c>
      <c r="C97" s="112">
        <v>0.45278777810280246</v>
      </c>
      <c r="D97" s="112">
        <v>0.99594294303385245</v>
      </c>
      <c r="E97" s="112">
        <v>0.23653149663780404</v>
      </c>
      <c r="F97" s="112">
        <v>0.9000201786707509</v>
      </c>
      <c r="G97" s="112">
        <v>0.97664118998329563</v>
      </c>
      <c r="H97" s="112">
        <v>0.61268722392097463</v>
      </c>
      <c r="I97" s="112">
        <v>0.95269947050904769</v>
      </c>
      <c r="J97" s="112">
        <v>0.10769058257673603</v>
      </c>
      <c r="K97" s="90">
        <v>0.26395801164332378</v>
      </c>
      <c r="L97" s="91"/>
      <c r="M97" s="92">
        <v>96</v>
      </c>
      <c r="N97" s="115">
        <v>0.51726711491345501</v>
      </c>
      <c r="O97" s="115">
        <v>-0.11862108963926232</v>
      </c>
      <c r="P97" s="115">
        <v>2.6472841584554598</v>
      </c>
      <c r="Q97" s="115">
        <v>-0.71750428518767839</v>
      </c>
      <c r="R97" s="115">
        <v>1.2816665532906464</v>
      </c>
      <c r="S97" s="115">
        <v>1.9888512859383216</v>
      </c>
      <c r="T97" s="115">
        <v>0.28632977894822748</v>
      </c>
      <c r="U97" s="112">
        <v>1.6716109760389029</v>
      </c>
      <c r="V97" s="112">
        <v>-1.2389036949724834</v>
      </c>
      <c r="W97" s="84">
        <v>-0.63119042280524984</v>
      </c>
      <c r="X97" s="46"/>
      <c r="Y97" s="85">
        <v>96</v>
      </c>
      <c r="Z97" s="112">
        <f>(幕後結果!$AB$2+幕後結果!$AB$4*幕後結果_最佳化!$N1098)*12/3</f>
        <v>0.59392286688015639</v>
      </c>
      <c r="AA97" s="112">
        <f>(幕後結果!$AC$2+幕後結果!$AC$4*幕後結果_最佳化!$O1098)*12/3</f>
        <v>-1.4964444042410845</v>
      </c>
      <c r="AB97" s="112">
        <f>(幕後結果!$AD$2+幕後結果!$AD$4*幕後結果_最佳化!$P1098)*12/3</f>
        <v>2.8985165845461034</v>
      </c>
      <c r="AC97" s="112">
        <f>(幕後結果!$AE$2+幕後結果!$AE$4*幕後結果_最佳化!$Q1098)*12/3</f>
        <v>1.0019100278781417</v>
      </c>
      <c r="AD97" s="112">
        <f>(幕後結果!$AF$2+幕後結果!$AF$4*幕後結果_最佳化!$R1098)*12/3</f>
        <v>3.7676055242709658</v>
      </c>
      <c r="AE97" s="112">
        <f>(幕後結果!$AG$2+幕後結果!$AG$4*幕後結果_最佳化!$S1098)*12/3</f>
        <v>2.1270885005333011</v>
      </c>
      <c r="AF97" s="112">
        <f>(幕後結果!$AH$2+幕後結果!$AH$4*幕後結果_最佳化!$T1098)*12/3</f>
        <v>0.36940472523296036</v>
      </c>
      <c r="AG97" s="112">
        <f>(幕後結果!$AI$2+幕後結果!$AI$4*幕後結果_最佳化!$U1098)*12/3</f>
        <v>2.0981197374899954</v>
      </c>
      <c r="AH97" s="112">
        <f>(幕後結果!$AJ$2+幕後結果!$AJ$4*幕後結果_最佳化!$V1098)*12/3</f>
        <v>0.83315507587670856</v>
      </c>
      <c r="AI97" s="86">
        <f>(幕後結果!$AK$2+幕後結果!$AK$4*幕後結果_最佳化!$W1098)*12/3</f>
        <v>9.4759163528638349E-2</v>
      </c>
      <c r="AJ97" s="46"/>
      <c r="AK97" s="46"/>
      <c r="AL97" s="46"/>
      <c r="AM97" s="94">
        <v>96</v>
      </c>
      <c r="AN97" s="112">
        <f t="shared" si="14"/>
        <v>0.12265885098318668</v>
      </c>
      <c r="AO97" s="112">
        <f t="shared" si="15"/>
        <v>0.10473620698371473</v>
      </c>
      <c r="AP97" s="112">
        <f t="shared" si="16"/>
        <v>2.3484869797188574E-2</v>
      </c>
      <c r="AQ97" s="112">
        <f t="shared" si="17"/>
        <v>0.13309982479089935</v>
      </c>
      <c r="AR97" s="112">
        <f t="shared" si="18"/>
        <v>8.0575501762756296E-2</v>
      </c>
      <c r="AS97" s="112">
        <f t="shared" si="19"/>
        <v>0.15215902387990096</v>
      </c>
      <c r="AT97" s="112">
        <f t="shared" si="20"/>
        <v>0.13862264047712608</v>
      </c>
      <c r="AU97" s="112">
        <f t="shared" si="21"/>
        <v>4.5736273993545705E-2</v>
      </c>
      <c r="AV97" s="112">
        <f t="shared" si="22"/>
        <v>0.11407904355548382</v>
      </c>
      <c r="AW97" s="112">
        <f t="shared" si="23"/>
        <v>8.4847763776197904E-2</v>
      </c>
      <c r="AX97" s="112">
        <f t="shared" si="24"/>
        <v>1.0000000000000002</v>
      </c>
      <c r="AY97" s="112">
        <f>SUMPRODUCT(AN97:AW97,幕後結果_最佳化!$Z$1005:$AI$1005)</f>
        <v>0.28207265722551467</v>
      </c>
      <c r="AZ97" s="112">
        <f>(SUMPRODUCT(AN97:AW97,MMULT(AN97:AW97,幕後結果!$AB$9:$AK$18)))*252</f>
        <v>4.6348638658735689E-2</v>
      </c>
      <c r="BA97" s="112">
        <f t="shared" si="25"/>
        <v>0.21528733975488593</v>
      </c>
      <c r="BB97" s="88">
        <f t="shared" si="26"/>
        <v>1.1109462242314074</v>
      </c>
      <c r="BC97" s="46"/>
      <c r="BD97" s="46"/>
    </row>
    <row r="98" spans="1:56">
      <c r="A98" s="81">
        <v>97</v>
      </c>
      <c r="B98" s="112">
        <v>1.606099841953057E-2</v>
      </c>
      <c r="C98" s="112">
        <v>0.80857125026734389</v>
      </c>
      <c r="D98" s="112">
        <v>0.46621629750228055</v>
      </c>
      <c r="E98" s="112">
        <v>0.96389392584419742</v>
      </c>
      <c r="F98" s="112">
        <v>0.6198905643283994</v>
      </c>
      <c r="G98" s="112">
        <v>0.65780455329297682</v>
      </c>
      <c r="H98" s="112">
        <v>0.28162630974467273</v>
      </c>
      <c r="I98" s="112">
        <v>0.41510440853052732</v>
      </c>
      <c r="J98" s="112">
        <v>0.71160125551183517</v>
      </c>
      <c r="K98" s="90">
        <v>0.89973615100447235</v>
      </c>
      <c r="L98" s="91"/>
      <c r="M98" s="92">
        <v>97</v>
      </c>
      <c r="N98" s="115">
        <v>-2.1428891944973776</v>
      </c>
      <c r="O98" s="115">
        <v>0.87264335890538747</v>
      </c>
      <c r="P98" s="115">
        <v>-8.4784652661556187E-2</v>
      </c>
      <c r="Q98" s="115">
        <v>1.7977782945976331</v>
      </c>
      <c r="R98" s="115">
        <v>0.3051933835488625</v>
      </c>
      <c r="S98" s="115">
        <v>0.40647871479819769</v>
      </c>
      <c r="T98" s="115">
        <v>-0.57801703317610287</v>
      </c>
      <c r="U98" s="112">
        <v>-0.21443376020163998</v>
      </c>
      <c r="V98" s="112">
        <v>0.55806867654358439</v>
      </c>
      <c r="W98" s="84">
        <v>1.2800495840945307</v>
      </c>
      <c r="X98" s="46"/>
      <c r="Y98" s="85">
        <v>97</v>
      </c>
      <c r="Z98" s="112">
        <f>(幕後結果!$AB$2+幕後結果!$AB$4*幕後結果_最佳化!$N1099)*12/3</f>
        <v>-2.7087952548494747</v>
      </c>
      <c r="AA98" s="112">
        <f>(幕後結果!$AC$2+幕後結果!$AC$4*幕後結果_最佳化!$O1099)*12/3</f>
        <v>-0.36153758061641539</v>
      </c>
      <c r="AB98" s="112">
        <f>(幕後結果!$AD$2+幕後結果!$AD$4*幕後結果_最佳化!$P1099)*12/3</f>
        <v>-0.16781687217630092</v>
      </c>
      <c r="AC98" s="112">
        <f>(幕後結果!$AE$2+幕後結果!$AE$4*幕後結果_最佳化!$Q1099)*12/3</f>
        <v>2.1948863934203398</v>
      </c>
      <c r="AD98" s="112">
        <f>(幕後結果!$AF$2+幕後結果!$AF$4*幕後結果_最佳化!$R1099)*12/3</f>
        <v>2.3464990720204582</v>
      </c>
      <c r="AE98" s="112">
        <f>(幕後結果!$AG$2+幕後結果!$AG$4*幕後結果_最佳化!$S1099)*12/3</f>
        <v>0.80064324270517029</v>
      </c>
      <c r="AF98" s="112">
        <f>(幕後結果!$AH$2+幕後結果!$AH$4*幕後結果_最佳化!$T1099)*12/3</f>
        <v>-0.11585399600754205</v>
      </c>
      <c r="AG98" s="112">
        <f>(幕後結果!$AI$2+幕後結果!$AI$4*幕後結果_最佳化!$U1099)*12/3</f>
        <v>0.95119099292014753</v>
      </c>
      <c r="AH98" s="112">
        <f>(幕後結果!$AJ$2+幕後結果!$AJ$4*幕後結果_最佳化!$V1099)*12/3</f>
        <v>1.0069555612138514</v>
      </c>
      <c r="AI98" s="86">
        <f>(幕後結果!$AK$2+幕後結果!$AK$4*幕後結果_最佳化!$W1099)*12/3</f>
        <v>1.0321075582262691</v>
      </c>
      <c r="AJ98" s="46"/>
      <c r="AK98" s="46"/>
      <c r="AL98" s="46"/>
      <c r="AM98" s="94">
        <v>97</v>
      </c>
      <c r="AN98" s="112">
        <f t="shared" si="14"/>
        <v>2.8538529069806286E-2</v>
      </c>
      <c r="AO98" s="112">
        <f t="shared" si="15"/>
        <v>3.9833394371954746E-2</v>
      </c>
      <c r="AP98" s="112">
        <f t="shared" si="16"/>
        <v>0.11727371899115351</v>
      </c>
      <c r="AQ98" s="112">
        <f t="shared" si="17"/>
        <v>9.0033808971260912E-2</v>
      </c>
      <c r="AR98" s="112">
        <f t="shared" si="18"/>
        <v>7.3349790071373835E-2</v>
      </c>
      <c r="AS98" s="112">
        <f t="shared" si="19"/>
        <v>0.15362412856083782</v>
      </c>
      <c r="AT98" s="112">
        <f t="shared" si="20"/>
        <v>0.14701748645918983</v>
      </c>
      <c r="AU98" s="112">
        <f t="shared" si="21"/>
        <v>2.5132461676483794E-2</v>
      </c>
      <c r="AV98" s="112">
        <f t="shared" si="22"/>
        <v>0.17774718890395849</v>
      </c>
      <c r="AW98" s="112">
        <f t="shared" si="23"/>
        <v>0.14744949292398077</v>
      </c>
      <c r="AX98" s="112">
        <f t="shared" si="24"/>
        <v>0.99999999999999989</v>
      </c>
      <c r="AY98" s="112">
        <f>SUMPRODUCT(AN98:AW98,幕後結果_最佳化!$Z$1005:$AI$1005)</f>
        <v>0.43814463753531069</v>
      </c>
      <c r="AZ98" s="112">
        <f>(SUMPRODUCT(AN98:AW98,MMULT(AN98:AW98,幕後結果!$AB$9:$AK$18)))*252</f>
        <v>4.3177503126678222E-2</v>
      </c>
      <c r="BA98" s="112">
        <f t="shared" si="25"/>
        <v>0.20779197079453821</v>
      </c>
      <c r="BB98" s="88">
        <f t="shared" si="26"/>
        <v>1.9021169876006569</v>
      </c>
      <c r="BC98" s="46"/>
      <c r="BD98" s="46"/>
    </row>
    <row r="99" spans="1:56">
      <c r="A99" s="81">
        <v>98</v>
      </c>
      <c r="B99" s="112">
        <v>0.38115857515060969</v>
      </c>
      <c r="C99" s="112">
        <v>0.61284585961846538</v>
      </c>
      <c r="D99" s="112">
        <v>0.9235268947254347</v>
      </c>
      <c r="E99" s="112">
        <v>0.643296805195958</v>
      </c>
      <c r="F99" s="112">
        <v>0.38719570204909215</v>
      </c>
      <c r="G99" s="112">
        <v>0.62263192202893158</v>
      </c>
      <c r="H99" s="112">
        <v>0.86562534401358682</v>
      </c>
      <c r="I99" s="112">
        <v>0.29591331202272841</v>
      </c>
      <c r="J99" s="112">
        <v>0.52387775253063529</v>
      </c>
      <c r="K99" s="90">
        <v>0.91374840698762205</v>
      </c>
      <c r="L99" s="91"/>
      <c r="M99" s="92">
        <v>98</v>
      </c>
      <c r="N99" s="115">
        <v>-0.30243936454982484</v>
      </c>
      <c r="O99" s="115">
        <v>0.2867440831988643</v>
      </c>
      <c r="P99" s="115">
        <v>1.4292019042653243</v>
      </c>
      <c r="Q99" s="115">
        <v>0.36728506983904285</v>
      </c>
      <c r="R99" s="115">
        <v>-0.28663553304147799</v>
      </c>
      <c r="S99" s="115">
        <v>0.31240051906013822</v>
      </c>
      <c r="T99" s="115">
        <v>1.1059473421099721</v>
      </c>
      <c r="U99" s="112">
        <v>-0.53619089713714718</v>
      </c>
      <c r="V99" s="112">
        <v>5.9888429923292574E-2</v>
      </c>
      <c r="W99" s="84">
        <v>1.3642045835381147</v>
      </c>
      <c r="X99" s="46"/>
      <c r="Y99" s="85">
        <v>98</v>
      </c>
      <c r="Z99" s="112">
        <f>(幕後結果!$AB$2+幕後結果!$AB$4*幕後結果_最佳化!$N1100)*12/3</f>
        <v>-0.42378403802806358</v>
      </c>
      <c r="AA99" s="112">
        <f>(幕後結果!$AC$2+幕後結果!$AC$4*幕後結果_最佳化!$O1100)*12/3</f>
        <v>-1.0090418916325778</v>
      </c>
      <c r="AB99" s="112">
        <f>(幕後結果!$AD$2+幕後結果!$AD$4*幕後結果_最佳化!$P1100)*12/3</f>
        <v>1.6380146520019778</v>
      </c>
      <c r="AC99" s="112">
        <f>(幕後結果!$AE$2+幕後結果!$AE$4*幕後結果_最佳化!$Q1100)*12/3</f>
        <v>1.5227136394523455</v>
      </c>
      <c r="AD99" s="112">
        <f>(幕後結果!$AF$2+幕後結果!$AF$4*幕後結果_最佳化!$R1100)*12/3</f>
        <v>2.0851966819376053</v>
      </c>
      <c r="AE99" s="112">
        <f>(幕後結果!$AG$2+幕後結果!$AG$4*幕後結果_最佳化!$S1100)*12/3</f>
        <v>0.31120892971283565</v>
      </c>
      <c r="AF99" s="112">
        <f>(幕後結果!$AH$2+幕後結果!$AH$4*幕後結果_最佳化!$T1100)*12/3</f>
        <v>0.8110972138784649</v>
      </c>
      <c r="AG99" s="112">
        <f>(幕後結果!$AI$2+幕後結果!$AI$4*幕後結果_最佳化!$U1100)*12/3</f>
        <v>0.53631018685987353</v>
      </c>
      <c r="AH99" s="112">
        <f>(幕後結果!$AJ$2+幕後結果!$AJ$4*幕後結果_最佳化!$V1100)*12/3</f>
        <v>1.3554361611498413</v>
      </c>
      <c r="AI99" s="86">
        <f>(幕後結果!$AK$2+幕後結果!$AK$4*幕後結果_最佳化!$W1100)*12/3</f>
        <v>1.3157341630556931</v>
      </c>
      <c r="AJ99" s="46"/>
      <c r="AK99" s="46"/>
      <c r="AL99" s="46"/>
      <c r="AM99" s="94">
        <v>98</v>
      </c>
      <c r="AN99" s="112">
        <f t="shared" si="14"/>
        <v>1.4497424331993497E-2</v>
      </c>
      <c r="AO99" s="112">
        <f t="shared" si="15"/>
        <v>0.17829738093586664</v>
      </c>
      <c r="AP99" s="112">
        <f t="shared" si="16"/>
        <v>2.9546465221261108E-2</v>
      </c>
      <c r="AQ99" s="112">
        <f t="shared" si="17"/>
        <v>0.13578360939688752</v>
      </c>
      <c r="AR99" s="112">
        <f t="shared" si="18"/>
        <v>0.18509833671326331</v>
      </c>
      <c r="AS99" s="112">
        <f t="shared" si="19"/>
        <v>2.9012895707263578E-2</v>
      </c>
      <c r="AT99" s="112">
        <f t="shared" si="20"/>
        <v>0.16752244807057168</v>
      </c>
      <c r="AU99" s="112">
        <f t="shared" si="21"/>
        <v>6.2869953393521541E-2</v>
      </c>
      <c r="AV99" s="112">
        <f t="shared" si="22"/>
        <v>1.859013946065859E-2</v>
      </c>
      <c r="AW99" s="112">
        <f t="shared" si="23"/>
        <v>0.17878134676871252</v>
      </c>
      <c r="AX99" s="112">
        <f t="shared" si="24"/>
        <v>1</v>
      </c>
      <c r="AY99" s="112">
        <f>SUMPRODUCT(AN99:AW99,幕後結果_最佳化!$Z$1005:$AI$1005)</f>
        <v>0.32575471534920053</v>
      </c>
      <c r="AZ99" s="112">
        <f>(SUMPRODUCT(AN99:AW99,MMULT(AN99:AW99,幕後結果!$AB$9:$AK$18)))*252</f>
        <v>6.1716109943975958E-2</v>
      </c>
      <c r="BA99" s="112">
        <f t="shared" si="25"/>
        <v>0.24842727294718661</v>
      </c>
      <c r="BB99" s="88">
        <f t="shared" si="26"/>
        <v>1.1385815735671376</v>
      </c>
      <c r="BC99" s="46"/>
      <c r="BD99" s="46"/>
    </row>
    <row r="100" spans="1:56">
      <c r="A100" s="81">
        <v>99</v>
      </c>
      <c r="B100" s="112">
        <v>0.99261201411850308</v>
      </c>
      <c r="C100" s="112">
        <v>0.82987297220873457</v>
      </c>
      <c r="D100" s="112">
        <v>0.3471769992622018</v>
      </c>
      <c r="E100" s="112">
        <v>0.49829173193932808</v>
      </c>
      <c r="F100" s="112">
        <v>0.13757728698291594</v>
      </c>
      <c r="G100" s="112">
        <v>0.79508717361915671</v>
      </c>
      <c r="H100" s="112">
        <v>0.71763841761203495</v>
      </c>
      <c r="I100" s="112">
        <v>0.51036954344240959</v>
      </c>
      <c r="J100" s="112">
        <v>2.3291869175058322E-2</v>
      </c>
      <c r="K100" s="90">
        <v>0.52233668212187112</v>
      </c>
      <c r="L100" s="91"/>
      <c r="M100" s="92">
        <v>99</v>
      </c>
      <c r="N100" s="115">
        <v>2.4378238619733104</v>
      </c>
      <c r="O100" s="115">
        <v>0.95366339339849548</v>
      </c>
      <c r="P100" s="115">
        <v>-0.39295326643559897</v>
      </c>
      <c r="Q100" s="115">
        <v>-4.2820061070016052E-3</v>
      </c>
      <c r="R100" s="115">
        <v>-1.0912689095888271</v>
      </c>
      <c r="S100" s="115">
        <v>0.82420048280376557</v>
      </c>
      <c r="T100" s="115">
        <v>0.5758402501987463</v>
      </c>
      <c r="U100" s="112">
        <v>2.5995518309786886E-2</v>
      </c>
      <c r="V100" s="112">
        <v>-1.9900653391581595</v>
      </c>
      <c r="W100" s="84">
        <v>5.6019044386643971E-2</v>
      </c>
      <c r="X100" s="46"/>
      <c r="Y100" s="85">
        <v>99</v>
      </c>
      <c r="Z100" s="112">
        <f>(幕後結果!$AB$2+幕後結果!$AB$4*幕後結果_最佳化!$N1101)*12/3</f>
        <v>2.978390858435715</v>
      </c>
      <c r="AA100" s="112">
        <f>(幕後結果!$AC$2+幕後結果!$AC$4*幕後結果_最佳化!$O1101)*12/3</f>
        <v>0.14810952725653448</v>
      </c>
      <c r="AB100" s="112">
        <f>(幕後結果!$AD$2+幕後結果!$AD$4*幕後結果_最佳化!$P1101)*12/3</f>
        <v>0.95317852421226412</v>
      </c>
      <c r="AC100" s="112">
        <f>(幕後結果!$AE$2+幕後結果!$AE$4*幕後結果_最佳化!$Q1101)*12/3</f>
        <v>1.1023360069490515</v>
      </c>
      <c r="AD100" s="112">
        <f>(幕後結果!$AF$2+幕後結果!$AF$4*幕後結果_最佳化!$R1101)*12/3</f>
        <v>1.9200759074659803</v>
      </c>
      <c r="AE100" s="112">
        <f>(幕後結果!$AG$2+幕後結果!$AG$4*幕後結果_最佳化!$S1101)*12/3</f>
        <v>0.73603800737163105</v>
      </c>
      <c r="AF100" s="112">
        <f>(幕後結果!$AH$2+幕後結果!$AH$4*幕後結果_最佳化!$T1101)*12/3</f>
        <v>9.6571994618369572E-2</v>
      </c>
      <c r="AG100" s="112">
        <f>(幕後結果!$AI$2+幕後結果!$AI$4*幕後結果_最佳化!$U1101)*12/3</f>
        <v>1.0962567661676696</v>
      </c>
      <c r="AH100" s="112">
        <f>(幕後結果!$AJ$2+幕後結果!$AJ$4*幕後結果_最佳化!$V1101)*12/3</f>
        <v>-0.324219105207463</v>
      </c>
      <c r="AI100" s="86">
        <f>(幕後結果!$AK$2+幕後結果!$AK$4*幕後結果_最佳化!$W1101)*12/3</f>
        <v>0.4808309247823816</v>
      </c>
      <c r="AJ100" s="46"/>
      <c r="AK100" s="46"/>
      <c r="AL100" s="46"/>
      <c r="AM100" s="94">
        <v>99</v>
      </c>
      <c r="AN100" s="112">
        <f t="shared" si="14"/>
        <v>0.11122339028946332</v>
      </c>
      <c r="AO100" s="112">
        <f t="shared" si="15"/>
        <v>0.1799208209449687</v>
      </c>
      <c r="AP100" s="112">
        <f t="shared" si="16"/>
        <v>0.12192955426006055</v>
      </c>
      <c r="AQ100" s="112">
        <f t="shared" si="17"/>
        <v>6.6254750140639279E-2</v>
      </c>
      <c r="AR100" s="112">
        <f t="shared" si="18"/>
        <v>3.1358297048661818E-2</v>
      </c>
      <c r="AS100" s="112">
        <f t="shared" si="19"/>
        <v>0.10127721313892338</v>
      </c>
      <c r="AT100" s="112">
        <f t="shared" si="20"/>
        <v>2.552723544062677E-2</v>
      </c>
      <c r="AU100" s="112">
        <f t="shared" si="21"/>
        <v>0.19113828517983916</v>
      </c>
      <c r="AV100" s="112">
        <f t="shared" si="22"/>
        <v>1.6251916608700807E-2</v>
      </c>
      <c r="AW100" s="112">
        <f t="shared" si="23"/>
        <v>0.15511853694811614</v>
      </c>
      <c r="AX100" s="112">
        <f t="shared" si="24"/>
        <v>1</v>
      </c>
      <c r="AY100" s="112">
        <f>SUMPRODUCT(AN100:AW100,幕後結果_最佳化!$Z$1005:$AI$1005)</f>
        <v>1.8918679928069844E-2</v>
      </c>
      <c r="AZ100" s="112">
        <f>(SUMPRODUCT(AN100:AW100,MMULT(AN100:AW100,幕後結果!$AB$9:$AK$18)))*252</f>
        <v>6.3688137367491002E-2</v>
      </c>
      <c r="BA100" s="112">
        <f t="shared" si="25"/>
        <v>0.25236508745761765</v>
      </c>
      <c r="BB100" s="88">
        <f t="shared" si="26"/>
        <v>-9.502629826305746E-2</v>
      </c>
      <c r="BC100" s="46"/>
      <c r="BD100" s="46"/>
    </row>
    <row r="101" spans="1:56">
      <c r="A101" s="81">
        <v>100</v>
      </c>
      <c r="B101" s="112">
        <v>0.12344635861192899</v>
      </c>
      <c r="C101" s="112">
        <v>0.63982396096838179</v>
      </c>
      <c r="D101" s="112">
        <v>9.0612885066544413E-2</v>
      </c>
      <c r="E101" s="112">
        <v>0.98858535040429918</v>
      </c>
      <c r="F101" s="112">
        <v>0.49200486790401765</v>
      </c>
      <c r="G101" s="112">
        <v>0.72435016383860651</v>
      </c>
      <c r="H101" s="112">
        <v>0.44310804159290851</v>
      </c>
      <c r="I101" s="112">
        <v>0.34820608891447669</v>
      </c>
      <c r="J101" s="112">
        <v>0.43120446645163546</v>
      </c>
      <c r="K101" s="90">
        <v>0.6461197272091157</v>
      </c>
      <c r="L101" s="91"/>
      <c r="M101" s="92">
        <v>100</v>
      </c>
      <c r="N101" s="115">
        <v>-1.1579297218521662</v>
      </c>
      <c r="O101" s="115">
        <v>0.35798828836934349</v>
      </c>
      <c r="P101" s="115">
        <v>-1.3369904010363622</v>
      </c>
      <c r="Q101" s="115">
        <v>2.2762792841793718</v>
      </c>
      <c r="R101" s="115">
        <v>-2.0042165874656528E-2</v>
      </c>
      <c r="S101" s="115">
        <v>0.59581372714614955</v>
      </c>
      <c r="T101" s="115">
        <v>-0.14309382311002894</v>
      </c>
      <c r="U101" s="112">
        <v>-0.39016819565336108</v>
      </c>
      <c r="V101" s="112">
        <v>-0.17330851253938648</v>
      </c>
      <c r="W101" s="84">
        <v>0.37486543628939295</v>
      </c>
      <c r="X101" s="46"/>
      <c r="Y101" s="85">
        <v>100</v>
      </c>
      <c r="Z101" s="112">
        <f>(幕後結果!$AB$2+幕後結果!$AB$4*幕後結果_最佳化!$N1102)*12/3</f>
        <v>-1.4859184306695152</v>
      </c>
      <c r="AA101" s="112">
        <f>(幕後結果!$AC$2+幕後結果!$AC$4*幕後結果_最佳化!$O1102)*12/3</f>
        <v>-0.9851915240159812</v>
      </c>
      <c r="AB101" s="112">
        <f>(幕後結果!$AD$2+幕後結果!$AD$4*幕後結果_最佳化!$P1102)*12/3</f>
        <v>-1.0077783106095679</v>
      </c>
      <c r="AC101" s="112">
        <f>(幕後結果!$AE$2+幕後結果!$AE$4*幕後結果_最佳化!$Q1102)*12/3</f>
        <v>2.2163023291003947</v>
      </c>
      <c r="AD101" s="112">
        <f>(幕後結果!$AF$2+幕後結果!$AF$4*幕後結果_最佳化!$R1102)*12/3</f>
        <v>2.0900164199759734</v>
      </c>
      <c r="AE101" s="112">
        <f>(幕後結果!$AG$2+幕後結果!$AG$4*幕後結果_最佳化!$S1102)*12/3</f>
        <v>0.74555352130896901</v>
      </c>
      <c r="AF101" s="112">
        <f>(幕後結果!$AH$2+幕後結果!$AH$4*幕後結果_最佳化!$T1102)*12/3</f>
        <v>-5.6027753228653165E-2</v>
      </c>
      <c r="AG101" s="112">
        <f>(幕後結果!$AI$2+幕後結果!$AI$4*幕後結果_最佳化!$U1102)*12/3</f>
        <v>0.96833170246566302</v>
      </c>
      <c r="AH101" s="112">
        <f>(幕後結果!$AJ$2+幕後結果!$AJ$4*幕後結果_最佳化!$V1102)*12/3</f>
        <v>0.42746808962005761</v>
      </c>
      <c r="AI101" s="86">
        <f>(幕後結果!$AK$2+幕後結果!$AK$4*幕後結果_最佳化!$W1102)*12/3</f>
        <v>0.18169601792158194</v>
      </c>
      <c r="AJ101" s="46"/>
      <c r="AK101" s="46"/>
      <c r="AL101" s="46"/>
      <c r="AM101" s="94">
        <v>100</v>
      </c>
      <c r="AN101" s="112">
        <f t="shared" si="14"/>
        <v>1.0553899675649325E-2</v>
      </c>
      <c r="AO101" s="112">
        <f t="shared" si="15"/>
        <v>9.4890630739569728E-2</v>
      </c>
      <c r="AP101" s="112">
        <f t="shared" si="16"/>
        <v>0.16294975479553453</v>
      </c>
      <c r="AQ101" s="112">
        <f t="shared" si="17"/>
        <v>0.1500734744337221</v>
      </c>
      <c r="AR101" s="112">
        <f t="shared" si="18"/>
        <v>0.13319654895596361</v>
      </c>
      <c r="AS101" s="112">
        <f t="shared" si="19"/>
        <v>3.4060727568639641E-2</v>
      </c>
      <c r="AT101" s="112">
        <f t="shared" si="20"/>
        <v>2.1012883480307325E-2</v>
      </c>
      <c r="AU101" s="112">
        <f t="shared" si="21"/>
        <v>7.4447425731488048E-2</v>
      </c>
      <c r="AV101" s="112">
        <f t="shared" si="22"/>
        <v>0.15260651962638763</v>
      </c>
      <c r="AW101" s="112">
        <f t="shared" si="23"/>
        <v>0.16620813499273801</v>
      </c>
      <c r="AX101" s="112">
        <f t="shared" si="24"/>
        <v>0.99999999999999989</v>
      </c>
      <c r="AY101" s="112">
        <f>SUMPRODUCT(AN101:AW101,幕後結果_最佳化!$Z$1005:$AI$1005)</f>
        <v>0.57428954513380215</v>
      </c>
      <c r="AZ101" s="112">
        <f>(SUMPRODUCT(AN101:AW101,MMULT(AN101:AW101,幕後結果!$AB$9:$AK$18)))*252</f>
        <v>5.3897021436849123E-2</v>
      </c>
      <c r="BA101" s="112">
        <f t="shared" si="25"/>
        <v>0.23215732044639281</v>
      </c>
      <c r="BB101" s="88">
        <f t="shared" si="26"/>
        <v>2.288920048319151</v>
      </c>
      <c r="BC101" s="46"/>
      <c r="BD101" s="46"/>
    </row>
    <row r="102" spans="1:56">
      <c r="A102" s="81">
        <v>101</v>
      </c>
      <c r="B102" s="112">
        <v>0.37052048409802163</v>
      </c>
      <c r="C102" s="112">
        <v>6.1616662010857359E-2</v>
      </c>
      <c r="D102" s="112">
        <v>0.29668245944964533</v>
      </c>
      <c r="E102" s="112">
        <v>0.95241854479827759</v>
      </c>
      <c r="F102" s="112">
        <v>0.90131057706958528</v>
      </c>
      <c r="G102" s="112">
        <v>0.42297036716825254</v>
      </c>
      <c r="H102" s="112">
        <v>0.60412511295115578</v>
      </c>
      <c r="I102" s="112">
        <v>0.55053359113032196</v>
      </c>
      <c r="J102" s="112">
        <v>0.4270482970833529</v>
      </c>
      <c r="K102" s="90">
        <v>0.70592042087243856</v>
      </c>
      <c r="L102" s="91"/>
      <c r="M102" s="92">
        <v>101</v>
      </c>
      <c r="N102" s="115">
        <v>-0.33047514748395274</v>
      </c>
      <c r="O102" s="115">
        <v>-1.5413430194525231</v>
      </c>
      <c r="P102" s="115">
        <v>-0.5339662004371406</v>
      </c>
      <c r="Q102" s="115">
        <v>1.6687703021810605</v>
      </c>
      <c r="R102" s="115">
        <v>1.2890553466584729</v>
      </c>
      <c r="S102" s="115">
        <v>-0.19430032095685928</v>
      </c>
      <c r="T102" s="115">
        <v>0.26403912071389385</v>
      </c>
      <c r="U102" s="112">
        <v>0.12700957807432953</v>
      </c>
      <c r="V102" s="112">
        <v>-0.18389402253761181</v>
      </c>
      <c r="W102" s="84">
        <v>0.5415055718113535</v>
      </c>
      <c r="X102" s="46"/>
      <c r="Y102" s="85">
        <v>101</v>
      </c>
      <c r="Z102" s="112">
        <f>(幕後結果!$AB$2+幕後結果!$AB$4*幕後結果_最佳化!$N1103)*12/3</f>
        <v>-0.45859187545695895</v>
      </c>
      <c r="AA102" s="112">
        <f>(幕後結果!$AC$2+幕後結果!$AC$4*幕後結果_最佳化!$O1103)*12/3</f>
        <v>-3.5307151283807965</v>
      </c>
      <c r="AB102" s="112">
        <f>(幕後結果!$AD$2+幕後結果!$AD$4*幕後結果_最佳化!$P1103)*12/3</f>
        <v>-0.25609456475610659</v>
      </c>
      <c r="AC102" s="112">
        <f>(幕後結果!$AE$2+幕後結果!$AE$4*幕後結果_最佳化!$Q1103)*12/3</f>
        <v>1.6857250122843661</v>
      </c>
      <c r="AD102" s="112">
        <f>(幕後結果!$AF$2+幕後結果!$AF$4*幕後結果_最佳化!$R1103)*12/3</f>
        <v>3.1573503338683673</v>
      </c>
      <c r="AE102" s="112">
        <f>(幕後結果!$AG$2+幕後結果!$AG$4*幕後結果_最佳化!$S1103)*12/3</f>
        <v>-0.43221622976678714</v>
      </c>
      <c r="AF102" s="112">
        <f>(幕後結果!$AH$2+幕後結果!$AH$4*幕後結果_最佳化!$T1103)*12/3</f>
        <v>0.20205794854630307</v>
      </c>
      <c r="AG102" s="112">
        <f>(幕後結果!$AI$2+幕後結果!$AI$4*幕後結果_最佳化!$U1103)*12/3</f>
        <v>0.89305090237023299</v>
      </c>
      <c r="AH102" s="112">
        <f>(幕後結果!$AJ$2+幕後結果!$AJ$4*幕後結果_最佳化!$V1103)*12/3</f>
        <v>1.2232274167013732</v>
      </c>
      <c r="AI102" s="86">
        <f>(幕後結果!$AK$2+幕後結果!$AK$4*幕後結果_最佳化!$W1103)*12/3</f>
        <v>0.1172167608398574</v>
      </c>
      <c r="AJ102" s="46"/>
      <c r="AK102" s="46"/>
      <c r="AL102" s="46"/>
      <c r="AM102" s="94">
        <v>101</v>
      </c>
      <c r="AN102" s="112">
        <f t="shared" si="14"/>
        <v>6.1779696052395659E-2</v>
      </c>
      <c r="AO102" s="112">
        <f t="shared" si="15"/>
        <v>5.0680295899676105E-2</v>
      </c>
      <c r="AP102" s="112">
        <f t="shared" si="16"/>
        <v>0.17053757802095923</v>
      </c>
      <c r="AQ102" s="112">
        <f t="shared" si="17"/>
        <v>1.9481598240575146E-2</v>
      </c>
      <c r="AR102" s="112">
        <f t="shared" si="18"/>
        <v>0.15820576449197443</v>
      </c>
      <c r="AS102" s="112">
        <f t="shared" si="19"/>
        <v>0.16977431538686089</v>
      </c>
      <c r="AT102" s="112">
        <f t="shared" si="20"/>
        <v>0.10121018366819746</v>
      </c>
      <c r="AU102" s="112">
        <f t="shared" si="21"/>
        <v>0.11455688784861542</v>
      </c>
      <c r="AV102" s="112">
        <f t="shared" si="22"/>
        <v>0.1003930724427472</v>
      </c>
      <c r="AW102" s="112">
        <f t="shared" si="23"/>
        <v>5.3380607947998253E-2</v>
      </c>
      <c r="AX102" s="112">
        <f t="shared" si="24"/>
        <v>0.99999999999999978</v>
      </c>
      <c r="AY102" s="112">
        <f>SUMPRODUCT(AN102:AW102,幕後結果_最佳化!$Z$1005:$AI$1005)</f>
        <v>0.49294875658073151</v>
      </c>
      <c r="AZ102" s="112">
        <f>(SUMPRODUCT(AN102:AW102,MMULT(AN102:AW102,幕後結果!$AB$9:$AK$18)))*252</f>
        <v>5.2388244196698498E-2</v>
      </c>
      <c r="BA102" s="112">
        <f t="shared" si="25"/>
        <v>0.2288847836722627</v>
      </c>
      <c r="BB102" s="88">
        <f t="shared" si="26"/>
        <v>1.9662676974855209</v>
      </c>
      <c r="BC102" s="46"/>
      <c r="BD102" s="46"/>
    </row>
    <row r="103" spans="1:56">
      <c r="A103" s="81">
        <v>102</v>
      </c>
      <c r="B103" s="112">
        <v>0.12427677111049884</v>
      </c>
      <c r="C103" s="112">
        <v>0.13278649680489152</v>
      </c>
      <c r="D103" s="112">
        <v>0.83609892460242663</v>
      </c>
      <c r="E103" s="112">
        <v>0.9434438631903892</v>
      </c>
      <c r="F103" s="112">
        <v>0.33390280737817379</v>
      </c>
      <c r="G103" s="112">
        <v>0.91512329039771267</v>
      </c>
      <c r="H103" s="112">
        <v>0.56768882449211033</v>
      </c>
      <c r="I103" s="112">
        <v>0.67227532882899532</v>
      </c>
      <c r="J103" s="112">
        <v>0.24012394405490456</v>
      </c>
      <c r="K103" s="90">
        <v>0.38953496592599923</v>
      </c>
      <c r="L103" s="91"/>
      <c r="M103" s="92">
        <v>102</v>
      </c>
      <c r="N103" s="115">
        <v>-1.1538698243412524</v>
      </c>
      <c r="O103" s="115">
        <v>-1.1133154025305214</v>
      </c>
      <c r="P103" s="115">
        <v>0.97855045296823095</v>
      </c>
      <c r="Q103" s="115">
        <v>1.5843580013351171</v>
      </c>
      <c r="R103" s="115">
        <v>-0.4291616154943072</v>
      </c>
      <c r="S103" s="115">
        <v>1.3729965500825436</v>
      </c>
      <c r="T103" s="115">
        <v>0.17049311184035026</v>
      </c>
      <c r="U103" s="112">
        <v>0.44620476349393906</v>
      </c>
      <c r="V103" s="112">
        <v>-0.70590392245306299</v>
      </c>
      <c r="W103" s="84">
        <v>-0.28053127826566926</v>
      </c>
      <c r="X103" s="46"/>
      <c r="Y103" s="85">
        <v>102</v>
      </c>
      <c r="Z103" s="112">
        <f>(幕後結果!$AB$2+幕後結果!$AB$4*幕後結果_最佳化!$N1104)*12/3</f>
        <v>-1.4808778633035209</v>
      </c>
      <c r="AA103" s="112">
        <f>(幕後結果!$AC$2+幕後結果!$AC$4*幕後結果_最佳化!$O1104)*12/3</f>
        <v>-3.012402564406885</v>
      </c>
      <c r="AB103" s="112">
        <f>(幕後結果!$AD$2+幕後結果!$AD$4*幕後結果_最佳化!$P1104)*12/3</f>
        <v>0.84914385598045161</v>
      </c>
      <c r="AC103" s="112">
        <f>(幕後結果!$AE$2+幕後結果!$AE$4*幕後結果_最佳化!$Q1104)*12/3</f>
        <v>2.0060839402586614</v>
      </c>
      <c r="AD103" s="112">
        <f>(幕後結果!$AF$2+幕後結果!$AF$4*幕後結果_最佳化!$R1104)*12/3</f>
        <v>1.5036028418309104</v>
      </c>
      <c r="AE103" s="112">
        <f>(幕後結果!$AG$2+幕後結果!$AG$4*幕後結果_最佳化!$S1104)*12/3</f>
        <v>1.0251174544811144</v>
      </c>
      <c r="AF103" s="112">
        <f>(幕後結果!$AH$2+幕後結果!$AH$4*幕後結果_最佳化!$T1104)*12/3</f>
        <v>7.3027279377237103E-2</v>
      </c>
      <c r="AG103" s="112">
        <f>(幕後結果!$AI$2+幕後結果!$AI$4*幕後結果_最佳化!$U1104)*12/3</f>
        <v>1.3241208277101961</v>
      </c>
      <c r="AH103" s="112">
        <f>(幕後結果!$AJ$2+幕後結果!$AJ$4*幕後結果_最佳化!$V1104)*12/3</f>
        <v>6.6172721226514408E-2</v>
      </c>
      <c r="AI103" s="86">
        <f>(幕後結果!$AK$2+幕後結果!$AK$4*幕後結果_最佳化!$W1104)*12/3</f>
        <v>-0.63142438701704695</v>
      </c>
      <c r="AJ103" s="46"/>
      <c r="AK103" s="46"/>
      <c r="AL103" s="46"/>
      <c r="AM103" s="94">
        <v>102</v>
      </c>
      <c r="AN103" s="112">
        <f t="shared" si="14"/>
        <v>0.21358668280010296</v>
      </c>
      <c r="AO103" s="112">
        <f t="shared" si="15"/>
        <v>8.6837177443371799E-2</v>
      </c>
      <c r="AP103" s="112">
        <f t="shared" si="16"/>
        <v>4.775317645059797E-2</v>
      </c>
      <c r="AQ103" s="112">
        <f t="shared" si="17"/>
        <v>1.7643240425863918E-2</v>
      </c>
      <c r="AR103" s="112">
        <f t="shared" si="18"/>
        <v>0.17964005199439184</v>
      </c>
      <c r="AS103" s="112">
        <f t="shared" si="19"/>
        <v>1.7558910331333627E-3</v>
      </c>
      <c r="AT103" s="112">
        <f t="shared" si="20"/>
        <v>8.7417286421770865E-2</v>
      </c>
      <c r="AU103" s="112">
        <f t="shared" si="21"/>
        <v>6.7979200965174291E-2</v>
      </c>
      <c r="AV103" s="112">
        <f t="shared" si="22"/>
        <v>0.20307512859687149</v>
      </c>
      <c r="AW103" s="112">
        <f t="shared" si="23"/>
        <v>9.431216386872146E-2</v>
      </c>
      <c r="AX103" s="112">
        <f t="shared" si="24"/>
        <v>0.99999999999999989</v>
      </c>
      <c r="AY103" s="112">
        <f>SUMPRODUCT(AN103:AW103,幕後結果_最佳化!$Z$1005:$AI$1005)</f>
        <v>0.5360414577599486</v>
      </c>
      <c r="AZ103" s="112">
        <f>(SUMPRODUCT(AN103:AW103,MMULT(AN103:AW103,幕後結果!$AB$9:$AK$18)))*252</f>
        <v>6.5862601652688424E-2</v>
      </c>
      <c r="BA103" s="112">
        <f t="shared" si="25"/>
        <v>0.25663710108378412</v>
      </c>
      <c r="BB103" s="88">
        <f t="shared" si="26"/>
        <v>1.9215516995687738</v>
      </c>
      <c r="BC103" s="46"/>
      <c r="BD103" s="46"/>
    </row>
    <row r="104" spans="1:56">
      <c r="A104" s="81">
        <v>103</v>
      </c>
      <c r="B104" s="112">
        <v>0.6207205636032147</v>
      </c>
      <c r="C104" s="112">
        <v>0.82485701638755815</v>
      </c>
      <c r="D104" s="112">
        <v>0.93883177518074157</v>
      </c>
      <c r="E104" s="112">
        <v>0.39785368766792106</v>
      </c>
      <c r="F104" s="112">
        <v>0.46988262830170213</v>
      </c>
      <c r="G104" s="112">
        <v>0.95671104008477315</v>
      </c>
      <c r="H104" s="112">
        <v>0.38459322743921009</v>
      </c>
      <c r="I104" s="112">
        <v>9.2597355678160742E-2</v>
      </c>
      <c r="J104" s="112">
        <v>0.80613519483537921</v>
      </c>
      <c r="K104" s="90">
        <v>0.21424123572569842</v>
      </c>
      <c r="L104" s="91"/>
      <c r="M104" s="92">
        <v>103</v>
      </c>
      <c r="N104" s="115">
        <v>0.30737379386861713</v>
      </c>
      <c r="O104" s="115">
        <v>0.9340347515750258</v>
      </c>
      <c r="P104" s="115">
        <v>1.545040573594517</v>
      </c>
      <c r="Q104" s="115">
        <v>-0.25890650977019569</v>
      </c>
      <c r="R104" s="115">
        <v>-7.5564907202594275E-2</v>
      </c>
      <c r="S104" s="115">
        <v>1.7137322025881156</v>
      </c>
      <c r="T104" s="115">
        <v>-0.29343921482395169</v>
      </c>
      <c r="U104" s="112">
        <v>-1.3249289695280093</v>
      </c>
      <c r="V104" s="112">
        <v>0.86374204642529606</v>
      </c>
      <c r="W104" s="84">
        <v>-0.79179113632950904</v>
      </c>
      <c r="X104" s="46"/>
      <c r="Y104" s="85">
        <v>103</v>
      </c>
      <c r="Z104" s="112">
        <f>(幕後結果!$AB$2+幕後結果!$AB$4*幕後結果_最佳化!$N1105)*12/3</f>
        <v>0.3333297308330741</v>
      </c>
      <c r="AA104" s="112">
        <f>(幕後結果!$AC$2+幕後結果!$AC$4*幕後結果_最佳化!$O1105)*12/3</f>
        <v>-6.4044483934392549E-2</v>
      </c>
      <c r="AB104" s="112">
        <f>(幕後結果!$AD$2+幕後結果!$AD$4*幕後結果_最佳化!$P1105)*12/3</f>
        <v>1.9877306157122672</v>
      </c>
      <c r="AC104" s="112">
        <f>(幕後結果!$AE$2+幕後結果!$AE$4*幕後結果_最佳化!$Q1105)*12/3</f>
        <v>1.2442562152830288</v>
      </c>
      <c r="AD104" s="112">
        <f>(幕後結果!$AF$2+幕後結果!$AF$4*幕後結果_最佳化!$R1105)*12/3</f>
        <v>2.5383424376676982</v>
      </c>
      <c r="AE104" s="112">
        <f>(幕後結果!$AG$2+幕後結果!$AG$4*幕後結果_最佳化!$S1105)*12/3</f>
        <v>1.9186681697793462</v>
      </c>
      <c r="AF104" s="112">
        <f>(幕後結果!$AH$2+幕後結果!$AH$4*幕後結果_最佳化!$T1105)*12/3</f>
        <v>-0.12729052795000911</v>
      </c>
      <c r="AG104" s="112">
        <f>(幕後結果!$AI$2+幕後結果!$AI$4*幕後結果_最佳化!$U1105)*12/3</f>
        <v>2.3918384402221493E-2</v>
      </c>
      <c r="AH104" s="112">
        <f>(幕後結果!$AJ$2+幕後結果!$AJ$4*幕後結果_最佳化!$V1105)*12/3</f>
        <v>2.1535021061437911</v>
      </c>
      <c r="AI104" s="86">
        <f>(幕後結果!$AK$2+幕後結果!$AK$4*幕後結果_最佳化!$W1105)*12/3</f>
        <v>0.31374439335349114</v>
      </c>
      <c r="AJ104" s="46"/>
      <c r="AK104" s="46"/>
      <c r="AL104" s="46"/>
      <c r="AM104" s="94">
        <v>103</v>
      </c>
      <c r="AN104" s="112">
        <f t="shared" si="14"/>
        <v>7.9905094469822455E-2</v>
      </c>
      <c r="AO104" s="112">
        <f t="shared" si="15"/>
        <v>7.3312206134090443E-3</v>
      </c>
      <c r="AP104" s="112">
        <f t="shared" si="16"/>
        <v>0.10451681157086695</v>
      </c>
      <c r="AQ104" s="112">
        <f t="shared" si="17"/>
        <v>3.9989094798547953E-2</v>
      </c>
      <c r="AR104" s="112">
        <f t="shared" si="18"/>
        <v>0.12122463007172224</v>
      </c>
      <c r="AS104" s="112">
        <f t="shared" si="19"/>
        <v>1.8259797649799972E-2</v>
      </c>
      <c r="AT104" s="112">
        <f t="shared" si="20"/>
        <v>1.1056033488685271E-2</v>
      </c>
      <c r="AU104" s="112">
        <f t="shared" si="21"/>
        <v>0.1223920192152441</v>
      </c>
      <c r="AV104" s="112">
        <f t="shared" si="22"/>
        <v>0.25080875201389113</v>
      </c>
      <c r="AW104" s="112">
        <f t="shared" si="23"/>
        <v>0.24451654610801091</v>
      </c>
      <c r="AX104" s="112">
        <f t="shared" si="24"/>
        <v>0.99999999999999989</v>
      </c>
      <c r="AY104" s="112">
        <f>SUMPRODUCT(AN104:AW104,幕後結果_最佳化!$Z$1005:$AI$1005)</f>
        <v>0.67444926300559205</v>
      </c>
      <c r="AZ104" s="112">
        <f>(SUMPRODUCT(AN104:AW104,MMULT(AN104:AW104,幕後結果!$AB$9:$AK$18)))*252</f>
        <v>5.9004051378831593E-2</v>
      </c>
      <c r="BA104" s="112">
        <f t="shared" si="25"/>
        <v>0.24290749551800905</v>
      </c>
      <c r="BB104" s="88">
        <f t="shared" si="26"/>
        <v>2.5999579043816259</v>
      </c>
      <c r="BC104" s="46"/>
      <c r="BD104" s="46"/>
    </row>
    <row r="105" spans="1:56">
      <c r="A105" s="81">
        <v>104</v>
      </c>
      <c r="B105" s="112">
        <v>0.61756575709302286</v>
      </c>
      <c r="C105" s="112">
        <v>0.74227607811844032</v>
      </c>
      <c r="D105" s="112">
        <v>0.29394806371918203</v>
      </c>
      <c r="E105" s="112">
        <v>0.50677907375518294</v>
      </c>
      <c r="F105" s="112">
        <v>0.88844531925274794</v>
      </c>
      <c r="G105" s="112">
        <v>0.79829858365901174</v>
      </c>
      <c r="H105" s="112">
        <v>0.63089234570527353</v>
      </c>
      <c r="I105" s="112">
        <v>0.37536653099804451</v>
      </c>
      <c r="J105" s="112">
        <v>0.44706403102904835</v>
      </c>
      <c r="K105" s="90">
        <v>0.23148888754946273</v>
      </c>
      <c r="L105" s="91"/>
      <c r="M105" s="92">
        <v>104</v>
      </c>
      <c r="N105" s="115">
        <v>0.29909378814821758</v>
      </c>
      <c r="O105" s="115">
        <v>0.65037837279225952</v>
      </c>
      <c r="P105" s="115">
        <v>-0.54188732720698618</v>
      </c>
      <c r="Q105" s="115">
        <v>1.6993435800296466E-2</v>
      </c>
      <c r="R105" s="115">
        <v>1.2183016547168515</v>
      </c>
      <c r="S105" s="115">
        <v>0.83555937237284406</v>
      </c>
      <c r="T105" s="115">
        <v>0.3342176734163782</v>
      </c>
      <c r="U105" s="112">
        <v>-0.31767291032660361</v>
      </c>
      <c r="V105" s="112">
        <v>-0.13308259224240138</v>
      </c>
      <c r="W105" s="84">
        <v>-0.73395235759246913</v>
      </c>
      <c r="X105" s="46"/>
      <c r="Y105" s="85">
        <v>104</v>
      </c>
      <c r="Z105" s="112">
        <f>(幕後結果!$AB$2+幕後結果!$AB$4*幕後結果_最佳化!$N1106)*12/3</f>
        <v>0.32304968644468807</v>
      </c>
      <c r="AA105" s="112">
        <f>(幕後結果!$AC$2+幕後結果!$AC$4*幕後結果_最佳化!$O1106)*12/3</f>
        <v>-0.45566306921804561</v>
      </c>
      <c r="AB105" s="112">
        <f>(幕後結果!$AD$2+幕後結果!$AD$4*幕後結果_最佳化!$P1106)*12/3</f>
        <v>0.14926182982598868</v>
      </c>
      <c r="AC105" s="112">
        <f>(幕後結果!$AE$2+幕後結果!$AE$4*幕後結果_最佳化!$Q1106)*12/3</f>
        <v>0.9027861841213175</v>
      </c>
      <c r="AD105" s="112">
        <f>(幕後結果!$AF$2+幕後結果!$AF$4*幕後結果_最佳化!$R1106)*12/3</f>
        <v>3.500566635323421</v>
      </c>
      <c r="AE105" s="112">
        <f>(幕後結果!$AG$2+幕後結果!$AG$4*幕後結果_最佳化!$S1106)*12/3</f>
        <v>1.1432907645721511</v>
      </c>
      <c r="AF105" s="112">
        <f>(幕後結果!$AH$2+幕後結果!$AH$4*幕後結果_最佳化!$T1106)*12/3</f>
        <v>0.27928815621263847</v>
      </c>
      <c r="AG105" s="112">
        <f>(幕後結果!$AI$2+幕後結果!$AI$4*幕後結果_最佳化!$U1106)*12/3</f>
        <v>0.49535338085987252</v>
      </c>
      <c r="AH105" s="112">
        <f>(幕後結果!$AJ$2+幕後結果!$AJ$4*幕後結果_最佳化!$V1106)*12/3</f>
        <v>1.5688317716195053</v>
      </c>
      <c r="AI105" s="86">
        <f>(幕後結果!$AK$2+幕後結果!$AK$4*幕後結果_最佳化!$W1106)*12/3</f>
        <v>7.1924504835963243E-2</v>
      </c>
      <c r="AJ105" s="46"/>
      <c r="AK105" s="46"/>
      <c r="AL105" s="46"/>
      <c r="AM105" s="94">
        <v>104</v>
      </c>
      <c r="AN105" s="112">
        <f t="shared" si="14"/>
        <v>0.10536963543085803</v>
      </c>
      <c r="AO105" s="112">
        <f t="shared" si="15"/>
        <v>7.8540177242231252E-2</v>
      </c>
      <c r="AP105" s="112">
        <f t="shared" si="16"/>
        <v>0.17621577927459198</v>
      </c>
      <c r="AQ105" s="112">
        <f t="shared" si="17"/>
        <v>5.4955188407089031E-2</v>
      </c>
      <c r="AR105" s="112">
        <f t="shared" si="18"/>
        <v>7.816431752157306E-2</v>
      </c>
      <c r="AS105" s="112">
        <f t="shared" si="19"/>
        <v>0.11989950087687751</v>
      </c>
      <c r="AT105" s="112">
        <f t="shared" si="20"/>
        <v>0.13341418109074535</v>
      </c>
      <c r="AU105" s="112">
        <f t="shared" si="21"/>
        <v>0.15616141095168753</v>
      </c>
      <c r="AV105" s="112">
        <f t="shared" si="22"/>
        <v>4.5915106082432211E-2</v>
      </c>
      <c r="AW105" s="112">
        <f t="shared" si="23"/>
        <v>5.1364703121913949E-2</v>
      </c>
      <c r="AX105" s="112">
        <f t="shared" si="24"/>
        <v>0.99999999999999989</v>
      </c>
      <c r="AY105" s="112">
        <f>SUMPRODUCT(AN105:AW105,幕後結果_最佳化!$Z$1005:$AI$1005)</f>
        <v>0.27215090277388571</v>
      </c>
      <c r="AZ105" s="112">
        <f>(SUMPRODUCT(AN105:AW105,MMULT(AN105:AW105,幕後結果!$AB$9:$AK$18)))*252</f>
        <v>4.989257985920513E-2</v>
      </c>
      <c r="BA105" s="112">
        <f t="shared" si="25"/>
        <v>0.22336646986332825</v>
      </c>
      <c r="BB105" s="88">
        <f t="shared" si="26"/>
        <v>1.02634429829221</v>
      </c>
      <c r="BC105" s="46"/>
      <c r="BD105" s="46"/>
    </row>
    <row r="106" spans="1:56">
      <c r="A106" s="81">
        <v>105</v>
      </c>
      <c r="B106" s="112">
        <v>0.95556930993977618</v>
      </c>
      <c r="C106" s="112">
        <v>0.89042227659398088</v>
      </c>
      <c r="D106" s="112">
        <v>0.99961624050762654</v>
      </c>
      <c r="E106" s="112">
        <v>0.37004735024888524</v>
      </c>
      <c r="F106" s="112">
        <v>0.31695126159547082</v>
      </c>
      <c r="G106" s="112">
        <v>0.5997115692453705</v>
      </c>
      <c r="H106" s="112">
        <v>0.72183481227756308</v>
      </c>
      <c r="I106" s="112">
        <v>0.7278538908203287</v>
      </c>
      <c r="J106" s="112">
        <v>0.25527180117359394</v>
      </c>
      <c r="K106" s="90">
        <v>0.47508416699213374</v>
      </c>
      <c r="L106" s="91"/>
      <c r="M106" s="92">
        <v>105</v>
      </c>
      <c r="N106" s="115">
        <v>1.701434752746529</v>
      </c>
      <c r="O106" s="115">
        <v>1.2287769477285722</v>
      </c>
      <c r="P106" s="115">
        <v>3.3642503093454352</v>
      </c>
      <c r="Q106" s="115">
        <v>-0.33172794085675594</v>
      </c>
      <c r="R106" s="115">
        <v>-0.47624123853105643</v>
      </c>
      <c r="S106" s="115">
        <v>0.25260060622476693</v>
      </c>
      <c r="T106" s="115">
        <v>0.58830084958392148</v>
      </c>
      <c r="U106" s="112">
        <v>0.60633515552066708</v>
      </c>
      <c r="V106" s="112">
        <v>-0.65799148552909026</v>
      </c>
      <c r="W106" s="84">
        <v>-6.2495388780057365E-2</v>
      </c>
      <c r="X106" s="46"/>
      <c r="Y106" s="85">
        <v>105</v>
      </c>
      <c r="Z106" s="112">
        <f>(幕後結果!$AB$2+幕後結果!$AB$4*幕後結果_最佳化!$N1107)*12/3</f>
        <v>2.0641266676121743</v>
      </c>
      <c r="AA106" s="112">
        <f>(幕後結果!$AC$2+幕後結果!$AC$4*幕後結果_最佳化!$O1107)*12/3</f>
        <v>0.46325484646479254</v>
      </c>
      <c r="AB106" s="112">
        <f>(幕後結果!$AD$2+幕後結果!$AD$4*幕後結果_最佳化!$P1107)*12/3</f>
        <v>4.0128669386176163</v>
      </c>
      <c r="AC106" s="112">
        <f>(幕後結果!$AE$2+幕後結果!$AE$4*幕後結果_最佳化!$Q1107)*12/3</f>
        <v>1.7543399028236191</v>
      </c>
      <c r="AD106" s="112">
        <f>(幕後結果!$AF$2+幕後結果!$AF$4*幕後結果_最佳化!$R1107)*12/3</f>
        <v>2.9033542330496238</v>
      </c>
      <c r="AE106" s="112">
        <f>(幕後結果!$AG$2+幕後結果!$AG$4*幕後結果_最佳化!$S1107)*12/3</f>
        <v>0.46054629355912596</v>
      </c>
      <c r="AF106" s="112">
        <f>(幕後結果!$AH$2+幕後結果!$AH$4*幕後結果_最佳化!$T1107)*12/3</f>
        <v>0.60412969443061126</v>
      </c>
      <c r="AG106" s="112">
        <f>(幕後結果!$AI$2+幕後結果!$AI$4*幕後結果_最佳化!$U1107)*12/3</f>
        <v>1.9218521127834911</v>
      </c>
      <c r="AH106" s="112">
        <f>(幕後結果!$AJ$2+幕後結果!$AJ$4*幕後結果_最佳化!$V1107)*12/3</f>
        <v>1.1603552065042944</v>
      </c>
      <c r="AI106" s="86">
        <f>(幕後結果!$AK$2+幕後結果!$AK$4*幕後結果_最佳化!$W1107)*12/3</f>
        <v>1.0145053126301578</v>
      </c>
      <c r="AJ106" s="46"/>
      <c r="AK106" s="46"/>
      <c r="AL106" s="46"/>
      <c r="AM106" s="94">
        <v>105</v>
      </c>
      <c r="AN106" s="112">
        <f t="shared" si="14"/>
        <v>6.0587447232339393E-2</v>
      </c>
      <c r="AO106" s="112">
        <f t="shared" si="15"/>
        <v>1.0787670412218368E-2</v>
      </c>
      <c r="AP106" s="112">
        <f t="shared" si="16"/>
        <v>7.0246376333810451E-2</v>
      </c>
      <c r="AQ106" s="112">
        <f t="shared" si="17"/>
        <v>0.12346327144937806</v>
      </c>
      <c r="AR106" s="112">
        <f t="shared" si="18"/>
        <v>0.16780600040478019</v>
      </c>
      <c r="AS106" s="112">
        <f t="shared" si="19"/>
        <v>0.12526145675962017</v>
      </c>
      <c r="AT106" s="112">
        <f t="shared" si="20"/>
        <v>0.12599190831986051</v>
      </c>
      <c r="AU106" s="112">
        <f t="shared" si="21"/>
        <v>0.15830216670408806</v>
      </c>
      <c r="AV106" s="112">
        <f t="shared" si="22"/>
        <v>2.7631251750381499E-2</v>
      </c>
      <c r="AW106" s="112">
        <f t="shared" si="23"/>
        <v>0.12992245063352312</v>
      </c>
      <c r="AX106" s="112">
        <f t="shared" si="24"/>
        <v>0.99999999999999989</v>
      </c>
      <c r="AY106" s="112">
        <f>SUMPRODUCT(AN106:AW106,幕後結果_最佳化!$Z$1005:$AI$1005)</f>
        <v>0.55739569018781643</v>
      </c>
      <c r="AZ106" s="112">
        <f>(SUMPRODUCT(AN106:AW106,MMULT(AN106:AW106,幕後結果!$AB$9:$AK$18)))*252</f>
        <v>5.1761670342695458E-2</v>
      </c>
      <c r="BA106" s="112">
        <f t="shared" si="25"/>
        <v>0.22751191252920244</v>
      </c>
      <c r="BB106" s="88">
        <f t="shared" si="26"/>
        <v>2.261401104092859</v>
      </c>
      <c r="BC106" s="46"/>
      <c r="BD106" s="46"/>
    </row>
    <row r="107" spans="1:56">
      <c r="A107" s="81">
        <v>106</v>
      </c>
      <c r="B107" s="112">
        <v>0.31443836665229608</v>
      </c>
      <c r="C107" s="112">
        <v>0.89343460553776466</v>
      </c>
      <c r="D107" s="112">
        <v>0.14148284795899935</v>
      </c>
      <c r="E107" s="112">
        <v>0.12123525538001378</v>
      </c>
      <c r="F107" s="112">
        <v>0.7191135919381606</v>
      </c>
      <c r="G107" s="112">
        <v>0.93999742099885353</v>
      </c>
      <c r="H107" s="112">
        <v>0.36145971792504161</v>
      </c>
      <c r="I107" s="112">
        <v>8.0890395091486766E-2</v>
      </c>
      <c r="J107" s="112">
        <v>0.47158443190889132</v>
      </c>
      <c r="K107" s="90">
        <v>0.5877879140324036</v>
      </c>
      <c r="L107" s="91"/>
      <c r="M107" s="92">
        <v>106</v>
      </c>
      <c r="N107" s="115">
        <v>-0.48330846099745067</v>
      </c>
      <c r="O107" s="115">
        <v>1.2450026152192182</v>
      </c>
      <c r="P107" s="115">
        <v>-1.0736809642581204</v>
      </c>
      <c r="Q107" s="115">
        <v>-1.1688340202723992</v>
      </c>
      <c r="R107" s="115">
        <v>0.58021028878624992</v>
      </c>
      <c r="S107" s="115">
        <v>1.5547519450539802</v>
      </c>
      <c r="T107" s="115">
        <v>-0.35455974793997808</v>
      </c>
      <c r="U107" s="112">
        <v>-1.3991073626473793</v>
      </c>
      <c r="V107" s="112">
        <v>-7.1287600087651656E-2</v>
      </c>
      <c r="W107" s="84">
        <v>0.2218583274751178</v>
      </c>
      <c r="X107" s="46"/>
      <c r="Y107" s="85">
        <v>106</v>
      </c>
      <c r="Z107" s="112">
        <f>(幕後結果!$AB$2+幕後結果!$AB$4*幕後結果_最佳化!$N1108)*12/3</f>
        <v>-0.64834213650714911</v>
      </c>
      <c r="AA107" s="112">
        <f>(幕後結果!$AC$2+幕後結果!$AC$4*幕後結果_最佳化!$O1108)*12/3</f>
        <v>0.29579342431885403</v>
      </c>
      <c r="AB107" s="112">
        <f>(幕後結果!$AD$2+幕後結果!$AD$4*幕後結果_最佳化!$P1108)*12/3</f>
        <v>-0.4864942966387506</v>
      </c>
      <c r="AC107" s="112">
        <f>(幕後結果!$AE$2+幕後結果!$AE$4*幕後結果_最佳化!$Q1108)*12/3</f>
        <v>-2.6204004809195824E-2</v>
      </c>
      <c r="AD107" s="112">
        <f>(幕後結果!$AF$2+幕後結果!$AF$4*幕後結果_最佳化!$R1108)*12/3</f>
        <v>2.4394438067517776</v>
      </c>
      <c r="AE107" s="112">
        <f>(幕後結果!$AG$2+幕後結果!$AG$4*幕後結果_最佳化!$S1108)*12/3</f>
        <v>1.8581113497350514</v>
      </c>
      <c r="AF107" s="112">
        <f>(幕後結果!$AH$2+幕後結果!$AH$4*幕後結果_最佳化!$T1108)*12/3</f>
        <v>-0.34035953170686617</v>
      </c>
      <c r="AG107" s="112">
        <f>(幕後結果!$AI$2+幕後結果!$AI$4*幕後結果_最佳化!$U1108)*12/3</f>
        <v>-1.0679069641333003</v>
      </c>
      <c r="AH107" s="112">
        <f>(幕後結果!$AJ$2+幕後結果!$AJ$4*幕後結果_最佳化!$V1108)*12/3</f>
        <v>1.2625040794117415</v>
      </c>
      <c r="AI107" s="86">
        <f>(幕後結果!$AK$2+幕後結果!$AK$4*幕後結果_最佳化!$W1108)*12/3</f>
        <v>0.6050513701797422</v>
      </c>
      <c r="AJ107" s="46"/>
      <c r="AK107" s="46"/>
      <c r="AL107" s="46"/>
      <c r="AM107" s="94">
        <v>106</v>
      </c>
      <c r="AN107" s="112">
        <f t="shared" si="14"/>
        <v>3.6921260202735388E-2</v>
      </c>
      <c r="AO107" s="112">
        <f t="shared" si="15"/>
        <v>0.11858512051442033</v>
      </c>
      <c r="AP107" s="112">
        <f t="shared" si="16"/>
        <v>5.0749896097902258E-2</v>
      </c>
      <c r="AQ107" s="112">
        <f t="shared" si="17"/>
        <v>0.14412986672773934</v>
      </c>
      <c r="AR107" s="112">
        <f t="shared" si="18"/>
        <v>0.10979335278220993</v>
      </c>
      <c r="AS107" s="112">
        <f t="shared" si="19"/>
        <v>9.170331191009902E-2</v>
      </c>
      <c r="AT107" s="112">
        <f t="shared" si="20"/>
        <v>0.13721582058587878</v>
      </c>
      <c r="AU107" s="112">
        <f t="shared" si="21"/>
        <v>0.14024829692209639</v>
      </c>
      <c r="AV107" s="112">
        <f t="shared" si="22"/>
        <v>2.3371840453893344E-2</v>
      </c>
      <c r="AW107" s="112">
        <f t="shared" si="23"/>
        <v>0.14728123380302527</v>
      </c>
      <c r="AX107" s="112">
        <f t="shared" si="24"/>
        <v>1</v>
      </c>
      <c r="AY107" s="112">
        <f>SUMPRODUCT(AN107:AW107,幕後結果_最佳化!$Z$1005:$AI$1005)</f>
        <v>0.29386584666494908</v>
      </c>
      <c r="AZ107" s="112">
        <f>(SUMPRODUCT(AN107:AW107,MMULT(AN107:AW107,幕後結果!$AB$9:$AK$18)))*252</f>
        <v>5.3079759205897602E-2</v>
      </c>
      <c r="BA107" s="112">
        <f t="shared" si="25"/>
        <v>0.23039044946763224</v>
      </c>
      <c r="BB107" s="88">
        <f t="shared" si="26"/>
        <v>1.0893066411600865</v>
      </c>
      <c r="BC107" s="46"/>
      <c r="BD107" s="46"/>
    </row>
    <row r="108" spans="1:56">
      <c r="A108" s="81">
        <v>107</v>
      </c>
      <c r="B108" s="112">
        <v>0.75356148148052937</v>
      </c>
      <c r="C108" s="112">
        <v>0.70304565166113187</v>
      </c>
      <c r="D108" s="112">
        <v>0.19864306288254308</v>
      </c>
      <c r="E108" s="112">
        <v>0.7536518531266363</v>
      </c>
      <c r="F108" s="112">
        <v>0.93822013063335308</v>
      </c>
      <c r="G108" s="112">
        <v>0.15222129166339049</v>
      </c>
      <c r="H108" s="112">
        <v>0.16680101018228943</v>
      </c>
      <c r="I108" s="112">
        <v>3.4323986720232513E-2</v>
      </c>
      <c r="J108" s="112">
        <v>0.24591891098447705</v>
      </c>
      <c r="K108" s="90">
        <v>0.61916189424515267</v>
      </c>
      <c r="L108" s="91"/>
      <c r="M108" s="92">
        <v>107</v>
      </c>
      <c r="N108" s="115">
        <v>0.68574006505639806</v>
      </c>
      <c r="O108" s="115">
        <v>0.53318041617696055</v>
      </c>
      <c r="P108" s="115">
        <v>-0.84647802852793397</v>
      </c>
      <c r="Q108" s="115">
        <v>0.68602666493710196</v>
      </c>
      <c r="R108" s="115">
        <v>1.540002521758884</v>
      </c>
      <c r="S108" s="115">
        <v>-1.0269530266809883</v>
      </c>
      <c r="T108" s="115">
        <v>-0.96688401121941081</v>
      </c>
      <c r="U108" s="112">
        <v>-1.8207295798291057</v>
      </c>
      <c r="V108" s="112">
        <v>-0.68738869140146264</v>
      </c>
      <c r="W108" s="84">
        <v>0.30328036095959743</v>
      </c>
      <c r="X108" s="46"/>
      <c r="Y108" s="85">
        <v>107</v>
      </c>
      <c r="Z108" s="112">
        <f>(幕後結果!$AB$2+幕後結果!$AB$4*幕後結果_最佳化!$N1109)*12/3</f>
        <v>0.80309052499479749</v>
      </c>
      <c r="AA108" s="112">
        <f>(幕後結果!$AC$2+幕後結果!$AC$4*幕後結果_最佳化!$O1109)*12/3</f>
        <v>-0.58357661012986151</v>
      </c>
      <c r="AB108" s="112">
        <f>(幕後結果!$AD$2+幕後結果!$AD$4*幕後結果_最佳化!$P1109)*12/3</f>
        <v>-9.9497289697729752E-3</v>
      </c>
      <c r="AC108" s="112">
        <f>(幕後結果!$AE$2+幕後結果!$AE$4*幕後結果_最佳化!$Q1109)*12/3</f>
        <v>1.3188870450277748</v>
      </c>
      <c r="AD108" s="112">
        <f>(幕後結果!$AF$2+幕後結果!$AF$4*幕後結果_最佳化!$R1109)*12/3</f>
        <v>4.0073590286749754</v>
      </c>
      <c r="AE108" s="112">
        <f>(幕後結果!$AG$2+幕後結果!$AG$4*幕後結果_最佳化!$S1109)*12/3</f>
        <v>-0.69685774400242473</v>
      </c>
      <c r="AF108" s="112">
        <f>(幕後結果!$AH$2+幕後結果!$AH$4*幕後結果_最佳化!$T1109)*12/3</f>
        <v>-0.46704265346479285</v>
      </c>
      <c r="AG108" s="112">
        <f>(幕後結果!$AI$2+幕後結果!$AI$4*幕後結果_最佳化!$U1109)*12/3</f>
        <v>-0.53820418957413663</v>
      </c>
      <c r="AH108" s="112">
        <f>(幕後結果!$AJ$2+幕後結果!$AJ$4*幕後結果_最佳化!$V1109)*12/3</f>
        <v>1.1116713734913843</v>
      </c>
      <c r="AI108" s="86">
        <f>(幕後結果!$AK$2+幕後結果!$AK$4*幕後結果_最佳化!$W1109)*12/3</f>
        <v>0.68485833396624141</v>
      </c>
      <c r="AJ108" s="46"/>
      <c r="AK108" s="46"/>
      <c r="AL108" s="46"/>
      <c r="AM108" s="94">
        <v>107</v>
      </c>
      <c r="AN108" s="112">
        <f t="shared" si="14"/>
        <v>0.13512982277282479</v>
      </c>
      <c r="AO108" s="112">
        <f t="shared" si="15"/>
        <v>7.6908908404651879E-2</v>
      </c>
      <c r="AP108" s="112">
        <f t="shared" si="16"/>
        <v>0.11457084764710895</v>
      </c>
      <c r="AQ108" s="112">
        <f t="shared" si="17"/>
        <v>0.10622795354782298</v>
      </c>
      <c r="AR108" s="112">
        <f t="shared" si="18"/>
        <v>2.0751914702207062E-3</v>
      </c>
      <c r="AS108" s="112">
        <f t="shared" si="19"/>
        <v>0.13825908030080583</v>
      </c>
      <c r="AT108" s="112">
        <f t="shared" si="20"/>
        <v>6.594165904745064E-2</v>
      </c>
      <c r="AU108" s="112">
        <f t="shared" si="21"/>
        <v>5.6850919726778942E-2</v>
      </c>
      <c r="AV108" s="112">
        <f t="shared" si="22"/>
        <v>0.15490088250548267</v>
      </c>
      <c r="AW108" s="112">
        <f t="shared" si="23"/>
        <v>0.14913473457685264</v>
      </c>
      <c r="AX108" s="112">
        <f t="shared" si="24"/>
        <v>1</v>
      </c>
      <c r="AY108" s="112">
        <f>SUMPRODUCT(AN108:AW108,幕後結果_最佳化!$Z$1005:$AI$1005)</f>
        <v>0.23506255066960363</v>
      </c>
      <c r="AZ108" s="112">
        <f>(SUMPRODUCT(AN108:AW108,MMULT(AN108:AW108,幕後結果!$AB$9:$AK$18)))*252</f>
        <v>4.5781485596706799E-2</v>
      </c>
      <c r="BA108" s="112">
        <f t="shared" si="25"/>
        <v>0.21396608515535073</v>
      </c>
      <c r="BB108" s="88">
        <f t="shared" si="26"/>
        <v>0.89809817537243541</v>
      </c>
      <c r="BC108" s="46"/>
      <c r="BD108" s="46"/>
    </row>
    <row r="109" spans="1:56">
      <c r="A109" s="81">
        <v>108</v>
      </c>
      <c r="B109" s="112">
        <v>1.4538058173366064E-2</v>
      </c>
      <c r="C109" s="112">
        <v>0.34611555838549024</v>
      </c>
      <c r="D109" s="112">
        <v>0.76906853395657904</v>
      </c>
      <c r="E109" s="112">
        <v>0.46402499345087023</v>
      </c>
      <c r="F109" s="112">
        <v>0.3932204632466636</v>
      </c>
      <c r="G109" s="112">
        <v>0.90123168259404629</v>
      </c>
      <c r="H109" s="112">
        <v>0.25859623315334557</v>
      </c>
      <c r="I109" s="112">
        <v>0.81341358663607188</v>
      </c>
      <c r="J109" s="112">
        <v>0.17504204786520727</v>
      </c>
      <c r="K109" s="90">
        <v>0.50662820716094359</v>
      </c>
      <c r="L109" s="91"/>
      <c r="M109" s="92">
        <v>108</v>
      </c>
      <c r="N109" s="115">
        <v>-2.1824530007736831</v>
      </c>
      <c r="O109" s="115">
        <v>-0.39582908780524928</v>
      </c>
      <c r="P109" s="115">
        <v>0.73578273132140348</v>
      </c>
      <c r="Q109" s="115">
        <v>-9.0298531722893191E-2</v>
      </c>
      <c r="R109" s="115">
        <v>-0.27093512849203094</v>
      </c>
      <c r="S109" s="115">
        <v>1.2886015772597865</v>
      </c>
      <c r="T109" s="115">
        <v>-0.647679190336935</v>
      </c>
      <c r="U109" s="112">
        <v>0.890545912911332</v>
      </c>
      <c r="V109" s="112">
        <v>-0.93442618520222942</v>
      </c>
      <c r="W109" s="84">
        <v>1.6615215929116519E-2</v>
      </c>
      <c r="X109" s="46"/>
      <c r="Y109" s="85">
        <v>108</v>
      </c>
      <c r="Z109" s="112">
        <f>(幕後結果!$AB$2+幕後結果!$AB$4*幕後結果_最佳化!$N1110)*12/3</f>
        <v>-2.7579157142341693</v>
      </c>
      <c r="AA109" s="112">
        <f>(幕後結果!$AC$2+幕後結果!$AC$4*幕後結果_最佳化!$O1110)*12/3</f>
        <v>-2.1130226232148743</v>
      </c>
      <c r="AB109" s="112">
        <f>(幕後結果!$AD$2+幕後結果!$AD$4*幕後結果_最佳化!$P1110)*12/3</f>
        <v>0.40200180463608443</v>
      </c>
      <c r="AC109" s="112">
        <f>(幕後結果!$AE$2+幕後結果!$AE$4*幕後結果_最佳化!$Q1110)*12/3</f>
        <v>0.79734620055570815</v>
      </c>
      <c r="AD109" s="112">
        <f>(幕後結果!$AF$2+幕後結果!$AF$4*幕後結果_最佳化!$R1110)*12/3</f>
        <v>1.1437323502001013</v>
      </c>
      <c r="AE109" s="112">
        <f>(幕後結果!$AG$2+幕後結果!$AG$4*幕後結果_最佳化!$S1110)*12/3</f>
        <v>1.0925487554542983</v>
      </c>
      <c r="AF109" s="112">
        <f>(幕後結果!$AH$2+幕後結果!$AH$4*幕後結果_最佳化!$T1110)*12/3</f>
        <v>-0.48590326004232348</v>
      </c>
      <c r="AG109" s="112">
        <f>(幕後結果!$AI$2+幕後結果!$AI$4*幕後結果_最佳化!$U1110)*12/3</f>
        <v>0.57052291829970014</v>
      </c>
      <c r="AH109" s="112">
        <f>(幕後結果!$AJ$2+幕後結果!$AJ$4*幕後結果_最佳化!$V1110)*12/3</f>
        <v>-0.34225896012522128</v>
      </c>
      <c r="AI109" s="86">
        <f>(幕後結果!$AK$2+幕後結果!$AK$4*幕後結果_最佳化!$W1110)*12/3</f>
        <v>-0.53955568602417403</v>
      </c>
      <c r="AJ109" s="46"/>
      <c r="AK109" s="46"/>
      <c r="AL109" s="46"/>
      <c r="AM109" s="94">
        <v>108</v>
      </c>
      <c r="AN109" s="112">
        <f t="shared" si="14"/>
        <v>3.6711724527504286E-3</v>
      </c>
      <c r="AO109" s="112">
        <f t="shared" si="15"/>
        <v>0.19763156326688958</v>
      </c>
      <c r="AP109" s="112">
        <f t="shared" si="16"/>
        <v>5.3778693684934001E-2</v>
      </c>
      <c r="AQ109" s="112">
        <f t="shared" si="17"/>
        <v>0.11521348930578508</v>
      </c>
      <c r="AR109" s="112">
        <f t="shared" si="18"/>
        <v>0.16860038098104105</v>
      </c>
      <c r="AS109" s="112">
        <f t="shared" si="19"/>
        <v>7.3109575364866494E-2</v>
      </c>
      <c r="AT109" s="112">
        <f t="shared" si="20"/>
        <v>4.4003300705483223E-2</v>
      </c>
      <c r="AU109" s="112">
        <f t="shared" si="21"/>
        <v>0.16457540616174293</v>
      </c>
      <c r="AV109" s="112">
        <f t="shared" si="22"/>
        <v>5.190508078278621E-2</v>
      </c>
      <c r="AW109" s="112">
        <f t="shared" si="23"/>
        <v>0.12751133729372088</v>
      </c>
      <c r="AX109" s="112">
        <f t="shared" si="24"/>
        <v>0.99999999999999989</v>
      </c>
      <c r="AY109" s="112">
        <f>SUMPRODUCT(AN109:AW109,幕後結果_最佳化!$Z$1005:$AI$1005)</f>
        <v>0.3355173096291682</v>
      </c>
      <c r="AZ109" s="112">
        <f>(SUMPRODUCT(AN109:AW109,MMULT(AN109:AW109,幕後結果!$AB$9:$AK$18)))*252</f>
        <v>6.8744934765819374E-2</v>
      </c>
      <c r="BA109" s="112">
        <f t="shared" si="25"/>
        <v>0.26219255284202747</v>
      </c>
      <c r="BB109" s="88">
        <f t="shared" si="26"/>
        <v>1.1160397442923249</v>
      </c>
      <c r="BC109" s="46"/>
      <c r="BD109" s="46"/>
    </row>
    <row r="110" spans="1:56">
      <c r="A110" s="81">
        <v>109</v>
      </c>
      <c r="B110" s="112">
        <v>0.93192512215412293</v>
      </c>
      <c r="C110" s="112">
        <v>0.61493320950845831</v>
      </c>
      <c r="D110" s="112">
        <v>0.59740076152479782</v>
      </c>
      <c r="E110" s="112">
        <v>0.98991059854845997</v>
      </c>
      <c r="F110" s="112">
        <v>0.3970928888484262</v>
      </c>
      <c r="G110" s="112">
        <v>0.10296637232721784</v>
      </c>
      <c r="H110" s="112">
        <v>0.49461220729492106</v>
      </c>
      <c r="I110" s="112">
        <v>0.59744100408675771</v>
      </c>
      <c r="J110" s="112">
        <v>4.3575226542095891E-2</v>
      </c>
      <c r="K110" s="90">
        <v>3.6874961998407452E-2</v>
      </c>
      <c r="L110" s="91"/>
      <c r="M110" s="92">
        <v>109</v>
      </c>
      <c r="N110" s="115">
        <v>1.4902833226380514</v>
      </c>
      <c r="O110" s="115">
        <v>0.29220017088532807</v>
      </c>
      <c r="P110" s="115">
        <v>0.24662497147453272</v>
      </c>
      <c r="Q110" s="115">
        <v>2.3230065065769603</v>
      </c>
      <c r="R110" s="115">
        <v>-0.26087905458657096</v>
      </c>
      <c r="S110" s="115">
        <v>-1.2648286893329614</v>
      </c>
      <c r="T110" s="115">
        <v>-1.3505604094553531E-2</v>
      </c>
      <c r="U110" s="112">
        <v>0.2467289608242364</v>
      </c>
      <c r="V110" s="112">
        <v>-1.7106245008274765</v>
      </c>
      <c r="W110" s="84">
        <v>-1.7881616968891627</v>
      </c>
      <c r="X110" s="46"/>
      <c r="Y110" s="85">
        <v>109</v>
      </c>
      <c r="Z110" s="112">
        <f>(幕後結果!$AB$2+幕後結果!$AB$4*幕後結果_最佳化!$N1111)*12/3</f>
        <v>1.8019715257578033</v>
      </c>
      <c r="AA110" s="112">
        <f>(幕後結果!$AC$2+幕後結果!$AC$4*幕後結果_最佳化!$O1111)*12/3</f>
        <v>-0.8457621620125737</v>
      </c>
      <c r="AB110" s="112">
        <f>(幕後結果!$AD$2+幕後結果!$AD$4*幕後結果_最佳化!$P1111)*12/3</f>
        <v>1.1544558232013131</v>
      </c>
      <c r="AC110" s="112">
        <f>(幕後結果!$AE$2+幕後結果!$AE$4*幕後結果_最佳化!$Q1111)*12/3</f>
        <v>2.7698615087654077</v>
      </c>
      <c r="AD110" s="112">
        <f>(幕後結果!$AF$2+幕後結果!$AF$4*幕後結果_最佳化!$R1111)*12/3</f>
        <v>2.89179638671372</v>
      </c>
      <c r="AE110" s="112">
        <f>(幕後結果!$AG$2+幕後結果!$AG$4*幕後結果_最佳化!$S1111)*12/3</f>
        <v>-1.2291843416272221</v>
      </c>
      <c r="AF110" s="112">
        <f>(幕後結果!$AH$2+幕後結果!$AH$4*幕後結果_最佳化!$T1111)*12/3</f>
        <v>0.11559627075755413</v>
      </c>
      <c r="AG110" s="112">
        <f>(幕後結果!$AI$2+幕後結果!$AI$4*幕後結果_最佳化!$U1111)*12/3</f>
        <v>2.0365027735257484</v>
      </c>
      <c r="AH110" s="112">
        <f>(幕後結果!$AJ$2+幕後結果!$AJ$4*幕後結果_最佳化!$V1111)*12/3</f>
        <v>-0.2860150730225286</v>
      </c>
      <c r="AI110" s="86">
        <f>(幕後結果!$AK$2+幕後結果!$AK$4*幕後結果_最佳化!$W1111)*12/3</f>
        <v>-0.99434344637219441</v>
      </c>
      <c r="AJ110" s="46"/>
      <c r="AK110" s="46"/>
      <c r="AL110" s="46"/>
      <c r="AM110" s="94">
        <v>109</v>
      </c>
      <c r="AN110" s="112">
        <f t="shared" si="14"/>
        <v>0.13679772424664413</v>
      </c>
      <c r="AO110" s="112">
        <f t="shared" si="15"/>
        <v>7.0349290927463948E-2</v>
      </c>
      <c r="AP110" s="112">
        <f t="shared" si="16"/>
        <v>9.8640601093637301E-2</v>
      </c>
      <c r="AQ110" s="112">
        <f t="shared" si="17"/>
        <v>7.2205676229528462E-2</v>
      </c>
      <c r="AR110" s="112">
        <f t="shared" si="18"/>
        <v>0.11110927726679387</v>
      </c>
      <c r="AS110" s="112">
        <f t="shared" si="19"/>
        <v>0.11779840715543087</v>
      </c>
      <c r="AT110" s="112">
        <f t="shared" si="20"/>
        <v>0.13311885830937681</v>
      </c>
      <c r="AU110" s="112">
        <f t="shared" si="21"/>
        <v>0.12787829403381171</v>
      </c>
      <c r="AV110" s="112">
        <f t="shared" si="22"/>
        <v>0.11257508892072277</v>
      </c>
      <c r="AW110" s="112">
        <f t="shared" si="23"/>
        <v>1.9526781816590219E-2</v>
      </c>
      <c r="AX110" s="112">
        <f t="shared" si="24"/>
        <v>1</v>
      </c>
      <c r="AY110" s="112">
        <f>SUMPRODUCT(AN110:AW110,幕後結果_最佳化!$Z$1005:$AI$1005)</f>
        <v>0.39438229487169579</v>
      </c>
      <c r="AZ110" s="112">
        <f>(SUMPRODUCT(AN110:AW110,MMULT(AN110:AW110,幕後結果!$AB$9:$AK$18)))*252</f>
        <v>4.9213314267591526E-2</v>
      </c>
      <c r="BA110" s="112">
        <f t="shared" si="25"/>
        <v>0.22184074077497923</v>
      </c>
      <c r="BB110" s="88">
        <f t="shared" si="26"/>
        <v>1.5843901965158713</v>
      </c>
      <c r="BC110" s="46"/>
      <c r="BD110" s="46"/>
    </row>
    <row r="111" spans="1:56">
      <c r="A111" s="81">
        <v>110</v>
      </c>
      <c r="B111" s="112">
        <v>0.12801919090223501</v>
      </c>
      <c r="C111" s="112">
        <v>0.6618737994015178</v>
      </c>
      <c r="D111" s="112">
        <v>0.60676305403826336</v>
      </c>
      <c r="E111" s="112">
        <v>0.61510636511905759</v>
      </c>
      <c r="F111" s="112">
        <v>0.23865894890118922</v>
      </c>
      <c r="G111" s="112">
        <v>0.32442509591824487</v>
      </c>
      <c r="H111" s="112">
        <v>0.32602047682194413</v>
      </c>
      <c r="I111" s="112">
        <v>0.83597225100147532</v>
      </c>
      <c r="J111" s="112">
        <v>0.71060532140942301</v>
      </c>
      <c r="K111" s="90">
        <v>0.11734120320275832</v>
      </c>
      <c r="L111" s="91"/>
      <c r="M111" s="92">
        <v>110</v>
      </c>
      <c r="N111" s="115">
        <v>-1.1358045275388551</v>
      </c>
      <c r="O111" s="115">
        <v>0.41758248999072728</v>
      </c>
      <c r="P111" s="115">
        <v>0.2708922681097316</v>
      </c>
      <c r="Q111" s="115">
        <v>0.29265316806200908</v>
      </c>
      <c r="R111" s="115">
        <v>-0.71062298180013872</v>
      </c>
      <c r="S111" s="115">
        <v>-0.45536010487450551</v>
      </c>
      <c r="T111" s="115">
        <v>-0.45092867801671455</v>
      </c>
      <c r="U111" s="112">
        <v>0.9780380650099274</v>
      </c>
      <c r="V111" s="112">
        <v>0.5551539597173355</v>
      </c>
      <c r="W111" s="84">
        <v>-1.1883833669872559</v>
      </c>
      <c r="X111" s="46"/>
      <c r="Y111" s="85">
        <v>110</v>
      </c>
      <c r="Z111" s="112">
        <f>(幕後結果!$AB$2+幕後結果!$AB$4*幕後結果_最佳化!$N1112)*12/3</f>
        <v>-1.4584488868886287</v>
      </c>
      <c r="AA111" s="112">
        <f>(幕後結果!$AC$2+幕後結果!$AC$4*幕後結果_最佳化!$O1112)*12/3</f>
        <v>-0.90114401897276108</v>
      </c>
      <c r="AB111" s="112">
        <f>(幕後結果!$AD$2+幕後結果!$AD$4*幕後結果_最佳化!$P1112)*12/3</f>
        <v>0.3972765860233447</v>
      </c>
      <c r="AC111" s="112">
        <f>(幕後結果!$AE$2+幕後結果!$AE$4*幕後結果_最佳化!$Q1112)*12/3</f>
        <v>1.1685359698274329</v>
      </c>
      <c r="AD111" s="112">
        <f>(幕後結果!$AF$2+幕後結果!$AF$4*幕後結果_最佳化!$R1112)*12/3</f>
        <v>1.2422974495142531</v>
      </c>
      <c r="AE111" s="112">
        <f>(幕後結果!$AG$2+幕後結果!$AG$4*幕後結果_最佳化!$S1112)*12/3</f>
        <v>-0.52683140508087334</v>
      </c>
      <c r="AF111" s="112">
        <f>(幕後結果!$AH$2+幕後結果!$AH$4*幕後結果_最佳化!$T1112)*12/3</f>
        <v>-0.3139322739859306</v>
      </c>
      <c r="AG111" s="112">
        <f>(幕後結果!$AI$2+幕後結果!$AI$4*幕後結果_最佳化!$U1112)*12/3</f>
        <v>0.9413636893517201</v>
      </c>
      <c r="AH111" s="112">
        <f>(幕後結果!$AJ$2+幕後結果!$AJ$4*幕後結果_最佳化!$V1112)*12/3</f>
        <v>1.0008165464986862</v>
      </c>
      <c r="AI111" s="86">
        <f>(幕後結果!$AK$2+幕後結果!$AK$4*幕後結果_最佳化!$W1112)*12/3</f>
        <v>-0.85484841455383531</v>
      </c>
      <c r="AJ111" s="46"/>
      <c r="AK111" s="46"/>
      <c r="AL111" s="46"/>
      <c r="AM111" s="94">
        <v>110</v>
      </c>
      <c r="AN111" s="112">
        <f t="shared" si="14"/>
        <v>9.1803901757977584E-3</v>
      </c>
      <c r="AO111" s="112">
        <f t="shared" si="15"/>
        <v>7.9222447367669924E-2</v>
      </c>
      <c r="AP111" s="112">
        <f t="shared" si="16"/>
        <v>0.21484578641014268</v>
      </c>
      <c r="AQ111" s="112">
        <f t="shared" si="17"/>
        <v>5.9349533723941354E-2</v>
      </c>
      <c r="AR111" s="112">
        <f t="shared" si="18"/>
        <v>0.24158043872764556</v>
      </c>
      <c r="AS111" s="112">
        <f t="shared" si="19"/>
        <v>2.8128735349393474E-2</v>
      </c>
      <c r="AT111" s="112">
        <f t="shared" si="20"/>
        <v>4.661424474242748E-2</v>
      </c>
      <c r="AU111" s="112">
        <f t="shared" si="21"/>
        <v>0.11033851480331941</v>
      </c>
      <c r="AV111" s="112">
        <f t="shared" si="22"/>
        <v>0.10844401636313311</v>
      </c>
      <c r="AW111" s="112">
        <f t="shared" si="23"/>
        <v>0.1022958923365293</v>
      </c>
      <c r="AX111" s="112">
        <f t="shared" si="24"/>
        <v>1.0000000000000002</v>
      </c>
      <c r="AY111" s="112">
        <f>SUMPRODUCT(AN111:AW111,幕後結果_最佳化!$Z$1005:$AI$1005)</f>
        <v>0.7162103709812373</v>
      </c>
      <c r="AZ111" s="112">
        <f>(SUMPRODUCT(AN111:AW111,MMULT(AN111:AW111,幕後結果!$AB$9:$AK$18)))*252</f>
        <v>6.234861451581894E-2</v>
      </c>
      <c r="BA111" s="112">
        <f t="shared" si="25"/>
        <v>0.24969704546874186</v>
      </c>
      <c r="BB111" s="88">
        <f t="shared" si="26"/>
        <v>2.6965091626025073</v>
      </c>
      <c r="BC111" s="46"/>
      <c r="BD111" s="46"/>
    </row>
    <row r="112" spans="1:56">
      <c r="A112" s="81">
        <v>111</v>
      </c>
      <c r="B112" s="112">
        <v>0.35770821731144764</v>
      </c>
      <c r="C112" s="112">
        <v>0.17381462455088936</v>
      </c>
      <c r="D112" s="112">
        <v>0.64169048807502449</v>
      </c>
      <c r="E112" s="112">
        <v>0.1730336116106459</v>
      </c>
      <c r="F112" s="112">
        <v>0.55740476078278189</v>
      </c>
      <c r="G112" s="112">
        <v>0.59293887832222292</v>
      </c>
      <c r="H112" s="112">
        <v>0.51768277057117507</v>
      </c>
      <c r="I112" s="112">
        <v>0.29369179019534242</v>
      </c>
      <c r="J112" s="112">
        <v>2.4930327865583912E-2</v>
      </c>
      <c r="K112" s="90">
        <v>0.22014316747353369</v>
      </c>
      <c r="L112" s="91"/>
      <c r="M112" s="92">
        <v>111</v>
      </c>
      <c r="N112" s="115">
        <v>-0.36459140104644749</v>
      </c>
      <c r="O112" s="115">
        <v>-0.93919770115119028</v>
      </c>
      <c r="P112" s="115">
        <v>0.36298107192581019</v>
      </c>
      <c r="Q112" s="115">
        <v>-0.94224499320113486</v>
      </c>
      <c r="R112" s="115">
        <v>0.14439257655399002</v>
      </c>
      <c r="S112" s="115">
        <v>0.23511143530406017</v>
      </c>
      <c r="T112" s="115">
        <v>4.4338656086524694E-2</v>
      </c>
      <c r="U112" s="112">
        <v>-0.54263145032208959</v>
      </c>
      <c r="V112" s="112">
        <v>-1.9611574756502999</v>
      </c>
      <c r="W112" s="84">
        <v>-0.77170978338752994</v>
      </c>
      <c r="X112" s="46"/>
      <c r="Y112" s="85">
        <v>111</v>
      </c>
      <c r="Z112" s="112">
        <f>(幕後結果!$AB$2+幕後結果!$AB$4*幕後結果_最佳化!$N1113)*12/3</f>
        <v>-0.50094892360776111</v>
      </c>
      <c r="AA112" s="112">
        <f>(幕後結果!$AC$2+幕後結果!$AC$4*幕後結果_最佳化!$O1113)*12/3</f>
        <v>-2.7038791598824168</v>
      </c>
      <c r="AB112" s="112">
        <f>(幕後結果!$AD$2+幕後結果!$AD$4*幕後結果_最佳化!$P1113)*12/3</f>
        <v>0.57149428649917811</v>
      </c>
      <c r="AC112" s="112">
        <f>(幕後結果!$AE$2+幕後結果!$AE$4*幕後結果_最佳化!$Q1113)*12/3</f>
        <v>0.10593526001115816</v>
      </c>
      <c r="AD112" s="112">
        <f>(幕後結果!$AF$2+幕後結果!$AF$4*幕後結果_最佳化!$R1113)*12/3</f>
        <v>1.7327480849073662</v>
      </c>
      <c r="AE112" s="112">
        <f>(幕後結果!$AG$2+幕後結果!$AG$4*幕後結果_最佳化!$S1113)*12/3</f>
        <v>-0.18192072260983061</v>
      </c>
      <c r="AF112" s="112">
        <f>(幕後結果!$AH$2+幕後結果!$AH$4*幕後結果_最佳化!$T1113)*12/3</f>
        <v>-0.172563510720289</v>
      </c>
      <c r="AG112" s="112">
        <f>(幕後結果!$AI$2+幕後結果!$AI$4*幕後結果_最佳化!$U1113)*12/3</f>
        <v>-0.77935094386645298</v>
      </c>
      <c r="AH112" s="112">
        <f>(幕後結果!$AJ$2+幕後結果!$AJ$4*幕後結果_最佳化!$V1113)*12/3</f>
        <v>-0.38929646728332878</v>
      </c>
      <c r="AI112" s="86">
        <f>(幕後結果!$AK$2+幕後結果!$AK$4*幕後結果_最佳化!$W1113)*12/3</f>
        <v>-1.0076576386308833</v>
      </c>
      <c r="AJ112" s="46"/>
      <c r="AK112" s="46"/>
      <c r="AL112" s="46"/>
      <c r="AM112" s="94">
        <v>111</v>
      </c>
      <c r="AN112" s="112">
        <f t="shared" si="14"/>
        <v>4.7910495756941597E-2</v>
      </c>
      <c r="AO112" s="112">
        <f t="shared" si="15"/>
        <v>0.25380444456958307</v>
      </c>
      <c r="AP112" s="112">
        <f t="shared" si="16"/>
        <v>5.8434568150362881E-2</v>
      </c>
      <c r="AQ112" s="112">
        <f t="shared" si="17"/>
        <v>0.16278929308399848</v>
      </c>
      <c r="AR112" s="112">
        <f t="shared" si="18"/>
        <v>7.005547508436144E-2</v>
      </c>
      <c r="AS112" s="112">
        <f t="shared" si="19"/>
        <v>5.545996271173035E-2</v>
      </c>
      <c r="AT112" s="112">
        <f t="shared" si="20"/>
        <v>9.2652825673609468E-2</v>
      </c>
      <c r="AU112" s="112">
        <f t="shared" si="21"/>
        <v>0.15240980198138857</v>
      </c>
      <c r="AV112" s="112">
        <f t="shared" si="22"/>
        <v>7.4435168856669287E-2</v>
      </c>
      <c r="AW112" s="112">
        <f t="shared" si="23"/>
        <v>3.2047964131354904E-2</v>
      </c>
      <c r="AX112" s="112">
        <f t="shared" si="24"/>
        <v>1</v>
      </c>
      <c r="AY112" s="112">
        <f>SUMPRODUCT(AN112:AW112,幕後結果_最佳化!$Z$1005:$AI$1005)</f>
        <v>0.10630490170466263</v>
      </c>
      <c r="AZ112" s="112">
        <f>(SUMPRODUCT(AN112:AW112,MMULT(AN112:AW112,幕後結果!$AB$9:$AK$18)))*252</f>
        <v>6.5571272646726797E-2</v>
      </c>
      <c r="BA112" s="112">
        <f t="shared" si="25"/>
        <v>0.25606888262092059</v>
      </c>
      <c r="BB112" s="88">
        <f t="shared" si="26"/>
        <v>0.24760877251347249</v>
      </c>
      <c r="BC112" s="46"/>
      <c r="BD112" s="46"/>
    </row>
    <row r="113" spans="1:56">
      <c r="A113" s="81">
        <v>112</v>
      </c>
      <c r="B113" s="112">
        <v>0.9294706848106038</v>
      </c>
      <c r="C113" s="112">
        <v>0.5250800256528918</v>
      </c>
      <c r="D113" s="112">
        <v>0.3521459968310503</v>
      </c>
      <c r="E113" s="112">
        <v>0.81487334864851402</v>
      </c>
      <c r="F113" s="112">
        <v>2.2140021566723789E-2</v>
      </c>
      <c r="G113" s="112">
        <v>0.6706466371908244</v>
      </c>
      <c r="H113" s="112">
        <v>0.12654189315840214</v>
      </c>
      <c r="I113" s="112">
        <v>1.7770869369646558E-2</v>
      </c>
      <c r="J113" s="112">
        <v>0.66039024715869754</v>
      </c>
      <c r="K113" s="90">
        <v>0.9228296261614819</v>
      </c>
      <c r="L113" s="91"/>
      <c r="M113" s="92">
        <v>112</v>
      </c>
      <c r="N113" s="115">
        <v>1.4718602101543621</v>
      </c>
      <c r="O113" s="115">
        <v>6.2907768546287282E-2</v>
      </c>
      <c r="P113" s="115">
        <v>-0.37953314810778238</v>
      </c>
      <c r="Q113" s="115">
        <v>0.8959989899142492</v>
      </c>
      <c r="R113" s="115">
        <v>-2.011430133497166</v>
      </c>
      <c r="S113" s="115">
        <v>0.44169942529631551</v>
      </c>
      <c r="T113" s="115">
        <v>-1.142891152718037</v>
      </c>
      <c r="U113" s="112">
        <v>-2.1021317223995979</v>
      </c>
      <c r="V113" s="112">
        <v>0.41352841865758083</v>
      </c>
      <c r="W113" s="84">
        <v>1.4243653205202849</v>
      </c>
      <c r="X113" s="46"/>
      <c r="Y113" s="85">
        <v>112</v>
      </c>
      <c r="Z113" s="112">
        <f>(幕後結果!$AB$2+幕後結果!$AB$4*幕後結果_最佳化!$N1114)*12/3</f>
        <v>1.7790983031417908</v>
      </c>
      <c r="AA113" s="112">
        <f>(幕後結果!$AC$2+幕後結果!$AC$4*幕後結果_最佳化!$O1114)*12/3</f>
        <v>-1.1633445076950228</v>
      </c>
      <c r="AB113" s="112">
        <f>(幕後結果!$AD$2+幕後結果!$AD$4*幕後結果_最佳化!$P1114)*12/3</f>
        <v>0.58340040495033829</v>
      </c>
      <c r="AC113" s="112">
        <f>(幕後結果!$AE$2+幕後結果!$AE$4*幕後結果_最佳化!$Q1114)*12/3</f>
        <v>1.5466822489470635</v>
      </c>
      <c r="AD113" s="112">
        <f>(幕後結果!$AF$2+幕後結果!$AF$4*幕後結果_最佳化!$R1114)*12/3</f>
        <v>0.65785334968881304</v>
      </c>
      <c r="AE113" s="112">
        <f>(幕後結果!$AG$2+幕後結果!$AG$4*幕後結果_最佳化!$S1114)*12/3</f>
        <v>-1.3347242469899628E-2</v>
      </c>
      <c r="AF113" s="112">
        <f>(幕後結果!$AH$2+幕後結果!$AH$4*幕後結果_最佳化!$T1114)*12/3</f>
        <v>-1.1273963686049664</v>
      </c>
      <c r="AG113" s="112">
        <f>(幕後結果!$AI$2+幕後結果!$AI$4*幕後結果_最佳化!$U1114)*12/3</f>
        <v>-0.64426767994789502</v>
      </c>
      <c r="AH113" s="112">
        <f>(幕後結果!$AJ$2+幕後結果!$AJ$4*幕後結果_最佳化!$V1114)*12/3</f>
        <v>1.0409814940052218</v>
      </c>
      <c r="AI113" s="86">
        <f>(幕後結果!$AK$2+幕後結果!$AK$4*幕後結果_最佳化!$W1114)*12/3</f>
        <v>1.1446851821124453</v>
      </c>
      <c r="AJ113" s="46"/>
      <c r="AK113" s="46"/>
      <c r="AL113" s="46"/>
      <c r="AM113" s="94">
        <v>112</v>
      </c>
      <c r="AN113" s="112">
        <f t="shared" si="14"/>
        <v>7.7675680789680665E-2</v>
      </c>
      <c r="AO113" s="112">
        <f t="shared" si="15"/>
        <v>0.15257121499328002</v>
      </c>
      <c r="AP113" s="112">
        <f t="shared" si="16"/>
        <v>0.15082662662464824</v>
      </c>
      <c r="AQ113" s="112">
        <f t="shared" si="17"/>
        <v>7.3890948141243668E-2</v>
      </c>
      <c r="AR113" s="112">
        <f t="shared" si="18"/>
        <v>5.8981372245454577E-2</v>
      </c>
      <c r="AS113" s="112">
        <f t="shared" si="19"/>
        <v>0.10480115810427634</v>
      </c>
      <c r="AT113" s="112">
        <f t="shared" si="20"/>
        <v>6.956833216807283E-2</v>
      </c>
      <c r="AU113" s="112">
        <f t="shared" si="21"/>
        <v>2.273266319447571E-2</v>
      </c>
      <c r="AV113" s="112">
        <f t="shared" si="22"/>
        <v>0.15250112770074636</v>
      </c>
      <c r="AW113" s="112">
        <f t="shared" si="23"/>
        <v>0.1364508760381217</v>
      </c>
      <c r="AX113" s="112">
        <f t="shared" si="24"/>
        <v>1.0000000000000002</v>
      </c>
      <c r="AY113" s="112">
        <f>SUMPRODUCT(AN113:AW113,幕後結果_最佳化!$Z$1005:$AI$1005)</f>
        <v>0.22861978228391011</v>
      </c>
      <c r="AZ113" s="112">
        <f>(SUMPRODUCT(AN113:AW113,MMULT(AN113:AW113,幕後結果!$AB$9:$AK$18)))*252</f>
        <v>5.1338741994610484E-2</v>
      </c>
      <c r="BA113" s="112">
        <f t="shared" si="25"/>
        <v>0.22658054195938909</v>
      </c>
      <c r="BB113" s="88">
        <f t="shared" si="26"/>
        <v>0.81966342157129002</v>
      </c>
      <c r="BC113" s="46"/>
      <c r="BD113" s="46"/>
    </row>
    <row r="114" spans="1:56">
      <c r="A114" s="81">
        <v>113</v>
      </c>
      <c r="B114" s="112">
        <v>4.516609631293278E-2</v>
      </c>
      <c r="C114" s="112">
        <v>0.80208493818819915</v>
      </c>
      <c r="D114" s="112">
        <v>0.84532541374396653</v>
      </c>
      <c r="E114" s="112">
        <v>0.56092881631619429</v>
      </c>
      <c r="F114" s="112">
        <v>0.7565187190313567</v>
      </c>
      <c r="G114" s="112">
        <v>0.29709270859734738</v>
      </c>
      <c r="H114" s="112">
        <v>0.52095596810646971</v>
      </c>
      <c r="I114" s="112">
        <v>0.72519915752726272</v>
      </c>
      <c r="J114" s="112">
        <v>0.91478453742645205</v>
      </c>
      <c r="K114" s="90">
        <v>0.16090608585191801</v>
      </c>
      <c r="L114" s="91"/>
      <c r="M114" s="92">
        <v>113</v>
      </c>
      <c r="N114" s="115">
        <v>-1.6936479921871466</v>
      </c>
      <c r="O114" s="115">
        <v>0.84909196039885293</v>
      </c>
      <c r="P114" s="115">
        <v>1.0165886148953098</v>
      </c>
      <c r="Q114" s="115">
        <v>0.15332451715439785</v>
      </c>
      <c r="R114" s="115">
        <v>0.69514799094508217</v>
      </c>
      <c r="S114" s="115">
        <v>-0.53278066850839667</v>
      </c>
      <c r="T114" s="115">
        <v>5.2553002465143356E-2</v>
      </c>
      <c r="U114" s="112">
        <v>0.59835709893165201</v>
      </c>
      <c r="V114" s="112">
        <v>1.3708204796200285</v>
      </c>
      <c r="W114" s="84">
        <v>-0.99074078229208895</v>
      </c>
      <c r="X114" s="46"/>
      <c r="Y114" s="85">
        <v>113</v>
      </c>
      <c r="Z114" s="112">
        <f>(幕後結果!$AB$2+幕後結果!$AB$4*幕後結果_最佳化!$N1115)*12/3</f>
        <v>-2.1510396618233565</v>
      </c>
      <c r="AA114" s="112">
        <f>(幕後結果!$AC$2+幕後結果!$AC$4*幕後結果_最佳化!$O1115)*12/3</f>
        <v>-0.35496077031438533</v>
      </c>
      <c r="AB114" s="112">
        <f>(幕後結果!$AD$2+幕後結果!$AD$4*幕後結果_最佳化!$P1115)*12/3</f>
        <v>0.91882313408885263</v>
      </c>
      <c r="AC114" s="112">
        <f>(幕後結果!$AE$2+幕後結果!$AE$4*幕後結果_最佳化!$Q1115)*12/3</f>
        <v>1.2847236657478827</v>
      </c>
      <c r="AD114" s="112">
        <f>(幕後結果!$AF$2+幕後結果!$AF$4*幕後結果_最佳化!$R1115)*12/3</f>
        <v>2.6904303199023367</v>
      </c>
      <c r="AE114" s="112">
        <f>(幕後結果!$AG$2+幕後結果!$AG$4*幕後結果_最佳化!$S1115)*12/3</f>
        <v>-0.1807123494392667</v>
      </c>
      <c r="AF114" s="112">
        <f>(幕後結果!$AH$2+幕後結果!$AH$4*幕後結果_最佳化!$T1115)*12/3</f>
        <v>0.33651840157851054</v>
      </c>
      <c r="AG114" s="112">
        <f>(幕後結果!$AI$2+幕後結果!$AI$4*幕後結果_最佳化!$U1115)*12/3</f>
        <v>0.88814567244907872</v>
      </c>
      <c r="AH114" s="112">
        <f>(幕後結果!$AJ$2+幕後結果!$AJ$4*幕後結果_最佳化!$V1115)*12/3</f>
        <v>2.2439801350748212</v>
      </c>
      <c r="AI114" s="86">
        <f>(幕後結果!$AK$2+幕後結果!$AK$4*幕後結果_最佳化!$W1115)*12/3</f>
        <v>-0.21475885289699378</v>
      </c>
      <c r="AJ114" s="46"/>
      <c r="AK114" s="46"/>
      <c r="AL114" s="46"/>
      <c r="AM114" s="94">
        <v>113</v>
      </c>
      <c r="AN114" s="112">
        <f t="shared" si="14"/>
        <v>7.4348482688536319E-2</v>
      </c>
      <c r="AO114" s="112">
        <f t="shared" si="15"/>
        <v>0.12277270839383404</v>
      </c>
      <c r="AP114" s="112">
        <f t="shared" si="16"/>
        <v>0.15882081593635733</v>
      </c>
      <c r="AQ114" s="112">
        <f t="shared" si="17"/>
        <v>4.2224453599785591E-3</v>
      </c>
      <c r="AR114" s="112">
        <f t="shared" si="18"/>
        <v>0.16854189946659606</v>
      </c>
      <c r="AS114" s="112">
        <f t="shared" si="19"/>
        <v>0.13624745884011558</v>
      </c>
      <c r="AT114" s="112">
        <f t="shared" si="20"/>
        <v>3.3870168748594315E-3</v>
      </c>
      <c r="AU114" s="112">
        <f t="shared" si="21"/>
        <v>1.8440756724669989E-3</v>
      </c>
      <c r="AV114" s="112">
        <f t="shared" si="22"/>
        <v>0.16505243725889124</v>
      </c>
      <c r="AW114" s="112">
        <f t="shared" si="23"/>
        <v>0.16476265950836441</v>
      </c>
      <c r="AX114" s="112">
        <f t="shared" si="24"/>
        <v>1</v>
      </c>
      <c r="AY114" s="112">
        <f>SUMPRODUCT(AN114:AW114,幕後結果_最佳化!$Z$1005:$AI$1005)</f>
        <v>0.4494925087915887</v>
      </c>
      <c r="AZ114" s="112">
        <f>(SUMPRODUCT(AN114:AW114,MMULT(AN114:AW114,幕後結果!$AB$9:$AK$18)))*252</f>
        <v>6.2287228494784214E-2</v>
      </c>
      <c r="BA114" s="112">
        <f t="shared" si="25"/>
        <v>0.24957409419806417</v>
      </c>
      <c r="BB114" s="88">
        <f t="shared" si="26"/>
        <v>1.6291454852237723</v>
      </c>
      <c r="BC114" s="46"/>
      <c r="BD114" s="46"/>
    </row>
    <row r="115" spans="1:56">
      <c r="A115" s="81">
        <v>114</v>
      </c>
      <c r="B115" s="112">
        <v>0.85185265871683047</v>
      </c>
      <c r="C115" s="112">
        <v>0.32286764767899179</v>
      </c>
      <c r="D115" s="112">
        <v>0.83073325249690577</v>
      </c>
      <c r="E115" s="112">
        <v>0.24671482932704203</v>
      </c>
      <c r="F115" s="112">
        <v>0.58313630043880704</v>
      </c>
      <c r="G115" s="112">
        <v>0.33860141146840372</v>
      </c>
      <c r="H115" s="112">
        <v>5.8816652408247627E-2</v>
      </c>
      <c r="I115" s="112">
        <v>0.67758187268416914</v>
      </c>
      <c r="J115" s="112">
        <v>0.28280830620745534</v>
      </c>
      <c r="K115" s="90">
        <v>0.32946214260784168</v>
      </c>
      <c r="L115" s="91"/>
      <c r="M115" s="92">
        <v>114</v>
      </c>
      <c r="N115" s="115">
        <v>1.0444122842952124</v>
      </c>
      <c r="O115" s="115">
        <v>-0.45969480996164452</v>
      </c>
      <c r="P115" s="115">
        <v>0.95706688833156839</v>
      </c>
      <c r="Q115" s="115">
        <v>-0.68486413663104095</v>
      </c>
      <c r="R115" s="115">
        <v>0.20992347616841797</v>
      </c>
      <c r="S115" s="115">
        <v>-0.41628314739340727</v>
      </c>
      <c r="T115" s="115">
        <v>-1.5647851075407937</v>
      </c>
      <c r="U115" s="112">
        <v>0.46094752377513026</v>
      </c>
      <c r="V115" s="112">
        <v>-0.57451905118460289</v>
      </c>
      <c r="W115" s="84">
        <v>-0.44139883536043917</v>
      </c>
      <c r="X115" s="46"/>
      <c r="Y115" s="85">
        <v>114</v>
      </c>
      <c r="Z115" s="112">
        <f>(幕後結果!$AB$2+幕後結果!$AB$4*幕後結果_最佳化!$N1116)*12/3</f>
        <v>1.2484001611429745</v>
      </c>
      <c r="AA115" s="112">
        <f>(幕後結果!$AC$2+幕後結果!$AC$4*幕後結果_最佳化!$O1116)*12/3</f>
        <v>-1.9206678176563312</v>
      </c>
      <c r="AB115" s="112">
        <f>(幕後結果!$AD$2+幕後結果!$AD$4*幕後結果_最佳化!$P1116)*12/3</f>
        <v>1.5590058546301158</v>
      </c>
      <c r="AC115" s="112">
        <f>(幕後結果!$AE$2+幕後結果!$AE$4*幕後結果_最佳化!$Q1116)*12/3</f>
        <v>0.59951671873917634</v>
      </c>
      <c r="AD115" s="112">
        <f>(幕後結果!$AF$2+幕後結果!$AF$4*幕後結果_最佳化!$R1116)*12/3</f>
        <v>2.5011692662213347</v>
      </c>
      <c r="AE115" s="112">
        <f>(幕後結果!$AG$2+幕後結果!$AG$4*幕後結果_最佳化!$S1116)*12/3</f>
        <v>-0.68493727075064414</v>
      </c>
      <c r="AF115" s="112">
        <f>(幕後結果!$AH$2+幕後結果!$AH$4*幕後結果_最佳化!$T1116)*12/3</f>
        <v>-1.1211498908876296</v>
      </c>
      <c r="AG115" s="112">
        <f>(幕後結果!$AI$2+幕後結果!$AI$4*幕後結果_最佳化!$U1116)*12/3</f>
        <v>0.3912400450882263</v>
      </c>
      <c r="AH115" s="112">
        <f>(幕後結果!$AJ$2+幕後結果!$AJ$4*幕後結果_最佳化!$V1116)*12/3</f>
        <v>0.84158534566751519</v>
      </c>
      <c r="AI115" s="86">
        <f>(幕後結果!$AK$2+幕後結果!$AK$4*幕後結果_最佳化!$W1116)*12/3</f>
        <v>-0.2009775342822504</v>
      </c>
      <c r="AJ115" s="46"/>
      <c r="AK115" s="46"/>
      <c r="AL115" s="46"/>
      <c r="AM115" s="94">
        <v>114</v>
      </c>
      <c r="AN115" s="112">
        <f t="shared" si="14"/>
        <v>9.7509981180332578E-2</v>
      </c>
      <c r="AO115" s="112">
        <f t="shared" si="15"/>
        <v>0.12235051073183179</v>
      </c>
      <c r="AP115" s="112">
        <f t="shared" si="16"/>
        <v>8.278289149331193E-2</v>
      </c>
      <c r="AQ115" s="112">
        <f t="shared" si="17"/>
        <v>6.3060550370766702E-2</v>
      </c>
      <c r="AR115" s="112">
        <f t="shared" si="18"/>
        <v>0.14070750601416038</v>
      </c>
      <c r="AS115" s="112">
        <f t="shared" si="19"/>
        <v>0.24205849882840536</v>
      </c>
      <c r="AT115" s="112">
        <f t="shared" si="20"/>
        <v>0.11718632659289983</v>
      </c>
      <c r="AU115" s="112">
        <f t="shared" si="21"/>
        <v>5.6430525239964287E-2</v>
      </c>
      <c r="AV115" s="112">
        <f t="shared" si="22"/>
        <v>4.7090886437673542E-2</v>
      </c>
      <c r="AW115" s="112">
        <f t="shared" si="23"/>
        <v>3.0822323110653544E-2</v>
      </c>
      <c r="AX115" s="112">
        <f t="shared" si="24"/>
        <v>1</v>
      </c>
      <c r="AY115" s="112">
        <f>SUMPRODUCT(AN115:AW115,幕後結果_最佳化!$Z$1005:$AI$1005)</f>
        <v>0.26451697412428676</v>
      </c>
      <c r="AZ115" s="112">
        <f>(SUMPRODUCT(AN115:AW115,MMULT(AN115:AW115,幕後結果!$AB$9:$AK$18)))*252</f>
        <v>5.6306742471100818E-2</v>
      </c>
      <c r="BA115" s="112">
        <f t="shared" si="25"/>
        <v>0.23729041799259576</v>
      </c>
      <c r="BB115" s="88">
        <f t="shared" si="26"/>
        <v>0.93394826474283488</v>
      </c>
      <c r="BC115" s="46"/>
      <c r="BD115" s="46"/>
    </row>
    <row r="116" spans="1:56">
      <c r="A116" s="81">
        <v>115</v>
      </c>
      <c r="B116" s="112">
        <v>0.52882411003925656</v>
      </c>
      <c r="C116" s="112">
        <v>0.64556353651566867</v>
      </c>
      <c r="D116" s="112">
        <v>0.72910848271203466</v>
      </c>
      <c r="E116" s="112">
        <v>0.36263371519615584</v>
      </c>
      <c r="F116" s="112">
        <v>0.7993438758273379</v>
      </c>
      <c r="G116" s="112">
        <v>8.7755792509976116E-2</v>
      </c>
      <c r="H116" s="112">
        <v>0.43579380477536134</v>
      </c>
      <c r="I116" s="112">
        <v>5.6924847898128794E-2</v>
      </c>
      <c r="J116" s="112">
        <v>0.90321692418754562</v>
      </c>
      <c r="K116" s="90">
        <v>2.0214397326591582E-2</v>
      </c>
      <c r="L116" s="91"/>
      <c r="M116" s="92">
        <v>115</v>
      </c>
      <c r="N116" s="115">
        <v>7.2314306051049063E-2</v>
      </c>
      <c r="O116" s="115">
        <v>0.37337021140978432</v>
      </c>
      <c r="P116" s="115">
        <v>0.61011891961942943</v>
      </c>
      <c r="Q116" s="115">
        <v>-0.35142779864094359</v>
      </c>
      <c r="R116" s="115">
        <v>0.83927992037865173</v>
      </c>
      <c r="S116" s="115">
        <v>-1.354704934764811</v>
      </c>
      <c r="T116" s="115">
        <v>-0.16164221769701353</v>
      </c>
      <c r="U116" s="112">
        <v>-1.5811239666412458</v>
      </c>
      <c r="V116" s="112">
        <v>1.3001015934285525</v>
      </c>
      <c r="W116" s="84">
        <v>-2.0493408719961956</v>
      </c>
      <c r="X116" s="46"/>
      <c r="Y116" s="85">
        <v>115</v>
      </c>
      <c r="Z116" s="112">
        <f>(幕後結果!$AB$2+幕後結果!$AB$4*幕後結果_最佳化!$N1117)*12/3</f>
        <v>4.1491530441192276E-2</v>
      </c>
      <c r="AA116" s="112">
        <f>(幕後結果!$AC$2+幕後結果!$AC$4*幕後結果_最佳化!$O1117)*12/3</f>
        <v>-0.85710426920388816</v>
      </c>
      <c r="AB116" s="112">
        <f>(幕後結果!$AD$2+幕後結果!$AD$4*幕後結果_最佳化!$P1117)*12/3</f>
        <v>1.0504003831340798</v>
      </c>
      <c r="AC116" s="112">
        <f>(幕後結果!$AE$2+幕後結果!$AE$4*幕後結果_最佳化!$Q1117)*12/3</f>
        <v>0.84575819429586596</v>
      </c>
      <c r="AD116" s="112">
        <f>(幕後結果!$AF$2+幕後結果!$AF$4*幕後結果_最佳化!$R1117)*12/3</f>
        <v>3.0768261640657553</v>
      </c>
      <c r="AE116" s="112">
        <f>(幕後結果!$AG$2+幕後結果!$AG$4*幕後結果_最佳化!$S1117)*12/3</f>
        <v>-1.2260729274495148</v>
      </c>
      <c r="AF116" s="112">
        <f>(幕後結果!$AH$2+幕後結果!$AH$4*幕後結果_最佳化!$T1117)*12/3</f>
        <v>4.3719095325085743E-2</v>
      </c>
      <c r="AG116" s="112">
        <f>(幕後結果!$AI$2+幕後結果!$AI$4*幕後結果_最佳化!$U1117)*12/3</f>
        <v>-0.87767420856545575</v>
      </c>
      <c r="AH116" s="112">
        <f>(幕後結果!$AJ$2+幕後結果!$AJ$4*幕後結果_最佳化!$V1117)*12/3</f>
        <v>2.7956457217376656</v>
      </c>
      <c r="AI116" s="86">
        <f>(幕後結果!$AK$2+幕後結果!$AK$4*幕後結果_最佳化!$W1117)*12/3</f>
        <v>-0.76915631495339765</v>
      </c>
      <c r="AJ116" s="46"/>
      <c r="AK116" s="46"/>
      <c r="AL116" s="46"/>
      <c r="AM116" s="94">
        <v>115</v>
      </c>
      <c r="AN116" s="112">
        <f t="shared" si="14"/>
        <v>7.9637537429603431E-2</v>
      </c>
      <c r="AO116" s="112">
        <f t="shared" si="15"/>
        <v>1.0456319952642983E-3</v>
      </c>
      <c r="AP116" s="112">
        <f t="shared" si="16"/>
        <v>4.5720089074503416E-2</v>
      </c>
      <c r="AQ116" s="112">
        <f t="shared" si="17"/>
        <v>1.4313756124463416E-2</v>
      </c>
      <c r="AR116" s="112">
        <f t="shared" si="18"/>
        <v>0.18020952959949074</v>
      </c>
      <c r="AS116" s="112">
        <f t="shared" si="19"/>
        <v>0.10967077257765911</v>
      </c>
      <c r="AT116" s="112">
        <f t="shared" si="20"/>
        <v>0.18046665973244316</v>
      </c>
      <c r="AU116" s="112">
        <f t="shared" si="21"/>
        <v>0.19288599348366739</v>
      </c>
      <c r="AV116" s="112">
        <f t="shared" si="22"/>
        <v>6.4052223557902369E-2</v>
      </c>
      <c r="AW116" s="112">
        <f t="shared" si="23"/>
        <v>0.13199780642500283</v>
      </c>
      <c r="AX116" s="112">
        <f t="shared" si="24"/>
        <v>1.0000000000000002</v>
      </c>
      <c r="AY116" s="112">
        <f>SUMPRODUCT(AN116:AW116,幕後結果_最佳化!$Z$1005:$AI$1005)</f>
        <v>0.53521738507723005</v>
      </c>
      <c r="AZ116" s="112">
        <f>(SUMPRODUCT(AN116:AW116,MMULT(AN116:AW116,幕後結果!$AB$9:$AK$18)))*252</f>
        <v>5.2610644822048372E-2</v>
      </c>
      <c r="BA116" s="112">
        <f t="shared" si="25"/>
        <v>0.22937010446448414</v>
      </c>
      <c r="BB116" s="88">
        <f t="shared" si="26"/>
        <v>2.1463886334562003</v>
      </c>
      <c r="BC116" s="46"/>
      <c r="BD116" s="46"/>
    </row>
    <row r="117" spans="1:56">
      <c r="A117" s="81">
        <v>116</v>
      </c>
      <c r="B117" s="112">
        <v>0.98474313737603225</v>
      </c>
      <c r="C117" s="112">
        <v>0.73749215343101415</v>
      </c>
      <c r="D117" s="112">
        <v>0.33027965517037794</v>
      </c>
      <c r="E117" s="112">
        <v>0.33027063932078637</v>
      </c>
      <c r="F117" s="112">
        <v>0.11684725911610627</v>
      </c>
      <c r="G117" s="112">
        <v>0.16307983415623561</v>
      </c>
      <c r="H117" s="112">
        <v>0.1347760596958385</v>
      </c>
      <c r="I117" s="112">
        <v>0.1023206168722508</v>
      </c>
      <c r="J117" s="112">
        <v>0.4981879777993381</v>
      </c>
      <c r="K117" s="90">
        <v>0.51401574473030887</v>
      </c>
      <c r="L117" s="91"/>
      <c r="M117" s="92">
        <v>116</v>
      </c>
      <c r="N117" s="115">
        <v>2.1633570898152876</v>
      </c>
      <c r="O117" s="115">
        <v>0.63563294199060405</v>
      </c>
      <c r="P117" s="115">
        <v>-0.43914108587502931</v>
      </c>
      <c r="Q117" s="115">
        <v>-0.43916597299846555</v>
      </c>
      <c r="R117" s="115">
        <v>-1.1908957371683022</v>
      </c>
      <c r="S117" s="115">
        <v>-0.98187858244462667</v>
      </c>
      <c r="T117" s="115">
        <v>-1.1040945633341908</v>
      </c>
      <c r="U117" s="112">
        <v>-1.2684389660855793</v>
      </c>
      <c r="V117" s="112">
        <v>-4.5420816999639669E-3</v>
      </c>
      <c r="W117" s="84">
        <v>3.513949230511694E-2</v>
      </c>
      <c r="X117" s="46"/>
      <c r="Y117" s="85">
        <v>116</v>
      </c>
      <c r="Z117" s="112">
        <f>(幕後結果!$AB$2+幕後結果!$AB$4*幕後結果_最佳化!$N1118)*12/3</f>
        <v>2.6376265285307152</v>
      </c>
      <c r="AA117" s="112">
        <f>(幕後結果!$AC$2+幕後結果!$AC$4*幕後結果_最佳化!$O1118)*12/3</f>
        <v>-0.31400669376029877</v>
      </c>
      <c r="AB117" s="112">
        <f>(幕後結果!$AD$2+幕後結果!$AD$4*幕後結果_最佳化!$P1118)*12/3</f>
        <v>0.79821755923491311</v>
      </c>
      <c r="AC117" s="112">
        <f>(幕後結果!$AE$2+幕後結果!$AE$4*幕後結果_最佳化!$Q1118)*12/3</f>
        <v>0.70471463088754904</v>
      </c>
      <c r="AD117" s="112">
        <f>(幕後結果!$AF$2+幕後結果!$AF$4*幕後結果_最佳化!$R1118)*12/3</f>
        <v>1.5522748890753713</v>
      </c>
      <c r="AE117" s="112">
        <f>(幕後結果!$AG$2+幕後結果!$AG$4*幕後結果_最佳化!$S1118)*12/3</f>
        <v>-1.2405340758989265</v>
      </c>
      <c r="AF117" s="112">
        <f>(幕後結果!$AH$2+幕後結果!$AH$4*幕後結果_最佳化!$T1118)*12/3</f>
        <v>-1.0204226715139348</v>
      </c>
      <c r="AG117" s="112">
        <f>(幕後結果!$AI$2+幕後結果!$AI$4*幕後結果_最佳化!$U1118)*12/3</f>
        <v>-0.60656267219268123</v>
      </c>
      <c r="AH117" s="112">
        <f>(幕後結果!$AJ$2+幕後結果!$AJ$4*幕後結果_最佳化!$V1118)*12/3</f>
        <v>1.1873374936290673</v>
      </c>
      <c r="AI117" s="86">
        <f>(幕後結果!$AK$2+幕後結果!$AK$4*幕後結果_最佳化!$W1118)*12/3</f>
        <v>0.45835256202310615</v>
      </c>
      <c r="AJ117" s="46"/>
      <c r="AK117" s="46"/>
      <c r="AL117" s="46"/>
      <c r="AM117" s="94">
        <v>116</v>
      </c>
      <c r="AN117" s="112">
        <f t="shared" si="14"/>
        <v>4.6245450111155113E-2</v>
      </c>
      <c r="AO117" s="112">
        <f t="shared" si="15"/>
        <v>0.1102909397895645</v>
      </c>
      <c r="AP117" s="112">
        <f t="shared" si="16"/>
        <v>0.12454789413737037</v>
      </c>
      <c r="AQ117" s="112">
        <f t="shared" si="17"/>
        <v>0.11393298065444214</v>
      </c>
      <c r="AR117" s="112">
        <f t="shared" si="18"/>
        <v>9.1251203746041454E-2</v>
      </c>
      <c r="AS117" s="112">
        <f t="shared" si="19"/>
        <v>0.13914433641159646</v>
      </c>
      <c r="AT117" s="112">
        <f t="shared" si="20"/>
        <v>0.10281705394190645</v>
      </c>
      <c r="AU117" s="112">
        <f t="shared" si="21"/>
        <v>0.11269130782023899</v>
      </c>
      <c r="AV117" s="112">
        <f t="shared" si="22"/>
        <v>9.5395153245196512E-2</v>
      </c>
      <c r="AW117" s="112">
        <f t="shared" si="23"/>
        <v>6.3683680142488042E-2</v>
      </c>
      <c r="AX117" s="112">
        <f t="shared" si="24"/>
        <v>1</v>
      </c>
      <c r="AY117" s="112">
        <f>SUMPRODUCT(AN117:AW117,幕後結果_最佳化!$Z$1005:$AI$1005)</f>
        <v>0.33651672616004663</v>
      </c>
      <c r="AZ117" s="112">
        <f>(SUMPRODUCT(AN117:AW117,MMULT(AN117:AW117,幕後結果!$AB$9:$AK$18)))*252</f>
        <v>4.9185536434407776E-2</v>
      </c>
      <c r="BA117" s="112">
        <f t="shared" si="25"/>
        <v>0.22177812433693223</v>
      </c>
      <c r="BB117" s="88">
        <f t="shared" si="26"/>
        <v>1.3239210451341674</v>
      </c>
      <c r="BC117" s="46"/>
      <c r="BD117" s="46"/>
    </row>
    <row r="118" spans="1:56">
      <c r="A118" s="81">
        <v>117</v>
      </c>
      <c r="B118" s="112">
        <v>0.91068687773390944</v>
      </c>
      <c r="C118" s="112">
        <v>0.63182095197741517</v>
      </c>
      <c r="D118" s="112">
        <v>0.72997616082038808</v>
      </c>
      <c r="E118" s="112">
        <v>0.13243088833477845</v>
      </c>
      <c r="F118" s="112">
        <v>0.17214847856219895</v>
      </c>
      <c r="G118" s="112">
        <v>0.74358296671385893</v>
      </c>
      <c r="H118" s="112">
        <v>0.43996768686715404</v>
      </c>
      <c r="I118" s="112">
        <v>7.5450983438381858E-2</v>
      </c>
      <c r="J118" s="112">
        <v>0.20465000594965477</v>
      </c>
      <c r="K118" s="90">
        <v>0.32681318130590431</v>
      </c>
      <c r="L118" s="91"/>
      <c r="M118" s="92">
        <v>117</v>
      </c>
      <c r="N118" s="115">
        <v>1.3449968725563424</v>
      </c>
      <c r="O118" s="115">
        <v>0.33668006060082389</v>
      </c>
      <c r="P118" s="115">
        <v>0.61274089370526208</v>
      </c>
      <c r="Q118" s="115">
        <v>-1.1149735027150343</v>
      </c>
      <c r="R118" s="115">
        <v>-0.94570914438072362</v>
      </c>
      <c r="S118" s="115">
        <v>0.65443115702205834</v>
      </c>
      <c r="T118" s="115">
        <v>-0.15105114132530018</v>
      </c>
      <c r="U118" s="112">
        <v>-1.4363528347316168</v>
      </c>
      <c r="V118" s="112">
        <v>-0.82512608480529515</v>
      </c>
      <c r="W118" s="84">
        <v>-0.4487301080086819</v>
      </c>
      <c r="X118" s="46"/>
      <c r="Y118" s="85">
        <v>117</v>
      </c>
      <c r="Z118" s="112">
        <f>(幕後結果!$AB$2+幕後結果!$AB$4*幕後結果_最佳化!$N1119)*12/3</f>
        <v>1.6215910759966004</v>
      </c>
      <c r="AA118" s="112">
        <f>(幕後結果!$AC$2+幕後結果!$AC$4*幕後結果_最佳化!$O1119)*12/3</f>
        <v>-0.79708885409771446</v>
      </c>
      <c r="AB118" s="112">
        <f>(幕後結果!$AD$2+幕後結果!$AD$4*幕後結果_最佳化!$P1119)*12/3</f>
        <v>1.4322522733204623</v>
      </c>
      <c r="AC118" s="112">
        <f>(幕後結果!$AE$2+幕後結果!$AE$4*幕後結果_最佳化!$Q1119)*12/3</f>
        <v>0.36214697883167668</v>
      </c>
      <c r="AD118" s="112">
        <f>(幕後結果!$AF$2+幕後結果!$AF$4*幕後結果_最佳化!$R1119)*12/3</f>
        <v>1.4911840904518954</v>
      </c>
      <c r="AE118" s="112">
        <f>(幕後結果!$AG$2+幕後結果!$AG$4*幕後結果_最佳化!$S1119)*12/3</f>
        <v>0.38141104007870713</v>
      </c>
      <c r="AF118" s="112">
        <f>(幕後結果!$AH$2+幕後結果!$AH$4*幕後結果_最佳化!$T1119)*12/3</f>
        <v>-0.37673682186825569</v>
      </c>
      <c r="AG118" s="112">
        <f>(幕後結果!$AI$2+幕後結果!$AI$4*幕後結果_最佳化!$U1119)*12/3</f>
        <v>-0.83706788033327717</v>
      </c>
      <c r="AH118" s="112">
        <f>(幕後結果!$AJ$2+幕後結果!$AJ$4*幕後結果_最佳化!$V1119)*12/3</f>
        <v>0.67822982481071892</v>
      </c>
      <c r="AI118" s="86">
        <f>(幕後結果!$AK$2+幕後結果!$AK$4*幕後結果_最佳化!$W1119)*12/3</f>
        <v>4.6681496786299542E-3</v>
      </c>
      <c r="AJ118" s="46"/>
      <c r="AK118" s="46"/>
      <c r="AL118" s="46"/>
      <c r="AM118" s="94">
        <v>117</v>
      </c>
      <c r="AN118" s="112">
        <f t="shared" si="14"/>
        <v>0.13262651263637573</v>
      </c>
      <c r="AO118" s="112">
        <f t="shared" si="15"/>
        <v>0.11168760177766904</v>
      </c>
      <c r="AP118" s="112">
        <f t="shared" si="16"/>
        <v>0.1995165316498608</v>
      </c>
      <c r="AQ118" s="112">
        <f t="shared" si="17"/>
        <v>3.5641603017103424E-2</v>
      </c>
      <c r="AR118" s="112">
        <f t="shared" si="18"/>
        <v>0.15094500982492176</v>
      </c>
      <c r="AS118" s="112">
        <f t="shared" si="19"/>
        <v>2.7366197855065054E-3</v>
      </c>
      <c r="AT118" s="112">
        <f t="shared" si="20"/>
        <v>0.14961801327070762</v>
      </c>
      <c r="AU118" s="112">
        <f t="shared" si="21"/>
        <v>5.7714111412125776E-2</v>
      </c>
      <c r="AV118" s="112">
        <f t="shared" si="22"/>
        <v>0.10569565252296967</v>
      </c>
      <c r="AW118" s="112">
        <f t="shared" si="23"/>
        <v>5.3818344102759749E-2</v>
      </c>
      <c r="AX118" s="112">
        <f t="shared" si="24"/>
        <v>1</v>
      </c>
      <c r="AY118" s="112">
        <f>SUMPRODUCT(AN118:AW118,幕後結果_最佳化!$Z$1005:$AI$1005)</f>
        <v>0.4099582981177487</v>
      </c>
      <c r="AZ118" s="112">
        <f>(SUMPRODUCT(AN118:AW118,MMULT(AN118:AW118,幕後結果!$AB$9:$AK$18)))*252</f>
        <v>5.5567272565862878E-2</v>
      </c>
      <c r="BA118" s="112">
        <f t="shared" si="25"/>
        <v>0.23572711461743825</v>
      </c>
      <c r="BB118" s="88">
        <f t="shared" si="26"/>
        <v>1.5571322743819604</v>
      </c>
      <c r="BC118" s="46"/>
      <c r="BD118" s="46"/>
    </row>
    <row r="119" spans="1:56">
      <c r="A119" s="81">
        <v>118</v>
      </c>
      <c r="B119" s="112">
        <v>0.80814337528553226</v>
      </c>
      <c r="C119" s="112">
        <v>0.32203345065668953</v>
      </c>
      <c r="D119" s="112">
        <v>0.8710798172014822</v>
      </c>
      <c r="E119" s="112">
        <v>0.88567175120178976</v>
      </c>
      <c r="F119" s="112">
        <v>2.6926917933898231E-2</v>
      </c>
      <c r="G119" s="112">
        <v>0.81613835495844023</v>
      </c>
      <c r="H119" s="112">
        <v>0.81202088449445542</v>
      </c>
      <c r="I119" s="112">
        <v>0.84612996701899257</v>
      </c>
      <c r="J119" s="112">
        <v>0.5194730267789831</v>
      </c>
      <c r="K119" s="90">
        <v>0.35006671565902159</v>
      </c>
      <c r="L119" s="91"/>
      <c r="M119" s="92">
        <v>118</v>
      </c>
      <c r="N119" s="115">
        <v>0.87107491574339546</v>
      </c>
      <c r="O119" s="115">
        <v>-0.46202010712354785</v>
      </c>
      <c r="P119" s="115">
        <v>1.1315103120955916</v>
      </c>
      <c r="Q119" s="115">
        <v>1.2038268810665502</v>
      </c>
      <c r="R119" s="115">
        <v>-1.9280103737042951</v>
      </c>
      <c r="S119" s="115">
        <v>0.90074617806473256</v>
      </c>
      <c r="T119" s="115">
        <v>0.88536791562559647</v>
      </c>
      <c r="U119" s="112">
        <v>1.0199755303500402</v>
      </c>
      <c r="V119" s="112">
        <v>4.8831038604984028E-2</v>
      </c>
      <c r="W119" s="84">
        <v>-0.3851403543026376</v>
      </c>
      <c r="X119" s="46"/>
      <c r="Y119" s="85">
        <v>118</v>
      </c>
      <c r="Z119" s="112">
        <f>(幕後結果!$AB$2+幕後結果!$AB$4*幕後結果_最佳化!$N1120)*12/3</f>
        <v>1.0331930824221731</v>
      </c>
      <c r="AA119" s="112">
        <f>(幕後結果!$AC$2+幕後結果!$AC$4*幕後結果_最佳化!$O1120)*12/3</f>
        <v>-1.9389326767741586</v>
      </c>
      <c r="AB119" s="112">
        <f>(幕後結果!$AD$2+幕後結果!$AD$4*幕後結果_最佳化!$P1120)*12/3</f>
        <v>1.6576222361434028</v>
      </c>
      <c r="AC119" s="112">
        <f>(幕後結果!$AE$2+幕後結果!$AE$4*幕後結果_最佳化!$Q1120)*12/3</f>
        <v>1.9995037642634641</v>
      </c>
      <c r="AD119" s="112">
        <f>(幕後結果!$AF$2+幕後結果!$AF$4*幕後結果_最佳化!$R1120)*12/3</f>
        <v>0.72179563743086239</v>
      </c>
      <c r="AE119" s="112">
        <f>(幕後結果!$AG$2+幕後結果!$AG$4*幕後結果_最佳化!$S1120)*12/3</f>
        <v>0.38800317351670022</v>
      </c>
      <c r="AF119" s="112">
        <f>(幕後結果!$AH$2+幕後結果!$AH$4*幕後結果_最佳化!$T1120)*12/3</f>
        <v>0.33964388069092699</v>
      </c>
      <c r="AG119" s="112">
        <f>(幕後結果!$AI$2+幕後結果!$AI$4*幕後結果_最佳化!$U1120)*12/3</f>
        <v>2.0143307526146499</v>
      </c>
      <c r="AH119" s="112">
        <f>(幕後結果!$AJ$2+幕後結果!$AJ$4*幕後結果_最佳化!$V1120)*12/3</f>
        <v>0.79381324961005217</v>
      </c>
      <c r="AI119" s="86">
        <f>(幕後結果!$AK$2+幕後結果!$AK$4*幕後結果_最佳化!$W1120)*12/3</f>
        <v>-0.22728589782632436</v>
      </c>
      <c r="AJ119" s="46"/>
      <c r="AK119" s="46"/>
      <c r="AL119" s="46"/>
      <c r="AM119" s="94">
        <v>118</v>
      </c>
      <c r="AN119" s="112">
        <f t="shared" si="14"/>
        <v>0.15294733413710138</v>
      </c>
      <c r="AO119" s="112">
        <f t="shared" si="15"/>
        <v>0.17099758038791782</v>
      </c>
      <c r="AP119" s="112">
        <f t="shared" si="16"/>
        <v>0.15972452364039894</v>
      </c>
      <c r="AQ119" s="112">
        <f t="shared" si="17"/>
        <v>1.8940916146969564E-2</v>
      </c>
      <c r="AR119" s="112">
        <f t="shared" si="18"/>
        <v>6.2440779790826406E-2</v>
      </c>
      <c r="AS119" s="112">
        <f t="shared" si="19"/>
        <v>0.114742383046314</v>
      </c>
      <c r="AT119" s="112">
        <f t="shared" si="20"/>
        <v>0.18156764231953107</v>
      </c>
      <c r="AU119" s="112">
        <f t="shared" si="21"/>
        <v>3.0136895371364474E-2</v>
      </c>
      <c r="AV119" s="112">
        <f t="shared" si="22"/>
        <v>2.0235636156495929E-2</v>
      </c>
      <c r="AW119" s="112">
        <f t="shared" si="23"/>
        <v>8.8266309003080495E-2</v>
      </c>
      <c r="AX119" s="112">
        <f t="shared" si="24"/>
        <v>1</v>
      </c>
      <c r="AY119" s="112">
        <f>SUMPRODUCT(AN119:AW119,幕後結果_最佳化!$Z$1005:$AI$1005)</f>
        <v>-7.4158503677565707E-3</v>
      </c>
      <c r="AZ119" s="112">
        <f>(SUMPRODUCT(AN119:AW119,MMULT(AN119:AW119,幕後結果!$AB$9:$AK$18)))*252</f>
        <v>5.3473228146366417E-2</v>
      </c>
      <c r="BA119" s="112">
        <f t="shared" si="25"/>
        <v>0.23124279047435492</v>
      </c>
      <c r="BB119" s="88">
        <f t="shared" si="26"/>
        <v>-0.21758883926518199</v>
      </c>
      <c r="BC119" s="46"/>
      <c r="BD119" s="46"/>
    </row>
    <row r="120" spans="1:56">
      <c r="A120" s="81">
        <v>119</v>
      </c>
      <c r="B120" s="112">
        <v>0.78915016316135911</v>
      </c>
      <c r="C120" s="112">
        <v>0.8694525101167434</v>
      </c>
      <c r="D120" s="112">
        <v>0.32229669417721962</v>
      </c>
      <c r="E120" s="112">
        <v>0.75868557020600713</v>
      </c>
      <c r="F120" s="112">
        <v>0.90900045946136454</v>
      </c>
      <c r="G120" s="112">
        <v>0.55999755258604877</v>
      </c>
      <c r="H120" s="112">
        <v>0.23873270181273898</v>
      </c>
      <c r="I120" s="112">
        <v>0.12022858684182358</v>
      </c>
      <c r="J120" s="112">
        <v>0.83836575898724797</v>
      </c>
      <c r="K120" s="90">
        <v>0.41135556610226587</v>
      </c>
      <c r="L120" s="91"/>
      <c r="M120" s="92">
        <v>119</v>
      </c>
      <c r="N120" s="115">
        <v>0.80347598173018286</v>
      </c>
      <c r="O120" s="115">
        <v>1.1238068384790525</v>
      </c>
      <c r="P120" s="115">
        <v>-0.46128605512275894</v>
      </c>
      <c r="Q120" s="115">
        <v>0.70208066489492882</v>
      </c>
      <c r="R120" s="115">
        <v>1.3346250929480474</v>
      </c>
      <c r="S120" s="115">
        <v>0.15096301043202676</v>
      </c>
      <c r="T120" s="115">
        <v>-0.71038503027459221</v>
      </c>
      <c r="U120" s="112">
        <v>-1.1738448553588263</v>
      </c>
      <c r="V120" s="112">
        <v>0.98776351064858681</v>
      </c>
      <c r="W120" s="84">
        <v>-0.22405933732478606</v>
      </c>
      <c r="X120" s="46"/>
      <c r="Y120" s="85">
        <v>119</v>
      </c>
      <c r="Z120" s="112">
        <f>(幕後結果!$AB$2+幕後結果!$AB$4*幕後結果_最佳化!$N1121)*12/3</f>
        <v>0.94926559906895258</v>
      </c>
      <c r="AA120" s="112">
        <f>(幕後結果!$AC$2+幕後結果!$AC$4*幕後結果_最佳化!$O1121)*12/3</f>
        <v>0.24057916664466839</v>
      </c>
      <c r="AB120" s="112">
        <f>(幕後結果!$AD$2+幕後結果!$AD$4*幕後結果_最佳化!$P1121)*12/3</f>
        <v>0.41905207159288671</v>
      </c>
      <c r="AC120" s="112">
        <f>(幕後結果!$AE$2+幕後結果!$AE$4*幕後結果_最佳化!$Q1121)*12/3</f>
        <v>1.5305383664124701</v>
      </c>
      <c r="AD120" s="112">
        <f>(幕後結果!$AF$2+幕後結果!$AF$4*幕後結果_最佳化!$R1121)*12/3</f>
        <v>4.0548671218232908</v>
      </c>
      <c r="AE120" s="112">
        <f>(幕後結果!$AG$2+幕後結果!$AG$4*幕後結果_最佳化!$S1121)*12/3</f>
        <v>0.65192995478696159</v>
      </c>
      <c r="AF120" s="112">
        <f>(幕後結果!$AH$2+幕後結果!$AH$4*幕後結果_最佳化!$T1121)*12/3</f>
        <v>-0.27005288833643404</v>
      </c>
      <c r="AG120" s="112">
        <f>(幕後結果!$AI$2+幕後結果!$AI$4*幕後結果_最佳化!$U1121)*12/3</f>
        <v>0.3362991867740896</v>
      </c>
      <c r="AH120" s="112">
        <f>(幕後結果!$AJ$2+幕後結果!$AJ$4*幕後結果_最佳化!$V1121)*12/3</f>
        <v>2.5346098670471378</v>
      </c>
      <c r="AI120" s="86">
        <f>(幕後結果!$AK$2+幕後結果!$AK$4*幕後結果_最佳化!$W1121)*12/3</f>
        <v>0.83456342032035147</v>
      </c>
      <c r="AJ120" s="46"/>
      <c r="AK120" s="46"/>
      <c r="AL120" s="46"/>
      <c r="AM120" s="94">
        <v>119</v>
      </c>
      <c r="AN120" s="112">
        <f t="shared" si="14"/>
        <v>0.11404425080858213</v>
      </c>
      <c r="AO120" s="112">
        <f t="shared" si="15"/>
        <v>0.11766351569155972</v>
      </c>
      <c r="AP120" s="112">
        <f t="shared" si="16"/>
        <v>2.7696480953428242E-2</v>
      </c>
      <c r="AQ120" s="112">
        <f t="shared" si="17"/>
        <v>0.1082919197199626</v>
      </c>
      <c r="AR120" s="112">
        <f t="shared" si="18"/>
        <v>0.17658451456915464</v>
      </c>
      <c r="AS120" s="112">
        <f t="shared" si="19"/>
        <v>2.6488938854182326E-2</v>
      </c>
      <c r="AT120" s="112">
        <f t="shared" si="20"/>
        <v>0.14999413746500723</v>
      </c>
      <c r="AU120" s="112">
        <f t="shared" si="21"/>
        <v>0.20670212444654498</v>
      </c>
      <c r="AV120" s="112">
        <f t="shared" si="22"/>
        <v>7.6317148321121756E-3</v>
      </c>
      <c r="AW120" s="112">
        <f t="shared" si="23"/>
        <v>6.4902402659466063E-2</v>
      </c>
      <c r="AX120" s="112">
        <f t="shared" si="24"/>
        <v>1.0000000000000002</v>
      </c>
      <c r="AY120" s="112">
        <f>SUMPRODUCT(AN120:AW120,幕後結果_最佳化!$Z$1005:$AI$1005)</f>
        <v>0.38609946724599026</v>
      </c>
      <c r="AZ120" s="112">
        <f>(SUMPRODUCT(AN120:AW120,MMULT(AN120:AW120,幕後結果!$AB$9:$AK$18)))*252</f>
        <v>6.1593747662708392E-2</v>
      </c>
      <c r="BA120" s="112">
        <f t="shared" si="25"/>
        <v>0.24818087690776738</v>
      </c>
      <c r="BB120" s="88">
        <f t="shared" si="26"/>
        <v>1.3828602409747108</v>
      </c>
      <c r="BC120" s="46"/>
      <c r="BD120" s="46"/>
    </row>
    <row r="121" spans="1:56">
      <c r="A121" s="81">
        <v>120</v>
      </c>
      <c r="B121" s="112">
        <v>0.23795788277092944</v>
      </c>
      <c r="C121" s="112">
        <v>0.88483193451633779</v>
      </c>
      <c r="D121" s="112">
        <v>1.3336314943819483E-2</v>
      </c>
      <c r="E121" s="112">
        <v>0.23223183538036496</v>
      </c>
      <c r="F121" s="112">
        <v>0.62491258187365006</v>
      </c>
      <c r="G121" s="112">
        <v>0.78371530333665618</v>
      </c>
      <c r="H121" s="112">
        <v>6.633336246607624E-2</v>
      </c>
      <c r="I121" s="112">
        <v>0.39793372596954502</v>
      </c>
      <c r="J121" s="112">
        <v>0.55216803570175976</v>
      </c>
      <c r="K121" s="90">
        <v>8.2226811013041967E-3</v>
      </c>
      <c r="L121" s="91"/>
      <c r="M121" s="92">
        <v>120</v>
      </c>
      <c r="N121" s="115">
        <v>-0.71288686850246075</v>
      </c>
      <c r="O121" s="115">
        <v>1.1994934478492778</v>
      </c>
      <c r="P121" s="115">
        <v>-2.2162756460625661</v>
      </c>
      <c r="Q121" s="115">
        <v>-0.73151659690783488</v>
      </c>
      <c r="R121" s="115">
        <v>0.31840883650317342</v>
      </c>
      <c r="S121" s="115">
        <v>0.78480246724079061</v>
      </c>
      <c r="T121" s="115">
        <v>-1.5036685733290596</v>
      </c>
      <c r="U121" s="112">
        <v>-0.25869905086665546</v>
      </c>
      <c r="V121" s="112">
        <v>0.13114079686222571</v>
      </c>
      <c r="W121" s="84">
        <v>-2.3988786832333955</v>
      </c>
      <c r="X121" s="46"/>
      <c r="Y121" s="85">
        <v>120</v>
      </c>
      <c r="Z121" s="112">
        <f>(幕後結果!$AB$2+幕後結果!$AB$4*幕後結果_最佳化!$N1122)*12/3</f>
        <v>-0.9333752994616068</v>
      </c>
      <c r="AA121" s="112">
        <f>(幕後結果!$AC$2+幕後結果!$AC$4*幕後結果_最佳化!$O1122)*12/3</f>
        <v>0.21313153593592604</v>
      </c>
      <c r="AB121" s="112">
        <f>(幕後結果!$AD$2+幕後結果!$AD$4*幕後結果_最佳化!$P1122)*12/3</f>
        <v>-1.5496856452116754</v>
      </c>
      <c r="AC121" s="112">
        <f>(幕後結果!$AE$2+幕後結果!$AE$4*幕後結果_最佳化!$Q1122)*12/3</f>
        <v>1.6892978948024329E-5</v>
      </c>
      <c r="AD121" s="112">
        <f>(幕後結果!$AF$2+幕後結果!$AF$4*幕後結果_最佳化!$R1122)*12/3</f>
        <v>2.0091998880645483</v>
      </c>
      <c r="AE121" s="112">
        <f>(幕後結果!$AG$2+幕後結果!$AG$4*幕後結果_最佳化!$S1122)*12/3</f>
        <v>1.0151064097080038</v>
      </c>
      <c r="AF121" s="112">
        <f>(幕後結果!$AH$2+幕後結果!$AH$4*幕後結果_最佳化!$T1122)*12/3</f>
        <v>-1.1738433416536533</v>
      </c>
      <c r="AG121" s="112">
        <f>(幕後結果!$AI$2+幕後結果!$AI$4*幕後結果_最佳化!$U1122)*12/3</f>
        <v>-0.51056780454420447</v>
      </c>
      <c r="AH121" s="112">
        <f>(幕後結果!$AJ$2+幕後結果!$AJ$4*幕後結果_最佳化!$V1122)*12/3</f>
        <v>0.89426694609637869</v>
      </c>
      <c r="AI121" s="86">
        <f>(幕後結果!$AK$2+幕後結果!$AK$4*幕後結果_最佳化!$W1122)*12/3</f>
        <v>-1.518381188162589</v>
      </c>
      <c r="AJ121" s="46"/>
      <c r="AK121" s="46"/>
      <c r="AL121" s="46"/>
      <c r="AM121" s="94">
        <v>120</v>
      </c>
      <c r="AN121" s="112">
        <f t="shared" si="14"/>
        <v>0.10576750090937674</v>
      </c>
      <c r="AO121" s="112">
        <f t="shared" si="15"/>
        <v>6.5135594638728173E-2</v>
      </c>
      <c r="AP121" s="112">
        <f t="shared" si="16"/>
        <v>0.15818727076888756</v>
      </c>
      <c r="AQ121" s="112">
        <f t="shared" si="17"/>
        <v>6.0236626428843226E-2</v>
      </c>
      <c r="AR121" s="112">
        <f t="shared" si="18"/>
        <v>0.15233555573475011</v>
      </c>
      <c r="AS121" s="112">
        <f t="shared" si="19"/>
        <v>0.14949322036846133</v>
      </c>
      <c r="AT121" s="112">
        <f t="shared" si="20"/>
        <v>5.7920925415308119E-2</v>
      </c>
      <c r="AU121" s="112">
        <f t="shared" si="21"/>
        <v>8.4885139943656124E-2</v>
      </c>
      <c r="AV121" s="112">
        <f t="shared" si="22"/>
        <v>0.12506412246896881</v>
      </c>
      <c r="AW121" s="112">
        <f t="shared" si="23"/>
        <v>4.097404332301971E-2</v>
      </c>
      <c r="AX121" s="112">
        <f t="shared" si="24"/>
        <v>0.99999999999999989</v>
      </c>
      <c r="AY121" s="112">
        <f>SUMPRODUCT(AN121:AW121,幕後結果_最佳化!$Z$1005:$AI$1005)</f>
        <v>0.51031363599483492</v>
      </c>
      <c r="AZ121" s="112">
        <f>(SUMPRODUCT(AN121:AW121,MMULT(AN121:AW121,幕後結果!$AB$9:$AK$18)))*252</f>
        <v>5.3299123189804204E-2</v>
      </c>
      <c r="BA121" s="112">
        <f t="shared" si="25"/>
        <v>0.23086602866122205</v>
      </c>
      <c r="BB121" s="88">
        <f t="shared" si="26"/>
        <v>2.0246098514594717</v>
      </c>
      <c r="BC121" s="46"/>
      <c r="BD121" s="46"/>
    </row>
    <row r="122" spans="1:56">
      <c r="A122" s="81">
        <v>121</v>
      </c>
      <c r="B122" s="112">
        <v>0.18013298123871468</v>
      </c>
      <c r="C122" s="112">
        <v>0.21393420774748528</v>
      </c>
      <c r="D122" s="112">
        <v>0.45813870416265789</v>
      </c>
      <c r="E122" s="112">
        <v>0.44058145134119675</v>
      </c>
      <c r="F122" s="112">
        <v>0.86783003669468672</v>
      </c>
      <c r="G122" s="112">
        <v>0.96507313695575125</v>
      </c>
      <c r="H122" s="112">
        <v>3.7065458085145719E-2</v>
      </c>
      <c r="I122" s="112">
        <v>0.69835728260220487</v>
      </c>
      <c r="J122" s="112">
        <v>0.51474370200939501</v>
      </c>
      <c r="K122" s="90">
        <v>0.97493033686296759</v>
      </c>
      <c r="L122" s="91"/>
      <c r="M122" s="92">
        <v>121</v>
      </c>
      <c r="N122" s="115">
        <v>-0.91485841710987303</v>
      </c>
      <c r="O122" s="115">
        <v>-0.79284451830681868</v>
      </c>
      <c r="P122" s="115">
        <v>-0.10512400912935828</v>
      </c>
      <c r="Q122" s="115">
        <v>-0.14949519235940981</v>
      </c>
      <c r="R122" s="115">
        <v>1.1161920736902291</v>
      </c>
      <c r="S122" s="115">
        <v>1.8128579965339762</v>
      </c>
      <c r="T122" s="115">
        <v>-1.785804510487355</v>
      </c>
      <c r="U122" s="112">
        <v>0.51968171289501675</v>
      </c>
      <c r="V122" s="112">
        <v>3.6965397107387374E-2</v>
      </c>
      <c r="W122" s="84">
        <v>1.9587734323178716</v>
      </c>
      <c r="X122" s="46"/>
      <c r="Y122" s="85">
        <v>121</v>
      </c>
      <c r="Z122" s="112">
        <f>(幕後結果!$AB$2+幕後結果!$AB$4*幕後結果_最佳化!$N1123)*12/3</f>
        <v>-1.1841331557949575</v>
      </c>
      <c r="AA122" s="112">
        <f>(幕後結果!$AC$2+幕後結果!$AC$4*幕後結果_最佳化!$O1123)*12/3</f>
        <v>-2.550003790991112</v>
      </c>
      <c r="AB122" s="112">
        <f>(幕後結果!$AD$2+幕後結果!$AD$4*幕後結果_最佳化!$P1123)*12/3</f>
        <v>1.5275195332061453E-2</v>
      </c>
      <c r="AC122" s="112">
        <f>(幕後結果!$AE$2+幕後結果!$AE$4*幕後結果_最佳化!$Q1123)*12/3</f>
        <v>0.56299688722838681</v>
      </c>
      <c r="AD122" s="112">
        <f>(幕後結果!$AF$2+幕後結果!$AF$4*幕後結果_最佳化!$R1123)*12/3</f>
        <v>2.6806202596940154</v>
      </c>
      <c r="AE122" s="112">
        <f>(幕後結果!$AG$2+幕後結果!$AG$4*幕後結果_最佳化!$S1123)*12/3</f>
        <v>1.7059142221003583</v>
      </c>
      <c r="AF122" s="112">
        <f>(幕後結果!$AH$2+幕後結果!$AH$4*幕後結果_最佳化!$T1123)*12/3</f>
        <v>-1.2496581595098175</v>
      </c>
      <c r="AG122" s="112">
        <f>(幕後結果!$AI$2+幕後結果!$AI$4*幕後結果_最佳化!$U1123)*12/3</f>
        <v>0.38145612718742239</v>
      </c>
      <c r="AH122" s="112">
        <f>(幕後結果!$AJ$2+幕後結果!$AJ$4*幕後結果_最佳化!$V1123)*12/3</f>
        <v>1.0480909517654751</v>
      </c>
      <c r="AI122" s="86">
        <f>(幕後結果!$AK$2+幕後結果!$AK$4*幕後結果_最佳化!$W1123)*12/3</f>
        <v>1.1781307823259404</v>
      </c>
      <c r="AJ122" s="46"/>
      <c r="AK122" s="46"/>
      <c r="AL122" s="46"/>
      <c r="AM122" s="94">
        <v>121</v>
      </c>
      <c r="AN122" s="112">
        <f t="shared" si="14"/>
        <v>3.6128409972681151E-2</v>
      </c>
      <c r="AO122" s="112">
        <f t="shared" si="15"/>
        <v>0.17936076058886558</v>
      </c>
      <c r="AP122" s="112">
        <f t="shared" si="16"/>
        <v>8.1496981726084064E-2</v>
      </c>
      <c r="AQ122" s="112">
        <f t="shared" si="17"/>
        <v>6.607483038531925E-2</v>
      </c>
      <c r="AR122" s="112">
        <f t="shared" si="18"/>
        <v>3.26811352503181E-2</v>
      </c>
      <c r="AS122" s="112">
        <f t="shared" si="19"/>
        <v>8.1482258054186282E-2</v>
      </c>
      <c r="AT122" s="112">
        <f t="shared" si="20"/>
        <v>3.6333779480533006E-2</v>
      </c>
      <c r="AU122" s="112">
        <f t="shared" si="21"/>
        <v>0.25661701224493</v>
      </c>
      <c r="AV122" s="112">
        <f t="shared" si="22"/>
        <v>0.10996459149890807</v>
      </c>
      <c r="AW122" s="112">
        <f t="shared" si="23"/>
        <v>0.11986024079817451</v>
      </c>
      <c r="AX122" s="112">
        <f t="shared" si="24"/>
        <v>0.99999999999999989</v>
      </c>
      <c r="AY122" s="112">
        <f>SUMPRODUCT(AN122:AW122,幕後結果_最佳化!$Z$1005:$AI$1005)</f>
        <v>0.14149134973112018</v>
      </c>
      <c r="AZ122" s="112">
        <f>(SUMPRODUCT(AN122:AW122,MMULT(AN122:AW122,幕後結果!$AB$9:$AK$18)))*252</f>
        <v>6.1755394093746606E-2</v>
      </c>
      <c r="BA122" s="112">
        <f t="shared" si="25"/>
        <v>0.24850632606383807</v>
      </c>
      <c r="BB122" s="88">
        <f t="shared" si="26"/>
        <v>0.39673577446794389</v>
      </c>
      <c r="BC122" s="46"/>
      <c r="BD122" s="46"/>
    </row>
    <row r="123" spans="1:56">
      <c r="A123" s="81">
        <v>122</v>
      </c>
      <c r="B123" s="112">
        <v>0.23534071095125575</v>
      </c>
      <c r="C123" s="112">
        <v>0.93094103180064547</v>
      </c>
      <c r="D123" s="112">
        <v>0.54651086418215944</v>
      </c>
      <c r="E123" s="112">
        <v>0.32138809984043326</v>
      </c>
      <c r="F123" s="112">
        <v>0.83683977808629817</v>
      </c>
      <c r="G123" s="112">
        <v>6.0946824527514876E-2</v>
      </c>
      <c r="H123" s="112">
        <v>0.32690725967364664</v>
      </c>
      <c r="I123" s="112">
        <v>0.53403097541000122</v>
      </c>
      <c r="J123" s="112">
        <v>0.32187178308941444</v>
      </c>
      <c r="K123" s="90">
        <v>0.66187903735343245</v>
      </c>
      <c r="L123" s="91"/>
      <c r="M123" s="92">
        <v>122</v>
      </c>
      <c r="N123" s="115">
        <v>-0.72137077605859501</v>
      </c>
      <c r="O123" s="115">
        <v>1.4828361970284998</v>
      </c>
      <c r="P123" s="115">
        <v>0.11685081922763693</v>
      </c>
      <c r="Q123" s="115">
        <v>-0.4638207163815159</v>
      </c>
      <c r="R123" s="115">
        <v>0.98155232621788069</v>
      </c>
      <c r="S123" s="115">
        <v>-1.5468739280198167</v>
      </c>
      <c r="T123" s="115">
        <v>-0.44846932530107098</v>
      </c>
      <c r="U123" s="112">
        <v>8.5406722160982551E-2</v>
      </c>
      <c r="V123" s="112">
        <v>-0.46247103896378811</v>
      </c>
      <c r="W123" s="84">
        <v>0.41759681575564028</v>
      </c>
      <c r="X123" s="46"/>
      <c r="Y123" s="85">
        <v>122</v>
      </c>
      <c r="Z123" s="112">
        <f>(幕後結果!$AB$2+幕後結果!$AB$4*幕後結果_最佳化!$N1124)*12/3</f>
        <v>-0.94390849825507528</v>
      </c>
      <c r="AA123" s="112">
        <f>(幕後結果!$AC$2+幕後結果!$AC$4*幕後結果_最佳化!$O1124)*12/3</f>
        <v>0.60286138291224711</v>
      </c>
      <c r="AB123" s="112">
        <f>(幕後結果!$AD$2+幕後結果!$AD$4*幕後結果_最佳化!$P1124)*12/3</f>
        <v>0.49689682010519415</v>
      </c>
      <c r="AC123" s="112">
        <f>(幕後結果!$AE$2+幕後結果!$AE$4*幕後結果_最佳化!$Q1124)*12/3</f>
        <v>0.79266290404437267</v>
      </c>
      <c r="AD123" s="112">
        <f>(幕後結果!$AF$2+幕後結果!$AF$4*幕後結果_最佳化!$R1124)*12/3</f>
        <v>3.1702345449994076</v>
      </c>
      <c r="AE123" s="112">
        <f>(幕後結果!$AG$2+幕後結果!$AG$4*幕後結果_最佳化!$S1124)*12/3</f>
        <v>-1.0558375695922124</v>
      </c>
      <c r="AF123" s="112">
        <f>(幕後結果!$AH$2+幕後結果!$AH$4*幕後結果_最佳化!$T1124)*12/3</f>
        <v>-2.4007123379499683E-2</v>
      </c>
      <c r="AG123" s="112">
        <f>(幕後結果!$AI$2+幕後結果!$AI$4*幕後結果_最佳化!$U1124)*12/3</f>
        <v>0.23726132342102091</v>
      </c>
      <c r="AH123" s="112">
        <f>(幕後結果!$AJ$2+幕後結果!$AJ$4*幕後結果_最佳化!$V1124)*12/3</f>
        <v>0.91661739854335611</v>
      </c>
      <c r="AI123" s="86">
        <f>(幕後結果!$AK$2+幕後結果!$AK$4*幕後結果_最佳化!$W1124)*12/3</f>
        <v>0.75436463332253068</v>
      </c>
      <c r="AJ123" s="46"/>
      <c r="AK123" s="46"/>
      <c r="AL123" s="46"/>
      <c r="AM123" s="94">
        <v>122</v>
      </c>
      <c r="AN123" s="112">
        <f t="shared" si="14"/>
        <v>0.11894699981822764</v>
      </c>
      <c r="AO123" s="112">
        <f t="shared" si="15"/>
        <v>6.9236865922181326E-2</v>
      </c>
      <c r="AP123" s="112">
        <f t="shared" si="16"/>
        <v>2.3578202012368099E-2</v>
      </c>
      <c r="AQ123" s="112">
        <f t="shared" si="17"/>
        <v>0.15905010471210537</v>
      </c>
      <c r="AR123" s="112">
        <f t="shared" si="18"/>
        <v>0.11246430032357237</v>
      </c>
      <c r="AS123" s="112">
        <f t="shared" si="19"/>
        <v>7.5817890590052756E-2</v>
      </c>
      <c r="AT123" s="112">
        <f t="shared" si="20"/>
        <v>0.1073154592108865</v>
      </c>
      <c r="AU123" s="112">
        <f t="shared" si="21"/>
        <v>0.15465231608101415</v>
      </c>
      <c r="AV123" s="112">
        <f t="shared" si="22"/>
        <v>2.9071324411791947E-2</v>
      </c>
      <c r="AW123" s="112">
        <f t="shared" si="23"/>
        <v>0.14986653691779989</v>
      </c>
      <c r="AX123" s="112">
        <f t="shared" si="24"/>
        <v>1</v>
      </c>
      <c r="AY123" s="112">
        <f>SUMPRODUCT(AN123:AW123,幕後結果_最佳化!$Z$1005:$AI$1005)</f>
        <v>0.37575648347356966</v>
      </c>
      <c r="AZ123" s="112">
        <f>(SUMPRODUCT(AN123:AW123,MMULT(AN123:AW123,幕後結果!$AB$9:$AK$18)))*252</f>
        <v>5.2322512349554699E-2</v>
      </c>
      <c r="BA123" s="112">
        <f t="shared" si="25"/>
        <v>0.22874114704083021</v>
      </c>
      <c r="BB123" s="88">
        <f t="shared" si="26"/>
        <v>1.4551666273412318</v>
      </c>
      <c r="BC123" s="46"/>
      <c r="BD123" s="46"/>
    </row>
    <row r="124" spans="1:56">
      <c r="A124" s="81">
        <v>123</v>
      </c>
      <c r="B124" s="112">
        <v>0.62894775684918058</v>
      </c>
      <c r="C124" s="112">
        <v>0.59809660139272824</v>
      </c>
      <c r="D124" s="112">
        <v>0.77039536397686814</v>
      </c>
      <c r="E124" s="112">
        <v>0.32913141051477401</v>
      </c>
      <c r="F124" s="112">
        <v>0.92326920311708327</v>
      </c>
      <c r="G124" s="112">
        <v>0.78934013071583387</v>
      </c>
      <c r="H124" s="112">
        <v>1.6400214468260454E-2</v>
      </c>
      <c r="I124" s="112">
        <v>0.69384454252419503</v>
      </c>
      <c r="J124" s="112">
        <v>0.56925803926859797</v>
      </c>
      <c r="K124" s="90">
        <v>0.17505278924962031</v>
      </c>
      <c r="L124" s="91"/>
      <c r="M124" s="92">
        <v>123</v>
      </c>
      <c r="N124" s="115">
        <v>0.32906774132167427</v>
      </c>
      <c r="O124" s="115">
        <v>0.24842344282860568</v>
      </c>
      <c r="P124" s="115">
        <v>0.74014952291936176</v>
      </c>
      <c r="Q124" s="115">
        <v>-0.44231286730309222</v>
      </c>
      <c r="R124" s="115">
        <v>1.4274105426625221</v>
      </c>
      <c r="S124" s="115">
        <v>0.80413374359606149</v>
      </c>
      <c r="T124" s="115">
        <v>-2.1345176682300138</v>
      </c>
      <c r="U124" s="112">
        <v>0.50677754315839207</v>
      </c>
      <c r="V124" s="112">
        <v>0.17448550487912753</v>
      </c>
      <c r="W124" s="84">
        <v>-0.93438452279573481</v>
      </c>
      <c r="X124" s="46"/>
      <c r="Y124" s="85">
        <v>123</v>
      </c>
      <c r="Z124" s="112">
        <f>(幕後結果!$AB$2+幕後結果!$AB$4*幕後結果_最佳化!$N1125)*12/3</f>
        <v>0.36026385990345605</v>
      </c>
      <c r="AA124" s="112">
        <f>(幕後結果!$AC$2+幕後結果!$AC$4*幕後結果_最佳化!$O1125)*12/3</f>
        <v>-1.0069819872330461</v>
      </c>
      <c r="AB124" s="112">
        <f>(幕後結果!$AD$2+幕後結果!$AD$4*幕後結果_最佳化!$P1125)*12/3</f>
        <v>1.2276388648165768</v>
      </c>
      <c r="AC124" s="112">
        <f>(幕後結果!$AE$2+幕後結果!$AE$4*幕後結果_最佳化!$Q1125)*12/3</f>
        <v>0.80418029645985134</v>
      </c>
      <c r="AD124" s="112">
        <f>(幕後結果!$AF$2+幕後結果!$AF$4*幕後結果_最佳化!$R1125)*12/3</f>
        <v>3.7161116401736236</v>
      </c>
      <c r="AE124" s="112">
        <f>(幕後結果!$AG$2+幕後結果!$AG$4*幕後結果_最佳化!$S1125)*12/3</f>
        <v>1.0320509505694477</v>
      </c>
      <c r="AF124" s="112">
        <f>(幕後結果!$AH$2+幕後結果!$AH$4*幕後結果_最佳化!$T1125)*12/3</f>
        <v>-1.2758601077949856</v>
      </c>
      <c r="AG124" s="112">
        <f>(幕後結果!$AI$2+幕後結果!$AI$4*幕後結果_最佳化!$U1125)*12/3</f>
        <v>0.76746973460924262</v>
      </c>
      <c r="AH124" s="112">
        <f>(幕後結果!$AJ$2+幕後結果!$AJ$4*幕後結果_最佳化!$V1125)*12/3</f>
        <v>1.5940731900480269</v>
      </c>
      <c r="AI124" s="86">
        <f>(幕後結果!$AK$2+幕後結果!$AK$4*幕後結果_最佳化!$W1125)*12/3</f>
        <v>-0.13848436168272871</v>
      </c>
      <c r="AJ124" s="46"/>
      <c r="AK124" s="46"/>
      <c r="AL124" s="46"/>
      <c r="AM124" s="94">
        <v>123</v>
      </c>
      <c r="AN124" s="112">
        <f t="shared" si="14"/>
        <v>0.12369967230323571</v>
      </c>
      <c r="AO124" s="112">
        <f t="shared" si="15"/>
        <v>7.7733812841760216E-2</v>
      </c>
      <c r="AP124" s="112">
        <f t="shared" si="16"/>
        <v>4.351847238030656E-2</v>
      </c>
      <c r="AQ124" s="112">
        <f t="shared" si="17"/>
        <v>1.4947880625923825E-2</v>
      </c>
      <c r="AR124" s="112">
        <f t="shared" si="18"/>
        <v>0.12409218295979947</v>
      </c>
      <c r="AS124" s="112">
        <f t="shared" si="19"/>
        <v>0.10127533965875291</v>
      </c>
      <c r="AT124" s="112">
        <f t="shared" si="20"/>
        <v>0.16282132245813863</v>
      </c>
      <c r="AU124" s="112">
        <f t="shared" si="21"/>
        <v>9.4533275812827874E-2</v>
      </c>
      <c r="AV124" s="112">
        <f t="shared" si="22"/>
        <v>0.10978894617085488</v>
      </c>
      <c r="AW124" s="112">
        <f t="shared" si="23"/>
        <v>0.14758909478839988</v>
      </c>
      <c r="AX124" s="112">
        <f t="shared" si="24"/>
        <v>1</v>
      </c>
      <c r="AY124" s="112">
        <f>SUMPRODUCT(AN124:AW124,幕後結果_最佳化!$Z$1005:$AI$1005)</f>
        <v>0.32984224354229902</v>
      </c>
      <c r="AZ124" s="112">
        <f>(SUMPRODUCT(AN124:AW124,MMULT(AN124:AW124,幕後結果!$AB$9:$AK$18)))*252</f>
        <v>4.9889175924693475E-2</v>
      </c>
      <c r="BA124" s="112">
        <f t="shared" si="25"/>
        <v>0.22335885011499651</v>
      </c>
      <c r="BB124" s="88">
        <f t="shared" si="26"/>
        <v>1.2846692369456887</v>
      </c>
      <c r="BC124" s="46"/>
      <c r="BD124" s="46"/>
    </row>
    <row r="125" spans="1:56">
      <c r="A125" s="81">
        <v>124</v>
      </c>
      <c r="B125" s="112">
        <v>1.8986127871216896E-2</v>
      </c>
      <c r="C125" s="112">
        <v>0.83659439626320808</v>
      </c>
      <c r="D125" s="112">
        <v>0.28792211252089528</v>
      </c>
      <c r="E125" s="112">
        <v>0.68783417033244865</v>
      </c>
      <c r="F125" s="112">
        <v>0.48820553598916017</v>
      </c>
      <c r="G125" s="112">
        <v>0.13292435294310234</v>
      </c>
      <c r="H125" s="112">
        <v>0.68921013931547925</v>
      </c>
      <c r="I125" s="112">
        <v>5.6931632245498243E-3</v>
      </c>
      <c r="J125" s="112">
        <v>0.89621399295649606</v>
      </c>
      <c r="K125" s="90">
        <v>5.2398537357194241E-2</v>
      </c>
      <c r="L125" s="91"/>
      <c r="M125" s="92">
        <v>124</v>
      </c>
      <c r="N125" s="115">
        <v>-2.0751540929026002</v>
      </c>
      <c r="O125" s="115">
        <v>0.98055708199221303</v>
      </c>
      <c r="P125" s="115">
        <v>-0.5594652730531352</v>
      </c>
      <c r="Q125" s="115">
        <v>0.48972054826245909</v>
      </c>
      <c r="R125" s="115">
        <v>-2.9568645076598052E-2</v>
      </c>
      <c r="S125" s="115">
        <v>-1.1126734415745911</v>
      </c>
      <c r="T125" s="115">
        <v>0.49361271205279195</v>
      </c>
      <c r="U125" s="112">
        <v>-2.5306134222879253</v>
      </c>
      <c r="V125" s="112">
        <v>1.260269900988662</v>
      </c>
      <c r="W125" s="84">
        <v>-1.6220292997424359</v>
      </c>
      <c r="X125" s="46"/>
      <c r="Y125" s="85">
        <v>124</v>
      </c>
      <c r="Z125" s="112">
        <f>(幕後結果!$AB$2+幕後結果!$AB$4*幕後結果_最佳化!$N1126)*12/3</f>
        <v>-2.6246987125813188</v>
      </c>
      <c r="AA125" s="112">
        <f>(幕後結果!$AC$2+幕後結果!$AC$4*幕後結果_最佳化!$O1126)*12/3</f>
        <v>-0.20693943100338097</v>
      </c>
      <c r="AB125" s="112">
        <f>(幕後結果!$AD$2+幕後結果!$AD$4*幕後結果_最佳化!$P1126)*12/3</f>
        <v>-0.54750360710252444</v>
      </c>
      <c r="AC125" s="112">
        <f>(幕後結果!$AE$2+幕後結果!$AE$4*幕後結果_最佳化!$Q1126)*12/3</f>
        <v>1.1571496977965128</v>
      </c>
      <c r="AD125" s="112">
        <f>(幕後結果!$AF$2+幕後結果!$AF$4*幕後結果_最佳化!$R1126)*12/3</f>
        <v>1.7046327195429472</v>
      </c>
      <c r="AE125" s="112">
        <f>(幕後結果!$AG$2+幕後結果!$AG$4*幕後結果_最佳化!$S1126)*12/3</f>
        <v>-0.8796205401702446</v>
      </c>
      <c r="AF125" s="112">
        <f>(幕後結果!$AH$2+幕後結果!$AH$4*幕後結果_最佳化!$T1126)*12/3</f>
        <v>0.45616494384983569</v>
      </c>
      <c r="AG125" s="112">
        <f>(幕後結果!$AI$2+幕後結果!$AI$4*幕後結果_最佳化!$U1126)*12/3</f>
        <v>-1.5998406248931769</v>
      </c>
      <c r="AH125" s="112">
        <f>(幕後結果!$AJ$2+幕後結果!$AJ$4*幕後結果_最佳化!$V1126)*12/3</f>
        <v>1.9760911207210299</v>
      </c>
      <c r="AI125" s="86">
        <f>(幕後結果!$AK$2+幕後結果!$AK$4*幕後結果_最佳化!$W1126)*12/3</f>
        <v>-0.88561265149971613</v>
      </c>
      <c r="AJ125" s="46"/>
      <c r="AK125" s="46"/>
      <c r="AL125" s="46"/>
      <c r="AM125" s="94">
        <v>124</v>
      </c>
      <c r="AN125" s="112">
        <f t="shared" si="14"/>
        <v>4.2916713977847083E-2</v>
      </c>
      <c r="AO125" s="112">
        <f t="shared" si="15"/>
        <v>6.6970615133244565E-2</v>
      </c>
      <c r="AP125" s="112">
        <f t="shared" si="16"/>
        <v>0.18648803973023745</v>
      </c>
      <c r="AQ125" s="112">
        <f t="shared" si="17"/>
        <v>4.5293260870390983E-2</v>
      </c>
      <c r="AR125" s="112">
        <f t="shared" si="18"/>
        <v>3.335229225436414E-2</v>
      </c>
      <c r="AS125" s="112">
        <f t="shared" si="19"/>
        <v>0.10439166512600161</v>
      </c>
      <c r="AT125" s="112">
        <f t="shared" si="20"/>
        <v>0.18618337405735477</v>
      </c>
      <c r="AU125" s="112">
        <f t="shared" si="21"/>
        <v>0.1120280584750374</v>
      </c>
      <c r="AV125" s="112">
        <f t="shared" si="22"/>
        <v>9.6626251864286042E-2</v>
      </c>
      <c r="AW125" s="112">
        <f t="shared" si="23"/>
        <v>0.12574972851123603</v>
      </c>
      <c r="AX125" s="112">
        <f t="shared" si="24"/>
        <v>1.0000000000000002</v>
      </c>
      <c r="AY125" s="112">
        <f>SUMPRODUCT(AN125:AW125,幕後結果_最佳化!$Z$1005:$AI$1005)</f>
        <v>0.2426452509880071</v>
      </c>
      <c r="AZ125" s="112">
        <f>(SUMPRODUCT(AN125:AW125,MMULT(AN125:AW125,幕後結果!$AB$9:$AK$18)))*252</f>
        <v>4.3127359462233145E-2</v>
      </c>
      <c r="BA125" s="112">
        <f t="shared" si="25"/>
        <v>0.2076712774127254</v>
      </c>
      <c r="BB125" s="88">
        <f t="shared" si="26"/>
        <v>0.96183378595506919</v>
      </c>
      <c r="BC125" s="46"/>
      <c r="BD125" s="46"/>
    </row>
    <row r="126" spans="1:56">
      <c r="A126" s="81">
        <v>125</v>
      </c>
      <c r="B126" s="112">
        <v>0.3194422582816645</v>
      </c>
      <c r="C126" s="112">
        <v>0.61250545830247871</v>
      </c>
      <c r="D126" s="112">
        <v>0.68215380050773056</v>
      </c>
      <c r="E126" s="112">
        <v>0.15443137982107924</v>
      </c>
      <c r="F126" s="112">
        <v>0.76934518335164248</v>
      </c>
      <c r="G126" s="112">
        <v>0.76405285838814452</v>
      </c>
      <c r="H126" s="112">
        <v>0.18597403768567911</v>
      </c>
      <c r="I126" s="112">
        <v>0.10890550976253421</v>
      </c>
      <c r="J126" s="112">
        <v>8.1934774263490828E-2</v>
      </c>
      <c r="K126" s="90">
        <v>0.86815609314865916</v>
      </c>
      <c r="L126" s="91"/>
      <c r="M126" s="92">
        <v>125</v>
      </c>
      <c r="N126" s="115">
        <v>-0.46925900151736538</v>
      </c>
      <c r="O126" s="115">
        <v>0.28585512736097335</v>
      </c>
      <c r="P126" s="115">
        <v>0.47373008185728227</v>
      </c>
      <c r="Q126" s="115">
        <v>-1.0176112062772553</v>
      </c>
      <c r="R126" s="115">
        <v>0.73669206515911079</v>
      </c>
      <c r="S126" s="115">
        <v>0.71940034682254894</v>
      </c>
      <c r="T126" s="115">
        <v>-0.89283026645426711</v>
      </c>
      <c r="U126" s="112">
        <v>-1.232369685539461</v>
      </c>
      <c r="V126" s="112">
        <v>-1.3921745465961093</v>
      </c>
      <c r="W126" s="84">
        <v>1.1177171547665103</v>
      </c>
      <c r="X126" s="46"/>
      <c r="Y126" s="85">
        <v>125</v>
      </c>
      <c r="Z126" s="112">
        <f>(幕後結果!$AB$2+幕後結果!$AB$4*幕後結果_最佳化!$N1127)*12/3</f>
        <v>-0.63089902451360591</v>
      </c>
      <c r="AA126" s="112">
        <f>(幕後結果!$AC$2+幕後結果!$AC$4*幕後結果_最佳化!$O1127)*12/3</f>
        <v>-1.0247610740674393</v>
      </c>
      <c r="AB126" s="112">
        <f>(幕後結果!$AD$2+幕後結果!$AD$4*幕後結果_最佳化!$P1127)*12/3</f>
        <v>0.76029506298998362</v>
      </c>
      <c r="AC126" s="112">
        <f>(幕後結果!$AE$2+幕後結果!$AE$4*幕後結果_最佳化!$Q1127)*12/3</f>
        <v>0.28311998097766666</v>
      </c>
      <c r="AD126" s="112">
        <f>(幕後結果!$AF$2+幕後結果!$AF$4*幕後結果_最佳化!$R1127)*12/3</f>
        <v>2.6220317179017649</v>
      </c>
      <c r="AE126" s="112">
        <f>(幕後結果!$AG$2+幕後結果!$AG$4*幕後結果_最佳化!$S1127)*12/3</f>
        <v>0.79917091134297769</v>
      </c>
      <c r="AF126" s="112">
        <f>(幕後結果!$AH$2+幕後結果!$AH$4*幕後結果_最佳化!$T1127)*12/3</f>
        <v>-0.58583779063071628</v>
      </c>
      <c r="AG126" s="112">
        <f>(幕後結果!$AI$2+幕後結果!$AI$4*幕後結果_最佳化!$U1127)*12/3</f>
        <v>-0.96472302312978331</v>
      </c>
      <c r="AH126" s="112">
        <f>(幕後結果!$AJ$2+幕後結果!$AJ$4*幕後結果_最佳化!$V1127)*12/3</f>
        <v>0.18658792160515059</v>
      </c>
      <c r="AI126" s="86">
        <f>(幕後結果!$AK$2+幕後結果!$AK$4*幕後結果_最佳化!$W1127)*12/3</f>
        <v>0.85307847461039066</v>
      </c>
      <c r="AJ126" s="46"/>
      <c r="AK126" s="46"/>
      <c r="AL126" s="46"/>
      <c r="AM126" s="94">
        <v>125</v>
      </c>
      <c r="AN126" s="112">
        <f t="shared" si="14"/>
        <v>0.10055260915321938</v>
      </c>
      <c r="AO126" s="112">
        <f t="shared" si="15"/>
        <v>0.18641230320239915</v>
      </c>
      <c r="AP126" s="112">
        <f t="shared" si="16"/>
        <v>5.1968071003655684E-2</v>
      </c>
      <c r="AQ126" s="112">
        <f t="shared" si="17"/>
        <v>0.11397667099653164</v>
      </c>
      <c r="AR126" s="112">
        <f t="shared" si="18"/>
        <v>7.6783279269470844E-2</v>
      </c>
      <c r="AS126" s="112">
        <f t="shared" si="19"/>
        <v>4.2811318474257523E-2</v>
      </c>
      <c r="AT126" s="112">
        <f t="shared" si="20"/>
        <v>0.17691092576894307</v>
      </c>
      <c r="AU126" s="112">
        <f t="shared" si="21"/>
        <v>0.12261298890417952</v>
      </c>
      <c r="AV126" s="112">
        <f t="shared" si="22"/>
        <v>4.1289546684020698E-2</v>
      </c>
      <c r="AW126" s="112">
        <f t="shared" si="23"/>
        <v>8.6682286543322482E-2</v>
      </c>
      <c r="AX126" s="112">
        <f t="shared" si="24"/>
        <v>1</v>
      </c>
      <c r="AY126" s="112">
        <f>SUMPRODUCT(AN126:AW126,幕後結果_最佳化!$Z$1005:$AI$1005)</f>
        <v>0.1090843133632069</v>
      </c>
      <c r="AZ126" s="112">
        <f>(SUMPRODUCT(AN126:AW126,MMULT(AN126:AW126,幕後結果!$AB$9:$AK$18)))*252</f>
        <v>5.4754881908622141E-2</v>
      </c>
      <c r="BA126" s="112">
        <f t="shared" si="25"/>
        <v>0.23399761090366317</v>
      </c>
      <c r="BB126" s="88">
        <f t="shared" si="26"/>
        <v>0.28284183375895661</v>
      </c>
      <c r="BC126" s="46"/>
      <c r="BD126" s="46"/>
    </row>
    <row r="127" spans="1:56">
      <c r="A127" s="81">
        <v>126</v>
      </c>
      <c r="B127" s="112">
        <v>0.6300536302874904</v>
      </c>
      <c r="C127" s="112">
        <v>0.8288188871835136</v>
      </c>
      <c r="D127" s="112">
        <v>0.54608415412652689</v>
      </c>
      <c r="E127" s="112">
        <v>0.84605385469761374</v>
      </c>
      <c r="F127" s="112">
        <v>7.8246910383639623E-2</v>
      </c>
      <c r="G127" s="112">
        <v>0.72870407957212446</v>
      </c>
      <c r="H127" s="112">
        <v>0.1768767485603242</v>
      </c>
      <c r="I127" s="112">
        <v>0.54563855654440263</v>
      </c>
      <c r="J127" s="112">
        <v>0.35206247317800998</v>
      </c>
      <c r="K127" s="90">
        <v>0.18823847404394778</v>
      </c>
      <c r="L127" s="91"/>
      <c r="M127" s="92">
        <v>126</v>
      </c>
      <c r="N127" s="115">
        <v>0.33199539079647816</v>
      </c>
      <c r="O127" s="115">
        <v>0.94950815642239572</v>
      </c>
      <c r="P127" s="115">
        <v>0.11577395605670959</v>
      </c>
      <c r="Q127" s="115">
        <v>1.0196546205492507</v>
      </c>
      <c r="R127" s="115">
        <v>-1.4169627423667217</v>
      </c>
      <c r="S127" s="115">
        <v>0.60889831549253559</v>
      </c>
      <c r="T127" s="115">
        <v>-0.92733332458496942</v>
      </c>
      <c r="U127" s="112">
        <v>0.11464957080440964</v>
      </c>
      <c r="V127" s="112">
        <v>-0.37975815562402931</v>
      </c>
      <c r="W127" s="84">
        <v>-0.88440625410349993</v>
      </c>
      <c r="X127" s="46"/>
      <c r="Y127" s="85">
        <v>126</v>
      </c>
      <c r="Z127" s="112">
        <f>(幕後結果!$AB$2+幕後結果!$AB$4*幕後結果_最佳化!$N1128)*12/3</f>
        <v>0.36389868427084388</v>
      </c>
      <c r="AA127" s="112">
        <f>(幕後結果!$AC$2+幕後結果!$AC$4*幕後結果_最佳化!$O1128)*12/3</f>
        <v>-4.0581754349662269E-2</v>
      </c>
      <c r="AB127" s="112">
        <f>(幕後結果!$AD$2+幕後結果!$AD$4*幕後結果_最佳化!$P1128)*12/3</f>
        <v>0.75905092313908329</v>
      </c>
      <c r="AC127" s="112">
        <f>(幕後結果!$AE$2+幕後結果!$AE$4*幕後結果_最佳化!$Q1128)*12/3</f>
        <v>1.8386215603720262</v>
      </c>
      <c r="AD127" s="112">
        <f>(幕後結果!$AF$2+幕後結果!$AF$4*幕後結果_最佳化!$R1128)*12/3</f>
        <v>1.2475804409856792</v>
      </c>
      <c r="AE127" s="112">
        <f>(幕後結果!$AG$2+幕後結果!$AG$4*幕後結果_最佳化!$S1128)*12/3</f>
        <v>0.59303729288385254</v>
      </c>
      <c r="AF127" s="112">
        <f>(幕後結果!$AH$2+幕後結果!$AH$4*幕後結果_最佳化!$T1128)*12/3</f>
        <v>-0.71330509561772681</v>
      </c>
      <c r="AG127" s="112">
        <f>(幕後結果!$AI$2+幕後結果!$AI$4*幕後結果_最佳化!$U1128)*12/3</f>
        <v>1.1773641858510209</v>
      </c>
      <c r="AH127" s="112">
        <f>(幕後結果!$AJ$2+幕後結果!$AJ$4*幕後結果_最佳化!$V1128)*12/3</f>
        <v>0.17417288015932852</v>
      </c>
      <c r="AI127" s="86">
        <f>(幕後結果!$AK$2+幕後結果!$AK$4*幕後結果_最佳化!$W1128)*12/3</f>
        <v>-0.40201616746579399</v>
      </c>
      <c r="AJ127" s="46"/>
      <c r="AK127" s="46"/>
      <c r="AL127" s="46"/>
      <c r="AM127" s="94">
        <v>126</v>
      </c>
      <c r="AN127" s="112">
        <f t="shared" si="14"/>
        <v>0.10057530792738724</v>
      </c>
      <c r="AO127" s="112">
        <f t="shared" si="15"/>
        <v>0.12038049040246314</v>
      </c>
      <c r="AP127" s="112">
        <f t="shared" si="16"/>
        <v>8.5388255873561872E-2</v>
      </c>
      <c r="AQ127" s="112">
        <f t="shared" si="17"/>
        <v>6.4606589762612604E-2</v>
      </c>
      <c r="AR127" s="112">
        <f t="shared" si="18"/>
        <v>7.4833506030135985E-2</v>
      </c>
      <c r="AS127" s="112">
        <f t="shared" si="19"/>
        <v>0.11004571424926049</v>
      </c>
      <c r="AT127" s="112">
        <f t="shared" si="20"/>
        <v>5.6459006695289846E-2</v>
      </c>
      <c r="AU127" s="112">
        <f t="shared" si="21"/>
        <v>0.11192042224855513</v>
      </c>
      <c r="AV127" s="112">
        <f t="shared" si="22"/>
        <v>0.12444081218156325</v>
      </c>
      <c r="AW127" s="112">
        <f t="shared" si="23"/>
        <v>0.15134989462917053</v>
      </c>
      <c r="AX127" s="112">
        <f t="shared" si="24"/>
        <v>1</v>
      </c>
      <c r="AY127" s="112">
        <f>SUMPRODUCT(AN127:AW127,幕後結果_最佳化!$Z$1005:$AI$1005)</f>
        <v>0.26706421989263651</v>
      </c>
      <c r="AZ127" s="112">
        <f>(SUMPRODUCT(AN127:AW127,MMULT(AN127:AW127,幕後結果!$AB$9:$AK$18)))*252</f>
        <v>5.2083854731309491E-2</v>
      </c>
      <c r="BA127" s="112">
        <f t="shared" si="25"/>
        <v>0.22821887461669224</v>
      </c>
      <c r="BB127" s="88">
        <f t="shared" si="26"/>
        <v>0.98223348208659</v>
      </c>
      <c r="BC127" s="46"/>
      <c r="BD127" s="46"/>
    </row>
    <row r="128" spans="1:56">
      <c r="A128" s="81">
        <v>127</v>
      </c>
      <c r="B128" s="112">
        <v>1.1092189123320884E-2</v>
      </c>
      <c r="C128" s="112">
        <v>0.22907872936390117</v>
      </c>
      <c r="D128" s="112">
        <v>0.40981079004790821</v>
      </c>
      <c r="E128" s="112">
        <v>0.77310698949307066</v>
      </c>
      <c r="F128" s="112">
        <v>0.56540553572623775</v>
      </c>
      <c r="G128" s="112">
        <v>0.14701549755447951</v>
      </c>
      <c r="H128" s="112">
        <v>0.64024447637650406</v>
      </c>
      <c r="I128" s="112">
        <v>0.84058889315437635</v>
      </c>
      <c r="J128" s="112">
        <v>0.3360566441842483</v>
      </c>
      <c r="K128" s="90">
        <v>0.84538781264907414</v>
      </c>
      <c r="L128" s="91"/>
      <c r="M128" s="92">
        <v>127</v>
      </c>
      <c r="N128" s="115">
        <v>-2.2871961225614377</v>
      </c>
      <c r="O128" s="115">
        <v>-0.74188426730301205</v>
      </c>
      <c r="P128" s="115">
        <v>-0.22803172124818971</v>
      </c>
      <c r="Q128" s="115">
        <v>0.74911810924091582</v>
      </c>
      <c r="R128" s="115">
        <v>0.16468880554334067</v>
      </c>
      <c r="S128" s="115">
        <v>-1.0493197152073541</v>
      </c>
      <c r="T128" s="115">
        <v>0.35911234438465101</v>
      </c>
      <c r="U128" s="112">
        <v>0.99688112664014805</v>
      </c>
      <c r="V128" s="112">
        <v>-0.42324942673770738</v>
      </c>
      <c r="W128" s="84">
        <v>1.0168508773618663</v>
      </c>
      <c r="X128" s="46"/>
      <c r="Y128" s="85">
        <v>127</v>
      </c>
      <c r="Z128" s="112">
        <f>(幕後結果!$AB$2+幕後結果!$AB$4*幕後結果_最佳化!$N1129)*12/3</f>
        <v>-2.8879595786609058</v>
      </c>
      <c r="AA128" s="112">
        <f>(幕後結果!$AC$2+幕後結果!$AC$4*幕後結果_最佳化!$O1129)*12/3</f>
        <v>-2.5990125114397218</v>
      </c>
      <c r="AB128" s="112">
        <f>(幕後結果!$AD$2+幕後結果!$AD$4*幕後結果_最佳化!$P1129)*12/3</f>
        <v>-0.49930246998402811</v>
      </c>
      <c r="AC128" s="112">
        <f>(幕後結果!$AE$2+幕後結果!$AE$4*幕後結果_最佳化!$Q1129)*12/3</f>
        <v>1.1127301448408897</v>
      </c>
      <c r="AD128" s="112">
        <f>(幕後結果!$AF$2+幕後結果!$AF$4*幕後結果_最佳化!$R1129)*12/3</f>
        <v>1.48952469376549</v>
      </c>
      <c r="AE128" s="112">
        <f>(幕後結果!$AG$2+幕後結果!$AG$4*幕後結果_最佳化!$S1129)*12/3</f>
        <v>-1.2742607538959025</v>
      </c>
      <c r="AF128" s="112">
        <f>(幕後結果!$AH$2+幕後結果!$AH$4*幕後結果_最佳化!$T1129)*12/3</f>
        <v>0.26362520663717315</v>
      </c>
      <c r="AG128" s="112">
        <f>(幕後結果!$AI$2+幕後結果!$AI$4*幕後結果_最佳化!$U1129)*12/3</f>
        <v>0.64605923584841429</v>
      </c>
      <c r="AH128" s="112">
        <f>(幕後結果!$AJ$2+幕後結果!$AJ$4*幕後結果_最佳化!$V1129)*12/3</f>
        <v>0.24636286117519945</v>
      </c>
      <c r="AI128" s="86">
        <f>(幕後結果!$AK$2+幕後結果!$AK$4*幕後結果_最佳化!$W1129)*12/3</f>
        <v>4.4877308784783555E-2</v>
      </c>
      <c r="AJ128" s="46"/>
      <c r="AK128" s="46"/>
      <c r="AL128" s="46"/>
      <c r="AM128" s="94">
        <v>127</v>
      </c>
      <c r="AN128" s="112">
        <f t="shared" si="14"/>
        <v>7.7271625581027334E-2</v>
      </c>
      <c r="AO128" s="112">
        <f t="shared" si="15"/>
        <v>7.3425195939679277E-2</v>
      </c>
      <c r="AP128" s="112">
        <f t="shared" si="16"/>
        <v>0.11669958662504382</v>
      </c>
      <c r="AQ128" s="112">
        <f t="shared" si="17"/>
        <v>0.17242055116729244</v>
      </c>
      <c r="AR128" s="112">
        <f t="shared" si="18"/>
        <v>0.10394007281900726</v>
      </c>
      <c r="AS128" s="112">
        <f t="shared" si="19"/>
        <v>0.13216435928136347</v>
      </c>
      <c r="AT128" s="112">
        <f t="shared" si="20"/>
        <v>9.870856761983628E-3</v>
      </c>
      <c r="AU128" s="112">
        <f t="shared" si="21"/>
        <v>6.7575464546507244E-2</v>
      </c>
      <c r="AV128" s="112">
        <f t="shared" si="22"/>
        <v>0.12237262522146759</v>
      </c>
      <c r="AW128" s="112">
        <f t="shared" si="23"/>
        <v>0.12425966205662788</v>
      </c>
      <c r="AX128" s="112">
        <f t="shared" si="24"/>
        <v>1</v>
      </c>
      <c r="AY128" s="112">
        <f>SUMPRODUCT(AN128:AW128,幕後結果_最佳化!$Z$1005:$AI$1005)</f>
        <v>0.48824244275823681</v>
      </c>
      <c r="AZ128" s="112">
        <f>(SUMPRODUCT(AN128:AW128,MMULT(AN128:AW128,幕後結果!$AB$9:$AK$18)))*252</f>
        <v>5.0236267685887702E-2</v>
      </c>
      <c r="BA128" s="112">
        <f t="shared" si="25"/>
        <v>0.2241344857131265</v>
      </c>
      <c r="BB128" s="88">
        <f t="shared" si="26"/>
        <v>1.986942979083719</v>
      </c>
      <c r="BC128" s="46"/>
      <c r="BD128" s="46"/>
    </row>
    <row r="129" spans="1:56">
      <c r="A129" s="81">
        <v>128</v>
      </c>
      <c r="B129" s="112">
        <v>0.23174096132768929</v>
      </c>
      <c r="C129" s="112">
        <v>0.50624714206836963</v>
      </c>
      <c r="D129" s="112">
        <v>8.7142711706545528E-2</v>
      </c>
      <c r="E129" s="112">
        <v>0.94351151357764818</v>
      </c>
      <c r="F129" s="112">
        <v>8.7508894508748547E-2</v>
      </c>
      <c r="G129" s="112">
        <v>0.27794842173734513</v>
      </c>
      <c r="H129" s="112">
        <v>0.41341329533467719</v>
      </c>
      <c r="I129" s="112">
        <v>0.7957395468736701</v>
      </c>
      <c r="J129" s="112">
        <v>8.2628244771095538E-2</v>
      </c>
      <c r="K129" s="90">
        <v>4.0821101901817869E-2</v>
      </c>
      <c r="L129" s="91"/>
      <c r="M129" s="92">
        <v>128</v>
      </c>
      <c r="N129" s="115">
        <v>-0.73312544415309555</v>
      </c>
      <c r="O129" s="115">
        <v>1.5659902973687429E-2</v>
      </c>
      <c r="P129" s="115">
        <v>-1.3585620002580785</v>
      </c>
      <c r="Q129" s="115">
        <v>1.5849531779890662</v>
      </c>
      <c r="R129" s="115">
        <v>-1.3562558139615057</v>
      </c>
      <c r="S129" s="115">
        <v>-0.58894697650839789</v>
      </c>
      <c r="T129" s="115">
        <v>-0.21877337175955924</v>
      </c>
      <c r="U129" s="112">
        <v>0.82649931539894272</v>
      </c>
      <c r="V129" s="112">
        <v>-1.3876078507737777</v>
      </c>
      <c r="W129" s="84">
        <v>-1.741236088657558</v>
      </c>
      <c r="X129" s="46"/>
      <c r="Y129" s="85">
        <v>128</v>
      </c>
      <c r="Z129" s="112">
        <f>(幕後結果!$AB$2+幕後結果!$AB$4*幕後結果_最佳化!$N1130)*12/3</f>
        <v>-0.95850251109307349</v>
      </c>
      <c r="AA129" s="112">
        <f>(幕後結果!$AC$2+幕後結果!$AC$4*幕後結果_最佳化!$O1130)*12/3</f>
        <v>-1.4200358533234638</v>
      </c>
      <c r="AB129" s="112">
        <f>(幕後結果!$AD$2+幕後結果!$AD$4*幕後結果_最佳化!$P1130)*12/3</f>
        <v>-0.93328362099409434</v>
      </c>
      <c r="AC129" s="112">
        <f>(幕後結果!$AE$2+幕後結果!$AE$4*幕後結果_最佳化!$Q1130)*12/3</f>
        <v>1.6759717012045421</v>
      </c>
      <c r="AD129" s="112">
        <f>(幕後結果!$AF$2+幕後結果!$AF$4*幕後結果_最佳化!$R1130)*12/3</f>
        <v>0.63027922697863037</v>
      </c>
      <c r="AE129" s="112">
        <f>(幕後結果!$AG$2+幕後結果!$AG$4*幕後結果_最佳化!$S1130)*12/3</f>
        <v>-0.87604100868242518</v>
      </c>
      <c r="AF129" s="112">
        <f>(幕後結果!$AH$2+幕後結果!$AH$4*幕後結果_最佳化!$T1130)*12/3</f>
        <v>-0.35239367494950907</v>
      </c>
      <c r="AG129" s="112">
        <f>(幕後結果!$AI$2+幕後結果!$AI$4*幕後結果_最佳化!$U1130)*12/3</f>
        <v>1.1701226536670313</v>
      </c>
      <c r="AH129" s="112">
        <f>(幕後結果!$AJ$2+幕後結果!$AJ$4*幕後結果_最佳化!$V1130)*12/3</f>
        <v>-1.0186302448716298</v>
      </c>
      <c r="AI129" s="86">
        <f>(幕後結果!$AK$2+幕後結果!$AK$4*幕後結果_最佳化!$W1130)*12/3</f>
        <v>-1.8223295082289599</v>
      </c>
      <c r="AJ129" s="46"/>
      <c r="AK129" s="46"/>
      <c r="AL129" s="46"/>
      <c r="AM129" s="94">
        <v>128</v>
      </c>
      <c r="AN129" s="112">
        <f t="shared" si="14"/>
        <v>3.4614255457948016E-2</v>
      </c>
      <c r="AO129" s="112">
        <f t="shared" si="15"/>
        <v>0.23618310966917128</v>
      </c>
      <c r="AP129" s="112">
        <f t="shared" si="16"/>
        <v>4.7060425848150692E-2</v>
      </c>
      <c r="AQ129" s="112">
        <f t="shared" si="17"/>
        <v>0.12600032193054322</v>
      </c>
      <c r="AR129" s="112">
        <f t="shared" si="18"/>
        <v>0.14669807777015714</v>
      </c>
      <c r="AS129" s="112">
        <f t="shared" si="19"/>
        <v>0.16907602594790927</v>
      </c>
      <c r="AT129" s="112">
        <f t="shared" si="20"/>
        <v>6.3344438237726938E-2</v>
      </c>
      <c r="AU129" s="112">
        <f t="shared" si="21"/>
        <v>5.4885186122543186E-2</v>
      </c>
      <c r="AV129" s="112">
        <f t="shared" si="22"/>
        <v>8.1496826408457387E-2</v>
      </c>
      <c r="AW129" s="112">
        <f t="shared" si="23"/>
        <v>4.0641332607392638E-2</v>
      </c>
      <c r="AX129" s="112">
        <f t="shared" si="24"/>
        <v>0.99999999999999978</v>
      </c>
      <c r="AY129" s="112">
        <f>SUMPRODUCT(AN129:AW129,幕後結果_最佳化!$Z$1005:$AI$1005)</f>
        <v>0.21964475862132196</v>
      </c>
      <c r="AZ129" s="112">
        <f>(SUMPRODUCT(AN129:AW129,MMULT(AN129:AW129,幕後結果!$AB$9:$AK$18)))*252</f>
        <v>6.7155549560428698E-2</v>
      </c>
      <c r="BA129" s="112">
        <f t="shared" si="25"/>
        <v>0.25914387810717948</v>
      </c>
      <c r="BB129" s="88">
        <f t="shared" si="26"/>
        <v>0.68203331644292975</v>
      </c>
      <c r="BC129" s="46"/>
      <c r="BD129" s="46"/>
    </row>
    <row r="130" spans="1:56">
      <c r="A130" s="81">
        <v>129</v>
      </c>
      <c r="B130" s="112">
        <v>0.55318764906205331</v>
      </c>
      <c r="C130" s="112">
        <v>0.51487716570125408</v>
      </c>
      <c r="D130" s="112">
        <v>0.12776487963103356</v>
      </c>
      <c r="E130" s="112">
        <v>0.95346041553587901</v>
      </c>
      <c r="F130" s="112">
        <v>0.37512453526772283</v>
      </c>
      <c r="G130" s="112">
        <v>0.8123858154046546</v>
      </c>
      <c r="H130" s="112">
        <v>0.71911706049533564</v>
      </c>
      <c r="I130" s="112">
        <v>0.51379892670651439</v>
      </c>
      <c r="J130" s="112">
        <v>0.80448349630304072</v>
      </c>
      <c r="K130" s="90">
        <v>0.10925244423267189</v>
      </c>
      <c r="L130" s="91"/>
      <c r="M130" s="92">
        <v>129</v>
      </c>
      <c r="N130" s="115">
        <v>0.13371909913311567</v>
      </c>
      <c r="O130" s="115">
        <v>3.7300171693967737E-2</v>
      </c>
      <c r="P130" s="115">
        <v>-1.1370203963254906</v>
      </c>
      <c r="Q130" s="115">
        <v>1.679374042413494</v>
      </c>
      <c r="R130" s="115">
        <v>-0.3183109612304561</v>
      </c>
      <c r="S130" s="115">
        <v>0.886722411497879</v>
      </c>
      <c r="T130" s="115">
        <v>0.58022057703365637</v>
      </c>
      <c r="U130" s="112">
        <v>3.4595679640257601E-2</v>
      </c>
      <c r="V130" s="112">
        <v>0.85774550414345585</v>
      </c>
      <c r="W130" s="84">
        <v>-1.2305134634805028</v>
      </c>
      <c r="X130" s="46"/>
      <c r="Y130" s="85">
        <v>129</v>
      </c>
      <c r="Z130" s="112">
        <f>(幕後結果!$AB$2+幕後結果!$AB$4*幕後結果_最佳化!$N1131)*12/3</f>
        <v>0.11772867566297666</v>
      </c>
      <c r="AA130" s="112">
        <f>(幕後結果!$AC$2+幕後結果!$AC$4*幕後結果_最佳化!$O1131)*12/3</f>
        <v>-1.3148981327789981</v>
      </c>
      <c r="AB130" s="112">
        <f>(幕後結果!$AD$2+幕後結果!$AD$4*幕後結果_最佳化!$P1131)*12/3</f>
        <v>-0.47816569042910984</v>
      </c>
      <c r="AC130" s="112">
        <f>(幕後結果!$AE$2+幕後結果!$AE$4*幕後結果_最佳化!$Q1131)*12/3</f>
        <v>1.8520446509656612</v>
      </c>
      <c r="AD130" s="112">
        <f>(幕後結果!$AF$2+幕後結果!$AF$4*幕後結果_最佳化!$R1131)*12/3</f>
        <v>2.0013213104501189</v>
      </c>
      <c r="AE130" s="112">
        <f>(幕後結果!$AG$2+幕後結果!$AG$4*幕後結果_最佳化!$S1131)*12/3</f>
        <v>0.81806261772319144</v>
      </c>
      <c r="AF130" s="112">
        <f>(幕後結果!$AH$2+幕後結果!$AH$4*幕後結果_最佳化!$T1131)*12/3</f>
        <v>0.25482866606913324</v>
      </c>
      <c r="AG130" s="112">
        <f>(幕後結果!$AI$2+幕後結果!$AI$4*幕後結果_最佳化!$U1131)*12/3</f>
        <v>1.2458775861777787</v>
      </c>
      <c r="AH130" s="112">
        <f>(幕後結果!$AJ$2+幕後結果!$AJ$4*幕後結果_最佳化!$V1131)*12/3</f>
        <v>1.6786352522581531</v>
      </c>
      <c r="AI130" s="86">
        <f>(幕後結果!$AK$2+幕後結果!$AK$4*幕後結果_最佳化!$W1131)*12/3</f>
        <v>-0.62544299403553216</v>
      </c>
      <c r="AJ130" s="46"/>
      <c r="AK130" s="46"/>
      <c r="AL130" s="46"/>
      <c r="AM130" s="94">
        <v>129</v>
      </c>
      <c r="AN130" s="112">
        <f t="shared" si="14"/>
        <v>7.3074840915100955E-2</v>
      </c>
      <c r="AO130" s="112">
        <f t="shared" si="15"/>
        <v>7.5474469882385251E-2</v>
      </c>
      <c r="AP130" s="112">
        <f t="shared" si="16"/>
        <v>2.3371969222144479E-2</v>
      </c>
      <c r="AQ130" s="112">
        <f t="shared" si="17"/>
        <v>5.2100153571193047E-2</v>
      </c>
      <c r="AR130" s="112">
        <f t="shared" si="18"/>
        <v>1.7123314720873587E-2</v>
      </c>
      <c r="AS130" s="112">
        <f t="shared" si="19"/>
        <v>0.17276830508615143</v>
      </c>
      <c r="AT130" s="112">
        <f t="shared" si="20"/>
        <v>0.19632588319102393</v>
      </c>
      <c r="AU130" s="112">
        <f t="shared" si="21"/>
        <v>0.1668418393789198</v>
      </c>
      <c r="AV130" s="112">
        <f t="shared" si="22"/>
        <v>0.15513191089433331</v>
      </c>
      <c r="AW130" s="112">
        <f t="shared" si="23"/>
        <v>6.7787313137874075E-2</v>
      </c>
      <c r="AX130" s="112">
        <f t="shared" si="24"/>
        <v>1</v>
      </c>
      <c r="AY130" s="112">
        <f>SUMPRODUCT(AN130:AW130,幕後結果_最佳化!$Z$1005:$AI$1005)</f>
        <v>0.2041878844075056</v>
      </c>
      <c r="AZ130" s="112">
        <f>(SUMPRODUCT(AN130:AW130,MMULT(AN130:AW130,幕後結果!$AB$9:$AK$18)))*252</f>
        <v>4.4741688460381415E-2</v>
      </c>
      <c r="BA130" s="112">
        <f t="shared" si="25"/>
        <v>0.21152231196822102</v>
      </c>
      <c r="BB130" s="88">
        <f t="shared" si="26"/>
        <v>0.76251002982483185</v>
      </c>
      <c r="BC130" s="46"/>
      <c r="BD130" s="46"/>
    </row>
    <row r="131" spans="1:56">
      <c r="A131" s="81">
        <v>130</v>
      </c>
      <c r="B131" s="112">
        <v>0.55350774162853988</v>
      </c>
      <c r="C131" s="112">
        <v>6.6095125193224247E-2</v>
      </c>
      <c r="D131" s="112">
        <v>0.4346222686265766</v>
      </c>
      <c r="E131" s="112">
        <v>0.97712626681798875</v>
      </c>
      <c r="F131" s="112">
        <v>0.32986031506812252</v>
      </c>
      <c r="G131" s="112">
        <v>0.22329441651580928</v>
      </c>
      <c r="H131" s="112">
        <v>0.11312741915406388</v>
      </c>
      <c r="I131" s="112">
        <v>0.35398972948138319</v>
      </c>
      <c r="J131" s="112">
        <v>0.57864790471031369</v>
      </c>
      <c r="K131" s="90">
        <v>0.95210646431863788</v>
      </c>
      <c r="L131" s="91"/>
      <c r="M131" s="92">
        <v>130</v>
      </c>
      <c r="N131" s="115">
        <v>0.13452870163968328</v>
      </c>
      <c r="O131" s="115">
        <v>-1.505520733709687</v>
      </c>
      <c r="P131" s="115">
        <v>-0.16461815918925291</v>
      </c>
      <c r="Q131" s="115">
        <v>1.9977159282376642</v>
      </c>
      <c r="R131" s="115">
        <v>-0.44029890992910581</v>
      </c>
      <c r="S131" s="115">
        <v>-0.76111424456762367</v>
      </c>
      <c r="T131" s="115">
        <v>-1.2100626901719678</v>
      </c>
      <c r="U131" s="112">
        <v>-0.37457111429716666</v>
      </c>
      <c r="V131" s="112">
        <v>0.19843569695099028</v>
      </c>
      <c r="W131" s="84">
        <v>1.6656303045326095</v>
      </c>
      <c r="X131" s="46"/>
      <c r="Y131" s="85">
        <v>130</v>
      </c>
      <c r="Z131" s="112">
        <f>(幕後結果!$AB$2+幕後結果!$AB$4*幕後結果_最佳化!$N1132)*12/3</f>
        <v>0.11873383797632613</v>
      </c>
      <c r="AA131" s="112">
        <f>(幕後結果!$AC$2+幕後結果!$AC$4*幕後結果_最佳化!$O1132)*12/3</f>
        <v>-3.4409475124647724</v>
      </c>
      <c r="AB131" s="112">
        <f>(幕後結果!$AD$2+幕後結果!$AD$4*幕後結果_最佳化!$P1132)*12/3</f>
        <v>0.20742926875540324</v>
      </c>
      <c r="AC131" s="112">
        <f>(幕後結果!$AE$2+幕後結果!$AE$4*幕後結果_最佳化!$Q1132)*12/3</f>
        <v>2.0452263010338205</v>
      </c>
      <c r="AD131" s="112">
        <f>(幕後結果!$AF$2+幕後結果!$AF$4*幕後結果_最佳化!$R1132)*12/3</f>
        <v>1.6915612708372347</v>
      </c>
      <c r="AE131" s="112">
        <f>(幕後結果!$AG$2+幕後結果!$AG$4*幕後結果_最佳化!$S1132)*12/3</f>
        <v>-1.3032521771737988</v>
      </c>
      <c r="AF131" s="112">
        <f>(幕後結果!$AH$2+幕後結果!$AH$4*幕後結果_最佳化!$T1132)*12/3</f>
        <v>-0.92721754312974403</v>
      </c>
      <c r="AG131" s="112">
        <f>(幕後結果!$AI$2+幕後結果!$AI$4*幕後結果_最佳化!$U1132)*12/3</f>
        <v>0.52976979274203839</v>
      </c>
      <c r="AH131" s="112">
        <f>(幕後結果!$AJ$2+幕後結果!$AJ$4*幕後結果_最佳化!$V1132)*12/3</f>
        <v>0.86958588623022948</v>
      </c>
      <c r="AI131" s="86">
        <f>(幕後結果!$AK$2+幕後結果!$AK$4*幕後結果_最佳化!$W1132)*12/3</f>
        <v>0.72577589002386889</v>
      </c>
      <c r="AJ131" s="46"/>
      <c r="AK131" s="46"/>
      <c r="AL131" s="46"/>
      <c r="AM131" s="94">
        <v>130</v>
      </c>
      <c r="AN131" s="112">
        <f t="shared" si="14"/>
        <v>9.5709704157187249E-3</v>
      </c>
      <c r="AO131" s="112">
        <f t="shared" si="15"/>
        <v>8.8742140670398581E-2</v>
      </c>
      <c r="AP131" s="112">
        <f t="shared" si="16"/>
        <v>7.4892822341451781E-2</v>
      </c>
      <c r="AQ131" s="112">
        <f t="shared" si="17"/>
        <v>0.15215841013904133</v>
      </c>
      <c r="AR131" s="112">
        <f t="shared" si="18"/>
        <v>0.16273512607196791</v>
      </c>
      <c r="AS131" s="112">
        <f t="shared" si="19"/>
        <v>3.1555446546004923E-2</v>
      </c>
      <c r="AT131" s="112">
        <f t="shared" si="20"/>
        <v>0.15950564938304249</v>
      </c>
      <c r="AU131" s="112">
        <f t="shared" si="21"/>
        <v>6.5135448968249895E-2</v>
      </c>
      <c r="AV131" s="112">
        <f t="shared" si="22"/>
        <v>0.1805414436448933</v>
      </c>
      <c r="AW131" s="112">
        <f t="shared" si="23"/>
        <v>7.5162541819230905E-2</v>
      </c>
      <c r="AX131" s="112">
        <f t="shared" si="24"/>
        <v>0.99999999999999978</v>
      </c>
      <c r="AY131" s="112">
        <f>SUMPRODUCT(AN131:AW131,幕後結果_最佳化!$Z$1005:$AI$1005)</f>
        <v>0.61729618179947876</v>
      </c>
      <c r="AZ131" s="112">
        <f>(SUMPRODUCT(AN131:AW131,MMULT(AN131:AW131,幕後結果!$AB$9:$AK$18)))*252</f>
        <v>4.9785060853217392E-2</v>
      </c>
      <c r="BA131" s="112">
        <f t="shared" si="25"/>
        <v>0.2231256615748565</v>
      </c>
      <c r="BB131" s="88">
        <f t="shared" si="26"/>
        <v>2.5743169913550008</v>
      </c>
      <c r="BC131" s="46"/>
      <c r="BD131" s="46"/>
    </row>
    <row r="132" spans="1:56">
      <c r="A132" s="81">
        <v>131</v>
      </c>
      <c r="B132" s="112">
        <v>4.1265989387978541E-2</v>
      </c>
      <c r="C132" s="112">
        <v>0.64366450809030207</v>
      </c>
      <c r="D132" s="112">
        <v>0.68153717770906663</v>
      </c>
      <c r="E132" s="112">
        <v>0.15694369343174386</v>
      </c>
      <c r="F132" s="112">
        <v>0.70542153632826055</v>
      </c>
      <c r="G132" s="112">
        <v>1.7505248884209124E-2</v>
      </c>
      <c r="H132" s="112">
        <v>5.6311467944299087E-2</v>
      </c>
      <c r="I132" s="112">
        <v>0.74580712244141734</v>
      </c>
      <c r="J132" s="112">
        <v>0.83200918857428641</v>
      </c>
      <c r="K132" s="90">
        <v>0.19219672112788277</v>
      </c>
      <c r="L132" s="91"/>
      <c r="M132" s="92">
        <v>131</v>
      </c>
      <c r="N132" s="115">
        <v>-1.7361801905346574</v>
      </c>
      <c r="O132" s="115">
        <v>0.36827125508817316</v>
      </c>
      <c r="P132" s="115">
        <v>0.47200160275044495</v>
      </c>
      <c r="Q132" s="115">
        <v>-1.0070986146956435</v>
      </c>
      <c r="R132" s="115">
        <v>0.54005815490707965</v>
      </c>
      <c r="S132" s="115">
        <v>-2.1082369599836381</v>
      </c>
      <c r="T132" s="115">
        <v>-1.5865132190030773</v>
      </c>
      <c r="U132" s="112">
        <v>0.66135331909663397</v>
      </c>
      <c r="V132" s="112">
        <v>0.96213534241108756</v>
      </c>
      <c r="W132" s="84">
        <v>-0.86982976568076931</v>
      </c>
      <c r="X132" s="46"/>
      <c r="Y132" s="85">
        <v>131</v>
      </c>
      <c r="Z132" s="112">
        <f>(幕後結果!$AB$2+幕後結果!$AB$4*幕後結果_最佳化!$N1133)*12/3</f>
        <v>-2.2038455295621717</v>
      </c>
      <c r="AA132" s="112">
        <f>(幕後結果!$AC$2+幕後結果!$AC$4*幕後結果_最佳化!$O1133)*12/3</f>
        <v>-1.0212621805810362</v>
      </c>
      <c r="AB132" s="112">
        <f>(幕後結果!$AD$2+幕後結果!$AD$4*幕後結果_最佳化!$P1133)*12/3</f>
        <v>0.38559625163714722</v>
      </c>
      <c r="AC132" s="112">
        <f>(幕後結果!$AE$2+幕後結果!$AE$4*幕後結果_最佳化!$Q1133)*12/3</f>
        <v>0.22913194046459207</v>
      </c>
      <c r="AD132" s="112">
        <f>(幕後結果!$AF$2+幕後結果!$AF$4*幕後結果_最佳化!$R1133)*12/3</f>
        <v>2.061901412544882</v>
      </c>
      <c r="AE132" s="112">
        <f>(幕後結果!$AG$2+幕後結果!$AG$4*幕後結果_最佳化!$S1133)*12/3</f>
        <v>-2.0538851040498307</v>
      </c>
      <c r="AF132" s="112">
        <f>(幕後結果!$AH$2+幕後結果!$AH$4*幕後結果_最佳化!$T1133)*12/3</f>
        <v>-0.90502902776363536</v>
      </c>
      <c r="AG132" s="112">
        <f>(幕後結果!$AI$2+幕後結果!$AI$4*幕後結果_最佳化!$U1133)*12/3</f>
        <v>-0.30252951119734151</v>
      </c>
      <c r="AH132" s="112">
        <f>(幕後結果!$AJ$2+幕後結果!$AJ$4*幕後結果_最佳化!$V1133)*12/3</f>
        <v>1.6379440487163308</v>
      </c>
      <c r="AI132" s="86">
        <f>(幕後結果!$AK$2+幕後結果!$AK$4*幕後結果_最佳化!$W1133)*12/3</f>
        <v>-0.62448648995743861</v>
      </c>
      <c r="AJ132" s="46"/>
      <c r="AK132" s="46"/>
      <c r="AL132" s="46"/>
      <c r="AM132" s="94">
        <v>131</v>
      </c>
      <c r="AN132" s="112">
        <f t="shared" ref="AN132:AN195" si="27">B1133/SUM($B1133:$K1133)</f>
        <v>5.3704972574670855E-4</v>
      </c>
      <c r="AO132" s="112">
        <f t="shared" ref="AO132:AO195" si="28">C1133/SUM($B1133:$K1133)</f>
        <v>0.12506550998242807</v>
      </c>
      <c r="AP132" s="112">
        <f t="shared" ref="AP132:AP195" si="29">D1133/SUM($B1133:$K1133)</f>
        <v>0.16603826643875688</v>
      </c>
      <c r="AQ132" s="112">
        <f t="shared" ref="AQ132:AQ195" si="30">E1133/SUM($B1133:$K1133)</f>
        <v>1.6347654821009902E-2</v>
      </c>
      <c r="AR132" s="112">
        <f t="shared" ref="AR132:AR195" si="31">F1133/SUM($B1133:$K1133)</f>
        <v>0.17089371180333568</v>
      </c>
      <c r="AS132" s="112">
        <f t="shared" ref="AS132:AS195" si="32">G1133/SUM($B1133:$K1133)</f>
        <v>4.3128999562333939E-3</v>
      </c>
      <c r="AT132" s="112">
        <f t="shared" ref="AT132:AT195" si="33">H1133/SUM($B1133:$K1133)</f>
        <v>0.14135466769702273</v>
      </c>
      <c r="AU132" s="112">
        <f t="shared" ref="AU132:AU195" si="34">I1133/SUM($B1133:$K1133)</f>
        <v>9.8655857266583893E-2</v>
      </c>
      <c r="AV132" s="112">
        <f t="shared" ref="AV132:AV195" si="35">J1133/SUM($B1133:$K1133)</f>
        <v>8.7557652122162266E-2</v>
      </c>
      <c r="AW132" s="112">
        <f t="shared" ref="AW132:AW195" si="36">K1133/SUM($B1133:$K1133)</f>
        <v>0.18923673018672052</v>
      </c>
      <c r="AX132" s="112">
        <f t="shared" ref="AX132:AX195" si="37">SUM(AN132:AW132)</f>
        <v>1</v>
      </c>
      <c r="AY132" s="112">
        <f>SUMPRODUCT(AN132:AW132,幕後結果_最佳化!$Z$1005:$AI$1005)</f>
        <v>0.41933894265099148</v>
      </c>
      <c r="AZ132" s="112">
        <f>(SUMPRODUCT(AN132:AW132,MMULT(AN132:AW132,幕後結果!$AB$9:$AK$18)))*252</f>
        <v>5.7476388763315837E-2</v>
      </c>
      <c r="BA132" s="112">
        <f t="shared" ref="BA132:BA195" si="38">AZ132^0.5</f>
        <v>0.23974233827865249</v>
      </c>
      <c r="BB132" s="88">
        <f t="shared" ref="BB132:BB195" si="39">(AY132-$BC$2)/$BA132</f>
        <v>1.5701813261429716</v>
      </c>
      <c r="BC132" s="46"/>
      <c r="BD132" s="46"/>
    </row>
    <row r="133" spans="1:56">
      <c r="A133" s="81">
        <v>132</v>
      </c>
      <c r="B133" s="112">
        <v>0.90789012497900901</v>
      </c>
      <c r="C133" s="112">
        <v>0.80276933301622844</v>
      </c>
      <c r="D133" s="112">
        <v>0.52692887781250319</v>
      </c>
      <c r="E133" s="112">
        <v>0.94063803656419331</v>
      </c>
      <c r="F133" s="112">
        <v>0.12974070107892022</v>
      </c>
      <c r="G133" s="112">
        <v>0.50270598390461285</v>
      </c>
      <c r="H133" s="112">
        <v>0.83167858688513752</v>
      </c>
      <c r="I133" s="112">
        <v>0.74861967176370081</v>
      </c>
      <c r="J133" s="112">
        <v>0.45508527462743276</v>
      </c>
      <c r="K133" s="90">
        <v>2.4875860080858292E-2</v>
      </c>
      <c r="L133" s="91"/>
      <c r="M133" s="92">
        <v>132</v>
      </c>
      <c r="N133" s="115">
        <v>1.327873955376027</v>
      </c>
      <c r="O133" s="115">
        <v>0.85155462309035324</v>
      </c>
      <c r="P133" s="115">
        <v>6.7552027811009871E-2</v>
      </c>
      <c r="Q133" s="115">
        <v>1.5601521640521934</v>
      </c>
      <c r="R133" s="115">
        <v>-1.1276177144890274</v>
      </c>
      <c r="S133" s="115">
        <v>6.7829477777137997E-3</v>
      </c>
      <c r="T133" s="115">
        <v>0.96081971052580872</v>
      </c>
      <c r="U133" s="112">
        <v>0.6701523805436963</v>
      </c>
      <c r="V133" s="112">
        <v>-0.11282342146510124</v>
      </c>
      <c r="W133" s="84">
        <v>-1.9620924640398072</v>
      </c>
      <c r="X133" s="46"/>
      <c r="Y133" s="85">
        <v>132</v>
      </c>
      <c r="Z133" s="112">
        <f>(幕後結果!$AB$2+幕後結果!$AB$4*幕後結果_最佳化!$N1134)*12/3</f>
        <v>1.600332111375522</v>
      </c>
      <c r="AA133" s="112">
        <f>(幕後結果!$AC$2+幕後結果!$AC$4*幕後結果_最佳化!$O1134)*12/3</f>
        <v>-8.9041884280549155E-2</v>
      </c>
      <c r="AB133" s="112">
        <f>(幕後結果!$AD$2+幕後結果!$AD$4*幕後結果_最佳化!$P1134)*12/3</f>
        <v>1.0072844667944885</v>
      </c>
      <c r="AC133" s="112">
        <f>(幕後結果!$AE$2+幕後結果!$AE$4*幕後結果_最佳化!$Q1134)*12/3</f>
        <v>2.2615685367139879</v>
      </c>
      <c r="AD133" s="112">
        <f>(幕後結果!$AF$2+幕後結果!$AF$4*幕後結果_最佳化!$R1134)*12/3</f>
        <v>1.9245874649968531</v>
      </c>
      <c r="AE133" s="112">
        <f>(幕後結果!$AG$2+幕後結果!$AG$4*幕後結果_最佳化!$S1134)*12/3</f>
        <v>1.6742815621837256E-2</v>
      </c>
      <c r="AF133" s="112">
        <f>(幕後結果!$AH$2+幕後結果!$AH$4*幕後結果_最佳化!$T1134)*12/3</f>
        <v>0.58170041783790805</v>
      </c>
      <c r="AG133" s="112">
        <f>(幕後結果!$AI$2+幕後結果!$AI$4*幕後結果_最佳化!$U1134)*12/3</f>
        <v>2.1648665730858916</v>
      </c>
      <c r="AH133" s="112">
        <f>(幕後結果!$AJ$2+幕後結果!$AJ$4*幕後結果_最佳化!$V1134)*12/3</f>
        <v>0.94732188544654228</v>
      </c>
      <c r="AI133" s="86">
        <f>(幕後結果!$AK$2+幕後結果!$AK$4*幕後結果_最佳化!$W1134)*12/3</f>
        <v>-0.82238742752806504</v>
      </c>
      <c r="AJ133" s="46"/>
      <c r="AK133" s="46"/>
      <c r="AL133" s="46"/>
      <c r="AM133" s="94">
        <v>132</v>
      </c>
      <c r="AN133" s="112">
        <f t="shared" si="27"/>
        <v>7.4845428775578787E-2</v>
      </c>
      <c r="AO133" s="112">
        <f t="shared" si="28"/>
        <v>0.1804520253137728</v>
      </c>
      <c r="AP133" s="112">
        <f t="shared" si="29"/>
        <v>8.1778398491741927E-2</v>
      </c>
      <c r="AQ133" s="112">
        <f t="shared" si="30"/>
        <v>3.312307372442632E-2</v>
      </c>
      <c r="AR133" s="112">
        <f t="shared" si="31"/>
        <v>1.2636397652300114E-2</v>
      </c>
      <c r="AS133" s="112">
        <f t="shared" si="32"/>
        <v>9.2078895622405066E-2</v>
      </c>
      <c r="AT133" s="112">
        <f t="shared" si="33"/>
        <v>0.18598155827394641</v>
      </c>
      <c r="AU133" s="112">
        <f t="shared" si="34"/>
        <v>5.3410348353470916E-2</v>
      </c>
      <c r="AV133" s="112">
        <f t="shared" si="35"/>
        <v>0.1239897465346028</v>
      </c>
      <c r="AW133" s="112">
        <f t="shared" si="36"/>
        <v>0.16170412725775488</v>
      </c>
      <c r="AX133" s="112">
        <f t="shared" si="37"/>
        <v>1</v>
      </c>
      <c r="AY133" s="112">
        <f>SUMPRODUCT(AN133:AW133,幕後結果_最佳化!$Z$1005:$AI$1005)</f>
        <v>-1.9608395326855734E-3</v>
      </c>
      <c r="AZ133" s="112">
        <f>(SUMPRODUCT(AN133:AW133,MMULT(AN133:AW133,幕後結果!$AB$9:$AK$18)))*252</f>
        <v>4.9893578027326545E-2</v>
      </c>
      <c r="BA133" s="112">
        <f t="shared" si="38"/>
        <v>0.2233687042253828</v>
      </c>
      <c r="BB133" s="88">
        <f t="shared" si="39"/>
        <v>-0.200837622657381</v>
      </c>
      <c r="BC133" s="46"/>
      <c r="BD133" s="46"/>
    </row>
    <row r="134" spans="1:56">
      <c r="A134" s="81">
        <v>133</v>
      </c>
      <c r="B134" s="112">
        <v>0.76992939305683761</v>
      </c>
      <c r="C134" s="112">
        <v>0.19886193045638434</v>
      </c>
      <c r="D134" s="112">
        <v>0.37743712364892756</v>
      </c>
      <c r="E134" s="112">
        <v>0.33172210150747694</v>
      </c>
      <c r="F134" s="112">
        <v>0.78503734414971182</v>
      </c>
      <c r="G134" s="112">
        <v>0.27850824438700261</v>
      </c>
      <c r="H134" s="112">
        <v>4.0022969977842715E-2</v>
      </c>
      <c r="I134" s="112">
        <v>0.35147836701791735</v>
      </c>
      <c r="J134" s="112">
        <v>0.93056321259512487</v>
      </c>
      <c r="K134" s="90">
        <v>0.76148108854073859</v>
      </c>
      <c r="L134" s="91"/>
      <c r="M134" s="92">
        <v>133</v>
      </c>
      <c r="N134" s="115">
        <v>0.7386143402943034</v>
      </c>
      <c r="O134" s="115">
        <v>-0.84569330153464295</v>
      </c>
      <c r="P134" s="115">
        <v>-0.31221879752670229</v>
      </c>
      <c r="Q134" s="115">
        <v>-0.43516288167098882</v>
      </c>
      <c r="R134" s="115">
        <v>0.78931946677142939</v>
      </c>
      <c r="S134" s="115">
        <v>-0.58727878227164043</v>
      </c>
      <c r="T134" s="115">
        <v>-1.7504195792650159</v>
      </c>
      <c r="U134" s="112">
        <v>-0.38133223946299732</v>
      </c>
      <c r="V134" s="112">
        <v>1.4799987704049133</v>
      </c>
      <c r="W134" s="84">
        <v>0.71107490012895325</v>
      </c>
      <c r="X134" s="46"/>
      <c r="Y134" s="85">
        <v>133</v>
      </c>
      <c r="Z134" s="112">
        <f>(幕後結果!$AB$2+幕後結果!$AB$4*幕後結果_最佳化!$N1135)*12/3</f>
        <v>0.86873660240151462</v>
      </c>
      <c r="AA134" s="112">
        <f>(幕後結果!$AC$2+幕後結果!$AC$4*幕後結果_最佳化!$O1135)*12/3</f>
        <v>-2.4791711659511888</v>
      </c>
      <c r="AB134" s="112">
        <f>(幕後結果!$AD$2+幕後結果!$AD$4*幕後結果_最佳化!$P1135)*12/3</f>
        <v>0.32856945730251963</v>
      </c>
      <c r="AC134" s="112">
        <f>(幕後結果!$AE$2+幕後結果!$AE$4*幕後結果_最佳化!$Q1135)*12/3</f>
        <v>0.39636838946150332</v>
      </c>
      <c r="AD134" s="112">
        <f>(幕後結果!$AF$2+幕後結果!$AF$4*幕後結果_最佳化!$R1135)*12/3</f>
        <v>2.7468299141658732</v>
      </c>
      <c r="AE134" s="112">
        <f>(幕後結果!$AG$2+幕後結果!$AG$4*幕後結果_最佳化!$S1135)*12/3</f>
        <v>-0.87907355255615849</v>
      </c>
      <c r="AF134" s="112">
        <f>(幕後結果!$AH$2+幕後結果!$AH$4*幕後結果_最佳化!$T1135)*12/3</f>
        <v>-1.2935225140792643</v>
      </c>
      <c r="AG134" s="112">
        <f>(幕後結果!$AI$2+幕後結果!$AI$4*幕後結果_最佳化!$U1135)*12/3</f>
        <v>-0.45584284367793027</v>
      </c>
      <c r="AH134" s="112">
        <f>(幕後結果!$AJ$2+幕後結果!$AJ$4*幕後結果_最佳化!$V1135)*12/3</f>
        <v>2.674947737254961</v>
      </c>
      <c r="AI134" s="86">
        <f>(幕後結果!$AK$2+幕後結果!$AK$4*幕後結果_最佳化!$W1135)*12/3</f>
        <v>0.6953199410990164</v>
      </c>
      <c r="AJ134" s="46"/>
      <c r="AK134" s="46"/>
      <c r="AL134" s="46"/>
      <c r="AM134" s="94">
        <v>133</v>
      </c>
      <c r="AN134" s="112">
        <f t="shared" si="27"/>
        <v>9.335240058552878E-2</v>
      </c>
      <c r="AO134" s="112">
        <f t="shared" si="28"/>
        <v>5.6608402874778078E-2</v>
      </c>
      <c r="AP134" s="112">
        <f t="shared" si="29"/>
        <v>0.17442217239180477</v>
      </c>
      <c r="AQ134" s="112">
        <f t="shared" si="30"/>
        <v>8.9893345813732956E-2</v>
      </c>
      <c r="AR134" s="112">
        <f t="shared" si="31"/>
        <v>0.12318780336326307</v>
      </c>
      <c r="AS134" s="112">
        <f t="shared" si="32"/>
        <v>7.965949953927208E-2</v>
      </c>
      <c r="AT134" s="112">
        <f t="shared" si="33"/>
        <v>0.11252728109682437</v>
      </c>
      <c r="AU134" s="112">
        <f t="shared" si="34"/>
        <v>3.8466741740476235E-2</v>
      </c>
      <c r="AV134" s="112">
        <f t="shared" si="35"/>
        <v>0.11922485996437504</v>
      </c>
      <c r="AW134" s="112">
        <f t="shared" si="36"/>
        <v>0.11265749262994462</v>
      </c>
      <c r="AX134" s="112">
        <f t="shared" si="37"/>
        <v>1</v>
      </c>
      <c r="AY134" s="112">
        <f>SUMPRODUCT(AN134:AW134,幕後結果_最佳化!$Z$1005:$AI$1005)</f>
        <v>0.48049876343105224</v>
      </c>
      <c r="AZ134" s="112">
        <f>(SUMPRODUCT(AN134:AW134,MMULT(AN134:AW134,幕後結果!$AB$9:$AK$18)))*252</f>
        <v>4.7693701293341259E-2</v>
      </c>
      <c r="BA134" s="112">
        <f t="shared" si="38"/>
        <v>0.21838887630403994</v>
      </c>
      <c r="BB134" s="88">
        <f t="shared" si="39"/>
        <v>2.0037593985411113</v>
      </c>
      <c r="BC134" s="46"/>
      <c r="BD134" s="46"/>
    </row>
    <row r="135" spans="1:56">
      <c r="A135" s="81">
        <v>134</v>
      </c>
      <c r="B135" s="112">
        <v>8.1638361236906487E-2</v>
      </c>
      <c r="C135" s="112">
        <v>0.84317927312467589</v>
      </c>
      <c r="D135" s="112">
        <v>0.76641472610619177</v>
      </c>
      <c r="E135" s="112">
        <v>0.64417128385278444</v>
      </c>
      <c r="F135" s="112">
        <v>0.66103036671350535</v>
      </c>
      <c r="G135" s="112">
        <v>0.75469190441139244</v>
      </c>
      <c r="H135" s="112">
        <v>0.7963341421466088</v>
      </c>
      <c r="I135" s="112">
        <v>0.10580911966612483</v>
      </c>
      <c r="J135" s="112">
        <v>0.68764892528802402</v>
      </c>
      <c r="K135" s="90">
        <v>0.47178495087906169</v>
      </c>
      <c r="L135" s="91"/>
      <c r="M135" s="92">
        <v>134</v>
      </c>
      <c r="N135" s="115">
        <v>-1.3941353951824136</v>
      </c>
      <c r="O135" s="115">
        <v>1.0076105675751312</v>
      </c>
      <c r="P135" s="115">
        <v>0.72709045133404859</v>
      </c>
      <c r="Q135" s="115">
        <v>0.36963102352070859</v>
      </c>
      <c r="R135" s="115">
        <v>0.41527682216296918</v>
      </c>
      <c r="S135" s="115">
        <v>0.68932909714921364</v>
      </c>
      <c r="T135" s="115">
        <v>0.82859836109809659</v>
      </c>
      <c r="U135" s="112">
        <v>-1.2491280591566469</v>
      </c>
      <c r="V135" s="112">
        <v>0.48919711840706609</v>
      </c>
      <c r="W135" s="84">
        <v>-7.0783703818233484E-2</v>
      </c>
      <c r="X135" s="46"/>
      <c r="Y135" s="85">
        <v>134</v>
      </c>
      <c r="Z135" s="112">
        <f>(幕後結果!$AB$2+幕後結果!$AB$4*幕後結果_最佳化!$N1136)*12/3</f>
        <v>-1.7791796781395697</v>
      </c>
      <c r="AA135" s="112">
        <f>(幕後結果!$AC$2+幕後結果!$AC$4*幕後結果_最佳化!$O1136)*12/3</f>
        <v>-0.11048739514512373</v>
      </c>
      <c r="AB135" s="112">
        <f>(幕後結果!$AD$2+幕後結果!$AD$4*幕後結果_最佳化!$P1136)*12/3</f>
        <v>0.77444093842837969</v>
      </c>
      <c r="AC135" s="112">
        <f>(幕後結果!$AE$2+幕後結果!$AE$4*幕後結果_最佳化!$Q1136)*12/3</f>
        <v>1.4186014469146997</v>
      </c>
      <c r="AD135" s="112">
        <f>(幕後結果!$AF$2+幕後結果!$AF$4*幕後結果_最佳化!$R1136)*12/3</f>
        <v>2.5421520680510823</v>
      </c>
      <c r="AE135" s="112">
        <f>(幕後結果!$AG$2+幕後結果!$AG$4*幕後結果_最佳化!$S1136)*12/3</f>
        <v>1.0560223714289034</v>
      </c>
      <c r="AF135" s="112">
        <f>(幕後結果!$AH$2+幕後結果!$AH$4*幕後結果_最佳化!$T1136)*12/3</f>
        <v>0.76059239266129153</v>
      </c>
      <c r="AG135" s="112">
        <f>(幕後結果!$AI$2+幕後結果!$AI$4*幕後結果_最佳化!$U1136)*12/3</f>
        <v>-5.8473831279130695E-2</v>
      </c>
      <c r="AH135" s="112">
        <f>(幕後結果!$AJ$2+幕後結果!$AJ$4*幕後結果_最佳化!$V1136)*12/3</f>
        <v>1.6662065958793777</v>
      </c>
      <c r="AI135" s="86">
        <f>(幕後結果!$AK$2+幕後結果!$AK$4*幕後結果_最佳化!$W1136)*12/3</f>
        <v>0.47088404383311283</v>
      </c>
      <c r="AJ135" s="46"/>
      <c r="AK135" s="46"/>
      <c r="AL135" s="46"/>
      <c r="AM135" s="94">
        <v>134</v>
      </c>
      <c r="AN135" s="112">
        <f t="shared" si="27"/>
        <v>6.8455962184535063E-2</v>
      </c>
      <c r="AO135" s="112">
        <f t="shared" si="28"/>
        <v>6.1438566216013367E-2</v>
      </c>
      <c r="AP135" s="112">
        <f t="shared" si="29"/>
        <v>0.20039743634221999</v>
      </c>
      <c r="AQ135" s="112">
        <f t="shared" si="30"/>
        <v>0.19163189104366679</v>
      </c>
      <c r="AR135" s="112">
        <f t="shared" si="31"/>
        <v>1.964881653478474E-2</v>
      </c>
      <c r="AS135" s="112">
        <f t="shared" si="32"/>
        <v>4.6795955052026605E-2</v>
      </c>
      <c r="AT135" s="112">
        <f t="shared" si="33"/>
        <v>0.21225247965538621</v>
      </c>
      <c r="AU135" s="112">
        <f t="shared" si="34"/>
        <v>4.1127920406087197E-2</v>
      </c>
      <c r="AV135" s="112">
        <f t="shared" si="35"/>
        <v>0.13331510704746741</v>
      </c>
      <c r="AW135" s="112">
        <f t="shared" si="36"/>
        <v>2.4935865517812683E-2</v>
      </c>
      <c r="AX135" s="112">
        <f t="shared" si="37"/>
        <v>1</v>
      </c>
      <c r="AY135" s="112">
        <f>SUMPRODUCT(AN135:AW135,幕後結果_最佳化!$Z$1005:$AI$1005)</f>
        <v>0.37035965036614643</v>
      </c>
      <c r="AZ135" s="112">
        <f>(SUMPRODUCT(AN135:AW135,MMULT(AN135:AW135,幕後結果!$AB$9:$AK$18)))*252</f>
        <v>4.0941619602774031E-2</v>
      </c>
      <c r="BA135" s="112">
        <f t="shared" si="38"/>
        <v>0.20234035584325247</v>
      </c>
      <c r="BB135" s="88">
        <f t="shared" si="39"/>
        <v>1.618360553936262</v>
      </c>
      <c r="BC135" s="46"/>
      <c r="BD135" s="46"/>
    </row>
    <row r="136" spans="1:56">
      <c r="A136" s="81">
        <v>135</v>
      </c>
      <c r="B136" s="112">
        <v>0.17286899970413239</v>
      </c>
      <c r="C136" s="112">
        <v>0.68199233958225114</v>
      </c>
      <c r="D136" s="112">
        <v>5.9271940324426398E-2</v>
      </c>
      <c r="E136" s="112">
        <v>0.88440683408232434</v>
      </c>
      <c r="F136" s="112">
        <v>0.92342204208803258</v>
      </c>
      <c r="G136" s="112">
        <v>0.42475840737495241</v>
      </c>
      <c r="H136" s="112">
        <v>0.54316472992323206</v>
      </c>
      <c r="I136" s="112">
        <v>0.6481922833899918</v>
      </c>
      <c r="J136" s="112">
        <v>0.76371685869060313</v>
      </c>
      <c r="K136" s="90">
        <v>0.87465731540158864</v>
      </c>
      <c r="L136" s="91"/>
      <c r="M136" s="92">
        <v>135</v>
      </c>
      <c r="N136" s="115">
        <v>-0.94288837938172854</v>
      </c>
      <c r="O136" s="115">
        <v>0.47327734793280518</v>
      </c>
      <c r="P136" s="115">
        <v>-1.560914690518469</v>
      </c>
      <c r="Q136" s="115">
        <v>1.1973085019414258</v>
      </c>
      <c r="R136" s="115">
        <v>1.4284724605075232</v>
      </c>
      <c r="S136" s="115">
        <v>-0.18973497214406351</v>
      </c>
      <c r="T136" s="115">
        <v>0.10840991034146324</v>
      </c>
      <c r="U136" s="112">
        <v>0.38044457277001814</v>
      </c>
      <c r="V136" s="112">
        <v>0.71830981024300544</v>
      </c>
      <c r="W136" s="84">
        <v>1.1486862704174794</v>
      </c>
      <c r="X136" s="46"/>
      <c r="Y136" s="85">
        <v>135</v>
      </c>
      <c r="Z136" s="112">
        <f>(幕後結果!$AB$2+幕後結果!$AB$4*幕後結果_最佳化!$N1137)*12/3</f>
        <v>-1.2189337665782982</v>
      </c>
      <c r="AA136" s="112">
        <f>(幕後結果!$AC$2+幕後結果!$AC$4*幕後結果_最佳化!$O1137)*12/3</f>
        <v>-0.80763090926947356</v>
      </c>
      <c r="AB136" s="112">
        <f>(幕後結果!$AD$2+幕後結果!$AD$4*幕後結果_最佳化!$P1137)*12/3</f>
        <v>-1.1252088466438344</v>
      </c>
      <c r="AC136" s="112">
        <f>(幕後結果!$AE$2+幕後結果!$AE$4*幕後結果_最佳化!$Q1137)*12/3</f>
        <v>1.4138519490782968</v>
      </c>
      <c r="AD136" s="112">
        <f>(幕後結果!$AF$2+幕後結果!$AF$4*幕後結果_最佳化!$R1137)*12/3</f>
        <v>3.3816426028660111</v>
      </c>
      <c r="AE136" s="112">
        <f>(幕後結果!$AG$2+幕後結果!$AG$4*幕後結果_最佳化!$S1137)*12/3</f>
        <v>0.17041043584406579</v>
      </c>
      <c r="AF136" s="112">
        <f>(幕後結果!$AH$2+幕後結果!$AH$4*幕後結果_最佳化!$T1137)*12/3</f>
        <v>0.22381285186009534</v>
      </c>
      <c r="AG136" s="112">
        <f>(幕後結果!$AI$2+幕後結果!$AI$4*幕後結果_最佳化!$U1137)*12/3</f>
        <v>1.0120123133053709</v>
      </c>
      <c r="AH136" s="112">
        <f>(幕後結果!$AJ$2+幕後結果!$AJ$4*幕後結果_最佳化!$V1137)*12/3</f>
        <v>1.8213015189258608</v>
      </c>
      <c r="AI136" s="86">
        <f>(幕後結果!$AK$2+幕後結果!$AK$4*幕後結果_最佳化!$W1137)*12/3</f>
        <v>1.0780510711459184</v>
      </c>
      <c r="AJ136" s="46"/>
      <c r="AK136" s="46"/>
      <c r="AL136" s="46"/>
      <c r="AM136" s="94">
        <v>135</v>
      </c>
      <c r="AN136" s="112">
        <f t="shared" si="27"/>
        <v>0.11739618111966006</v>
      </c>
      <c r="AO136" s="112">
        <f t="shared" si="28"/>
        <v>0.1532089451532663</v>
      </c>
      <c r="AP136" s="112">
        <f t="shared" si="29"/>
        <v>9.4721596866827587E-2</v>
      </c>
      <c r="AQ136" s="112">
        <f t="shared" si="30"/>
        <v>4.6545357466204008E-2</v>
      </c>
      <c r="AR136" s="112">
        <f t="shared" si="31"/>
        <v>4.0663261880863312E-2</v>
      </c>
      <c r="AS136" s="112">
        <f t="shared" si="32"/>
        <v>6.3884700116932397E-2</v>
      </c>
      <c r="AT136" s="112">
        <f t="shared" si="33"/>
        <v>0.17443172172960877</v>
      </c>
      <c r="AU136" s="112">
        <f t="shared" si="34"/>
        <v>2.3424240132413069E-2</v>
      </c>
      <c r="AV136" s="112">
        <f t="shared" si="35"/>
        <v>0.13599637804238657</v>
      </c>
      <c r="AW136" s="112">
        <f t="shared" si="36"/>
        <v>0.14972761749183794</v>
      </c>
      <c r="AX136" s="112">
        <f t="shared" si="37"/>
        <v>1</v>
      </c>
      <c r="AY136" s="112">
        <f>SUMPRODUCT(AN136:AW136,幕後結果_最佳化!$Z$1005:$AI$1005)</f>
        <v>0.11256119098276136</v>
      </c>
      <c r="AZ136" s="112">
        <f>(SUMPRODUCT(AN136:AW136,MMULT(AN136:AW136,幕後結果!$AB$9:$AK$18)))*252</f>
        <v>4.8705377711552422E-2</v>
      </c>
      <c r="BA136" s="112">
        <f t="shared" si="38"/>
        <v>0.22069294893936331</v>
      </c>
      <c r="BB136" s="88">
        <f t="shared" si="39"/>
        <v>0.31564756063820226</v>
      </c>
      <c r="BC136" s="46"/>
      <c r="BD136" s="46"/>
    </row>
    <row r="137" spans="1:56">
      <c r="A137" s="81">
        <v>136</v>
      </c>
      <c r="B137" s="112">
        <v>0.99371144827528379</v>
      </c>
      <c r="C137" s="112">
        <v>0.35864708487887675</v>
      </c>
      <c r="D137" s="112">
        <v>0.67659660706198155</v>
      </c>
      <c r="E137" s="112">
        <v>0.19770578972381436</v>
      </c>
      <c r="F137" s="112">
        <v>0.36377283458735987</v>
      </c>
      <c r="G137" s="112">
        <v>0.40431944360979966</v>
      </c>
      <c r="H137" s="112">
        <v>0.32652900846352217</v>
      </c>
      <c r="I137" s="112">
        <v>0.22980267584222758</v>
      </c>
      <c r="J137" s="112">
        <v>0.28015485736718837</v>
      </c>
      <c r="K137" s="90">
        <v>0.72787489951368012</v>
      </c>
      <c r="L137" s="91"/>
      <c r="M137" s="92">
        <v>136</v>
      </c>
      <c r="N137" s="115">
        <v>2.495524598967092</v>
      </c>
      <c r="O137" s="115">
        <v>-0.36207742931681097</v>
      </c>
      <c r="P137" s="115">
        <v>0.45820274789078203</v>
      </c>
      <c r="Q137" s="115">
        <v>-0.84984443851328983</v>
      </c>
      <c r="R137" s="115">
        <v>-0.34839218718693771</v>
      </c>
      <c r="S137" s="115">
        <v>-0.24218232866580361</v>
      </c>
      <c r="T137" s="115">
        <v>-0.44951801292473892</v>
      </c>
      <c r="U137" s="112">
        <v>-0.73949685018448774</v>
      </c>
      <c r="V137" s="112">
        <v>-0.58238153734315468</v>
      </c>
      <c r="W137" s="84">
        <v>0.60639844475257509</v>
      </c>
      <c r="X137" s="46"/>
      <c r="Y137" s="85">
        <v>136</v>
      </c>
      <c r="Z137" s="112">
        <f>(幕後結果!$AB$2+幕後結果!$AB$4*幕後結果_最佳化!$N1138)*12/3</f>
        <v>3.0500292313509987</v>
      </c>
      <c r="AA137" s="112">
        <f>(幕後結果!$AC$2+幕後結果!$AC$4*幕後結果_最佳化!$O1138)*12/3</f>
        <v>-1.660063947636117</v>
      </c>
      <c r="AB137" s="112">
        <f>(幕後結果!$AD$2+幕後結果!$AD$4*幕後結果_最佳化!$P1138)*12/3</f>
        <v>1.5739787207661555</v>
      </c>
      <c r="AC137" s="112">
        <f>(幕後結果!$AE$2+幕後結果!$AE$4*幕後結果_最佳化!$Q1138)*12/3</f>
        <v>0.46560485173866112</v>
      </c>
      <c r="AD137" s="112">
        <f>(幕後結果!$AF$2+幕後結果!$AF$4*幕後結果_最佳化!$R1138)*12/3</f>
        <v>2.2923599271465664</v>
      </c>
      <c r="AE137" s="112">
        <f>(幕後結果!$AG$2+幕後結果!$AG$4*幕後結果_最佳化!$S1138)*12/3</f>
        <v>-0.64630822127556309</v>
      </c>
      <c r="AF137" s="112">
        <f>(幕後結果!$AH$2+幕後結果!$AH$4*幕後結果_最佳化!$T1138)*12/3</f>
        <v>-0.57459639926331973</v>
      </c>
      <c r="AG137" s="112">
        <f>(幕後結果!$AI$2+幕後結果!$AI$4*幕後結果_最佳化!$U1138)*12/3</f>
        <v>-0.24442038313366032</v>
      </c>
      <c r="AH137" s="112">
        <f>(幕後結果!$AJ$2+幕後結果!$AJ$4*幕後結果_最佳化!$V1138)*12/3</f>
        <v>1.2266901854567545</v>
      </c>
      <c r="AI137" s="86">
        <f>(幕後結果!$AK$2+幕後結果!$AK$4*幕後結果_最佳化!$W1138)*12/3</f>
        <v>0.78811875395880016</v>
      </c>
      <c r="AJ137" s="46"/>
      <c r="AK137" s="46"/>
      <c r="AL137" s="46"/>
      <c r="AM137" s="94">
        <v>136</v>
      </c>
      <c r="AN137" s="112">
        <f t="shared" si="27"/>
        <v>0.14186830014228016</v>
      </c>
      <c r="AO137" s="112">
        <f t="shared" si="28"/>
        <v>1.8422025956497036E-3</v>
      </c>
      <c r="AP137" s="112">
        <f t="shared" si="29"/>
        <v>0.1619456471855116</v>
      </c>
      <c r="AQ137" s="112">
        <f t="shared" si="30"/>
        <v>3.6258181712742095E-2</v>
      </c>
      <c r="AR137" s="112">
        <f t="shared" si="31"/>
        <v>7.5503726039346131E-2</v>
      </c>
      <c r="AS137" s="112">
        <f t="shared" si="32"/>
        <v>8.897004496243581E-2</v>
      </c>
      <c r="AT137" s="112">
        <f t="shared" si="33"/>
        <v>6.8579436655226714E-2</v>
      </c>
      <c r="AU137" s="112">
        <f t="shared" si="34"/>
        <v>0.12297806045583344</v>
      </c>
      <c r="AV137" s="112">
        <f t="shared" si="35"/>
        <v>0.17263865539424886</v>
      </c>
      <c r="AW137" s="112">
        <f t="shared" si="36"/>
        <v>0.12941574485672561</v>
      </c>
      <c r="AX137" s="112">
        <f t="shared" si="37"/>
        <v>1.0000000000000002</v>
      </c>
      <c r="AY137" s="112">
        <f>SUMPRODUCT(AN137:AW137,幕後結果_最佳化!$Z$1005:$AI$1005)</f>
        <v>0.4929478570205772</v>
      </c>
      <c r="AZ137" s="112">
        <f>(SUMPRODUCT(AN137:AW137,MMULT(AN137:AW137,幕後結果!$AB$9:$AK$18)))*252</f>
        <v>5.0916481864489306E-2</v>
      </c>
      <c r="BA137" s="112">
        <f t="shared" si="38"/>
        <v>0.22564680778705756</v>
      </c>
      <c r="BB137" s="88">
        <f t="shared" si="39"/>
        <v>1.9944791660659629</v>
      </c>
      <c r="BC137" s="46"/>
      <c r="BD137" s="46"/>
    </row>
    <row r="138" spans="1:56">
      <c r="A138" s="81">
        <v>137</v>
      </c>
      <c r="B138" s="112">
        <v>0.17726469785280785</v>
      </c>
      <c r="C138" s="112">
        <v>0.57561410582015782</v>
      </c>
      <c r="D138" s="112">
        <v>0.41642071723365071</v>
      </c>
      <c r="E138" s="112">
        <v>0.36043582157233578</v>
      </c>
      <c r="F138" s="112">
        <v>0.42021214871494617</v>
      </c>
      <c r="G138" s="112">
        <v>0.79454315358222205</v>
      </c>
      <c r="H138" s="112">
        <v>0.22883354875922701</v>
      </c>
      <c r="I138" s="112">
        <v>0.35708299453706438</v>
      </c>
      <c r="J138" s="112">
        <v>0.69462646914720816</v>
      </c>
      <c r="K138" s="90">
        <v>0.29946295406079027</v>
      </c>
      <c r="L138" s="91"/>
      <c r="M138" s="92">
        <v>137</v>
      </c>
      <c r="N138" s="115">
        <v>-0.92583950084806665</v>
      </c>
      <c r="O138" s="115">
        <v>0.19068576956447089</v>
      </c>
      <c r="P138" s="115">
        <v>-0.21105874154499582</v>
      </c>
      <c r="Q138" s="115">
        <v>-0.35729410436411413</v>
      </c>
      <c r="R138" s="115">
        <v>-0.20135078179022256</v>
      </c>
      <c r="S138" s="115">
        <v>0.82228679068061306</v>
      </c>
      <c r="T138" s="115">
        <v>-0.74269377812600079</v>
      </c>
      <c r="U138" s="112">
        <v>-0.36626681554652907</v>
      </c>
      <c r="V138" s="112">
        <v>0.5090073649854131</v>
      </c>
      <c r="W138" s="84">
        <v>-0.52594573900640862</v>
      </c>
      <c r="X138" s="46"/>
      <c r="Y138" s="85">
        <v>137</v>
      </c>
      <c r="Z138" s="112">
        <f>(幕後結果!$AB$2+幕後結果!$AB$4*幕後結果_最佳化!$N1139)*12/3</f>
        <v>-1.1977667246683577</v>
      </c>
      <c r="AA138" s="112">
        <f>(幕後結果!$AC$2+幕後結果!$AC$4*幕後結果_最佳化!$O1139)*12/3</f>
        <v>-1.1955814199521746</v>
      </c>
      <c r="AB138" s="112">
        <f>(幕後結果!$AD$2+幕後結果!$AD$4*幕後結果_最佳化!$P1139)*12/3</f>
        <v>2.0126134181985056E-2</v>
      </c>
      <c r="AC138" s="112">
        <f>(幕後結果!$AE$2+幕後結果!$AE$4*幕後結果_最佳化!$Q1139)*12/3</f>
        <v>0.5568582466035078</v>
      </c>
      <c r="AD138" s="112">
        <f>(幕後結果!$AF$2+幕後結果!$AF$4*幕後結果_最佳化!$R1139)*12/3</f>
        <v>1.5463610021840319</v>
      </c>
      <c r="AE138" s="112">
        <f>(幕後結果!$AG$2+幕後結果!$AG$4*幕後結果_最佳化!$S1139)*12/3</f>
        <v>0.73426858317855459</v>
      </c>
      <c r="AF138" s="112">
        <f>(幕後結果!$AH$2+幕後結果!$AH$4*幕後結果_最佳化!$T1139)*12/3</f>
        <v>-0.61985566859565622</v>
      </c>
      <c r="AG138" s="112">
        <f>(幕後結果!$AI$2+幕後結果!$AI$4*幕後結果_最佳化!$U1139)*12/3</f>
        <v>-0.29159406217021466</v>
      </c>
      <c r="AH138" s="112">
        <f>(幕後結果!$AJ$2+幕後結果!$AJ$4*幕後結果_最佳化!$V1139)*12/3</f>
        <v>1.2579459376828734</v>
      </c>
      <c r="AI138" s="86">
        <f>(幕後結果!$AK$2+幕後結果!$AK$4*幕後結果_最佳化!$W1139)*12/3</f>
        <v>-0.34411170865447049</v>
      </c>
      <c r="AJ138" s="46"/>
      <c r="AK138" s="46"/>
      <c r="AL138" s="46"/>
      <c r="AM138" s="94">
        <v>137</v>
      </c>
      <c r="AN138" s="112">
        <f t="shared" si="27"/>
        <v>0.12911017052007867</v>
      </c>
      <c r="AO138" s="112">
        <f t="shared" si="28"/>
        <v>8.5690549447031361E-2</v>
      </c>
      <c r="AP138" s="112">
        <f t="shared" si="29"/>
        <v>0.14192515115592103</v>
      </c>
      <c r="AQ138" s="112">
        <f t="shared" si="30"/>
        <v>0.13215384064873387</v>
      </c>
      <c r="AR138" s="112">
        <f t="shared" si="31"/>
        <v>0.14425077332684089</v>
      </c>
      <c r="AS138" s="112">
        <f t="shared" si="32"/>
        <v>1.5992967165907344E-2</v>
      </c>
      <c r="AT138" s="112">
        <f t="shared" si="33"/>
        <v>5.4431115043461119E-2</v>
      </c>
      <c r="AU138" s="112">
        <f t="shared" si="34"/>
        <v>0.11832211149252617</v>
      </c>
      <c r="AV138" s="112">
        <f t="shared" si="35"/>
        <v>0.15185625962001734</v>
      </c>
      <c r="AW138" s="112">
        <f t="shared" si="36"/>
        <v>2.6267061579482158E-2</v>
      </c>
      <c r="AX138" s="112">
        <f t="shared" si="37"/>
        <v>0.99999999999999989</v>
      </c>
      <c r="AY138" s="112">
        <f>SUMPRODUCT(AN138:AW138,幕後結果_最佳化!$Z$1005:$AI$1005)</f>
        <v>0.57418471706508323</v>
      </c>
      <c r="AZ138" s="112">
        <f>(SUMPRODUCT(AN138:AW138,MMULT(AN138:AW138,幕後結果!$AB$9:$AK$18)))*252</f>
        <v>5.6003707360667031E-2</v>
      </c>
      <c r="BA138" s="112">
        <f t="shared" si="38"/>
        <v>0.23665102442344726</v>
      </c>
      <c r="BB138" s="88">
        <f t="shared" si="39"/>
        <v>2.2450133835653228</v>
      </c>
      <c r="BC138" s="46"/>
      <c r="BD138" s="46"/>
    </row>
    <row r="139" spans="1:56">
      <c r="A139" s="81">
        <v>138</v>
      </c>
      <c r="B139" s="112">
        <v>0.7941624466883439</v>
      </c>
      <c r="C139" s="112">
        <v>0.35447208300424604</v>
      </c>
      <c r="D139" s="112">
        <v>0.914296975208444</v>
      </c>
      <c r="E139" s="112">
        <v>0.42703734062991905</v>
      </c>
      <c r="F139" s="112">
        <v>0.85518117512390646</v>
      </c>
      <c r="G139" s="112">
        <v>0.47795554283539676</v>
      </c>
      <c r="H139" s="112">
        <v>0.96807927301270524</v>
      </c>
      <c r="I139" s="112">
        <v>0.53102628109223948</v>
      </c>
      <c r="J139" s="112">
        <v>0.51192728806665455</v>
      </c>
      <c r="K139" s="90">
        <v>0.4436413672941395</v>
      </c>
      <c r="L139" s="91"/>
      <c r="M139" s="92">
        <v>138</v>
      </c>
      <c r="N139" s="115">
        <v>0.82094937228406362</v>
      </c>
      <c r="O139" s="115">
        <v>-0.37327448280821701</v>
      </c>
      <c r="P139" s="115">
        <v>1.3676998415146486</v>
      </c>
      <c r="Q139" s="115">
        <v>-0.18392195468452729</v>
      </c>
      <c r="R139" s="115">
        <v>1.0589168498574066</v>
      </c>
      <c r="S139" s="115">
        <v>-5.5285409813408549E-2</v>
      </c>
      <c r="T139" s="115">
        <v>1.8532854608280964</v>
      </c>
      <c r="U139" s="112">
        <v>7.7849918335858539E-2</v>
      </c>
      <c r="V139" s="112">
        <v>2.9901732834457306E-2</v>
      </c>
      <c r="W139" s="84">
        <v>-0.1417433470536745</v>
      </c>
      <c r="X139" s="46"/>
      <c r="Y139" s="85">
        <v>138</v>
      </c>
      <c r="Z139" s="112">
        <f>(幕後結果!$AB$2+幕後結果!$AB$4*幕後結果_最佳化!$N1140)*12/3</f>
        <v>0.97095969404607896</v>
      </c>
      <c r="AA139" s="112">
        <f>(幕後結果!$AC$2+幕後結果!$AC$4*幕後結果_最佳化!$O1140)*12/3</f>
        <v>-1.8209898959916524</v>
      </c>
      <c r="AB139" s="112">
        <f>(幕後結果!$AD$2+幕後結果!$AD$4*幕後結果_最佳化!$P1140)*12/3</f>
        <v>1.8560660216278648</v>
      </c>
      <c r="AC139" s="112">
        <f>(幕後結果!$AE$2+幕後結果!$AE$4*幕後結果_最佳化!$Q1140)*12/3</f>
        <v>1.0612207099428668</v>
      </c>
      <c r="AD139" s="112">
        <f>(幕後結果!$AF$2+幕後結果!$AF$4*幕後結果_最佳化!$R1140)*12/3</f>
        <v>3.4831833088550694</v>
      </c>
      <c r="AE139" s="112">
        <f>(幕後結果!$AG$2+幕後結果!$AG$4*幕後結果_最佳化!$S1140)*12/3</f>
        <v>-7.8453252805882723E-2</v>
      </c>
      <c r="AF139" s="112">
        <f>(幕後結果!$AH$2+幕後結果!$AH$4*幕後結果_最佳化!$T1140)*12/3</f>
        <v>1.3277468558510508</v>
      </c>
      <c r="AG139" s="112">
        <f>(幕後結果!$AI$2+幕後結果!$AI$4*幕後結果_最佳化!$U1140)*12/3</f>
        <v>0.87140112174071416</v>
      </c>
      <c r="AH139" s="112">
        <f>(幕後結果!$AJ$2+幕後結果!$AJ$4*幕後結果_最佳化!$V1140)*12/3</f>
        <v>2.1766129517309087</v>
      </c>
      <c r="AI139" s="86">
        <f>(幕後結果!$AK$2+幕後結果!$AK$4*幕後結果_最佳化!$W1140)*12/3</f>
        <v>0.49337328333715486</v>
      </c>
      <c r="AJ139" s="46"/>
      <c r="AK139" s="46"/>
      <c r="AL139" s="46"/>
      <c r="AM139" s="94">
        <v>138</v>
      </c>
      <c r="AN139" s="112">
        <f t="shared" si="27"/>
        <v>0.15921714932016168</v>
      </c>
      <c r="AO139" s="112">
        <f t="shared" si="28"/>
        <v>0.12262097566203144</v>
      </c>
      <c r="AP139" s="112">
        <f t="shared" si="29"/>
        <v>0.13499223115280953</v>
      </c>
      <c r="AQ139" s="112">
        <f t="shared" si="30"/>
        <v>0.12353171968833999</v>
      </c>
      <c r="AR139" s="112">
        <f t="shared" si="31"/>
        <v>0.12749663494843441</v>
      </c>
      <c r="AS139" s="112">
        <f t="shared" si="32"/>
        <v>4.6200526409268347E-2</v>
      </c>
      <c r="AT139" s="112">
        <f t="shared" si="33"/>
        <v>0.12775850697987137</v>
      </c>
      <c r="AU139" s="112">
        <f t="shared" si="34"/>
        <v>2.769896811011037E-2</v>
      </c>
      <c r="AV139" s="112">
        <f t="shared" si="35"/>
        <v>9.5315441156707773E-2</v>
      </c>
      <c r="AW139" s="112">
        <f t="shared" si="36"/>
        <v>3.5167846572265238E-2</v>
      </c>
      <c r="AX139" s="112">
        <f t="shared" si="37"/>
        <v>1</v>
      </c>
      <c r="AY139" s="112">
        <f>SUMPRODUCT(AN139:AW139,幕後結果_最佳化!$Z$1005:$AI$1005)</f>
        <v>0.36935103205895264</v>
      </c>
      <c r="AZ139" s="112">
        <f>(SUMPRODUCT(AN139:AW139,MMULT(AN139:AW139,幕後結果!$AB$9:$AK$18)))*252</f>
        <v>5.2002724792057947E-2</v>
      </c>
      <c r="BA139" s="112">
        <f t="shared" si="38"/>
        <v>0.22804105944337733</v>
      </c>
      <c r="BB139" s="88">
        <f t="shared" si="39"/>
        <v>1.431544972014176</v>
      </c>
      <c r="BC139" s="46"/>
      <c r="BD139" s="46"/>
    </row>
    <row r="140" spans="1:56">
      <c r="A140" s="81">
        <v>139</v>
      </c>
      <c r="B140" s="112">
        <v>0.38869752220151543</v>
      </c>
      <c r="C140" s="112">
        <v>0.60940992971654961</v>
      </c>
      <c r="D140" s="112">
        <v>0.27610410461601465</v>
      </c>
      <c r="E140" s="112">
        <v>0.55590236684551808</v>
      </c>
      <c r="F140" s="112">
        <v>0.25941942378131455</v>
      </c>
      <c r="G140" s="112">
        <v>0.43310579630293944</v>
      </c>
      <c r="H140" s="112">
        <v>2.013531191792417E-2</v>
      </c>
      <c r="I140" s="112">
        <v>0.69816596961574007</v>
      </c>
      <c r="J140" s="112">
        <v>0.90689713153440588</v>
      </c>
      <c r="K140" s="90">
        <v>0.94350290117854563</v>
      </c>
      <c r="L140" s="91"/>
      <c r="M140" s="92">
        <v>139</v>
      </c>
      <c r="N140" s="115">
        <v>-0.282715355345661</v>
      </c>
      <c r="O140" s="115">
        <v>0.27778143851090703</v>
      </c>
      <c r="P140" s="115">
        <v>-0.59445443521642671</v>
      </c>
      <c r="Q140" s="115">
        <v>0.14058820553483944</v>
      </c>
      <c r="R140" s="115">
        <v>-0.64513632201558435</v>
      </c>
      <c r="S140" s="115">
        <v>-0.16847247921762407</v>
      </c>
      <c r="T140" s="115">
        <v>-2.0509622428515466</v>
      </c>
      <c r="U140" s="112">
        <v>0.51913290894213193</v>
      </c>
      <c r="V140" s="112">
        <v>1.321887135184858</v>
      </c>
      <c r="W140" s="84">
        <v>1.5848773763685096</v>
      </c>
      <c r="X140" s="46"/>
      <c r="Y140" s="85">
        <v>139</v>
      </c>
      <c r="Z140" s="112">
        <f>(幕後結果!$AB$2+幕後結果!$AB$4*幕後結果_最佳化!$N1141)*12/3</f>
        <v>-0.39929568657243747</v>
      </c>
      <c r="AA140" s="112">
        <f>(幕後結果!$AC$2+幕後結果!$AC$4*幕後結果_最佳化!$O1141)*12/3</f>
        <v>-1.0196793476435053</v>
      </c>
      <c r="AB140" s="112">
        <f>(幕後結果!$AD$2+幕後結果!$AD$4*幕後結果_最佳化!$P1141)*12/3</f>
        <v>-0.10933096425879218</v>
      </c>
      <c r="AC140" s="112">
        <f>(幕後結果!$AE$2+幕後結果!$AE$4*幕後結果_最佳化!$Q1141)*12/3</f>
        <v>0.88089582519502463</v>
      </c>
      <c r="AD140" s="112">
        <f>(幕後結果!$AF$2+幕後結果!$AF$4*幕後結果_最佳化!$R1141)*12/3</f>
        <v>1.3640130406733089</v>
      </c>
      <c r="AE140" s="112">
        <f>(幕後結果!$AG$2+幕後結果!$AG$4*幕後結果_最佳化!$S1141)*12/3</f>
        <v>-0.32284384998048227</v>
      </c>
      <c r="AF140" s="112">
        <f>(幕後結果!$AH$2+幕後結果!$AH$4*幕後結果_最佳化!$T1141)*12/3</f>
        <v>-1.5140887717413654</v>
      </c>
      <c r="AG140" s="112">
        <f>(幕後結果!$AI$2+幕後結果!$AI$4*幕後結果_最佳化!$U1141)*12/3</f>
        <v>0.41808121299256329</v>
      </c>
      <c r="AH140" s="112">
        <f>(幕後結果!$AJ$2+幕後結果!$AJ$4*幕後結果_最佳化!$V1141)*12/3</f>
        <v>1.6054165355809562</v>
      </c>
      <c r="AI140" s="86">
        <f>(幕後結果!$AK$2+幕後結果!$AK$4*幕後結果_最佳化!$W1141)*12/3</f>
        <v>1.1469404157464145</v>
      </c>
      <c r="AJ140" s="46"/>
      <c r="AK140" s="46"/>
      <c r="AL140" s="46"/>
      <c r="AM140" s="94">
        <v>139</v>
      </c>
      <c r="AN140" s="112">
        <f t="shared" si="27"/>
        <v>0.17763461028984412</v>
      </c>
      <c r="AO140" s="112">
        <f t="shared" si="28"/>
        <v>6.1032511829274536E-2</v>
      </c>
      <c r="AP140" s="112">
        <f t="shared" si="29"/>
        <v>0.11189929050631181</v>
      </c>
      <c r="AQ140" s="112">
        <f t="shared" si="30"/>
        <v>0.10430332513599593</v>
      </c>
      <c r="AR140" s="112">
        <f t="shared" si="31"/>
        <v>0.15544012903010151</v>
      </c>
      <c r="AS140" s="112">
        <f t="shared" si="32"/>
        <v>4.5708688851356497E-2</v>
      </c>
      <c r="AT140" s="112">
        <f t="shared" si="33"/>
        <v>5.7281910490223888E-2</v>
      </c>
      <c r="AU140" s="112">
        <f t="shared" si="34"/>
        <v>0.16925841863572372</v>
      </c>
      <c r="AV140" s="112">
        <f t="shared" si="35"/>
        <v>6.9792550487507293E-2</v>
      </c>
      <c r="AW140" s="112">
        <f t="shared" si="36"/>
        <v>4.7648564743660679E-2</v>
      </c>
      <c r="AX140" s="112">
        <f t="shared" si="37"/>
        <v>0.99999999999999989</v>
      </c>
      <c r="AY140" s="112">
        <f>SUMPRODUCT(AN140:AW140,幕後結果_最佳化!$Z$1005:$AI$1005)</f>
        <v>0.50997191091189387</v>
      </c>
      <c r="AZ140" s="112">
        <f>(SUMPRODUCT(AN140:AW140,MMULT(AN140:AW140,幕後結果!$AB$9:$AK$18)))*252</f>
        <v>5.9893448855027821E-2</v>
      </c>
      <c r="BA140" s="112">
        <f t="shared" si="38"/>
        <v>0.24473138101810282</v>
      </c>
      <c r="BB140" s="88">
        <f t="shared" si="39"/>
        <v>1.9085084592292008</v>
      </c>
      <c r="BC140" s="46"/>
      <c r="BD140" s="46"/>
    </row>
    <row r="141" spans="1:56">
      <c r="A141" s="81">
        <v>140</v>
      </c>
      <c r="B141" s="112">
        <v>0.80468508892550461</v>
      </c>
      <c r="C141" s="112">
        <v>0.8413710610379983</v>
      </c>
      <c r="D141" s="112">
        <v>0.5993099618073956</v>
      </c>
      <c r="E141" s="112">
        <v>0.90471294407677916</v>
      </c>
      <c r="F141" s="112">
        <v>0.92101086667555654</v>
      </c>
      <c r="G141" s="112">
        <v>0.62841019079488381</v>
      </c>
      <c r="H141" s="112">
        <v>0.27816081448362362</v>
      </c>
      <c r="I141" s="112">
        <v>0.61911232149693252</v>
      </c>
      <c r="J141" s="112">
        <v>0.77179867424136317</v>
      </c>
      <c r="K141" s="90">
        <v>0.76315489543339821</v>
      </c>
      <c r="L141" s="91"/>
      <c r="M141" s="92">
        <v>140</v>
      </c>
      <c r="N141" s="115">
        <v>0.85847573768180707</v>
      </c>
      <c r="O141" s="115">
        <v>1.0001087586135673</v>
      </c>
      <c r="P141" s="115">
        <v>0.25156142740493975</v>
      </c>
      <c r="Q141" s="115">
        <v>1.3088826284701762</v>
      </c>
      <c r="R141" s="115">
        <v>1.4119038749029773</v>
      </c>
      <c r="S141" s="115">
        <v>0.32764562798607944</v>
      </c>
      <c r="T141" s="115">
        <v>-0.58831388272195506</v>
      </c>
      <c r="U141" s="112">
        <v>0.3031502549538464</v>
      </c>
      <c r="V141" s="112">
        <v>0.7447834333197344</v>
      </c>
      <c r="W141" s="84">
        <v>0.71648778198726459</v>
      </c>
      <c r="X141" s="46"/>
      <c r="Y141" s="85">
        <v>140</v>
      </c>
      <c r="Z141" s="112">
        <f>(幕後結果!$AB$2+幕後結果!$AB$4*幕後結果_最佳化!$N1142)*12/3</f>
        <v>1.0175505678993619</v>
      </c>
      <c r="AA141" s="112">
        <f>(幕後結果!$AC$2+幕後結果!$AC$4*幕後結果_最佳化!$O1142)*12/3</f>
        <v>7.4892849422973917E-2</v>
      </c>
      <c r="AB141" s="112">
        <f>(幕後結果!$AD$2+幕後結果!$AD$4*幕後結果_最佳化!$P1142)*12/3</f>
        <v>1.0403405726661896</v>
      </c>
      <c r="AC141" s="112">
        <f>(幕後結果!$AE$2+幕後結果!$AE$4*幕後結果_最佳化!$Q1142)*12/3</f>
        <v>2.1204813017290896</v>
      </c>
      <c r="AD141" s="112">
        <f>(幕後結果!$AF$2+幕後結果!$AF$4*幕後結果_最佳化!$R1142)*12/3</f>
        <v>4.3574694988250053</v>
      </c>
      <c r="AE141" s="112">
        <f>(幕後結果!$AG$2+幕後結果!$AG$4*幕後結果_最佳化!$S1142)*12/3</f>
        <v>0.86939660108082017</v>
      </c>
      <c r="AF141" s="112">
        <f>(幕後結果!$AH$2+幕後結果!$AH$4*幕後結果_最佳化!$T1142)*12/3</f>
        <v>-8.2002314953982663E-2</v>
      </c>
      <c r="AG141" s="112">
        <f>(幕後結果!$AI$2+幕後結果!$AI$4*幕後結果_最佳化!$U1142)*12/3</f>
        <v>1.8764051044070333</v>
      </c>
      <c r="AH141" s="112">
        <f>(幕後結果!$AJ$2+幕後結果!$AJ$4*幕後結果_最佳化!$V1142)*12/3</f>
        <v>2.2630856984484886</v>
      </c>
      <c r="AI141" s="86">
        <f>(幕後結果!$AK$2+幕後結果!$AK$4*幕後結果_最佳化!$W1142)*12/3</f>
        <v>1.4916298604625344</v>
      </c>
      <c r="AJ141" s="46"/>
      <c r="AK141" s="46"/>
      <c r="AL141" s="46"/>
      <c r="AM141" s="94">
        <v>140</v>
      </c>
      <c r="AN141" s="112">
        <f t="shared" si="27"/>
        <v>0.26704888614117783</v>
      </c>
      <c r="AO141" s="112">
        <f t="shared" si="28"/>
        <v>0.12816674752195981</v>
      </c>
      <c r="AP141" s="112">
        <f t="shared" si="29"/>
        <v>0.12890237238242536</v>
      </c>
      <c r="AQ141" s="112">
        <f t="shared" si="30"/>
        <v>9.0709581210648274E-2</v>
      </c>
      <c r="AR141" s="112">
        <f t="shared" si="31"/>
        <v>1.248892276445436E-2</v>
      </c>
      <c r="AS141" s="112">
        <f t="shared" si="32"/>
        <v>8.8451140508201645E-2</v>
      </c>
      <c r="AT141" s="112">
        <f t="shared" si="33"/>
        <v>5.9069630299774904E-3</v>
      </c>
      <c r="AU141" s="112">
        <f t="shared" si="34"/>
        <v>0.19649857090521777</v>
      </c>
      <c r="AV141" s="112">
        <f t="shared" si="35"/>
        <v>6.6112029100348121E-2</v>
      </c>
      <c r="AW141" s="112">
        <f t="shared" si="36"/>
        <v>1.571478643558941E-2</v>
      </c>
      <c r="AX141" s="112">
        <f t="shared" si="37"/>
        <v>1</v>
      </c>
      <c r="AY141" s="112">
        <f>SUMPRODUCT(AN141:AW141,幕後結果_最佳化!$Z$1005:$AI$1005)</f>
        <v>0.11085937398758273</v>
      </c>
      <c r="AZ141" s="112">
        <f>(SUMPRODUCT(AN141:AW141,MMULT(AN141:AW141,幕後結果!$AB$9:$AK$18)))*252</f>
        <v>6.7457951941326838E-2</v>
      </c>
      <c r="BA141" s="112">
        <f t="shared" si="38"/>
        <v>0.25972668700256207</v>
      </c>
      <c r="BB141" s="88">
        <f t="shared" si="39"/>
        <v>0.26165726276296108</v>
      </c>
      <c r="BC141" s="46"/>
      <c r="BD141" s="46"/>
    </row>
    <row r="142" spans="1:56">
      <c r="A142" s="81">
        <v>141</v>
      </c>
      <c r="B142" s="112">
        <v>0.78786974688532374</v>
      </c>
      <c r="C142" s="112">
        <v>0.34502340177772162</v>
      </c>
      <c r="D142" s="112">
        <v>0.64893474841007781</v>
      </c>
      <c r="E142" s="112">
        <v>0.29789615274652514</v>
      </c>
      <c r="F142" s="112">
        <v>0.83009158708042441</v>
      </c>
      <c r="G142" s="112">
        <v>0.84690276238116224</v>
      </c>
      <c r="H142" s="112">
        <v>9.6801801531686937E-2</v>
      </c>
      <c r="I142" s="112">
        <v>0.99269385082442496</v>
      </c>
      <c r="J142" s="112">
        <v>0.57294023669529626</v>
      </c>
      <c r="K142" s="90">
        <v>0.31425533562386909</v>
      </c>
      <c r="L142" s="91"/>
      <c r="M142" s="92">
        <v>141</v>
      </c>
      <c r="N142" s="115">
        <v>0.7990515763693099</v>
      </c>
      <c r="O142" s="115">
        <v>-0.39879155036027497</v>
      </c>
      <c r="P142" s="115">
        <v>0.38244609784475031</v>
      </c>
      <c r="Q142" s="115">
        <v>-0.5304610529643432</v>
      </c>
      <c r="R142" s="115">
        <v>0.95452724334371586</v>
      </c>
      <c r="S142" s="115">
        <v>1.0232398084362642</v>
      </c>
      <c r="T142" s="115">
        <v>-1.2999923151641588</v>
      </c>
      <c r="U142" s="112">
        <v>2.4418479787085632</v>
      </c>
      <c r="V142" s="112">
        <v>0.18386479095296662</v>
      </c>
      <c r="W142" s="84">
        <v>-0.48382415440701415</v>
      </c>
      <c r="X142" s="46"/>
      <c r="Y142" s="85">
        <v>141</v>
      </c>
      <c r="Z142" s="112">
        <f>(幕後結果!$AB$2+幕後結果!$AB$4*幕後結果_最佳化!$N1143)*12/3</f>
        <v>0.94377247683717291</v>
      </c>
      <c r="AA142" s="112">
        <f>(幕後結果!$AC$2+幕後結果!$AC$4*幕後結果_最佳化!$O1143)*12/3</f>
        <v>-1.8580568675929758</v>
      </c>
      <c r="AB142" s="112">
        <f>(幕後結果!$AD$2+幕後結果!$AD$4*幕後結果_最佳化!$P1143)*12/3</f>
        <v>0.99370327721402907</v>
      </c>
      <c r="AC142" s="112">
        <f>(幕後結果!$AE$2+幕後結果!$AE$4*幕後結果_最佳化!$Q1143)*12/3</f>
        <v>0.57194586406787096</v>
      </c>
      <c r="AD142" s="112">
        <f>(幕後結果!$AF$2+幕後結果!$AF$4*幕後結果_最佳化!$R1143)*12/3</f>
        <v>3.137231657624111</v>
      </c>
      <c r="AE142" s="112">
        <f>(幕後結果!$AG$2+幕後結果!$AG$4*幕後結果_最佳化!$S1143)*12/3</f>
        <v>0.93814908824315479</v>
      </c>
      <c r="AF142" s="112">
        <f>(幕後結果!$AH$2+幕後結果!$AH$4*幕後結果_最佳化!$T1143)*12/3</f>
        <v>-0.92858899796315819</v>
      </c>
      <c r="AG142" s="112">
        <f>(幕後結果!$AI$2+幕後結果!$AI$4*幕後結果_最佳化!$U1143)*12/3</f>
        <v>2.0248046659496479</v>
      </c>
      <c r="AH142" s="112">
        <f>(幕後結果!$AJ$2+幕後結果!$AJ$4*幕後結果_最佳化!$V1143)*12/3</f>
        <v>1.5196785383111659</v>
      </c>
      <c r="AI142" s="86">
        <f>(幕後結果!$AK$2+幕後結果!$AK$4*幕後結果_最佳化!$W1143)*12/3</f>
        <v>-7.1079562850215938E-2</v>
      </c>
      <c r="AJ142" s="46"/>
      <c r="AK142" s="46"/>
      <c r="AL142" s="46"/>
      <c r="AM142" s="94">
        <v>141</v>
      </c>
      <c r="AN142" s="112">
        <f t="shared" si="27"/>
        <v>2.6590395248393503E-2</v>
      </c>
      <c r="AO142" s="112">
        <f t="shared" si="28"/>
        <v>0.11500297237232318</v>
      </c>
      <c r="AP142" s="112">
        <f t="shared" si="29"/>
        <v>0.17876680369708592</v>
      </c>
      <c r="AQ142" s="112">
        <f t="shared" si="30"/>
        <v>0.16306333314794424</v>
      </c>
      <c r="AR142" s="112">
        <f t="shared" si="31"/>
        <v>0.11886607884318709</v>
      </c>
      <c r="AS142" s="112">
        <f t="shared" si="32"/>
        <v>8.920138753649871E-3</v>
      </c>
      <c r="AT142" s="112">
        <f t="shared" si="33"/>
        <v>9.3608434926776493E-2</v>
      </c>
      <c r="AU142" s="112">
        <f t="shared" si="34"/>
        <v>7.7359975951979978E-2</v>
      </c>
      <c r="AV142" s="112">
        <f t="shared" si="35"/>
        <v>0.10292283136162912</v>
      </c>
      <c r="AW142" s="112">
        <f t="shared" si="36"/>
        <v>0.11489903569703053</v>
      </c>
      <c r="AX142" s="112">
        <f t="shared" si="37"/>
        <v>0.99999999999999989</v>
      </c>
      <c r="AY142" s="112">
        <f>SUMPRODUCT(AN142:AW142,幕後結果_最佳化!$Z$1005:$AI$1005)</f>
        <v>0.46979045851088735</v>
      </c>
      <c r="AZ142" s="112">
        <f>(SUMPRODUCT(AN142:AW142,MMULT(AN142:AW142,幕後結果!$AB$9:$AK$18)))*252</f>
        <v>5.1823570371303786E-2</v>
      </c>
      <c r="BA142" s="112">
        <f t="shared" si="38"/>
        <v>0.22764790877867466</v>
      </c>
      <c r="BB142" s="88">
        <f t="shared" si="39"/>
        <v>1.8752224028814672</v>
      </c>
      <c r="BC142" s="46"/>
      <c r="BD142" s="46"/>
    </row>
    <row r="143" spans="1:56">
      <c r="A143" s="81">
        <v>142</v>
      </c>
      <c r="B143" s="112">
        <v>5.859296605786124E-2</v>
      </c>
      <c r="C143" s="112">
        <v>0.33021617942926595</v>
      </c>
      <c r="D143" s="112">
        <v>0.70585920393334312</v>
      </c>
      <c r="E143" s="112">
        <v>0.92587986169107994</v>
      </c>
      <c r="F143" s="112">
        <v>0.2890304497352274</v>
      </c>
      <c r="G143" s="112">
        <v>0.79120334232837264</v>
      </c>
      <c r="H143" s="112">
        <v>0.41256346434960012</v>
      </c>
      <c r="I143" s="112">
        <v>0.16411335884022482</v>
      </c>
      <c r="J143" s="112">
        <v>0.6586911971982119</v>
      </c>
      <c r="K143" s="90">
        <v>0.5341322050091486</v>
      </c>
      <c r="L143" s="91"/>
      <c r="M143" s="92">
        <v>142</v>
      </c>
      <c r="N143" s="115">
        <v>-1.5666952905774056</v>
      </c>
      <c r="O143" s="115">
        <v>-0.43931630849185216</v>
      </c>
      <c r="P143" s="115">
        <v>0.54132790170256018</v>
      </c>
      <c r="Q143" s="115">
        <v>1.4457751557018028</v>
      </c>
      <c r="R143" s="115">
        <v>-0.55621936951862494</v>
      </c>
      <c r="S143" s="115">
        <v>0.81060365828129599</v>
      </c>
      <c r="T143" s="115">
        <v>-0.22095569744970667</v>
      </c>
      <c r="U143" s="112">
        <v>-0.97769192312729658</v>
      </c>
      <c r="V143" s="112">
        <v>0.40889379123944869</v>
      </c>
      <c r="W143" s="84">
        <v>8.5661397045581622E-2</v>
      </c>
      <c r="X143" s="46"/>
      <c r="Y143" s="85">
        <v>142</v>
      </c>
      <c r="Z143" s="112">
        <f>(幕後結果!$AB$2+幕後結果!$AB$4*幕後結果_最佳化!$N1144)*12/3</f>
        <v>-1.9934214847539462</v>
      </c>
      <c r="AA143" s="112">
        <f>(幕後結果!$AC$2+幕後結果!$AC$4*幕後結果_最佳化!$O1144)*12/3</f>
        <v>-2.1194510306829395</v>
      </c>
      <c r="AB143" s="112">
        <f>(幕後結果!$AD$2+幕後結果!$AD$4*幕後結果_最佳化!$P1144)*12/3</f>
        <v>0.41465231341835879</v>
      </c>
      <c r="AC143" s="112">
        <f>(幕後結果!$AE$2+幕後結果!$AE$4*幕後結果_最佳化!$Q1144)*12/3</f>
        <v>1.8945485151277002</v>
      </c>
      <c r="AD143" s="112">
        <f>(幕後結果!$AF$2+幕後結果!$AF$4*幕後結果_最佳化!$R1144)*12/3</f>
        <v>1.32968398676424</v>
      </c>
      <c r="AE143" s="112">
        <f>(幕後結果!$AG$2+幕後結果!$AG$4*幕後結果_最佳化!$S1144)*12/3</f>
        <v>0.62456744667569608</v>
      </c>
      <c r="AF143" s="112">
        <f>(幕後結果!$AH$2+幕後結果!$AH$4*幕後結果_最佳化!$T1144)*12/3</f>
        <v>-0.14470526022124922</v>
      </c>
      <c r="AG143" s="112">
        <f>(幕後結果!$AI$2+幕後結果!$AI$4*幕後結果_最佳化!$U1144)*12/3</f>
        <v>0.11788452065935157</v>
      </c>
      <c r="AH143" s="112">
        <f>(幕後結果!$AJ$2+幕後結果!$AJ$4*幕後結果_最佳化!$V1144)*12/3</f>
        <v>0.92369064533866607</v>
      </c>
      <c r="AI143" s="86">
        <f>(幕後結果!$AK$2+幕後結果!$AK$4*幕後結果_最佳化!$W1144)*12/3</f>
        <v>-0.14636196212318625</v>
      </c>
      <c r="AJ143" s="46"/>
      <c r="AK143" s="46"/>
      <c r="AL143" s="46"/>
      <c r="AM143" s="94">
        <v>142</v>
      </c>
      <c r="AN143" s="112">
        <f t="shared" si="27"/>
        <v>3.9124525176543169E-2</v>
      </c>
      <c r="AO143" s="112">
        <f t="shared" si="28"/>
        <v>6.1356976737633052E-2</v>
      </c>
      <c r="AP143" s="112">
        <f t="shared" si="29"/>
        <v>0.14359035668066183</v>
      </c>
      <c r="AQ143" s="112">
        <f t="shared" si="30"/>
        <v>0.17053279533580401</v>
      </c>
      <c r="AR143" s="112">
        <f t="shared" si="31"/>
        <v>2.2199570138835861E-2</v>
      </c>
      <c r="AS143" s="112">
        <f t="shared" si="32"/>
        <v>0.13558309855606673</v>
      </c>
      <c r="AT143" s="112">
        <f t="shared" si="33"/>
        <v>0.11617640930339547</v>
      </c>
      <c r="AU143" s="112">
        <f t="shared" si="34"/>
        <v>8.7934111508849583E-2</v>
      </c>
      <c r="AV143" s="112">
        <f t="shared" si="35"/>
        <v>2.5310123163734426E-2</v>
      </c>
      <c r="AW143" s="112">
        <f t="shared" si="36"/>
        <v>0.19819203339847583</v>
      </c>
      <c r="AX143" s="112">
        <f t="shared" si="37"/>
        <v>0.99999999999999989</v>
      </c>
      <c r="AY143" s="112">
        <f>SUMPRODUCT(AN143:AW143,幕後結果_最佳化!$Z$1005:$AI$1005)</f>
        <v>0.2411399318565593</v>
      </c>
      <c r="AZ143" s="112">
        <f>(SUMPRODUCT(AN143:AW143,MMULT(AN143:AW143,幕後結果!$AB$9:$AK$18)))*252</f>
        <v>4.5430877015747051E-2</v>
      </c>
      <c r="BA143" s="112">
        <f t="shared" si="38"/>
        <v>0.21314520171879792</v>
      </c>
      <c r="BB143" s="88">
        <f t="shared" si="39"/>
        <v>0.93006987845823941</v>
      </c>
      <c r="BC143" s="46"/>
      <c r="BD143" s="46"/>
    </row>
    <row r="144" spans="1:56">
      <c r="A144" s="81">
        <v>143</v>
      </c>
      <c r="B144" s="112">
        <v>0.57685165206030664</v>
      </c>
      <c r="C144" s="112">
        <v>0.75900933408330484</v>
      </c>
      <c r="D144" s="112">
        <v>0.63208914661887072</v>
      </c>
      <c r="E144" s="112">
        <v>4.1974427095788691E-2</v>
      </c>
      <c r="F144" s="112">
        <v>0.68954393634022848</v>
      </c>
      <c r="G144" s="112">
        <v>0.26280017288311841</v>
      </c>
      <c r="H144" s="112">
        <v>0.16546083703566916</v>
      </c>
      <c r="I144" s="112">
        <v>0.72329573512075296</v>
      </c>
      <c r="J144" s="112">
        <v>0.95755454963369435</v>
      </c>
      <c r="K144" s="90">
        <v>0.82956903841980756</v>
      </c>
      <c r="L144" s="91"/>
      <c r="M144" s="92">
        <v>143</v>
      </c>
      <c r="N144" s="115">
        <v>0.19384570808404189</v>
      </c>
      <c r="O144" s="115">
        <v>0.70311941811017109</v>
      </c>
      <c r="P144" s="115">
        <v>0.33739161233081411</v>
      </c>
      <c r="Q144" s="115">
        <v>-1.7282196382672101</v>
      </c>
      <c r="R144" s="115">
        <v>0.49455803994070652</v>
      </c>
      <c r="S144" s="115">
        <v>-0.63473640546871368</v>
      </c>
      <c r="T144" s="115">
        <v>-0.97225908294013563</v>
      </c>
      <c r="U144" s="112">
        <v>0.59266027828789603</v>
      </c>
      <c r="V144" s="112">
        <v>1.7229868629719467</v>
      </c>
      <c r="W144" s="84">
        <v>0.95246358947401399</v>
      </c>
      <c r="X144" s="46"/>
      <c r="Y144" s="85">
        <v>143</v>
      </c>
      <c r="Z144" s="112">
        <f>(幕後結果!$AB$2+幕後結果!$AB$4*幕後結果_最佳化!$N1145)*12/3</f>
        <v>0.19237889086944945</v>
      </c>
      <c r="AA144" s="112">
        <f>(幕後結果!$AC$2+幕後結果!$AC$4*幕後結果_最佳化!$O1145)*12/3</f>
        <v>-0.39212654968403649</v>
      </c>
      <c r="AB144" s="112">
        <f>(幕後結果!$AD$2+幕後結果!$AD$4*幕後結果_最佳化!$P1145)*12/3</f>
        <v>0.88432725412471391</v>
      </c>
      <c r="AC144" s="112">
        <f>(幕後結果!$AE$2+幕後結果!$AE$4*幕後結果_最佳化!$Q1145)*12/3</f>
        <v>-0.15262606449963578</v>
      </c>
      <c r="AD144" s="112">
        <f>(幕後結果!$AF$2+幕後結果!$AF$4*幕後結果_最佳化!$R1145)*12/3</f>
        <v>2.516421950690221</v>
      </c>
      <c r="AE144" s="112">
        <f>(幕後結果!$AG$2+幕後結果!$AG$4*幕後結果_最佳化!$S1145)*12/3</f>
        <v>-0.56475832918002644</v>
      </c>
      <c r="AF144" s="112">
        <f>(幕後結果!$AH$2+幕後結果!$AH$4*幕後結果_最佳化!$T1145)*12/3</f>
        <v>-0.67173228214833058</v>
      </c>
      <c r="AG144" s="112">
        <f>(幕後結果!$AI$2+幕後結果!$AI$4*幕後結果_最佳化!$U1145)*12/3</f>
        <v>-3.5771093928080477E-2</v>
      </c>
      <c r="AH144" s="112">
        <f>(幕後結果!$AJ$2+幕後結果!$AJ$4*幕後結果_最佳化!$V1145)*12/3</f>
        <v>2.8785356631126717</v>
      </c>
      <c r="AI144" s="86">
        <f>(幕後結果!$AK$2+幕後結果!$AK$4*幕後結果_最佳化!$W1145)*12/3</f>
        <v>1.2842348791222102</v>
      </c>
      <c r="AJ144" s="46"/>
      <c r="AK144" s="46"/>
      <c r="AL144" s="46"/>
      <c r="AM144" s="94">
        <v>143</v>
      </c>
      <c r="AN144" s="112">
        <f t="shared" si="27"/>
        <v>5.3938628396586356E-2</v>
      </c>
      <c r="AO144" s="112">
        <f t="shared" si="28"/>
        <v>5.4652214679233452E-2</v>
      </c>
      <c r="AP144" s="112">
        <f t="shared" si="29"/>
        <v>2.0778352885750615E-2</v>
      </c>
      <c r="AQ144" s="112">
        <f t="shared" si="30"/>
        <v>2.9406645280333276E-2</v>
      </c>
      <c r="AR144" s="112">
        <f t="shared" si="31"/>
        <v>0.20311633725887387</v>
      </c>
      <c r="AS144" s="112">
        <f t="shared" si="32"/>
        <v>5.4474695135558165E-2</v>
      </c>
      <c r="AT144" s="112">
        <f t="shared" si="33"/>
        <v>0.1647634536327286</v>
      </c>
      <c r="AU144" s="112">
        <f t="shared" si="34"/>
        <v>0.19621581614069872</v>
      </c>
      <c r="AV144" s="112">
        <f t="shared" si="35"/>
        <v>9.4998898738616652E-2</v>
      </c>
      <c r="AW144" s="112">
        <f t="shared" si="36"/>
        <v>0.12765495785162034</v>
      </c>
      <c r="AX144" s="112">
        <f t="shared" si="37"/>
        <v>1</v>
      </c>
      <c r="AY144" s="112">
        <f>SUMPRODUCT(AN144:AW144,幕後結果_最佳化!$Z$1005:$AI$1005)</f>
        <v>0.55713282562521371</v>
      </c>
      <c r="AZ144" s="112">
        <f>(SUMPRODUCT(AN144:AW144,MMULT(AN144:AW144,幕後結果!$AB$9:$AK$18)))*252</f>
        <v>5.639233446395369E-2</v>
      </c>
      <c r="BA144" s="112">
        <f t="shared" si="38"/>
        <v>0.23747070232757911</v>
      </c>
      <c r="BB144" s="88">
        <f t="shared" si="39"/>
        <v>2.1654579726464736</v>
      </c>
      <c r="BC144" s="46"/>
      <c r="BD144" s="46"/>
    </row>
    <row r="145" spans="1:56">
      <c r="A145" s="81">
        <v>144</v>
      </c>
      <c r="B145" s="112">
        <v>0.80898379564247702</v>
      </c>
      <c r="C145" s="112">
        <v>0.17474200370883497</v>
      </c>
      <c r="D145" s="112">
        <v>9.986801200037454E-2</v>
      </c>
      <c r="E145" s="112">
        <v>0.71799485704183041</v>
      </c>
      <c r="F145" s="112">
        <v>0.20937664204657769</v>
      </c>
      <c r="G145" s="112">
        <v>0.11926888019064474</v>
      </c>
      <c r="H145" s="112">
        <v>0.38284419137132963</v>
      </c>
      <c r="I145" s="112">
        <v>0.20713636331592533</v>
      </c>
      <c r="J145" s="112">
        <v>0.65062164521801491</v>
      </c>
      <c r="K145" s="90">
        <v>0.46672867976363119</v>
      </c>
      <c r="L145" s="91"/>
      <c r="M145" s="92">
        <v>144</v>
      </c>
      <c r="N145" s="115">
        <v>0.87415764438193688</v>
      </c>
      <c r="O145" s="115">
        <v>-0.93559061703183044</v>
      </c>
      <c r="P145" s="115">
        <v>-1.2823040038048779</v>
      </c>
      <c r="Q145" s="115">
        <v>0.57689515177674533</v>
      </c>
      <c r="R145" s="115">
        <v>-0.80858606290357093</v>
      </c>
      <c r="S145" s="115">
        <v>-1.1786495297732318</v>
      </c>
      <c r="T145" s="115">
        <v>-0.29801936622830505</v>
      </c>
      <c r="U145" s="112">
        <v>-0.81639767382745043</v>
      </c>
      <c r="V145" s="112">
        <v>0.38699932243788987</v>
      </c>
      <c r="W145" s="84">
        <v>-8.3495746321726544E-2</v>
      </c>
      <c r="X145" s="46"/>
      <c r="Y145" s="85">
        <v>144</v>
      </c>
      <c r="Z145" s="112">
        <f>(幕後結果!$AB$2+幕後結果!$AB$4*幕後結果_最佳化!$N1146)*12/3</f>
        <v>1.0370204453868481</v>
      </c>
      <c r="AA145" s="112">
        <f>(幕後結果!$AC$2+幕後結果!$AC$4*幕後結果_最佳化!$O1146)*12/3</f>
        <v>-2.5912795327408329</v>
      </c>
      <c r="AB145" s="112">
        <f>(幕後結果!$AD$2+幕後結果!$AD$4*幕後結果_最佳化!$P1146)*12/3</f>
        <v>-0.47977865048114604</v>
      </c>
      <c r="AC145" s="112">
        <f>(幕後結果!$AE$2+幕後結果!$AE$4*幕後結果_最佳化!$Q1146)*12/3</f>
        <v>0.89409968928102479</v>
      </c>
      <c r="AD145" s="112">
        <f>(幕後結果!$AF$2+幕後結果!$AF$4*幕後結果_最佳化!$R1146)*12/3</f>
        <v>1.2178401546014328</v>
      </c>
      <c r="AE145" s="112">
        <f>(幕後結果!$AG$2+幕後結果!$AG$4*幕後結果_最佳化!$S1146)*12/3</f>
        <v>-1.771807641660792</v>
      </c>
      <c r="AF145" s="112">
        <f>(幕後結果!$AH$2+幕後結果!$AH$4*幕後結果_最佳化!$T1146)*12/3</f>
        <v>-0.55255374522595901</v>
      </c>
      <c r="AG145" s="112">
        <f>(幕後結果!$AI$2+幕後結果!$AI$4*幕後結果_最佳化!$U1146)*12/3</f>
        <v>-0.47802286525736387</v>
      </c>
      <c r="AH145" s="112">
        <f>(幕後結果!$AJ$2+幕後結果!$AJ$4*幕後結果_最佳化!$V1146)*12/3</f>
        <v>1.3112842360077241</v>
      </c>
      <c r="AI145" s="86">
        <f>(幕後結果!$AK$2+幕後結果!$AK$4*幕後結果_最佳化!$W1146)*12/3</f>
        <v>-0.300423454533504</v>
      </c>
      <c r="AJ145" s="46"/>
      <c r="AK145" s="46"/>
      <c r="AL145" s="46"/>
      <c r="AM145" s="94">
        <v>144</v>
      </c>
      <c r="AN145" s="112">
        <f t="shared" si="27"/>
        <v>0.10578507274010387</v>
      </c>
      <c r="AO145" s="112">
        <f t="shared" si="28"/>
        <v>8.5993278371878173E-2</v>
      </c>
      <c r="AP145" s="112">
        <f t="shared" si="29"/>
        <v>3.0576287447580137E-2</v>
      </c>
      <c r="AQ145" s="112">
        <f t="shared" si="30"/>
        <v>0.1153001569232862</v>
      </c>
      <c r="AR145" s="112">
        <f t="shared" si="31"/>
        <v>8.3040943946530832E-2</v>
      </c>
      <c r="AS145" s="112">
        <f t="shared" si="32"/>
        <v>8.0725752237444784E-2</v>
      </c>
      <c r="AT145" s="112">
        <f t="shared" si="33"/>
        <v>0.18146794365622149</v>
      </c>
      <c r="AU145" s="112">
        <f t="shared" si="34"/>
        <v>7.4908692609780919E-2</v>
      </c>
      <c r="AV145" s="112">
        <f t="shared" si="35"/>
        <v>9.6512952315254794E-2</v>
      </c>
      <c r="AW145" s="112">
        <f t="shared" si="36"/>
        <v>0.14568891975191881</v>
      </c>
      <c r="AX145" s="112">
        <f t="shared" si="37"/>
        <v>1</v>
      </c>
      <c r="AY145" s="112">
        <f>SUMPRODUCT(AN145:AW145,幕後結果_最佳化!$Z$1005:$AI$1005)</f>
        <v>0.29866010746927452</v>
      </c>
      <c r="AZ145" s="112">
        <f>(SUMPRODUCT(AN145:AW145,MMULT(AN145:AW145,幕後結果!$AB$9:$AK$18)))*252</f>
        <v>4.4788756080402767E-2</v>
      </c>
      <c r="BA145" s="112">
        <f t="shared" si="38"/>
        <v>0.21163354195496226</v>
      </c>
      <c r="BB145" s="88">
        <f t="shared" si="39"/>
        <v>1.2085045929236626</v>
      </c>
      <c r="BC145" s="46"/>
      <c r="BD145" s="46"/>
    </row>
    <row r="146" spans="1:56">
      <c r="A146" s="81">
        <v>145</v>
      </c>
      <c r="B146" s="112">
        <v>0.98158823304058984</v>
      </c>
      <c r="C146" s="112">
        <v>0.24303933604891403</v>
      </c>
      <c r="D146" s="112">
        <v>0.65564767993538808</v>
      </c>
      <c r="E146" s="112">
        <v>0.64761134862674941</v>
      </c>
      <c r="F146" s="112">
        <v>0.87665892133005907</v>
      </c>
      <c r="G146" s="112">
        <v>0.20876031300037368</v>
      </c>
      <c r="H146" s="112">
        <v>0.39604795965645412</v>
      </c>
      <c r="I146" s="112">
        <v>0.85983918199441489</v>
      </c>
      <c r="J146" s="112">
        <v>0.34363021075651012</v>
      </c>
      <c r="K146" s="90">
        <v>0.70460978683138187</v>
      </c>
      <c r="L146" s="91"/>
      <c r="M146" s="92">
        <v>145</v>
      </c>
      <c r="N146" s="115">
        <v>2.0877151885913134</v>
      </c>
      <c r="O146" s="115">
        <v>-0.6965592393160821</v>
      </c>
      <c r="P146" s="115">
        <v>0.40061358780483874</v>
      </c>
      <c r="Q146" s="115">
        <v>0.37887956083367286</v>
      </c>
      <c r="R146" s="115">
        <v>1.1584458013873467</v>
      </c>
      <c r="S146" s="115">
        <v>-0.81073020057203138</v>
      </c>
      <c r="T146" s="115">
        <v>-0.26358992944014797</v>
      </c>
      <c r="U146" s="112">
        <v>1.0795970941434365</v>
      </c>
      <c r="V146" s="112">
        <v>-0.40257565583139759</v>
      </c>
      <c r="W146" s="84">
        <v>0.53770543514721036</v>
      </c>
      <c r="X146" s="46"/>
      <c r="Y146" s="85">
        <v>145</v>
      </c>
      <c r="Z146" s="112">
        <f>(幕後結果!$AB$2+幕後結果!$AB$4*幕後結果_最佳化!$N1147)*12/3</f>
        <v>2.5437132960448272</v>
      </c>
      <c r="AA146" s="112">
        <f>(幕後結果!$AC$2+幕後結果!$AC$4*幕後結果_最佳化!$O1147)*12/3</f>
        <v>-2.1564368255074164</v>
      </c>
      <c r="AB146" s="112">
        <f>(幕後結果!$AD$2+幕後結果!$AD$4*幕後結果_最佳化!$P1147)*12/3</f>
        <v>1.3673136699299446</v>
      </c>
      <c r="AC146" s="112">
        <f>(幕後結果!$AE$2+幕後結果!$AE$4*幕後結果_最佳化!$Q1147)*12/3</f>
        <v>1.2608782429523782</v>
      </c>
      <c r="AD146" s="112">
        <f>(幕後結果!$AF$2+幕後結果!$AF$4*幕後結果_最佳化!$R1147)*12/3</f>
        <v>3.8536436641462664</v>
      </c>
      <c r="AE146" s="112">
        <f>(幕後結果!$AG$2+幕後結果!$AG$4*幕後結果_最佳化!$S1147)*12/3</f>
        <v>-0.94755330696983731</v>
      </c>
      <c r="AF146" s="112">
        <f>(幕後結果!$AH$2+幕後結果!$AH$4*幕後結果_最佳化!$T1147)*12/3</f>
        <v>-0.15589408981840064</v>
      </c>
      <c r="AG146" s="112">
        <f>(幕後結果!$AI$2+幕後結果!$AI$4*幕後結果_最佳化!$U1147)*12/3</f>
        <v>1.6285092559158665</v>
      </c>
      <c r="AH146" s="112">
        <f>(幕後結果!$AJ$2+幕後結果!$AJ$4*幕後結果_最佳化!$V1147)*12/3</f>
        <v>1.5754163885736776</v>
      </c>
      <c r="AI146" s="86">
        <f>(幕後結果!$AK$2+幕後結果!$AK$4*幕後結果_最佳化!$W1147)*12/3</f>
        <v>0.79032880342329292</v>
      </c>
      <c r="AJ146" s="46"/>
      <c r="AK146" s="46"/>
      <c r="AL146" s="46"/>
      <c r="AM146" s="94">
        <v>145</v>
      </c>
      <c r="AN146" s="112">
        <f t="shared" si="27"/>
        <v>0.20830429978024265</v>
      </c>
      <c r="AO146" s="112">
        <f t="shared" si="28"/>
        <v>0.14280434381575721</v>
      </c>
      <c r="AP146" s="112">
        <f t="shared" si="29"/>
        <v>2.8075686510174992E-2</v>
      </c>
      <c r="AQ146" s="112">
        <f t="shared" si="30"/>
        <v>0.15627096820171879</v>
      </c>
      <c r="AR146" s="112">
        <f t="shared" si="31"/>
        <v>2.6571341505438738E-2</v>
      </c>
      <c r="AS146" s="112">
        <f t="shared" si="32"/>
        <v>5.0441599728088234E-3</v>
      </c>
      <c r="AT146" s="112">
        <f t="shared" si="33"/>
        <v>0.11916437546681277</v>
      </c>
      <c r="AU146" s="112">
        <f t="shared" si="34"/>
        <v>0.13859501493846788</v>
      </c>
      <c r="AV146" s="112">
        <f t="shared" si="35"/>
        <v>0.15586144410324435</v>
      </c>
      <c r="AW146" s="112">
        <f t="shared" si="36"/>
        <v>1.9308365705333966E-2</v>
      </c>
      <c r="AX146" s="112">
        <f t="shared" si="37"/>
        <v>1.0000000000000002</v>
      </c>
      <c r="AY146" s="112">
        <f>SUMPRODUCT(AN146:AW146,幕後結果_最佳化!$Z$1005:$AI$1005)</f>
        <v>0.22177622084756476</v>
      </c>
      <c r="AZ146" s="112">
        <f>(SUMPRODUCT(AN146:AW146,MMULT(AN146:AW146,幕後結果!$AB$9:$AK$18)))*252</f>
        <v>5.4666606405102375E-2</v>
      </c>
      <c r="BA146" s="112">
        <f t="shared" si="38"/>
        <v>0.23380891002077397</v>
      </c>
      <c r="BB146" s="88">
        <f t="shared" si="39"/>
        <v>0.76505305478594288</v>
      </c>
      <c r="BC146" s="46"/>
      <c r="BD146" s="46"/>
    </row>
    <row r="147" spans="1:56">
      <c r="A147" s="81">
        <v>146</v>
      </c>
      <c r="B147" s="112">
        <v>0.12198672021562529</v>
      </c>
      <c r="C147" s="112">
        <v>0.4072923936753714</v>
      </c>
      <c r="D147" s="112">
        <v>0.79020301115100278</v>
      </c>
      <c r="E147" s="112">
        <v>0.73732699371573829</v>
      </c>
      <c r="F147" s="112">
        <v>0.96487861045200929</v>
      </c>
      <c r="G147" s="112">
        <v>1.9396197667322923E-2</v>
      </c>
      <c r="H147" s="112">
        <v>0.84293900746840622</v>
      </c>
      <c r="I147" s="112">
        <v>0.99150756933772155</v>
      </c>
      <c r="J147" s="112">
        <v>0.78681684200213953</v>
      </c>
      <c r="K147" s="90">
        <v>0.50228527495068209</v>
      </c>
      <c r="L147" s="91"/>
      <c r="M147" s="92">
        <v>146</v>
      </c>
      <c r="N147" s="115">
        <v>-1.1651125427192874</v>
      </c>
      <c r="O147" s="115">
        <v>-0.23451551810586735</v>
      </c>
      <c r="P147" s="115">
        <v>0.80712585474372855</v>
      </c>
      <c r="Q147" s="115">
        <v>0.63512635038667198</v>
      </c>
      <c r="R147" s="115">
        <v>1.810341926227613</v>
      </c>
      <c r="S147" s="115">
        <v>-2.0663823058012554</v>
      </c>
      <c r="T147" s="115">
        <v>1.0066105032918469</v>
      </c>
      <c r="U147" s="112">
        <v>2.387035278323709</v>
      </c>
      <c r="V147" s="112">
        <v>0.7954250107828682</v>
      </c>
      <c r="W147" s="84">
        <v>5.7283661351363833E-3</v>
      </c>
      <c r="X147" s="46"/>
      <c r="Y147" s="85">
        <v>146</v>
      </c>
      <c r="Z147" s="112">
        <f>(幕後結果!$AB$2+幕後結果!$AB$4*幕後結果_最佳化!$N1148)*12/3</f>
        <v>-1.4948362647678557</v>
      </c>
      <c r="AA147" s="112">
        <f>(幕後結果!$AC$2+幕後結果!$AC$4*幕後結果_最佳化!$O1148)*12/3</f>
        <v>-1.8023290592120647</v>
      </c>
      <c r="AB147" s="112">
        <f>(幕後結果!$AD$2+幕後結果!$AD$4*幕後結果_最佳化!$P1148)*12/3</f>
        <v>0.78656844152711025</v>
      </c>
      <c r="AC147" s="112">
        <f>(幕後結果!$AE$2+幕後結果!$AE$4*幕後結果_最佳化!$Q1148)*12/3</f>
        <v>1.4287177136788074</v>
      </c>
      <c r="AD147" s="112">
        <f>(幕後結果!$AF$2+幕後結果!$AF$4*幕後結果_最佳化!$R1148)*12/3</f>
        <v>3.7611560786195852</v>
      </c>
      <c r="AE147" s="112">
        <f>(幕後結果!$AG$2+幕後結果!$AG$4*幕後結果_最佳化!$S1148)*12/3</f>
        <v>-1.8466915687621723</v>
      </c>
      <c r="AF147" s="112">
        <f>(幕後結果!$AH$2+幕後結果!$AH$4*幕後結果_最佳化!$T1148)*12/3</f>
        <v>1.0497876784845201</v>
      </c>
      <c r="AG147" s="112">
        <f>(幕後結果!$AI$2+幕後結果!$AI$4*幕後結果_最佳化!$U1148)*12/3</f>
        <v>2.2132155575475765</v>
      </c>
      <c r="AH147" s="112">
        <f>(幕後結果!$AJ$2+幕後結果!$AJ$4*幕後結果_最佳化!$V1148)*12/3</f>
        <v>2.217579049018926</v>
      </c>
      <c r="AI147" s="86">
        <f>(幕後結果!$AK$2+幕後結果!$AK$4*幕後結果_最佳化!$W1148)*12/3</f>
        <v>0.25381992042765006</v>
      </c>
      <c r="AJ147" s="46"/>
      <c r="AK147" s="46"/>
      <c r="AL147" s="46"/>
      <c r="AM147" s="94">
        <v>146</v>
      </c>
      <c r="AN147" s="112">
        <f t="shared" si="27"/>
        <v>0.17763860288080924</v>
      </c>
      <c r="AO147" s="112">
        <f t="shared" si="28"/>
        <v>6.3946846221716272E-2</v>
      </c>
      <c r="AP147" s="112">
        <f t="shared" si="29"/>
        <v>6.5445613011616624E-2</v>
      </c>
      <c r="AQ147" s="112">
        <f t="shared" si="30"/>
        <v>0.15323716761492201</v>
      </c>
      <c r="AR147" s="112">
        <f t="shared" si="31"/>
        <v>4.7377091648880938E-2</v>
      </c>
      <c r="AS147" s="112">
        <f t="shared" si="32"/>
        <v>9.0280897484968647E-2</v>
      </c>
      <c r="AT147" s="112">
        <f t="shared" si="33"/>
        <v>0.10328781796593023</v>
      </c>
      <c r="AU147" s="112">
        <f t="shared" si="34"/>
        <v>9.6143764527178543E-2</v>
      </c>
      <c r="AV147" s="112">
        <f t="shared" si="35"/>
        <v>3.5910222176425505E-2</v>
      </c>
      <c r="AW147" s="112">
        <f t="shared" si="36"/>
        <v>0.16673197646755211</v>
      </c>
      <c r="AX147" s="112">
        <f t="shared" si="37"/>
        <v>1</v>
      </c>
      <c r="AY147" s="112">
        <f>SUMPRODUCT(AN147:AW147,幕後結果_最佳化!$Z$1005:$AI$1005)</f>
        <v>0.24252622496924275</v>
      </c>
      <c r="AZ147" s="112">
        <f>(SUMPRODUCT(AN147:AW147,MMULT(AN147:AW147,幕後結果!$AB$9:$AK$18)))*252</f>
        <v>4.8783155289393969E-2</v>
      </c>
      <c r="BA147" s="112">
        <f t="shared" si="38"/>
        <v>0.22086909084205053</v>
      </c>
      <c r="BB147" s="88">
        <f t="shared" si="39"/>
        <v>0.90382146369226868</v>
      </c>
      <c r="BC147" s="46"/>
      <c r="BD147" s="46"/>
    </row>
    <row r="148" spans="1:56">
      <c r="A148" s="81">
        <v>147</v>
      </c>
      <c r="B148" s="112">
        <v>0.64657536642373259</v>
      </c>
      <c r="C148" s="112">
        <v>0.9614257318076862</v>
      </c>
      <c r="D148" s="112">
        <v>0.41010074787174</v>
      </c>
      <c r="E148" s="112">
        <v>0.55017606810371844</v>
      </c>
      <c r="F148" s="112">
        <v>0.15980054414977496</v>
      </c>
      <c r="G148" s="112">
        <v>8.573255352389153E-2</v>
      </c>
      <c r="H148" s="112">
        <v>0.89236705576908104</v>
      </c>
      <c r="I148" s="112">
        <v>0.31024612152034314</v>
      </c>
      <c r="J148" s="112">
        <v>2.1535131844400812E-2</v>
      </c>
      <c r="K148" s="90">
        <v>0.434914342902325</v>
      </c>
      <c r="L148" s="91"/>
      <c r="M148" s="92">
        <v>147</v>
      </c>
      <c r="N148" s="115">
        <v>0.37609097014414822</v>
      </c>
      <c r="O148" s="115">
        <v>1.7674760508203098</v>
      </c>
      <c r="P148" s="115">
        <v>-0.22728582367392405</v>
      </c>
      <c r="Q148" s="115">
        <v>0.1261061949109287</v>
      </c>
      <c r="R148" s="115">
        <v>-0.99527797193822476</v>
      </c>
      <c r="S148" s="115">
        <v>-1.3675112704800789</v>
      </c>
      <c r="T148" s="115">
        <v>1.2392149960796741</v>
      </c>
      <c r="U148" s="112">
        <v>-0.49515283176057745</v>
      </c>
      <c r="V148" s="112">
        <v>-2.0230279719750963</v>
      </c>
      <c r="W148" s="84">
        <v>-0.16387609536657233</v>
      </c>
      <c r="X148" s="46"/>
      <c r="Y148" s="85">
        <v>147</v>
      </c>
      <c r="Z148" s="112">
        <f>(幕後結果!$AB$2+幕後結果!$AB$4*幕後結果_最佳化!$N1149)*12/3</f>
        <v>0.41864556831089184</v>
      </c>
      <c r="AA148" s="112">
        <f>(幕後結果!$AC$2+幕後結果!$AC$4*幕後結果_最佳化!$O1149)*12/3</f>
        <v>1.0904689043289422</v>
      </c>
      <c r="AB148" s="112">
        <f>(幕後結果!$AD$2+幕後結果!$AD$4*幕後結果_最佳化!$P1149)*12/3</f>
        <v>0.55833728300451824</v>
      </c>
      <c r="AC148" s="112">
        <f>(幕後結果!$AE$2+幕後結果!$AE$4*幕後結果_最佳化!$Q1149)*12/3</f>
        <v>1.2539441814492422</v>
      </c>
      <c r="AD148" s="112">
        <f>(幕後結果!$AF$2+幕後結果!$AF$4*幕後結果_最佳化!$R1149)*12/3</f>
        <v>1.6575067649331683</v>
      </c>
      <c r="AE148" s="112">
        <f>(幕後結果!$AG$2+幕後結果!$AG$4*幕後結果_最佳化!$S1149)*12/3</f>
        <v>-1.1575429715791503</v>
      </c>
      <c r="AF148" s="112">
        <f>(幕後結果!$AH$2+幕後結果!$AH$4*幕後結果_最佳化!$T1149)*12/3</f>
        <v>0.82299179584897253</v>
      </c>
      <c r="AG148" s="112">
        <f>(幕後結果!$AI$2+幕後結果!$AI$4*幕後結果_最佳化!$U1149)*12/3</f>
        <v>0.38112134910812023</v>
      </c>
      <c r="AH148" s="112">
        <f>(幕後結果!$AJ$2+幕後結果!$AJ$4*幕後結果_最佳化!$V1149)*12/3</f>
        <v>-0.63267899923458937</v>
      </c>
      <c r="AI148" s="86">
        <f>(幕後結果!$AK$2+幕後結果!$AK$4*幕後結果_最佳化!$W1149)*12/3</f>
        <v>0.18500777622588879</v>
      </c>
      <c r="AJ148" s="46"/>
      <c r="AK148" s="46"/>
      <c r="AL148" s="46"/>
      <c r="AM148" s="94">
        <v>147</v>
      </c>
      <c r="AN148" s="112">
        <f t="shared" si="27"/>
        <v>6.9521526608314441E-2</v>
      </c>
      <c r="AO148" s="112">
        <f t="shared" si="28"/>
        <v>2.8533679756408543E-2</v>
      </c>
      <c r="AP148" s="112">
        <f t="shared" si="29"/>
        <v>8.4130271498499623E-2</v>
      </c>
      <c r="AQ148" s="112">
        <f t="shared" si="30"/>
        <v>0.1738280887868017</v>
      </c>
      <c r="AR148" s="112">
        <f t="shared" si="31"/>
        <v>0.12558111456847698</v>
      </c>
      <c r="AS148" s="112">
        <f t="shared" si="32"/>
        <v>0.11741734616862153</v>
      </c>
      <c r="AT148" s="112">
        <f t="shared" si="33"/>
        <v>0.15003871598447543</v>
      </c>
      <c r="AU148" s="112">
        <f t="shared" si="34"/>
        <v>1.6395615312593897E-2</v>
      </c>
      <c r="AV148" s="112">
        <f t="shared" si="35"/>
        <v>0.16871493541173851</v>
      </c>
      <c r="AW148" s="112">
        <f t="shared" si="36"/>
        <v>6.5838705904069386E-2</v>
      </c>
      <c r="AX148" s="112">
        <f t="shared" si="37"/>
        <v>1.0000000000000002</v>
      </c>
      <c r="AY148" s="112">
        <f>SUMPRODUCT(AN148:AW148,幕後結果_最佳化!$Z$1005:$AI$1005)</f>
        <v>0.60229008226520131</v>
      </c>
      <c r="AZ148" s="112">
        <f>(SUMPRODUCT(AN148:AW148,MMULT(AN148:AW148,幕後結果!$AB$9:$AK$18)))*252</f>
        <v>4.3429795439462335E-2</v>
      </c>
      <c r="BA148" s="112">
        <f t="shared" si="38"/>
        <v>0.20839816563363109</v>
      </c>
      <c r="BB148" s="88">
        <f t="shared" si="39"/>
        <v>2.6842370736056393</v>
      </c>
      <c r="BC148" s="46"/>
      <c r="BD148" s="46"/>
    </row>
    <row r="149" spans="1:56">
      <c r="A149" s="81">
        <v>148</v>
      </c>
      <c r="B149" s="112">
        <v>0.33998269133912706</v>
      </c>
      <c r="C149" s="112">
        <v>0.78251081176842852</v>
      </c>
      <c r="D149" s="112">
        <v>0.54619807438479251</v>
      </c>
      <c r="E149" s="112">
        <v>0.91076611748302283</v>
      </c>
      <c r="F149" s="112">
        <v>0.11073318988811143</v>
      </c>
      <c r="G149" s="112">
        <v>0.36792255309899069</v>
      </c>
      <c r="H149" s="112">
        <v>0.22340060459146005</v>
      </c>
      <c r="I149" s="112">
        <v>0.97484544407319085</v>
      </c>
      <c r="J149" s="112">
        <v>0.58772610854850238</v>
      </c>
      <c r="K149" s="90">
        <v>5.464391153108572E-2</v>
      </c>
      <c r="L149" s="91"/>
      <c r="M149" s="92">
        <v>148</v>
      </c>
      <c r="N149" s="115">
        <v>-0.41251036836461374</v>
      </c>
      <c r="O149" s="115">
        <v>0.78070099298774853</v>
      </c>
      <c r="P149" s="115">
        <v>0.11606143675094918</v>
      </c>
      <c r="Q149" s="115">
        <v>1.3454877797224014</v>
      </c>
      <c r="R149" s="115">
        <v>-1.2226381960406232</v>
      </c>
      <c r="S149" s="115">
        <v>-0.33736056805078146</v>
      </c>
      <c r="T149" s="115">
        <v>-0.76075869576745836</v>
      </c>
      <c r="U149" s="112">
        <v>1.9573263463526536</v>
      </c>
      <c r="V149" s="112">
        <v>0.22169954684266677</v>
      </c>
      <c r="W149" s="84">
        <v>-1.6014023930520214</v>
      </c>
      <c r="X149" s="46"/>
      <c r="Y149" s="85">
        <v>148</v>
      </c>
      <c r="Z149" s="112">
        <f>(幕後結果!$AB$2+幕後結果!$AB$4*幕後結果_最佳化!$N1150)*12/3</f>
        <v>-0.5604427365000304</v>
      </c>
      <c r="AA149" s="112">
        <f>(幕後結果!$AC$2+幕後結果!$AC$4*幕後結果_最佳化!$O1150)*12/3</f>
        <v>-0.33789677407572305</v>
      </c>
      <c r="AB149" s="112">
        <f>(幕後結果!$AD$2+幕後結果!$AD$4*幕後結果_最佳化!$P1150)*12/3</f>
        <v>0.51792402291612161</v>
      </c>
      <c r="AC149" s="112">
        <f>(幕後結果!$AE$2+幕後結果!$AE$4*幕後結果_最佳化!$Q1150)*12/3</f>
        <v>2.0014144875814117</v>
      </c>
      <c r="AD149" s="112">
        <f>(幕後結果!$AF$2+幕後結果!$AF$4*幕後結果_最佳化!$R1150)*12/3</f>
        <v>1.2422714004305686</v>
      </c>
      <c r="AE149" s="112">
        <f>(幕後結果!$AG$2+幕後結果!$AG$4*幕後結果_最佳化!$S1150)*12/3</f>
        <v>-0.34227851202943887</v>
      </c>
      <c r="AF149" s="112">
        <f>(幕後結果!$AH$2+幕後結果!$AH$4*幕後結果_最佳化!$T1150)*12/3</f>
        <v>-0.50558064817550397</v>
      </c>
      <c r="AG149" s="112">
        <f>(幕後結果!$AI$2+幕後結果!$AI$4*幕後結果_最佳化!$U1150)*12/3</f>
        <v>2.3793735959907742</v>
      </c>
      <c r="AH149" s="112">
        <f>(幕後結果!$AJ$2+幕後結果!$AJ$4*幕後結果_最佳化!$V1150)*12/3</f>
        <v>0.45490346724666991</v>
      </c>
      <c r="AI149" s="86">
        <f>(幕後結果!$AK$2+幕後結果!$AK$4*幕後結果_最佳化!$W1150)*12/3</f>
        <v>-1.0509474765455911</v>
      </c>
      <c r="AJ149" s="46"/>
      <c r="AK149" s="46"/>
      <c r="AL149" s="46"/>
      <c r="AM149" s="94">
        <v>148</v>
      </c>
      <c r="AN149" s="112">
        <f t="shared" si="27"/>
        <v>0.11126057618397639</v>
      </c>
      <c r="AO149" s="112">
        <f t="shared" si="28"/>
        <v>0.16123619797741684</v>
      </c>
      <c r="AP149" s="112">
        <f t="shared" si="29"/>
        <v>3.0324834379928254E-2</v>
      </c>
      <c r="AQ149" s="112">
        <f t="shared" si="30"/>
        <v>8.1191708266459189E-2</v>
      </c>
      <c r="AR149" s="112">
        <f t="shared" si="31"/>
        <v>0.10930409787258637</v>
      </c>
      <c r="AS149" s="112">
        <f t="shared" si="32"/>
        <v>6.2847183838132772E-2</v>
      </c>
      <c r="AT149" s="112">
        <f t="shared" si="33"/>
        <v>0.16953337512622893</v>
      </c>
      <c r="AU149" s="112">
        <f t="shared" si="34"/>
        <v>0.10919238356098783</v>
      </c>
      <c r="AV149" s="112">
        <f t="shared" si="35"/>
        <v>1.3765731883034471E-4</v>
      </c>
      <c r="AW149" s="112">
        <f t="shared" si="36"/>
        <v>0.16497198547545308</v>
      </c>
      <c r="AX149" s="112">
        <f t="shared" si="37"/>
        <v>1</v>
      </c>
      <c r="AY149" s="112">
        <f>SUMPRODUCT(AN149:AW149,幕後結果_最佳化!$Z$1005:$AI$1005)</f>
        <v>0.12342073251095799</v>
      </c>
      <c r="AZ149" s="112">
        <f>(SUMPRODUCT(AN149:AW149,MMULT(AN149:AW149,幕後結果!$AB$9:$AK$18)))*252</f>
        <v>5.6363281237637487E-2</v>
      </c>
      <c r="BA149" s="112">
        <f t="shared" si="38"/>
        <v>0.23740952221348977</v>
      </c>
      <c r="BB149" s="88">
        <f t="shared" si="39"/>
        <v>0.33916387076736532</v>
      </c>
      <c r="BC149" s="46"/>
      <c r="BD149" s="46"/>
    </row>
    <row r="150" spans="1:56">
      <c r="A150" s="81">
        <v>149</v>
      </c>
      <c r="B150" s="112">
        <v>0.8346208045724457</v>
      </c>
      <c r="C150" s="112">
        <v>0.41430169565058761</v>
      </c>
      <c r="D150" s="112">
        <v>0.39859143332640268</v>
      </c>
      <c r="E150" s="112">
        <v>2.8137456673070549E-2</v>
      </c>
      <c r="F150" s="112">
        <v>0.7049022569362593</v>
      </c>
      <c r="G150" s="112">
        <v>0.9587999230705635</v>
      </c>
      <c r="H150" s="112">
        <v>0.38753572679206783</v>
      </c>
      <c r="I150" s="112">
        <v>0.34989337485194971</v>
      </c>
      <c r="J150" s="112">
        <v>0.57550719988168542</v>
      </c>
      <c r="K150" s="90">
        <v>0.46436646875918131</v>
      </c>
      <c r="L150" s="91"/>
      <c r="M150" s="92">
        <v>149</v>
      </c>
      <c r="N150" s="115">
        <v>0.97258743325293462</v>
      </c>
      <c r="O150" s="115">
        <v>-0.21649311506367347</v>
      </c>
      <c r="P150" s="115">
        <v>-0.25699469719882773</v>
      </c>
      <c r="Q150" s="115">
        <v>-1.9089006176569938</v>
      </c>
      <c r="R150" s="115">
        <v>0.53855276705024768</v>
      </c>
      <c r="S150" s="115">
        <v>1.736926450993818</v>
      </c>
      <c r="T150" s="115">
        <v>-0.28574758808381728</v>
      </c>
      <c r="U150" s="112">
        <v>-0.38560834802213123</v>
      </c>
      <c r="V150" s="112">
        <v>0.19041288675666773</v>
      </c>
      <c r="W150" s="84">
        <v>-8.9439116538936353E-2</v>
      </c>
      <c r="X150" s="46"/>
      <c r="Y150" s="85">
        <v>149</v>
      </c>
      <c r="Z150" s="112">
        <f>(幕後結果!$AB$2+幕後結果!$AB$4*幕後結果_最佳化!$N1151)*12/3</f>
        <v>1.1592259888251077</v>
      </c>
      <c r="AA150" s="112">
        <f>(幕後結果!$AC$2+幕後結果!$AC$4*幕後結果_最佳化!$O1151)*12/3</f>
        <v>-1.5917586534213255</v>
      </c>
      <c r="AB150" s="112">
        <f>(幕後結果!$AD$2+幕後結果!$AD$4*幕後結果_最佳化!$P1151)*12/3</f>
        <v>0.51076327001794031</v>
      </c>
      <c r="AC150" s="112">
        <f>(幕後結果!$AE$2+幕後結果!$AE$4*幕後結果_最佳化!$Q1151)*12/3</f>
        <v>-0.53649629752888428</v>
      </c>
      <c r="AD150" s="112">
        <f>(幕後結果!$AF$2+幕後結果!$AF$4*幕後結果_最佳化!$R1151)*12/3</f>
        <v>2.4245594847787539</v>
      </c>
      <c r="AE150" s="112">
        <f>(幕後結果!$AG$2+幕後結果!$AG$4*幕後結果_最佳化!$S1151)*12/3</f>
        <v>1.5222956778944192</v>
      </c>
      <c r="AF150" s="112">
        <f>(幕後結果!$AH$2+幕後結果!$AH$4*幕後結果_最佳化!$T1151)*12/3</f>
        <v>-0.50591836791938705</v>
      </c>
      <c r="AG150" s="112">
        <f>(幕後結果!$AI$2+幕後結果!$AI$4*幕後結果_最佳化!$U1151)*12/3</f>
        <v>-0.64209542853903145</v>
      </c>
      <c r="AH150" s="112">
        <f>(幕後結果!$AJ$2+幕後結果!$AJ$4*幕後結果_最佳化!$V1151)*12/3</f>
        <v>1.887752223633077</v>
      </c>
      <c r="AI150" s="86">
        <f>(幕後結果!$AK$2+幕後結果!$AK$4*幕後結果_最佳化!$W1151)*12/3</f>
        <v>0.29011229055410925</v>
      </c>
      <c r="AJ150" s="46"/>
      <c r="AK150" s="46"/>
      <c r="AL150" s="46"/>
      <c r="AM150" s="94">
        <v>149</v>
      </c>
      <c r="AN150" s="112">
        <f t="shared" si="27"/>
        <v>0.16779406093686469</v>
      </c>
      <c r="AO150" s="112">
        <f t="shared" si="28"/>
        <v>2.5607769154587746E-3</v>
      </c>
      <c r="AP150" s="112">
        <f t="shared" si="29"/>
        <v>0.12213307533339227</v>
      </c>
      <c r="AQ150" s="112">
        <f t="shared" si="30"/>
        <v>0.12775828559750266</v>
      </c>
      <c r="AR150" s="112">
        <f t="shared" si="31"/>
        <v>8.2442025393308804E-2</v>
      </c>
      <c r="AS150" s="112">
        <f t="shared" si="32"/>
        <v>0.10697372498345033</v>
      </c>
      <c r="AT150" s="112">
        <f t="shared" si="33"/>
        <v>0.14168344787707593</v>
      </c>
      <c r="AU150" s="112">
        <f t="shared" si="34"/>
        <v>0.13533013037214986</v>
      </c>
      <c r="AV150" s="112">
        <f t="shared" si="35"/>
        <v>6.87618828915941E-2</v>
      </c>
      <c r="AW150" s="112">
        <f t="shared" si="36"/>
        <v>4.4562589699202668E-2</v>
      </c>
      <c r="AX150" s="112">
        <f t="shared" si="37"/>
        <v>1.0000000000000002</v>
      </c>
      <c r="AY150" s="112">
        <f>SUMPRODUCT(AN150:AW150,幕後結果_最佳化!$Z$1005:$AI$1005)</f>
        <v>0.43981083544940053</v>
      </c>
      <c r="AZ150" s="112">
        <f>(SUMPRODUCT(AN150:AW150,MMULT(AN150:AW150,幕後結果!$AB$9:$AK$18)))*252</f>
        <v>4.7975199473266693E-2</v>
      </c>
      <c r="BA150" s="112">
        <f t="shared" si="38"/>
        <v>0.21903241648958424</v>
      </c>
      <c r="BB150" s="88">
        <f t="shared" si="39"/>
        <v>1.8121100146300722</v>
      </c>
      <c r="BC150" s="46"/>
      <c r="BD150" s="46"/>
    </row>
    <row r="151" spans="1:56">
      <c r="A151" s="81">
        <v>150</v>
      </c>
      <c r="B151" s="112">
        <v>0.19397826028110154</v>
      </c>
      <c r="C151" s="112">
        <v>0.18731077055265932</v>
      </c>
      <c r="D151" s="112">
        <v>0.19215143044841865</v>
      </c>
      <c r="E151" s="112">
        <v>0.20667500969279673</v>
      </c>
      <c r="F151" s="112">
        <v>4.3076872874558081E-2</v>
      </c>
      <c r="G151" s="112">
        <v>0.73666363976485671</v>
      </c>
      <c r="H151" s="112">
        <v>0.20319213872385355</v>
      </c>
      <c r="I151" s="112">
        <v>0.3132249153849318</v>
      </c>
      <c r="J151" s="112">
        <v>0.60965242853133983</v>
      </c>
      <c r="K151" s="90">
        <v>0.14421160645933506</v>
      </c>
      <c r="L151" s="91"/>
      <c r="M151" s="92">
        <v>150</v>
      </c>
      <c r="N151" s="115">
        <v>-0.8633291516786975</v>
      </c>
      <c r="O151" s="115">
        <v>-0.8878498180862151</v>
      </c>
      <c r="P151" s="115">
        <v>-0.86999550460254027</v>
      </c>
      <c r="Q151" s="115">
        <v>-0.81801255312637722</v>
      </c>
      <c r="R151" s="115">
        <v>-1.7160453319808719</v>
      </c>
      <c r="S151" s="115">
        <v>0.63309329515639789</v>
      </c>
      <c r="T151" s="115">
        <v>-0.83027330518488085</v>
      </c>
      <c r="U151" s="112">
        <v>-0.48672979067132849</v>
      </c>
      <c r="V151" s="112">
        <v>0.27841325844495457</v>
      </c>
      <c r="W151" s="84">
        <v>-1.0615870110747727</v>
      </c>
      <c r="X151" s="46"/>
      <c r="Y151" s="85">
        <v>150</v>
      </c>
      <c r="Z151" s="112">
        <f>(幕後結果!$AB$2+幕後結果!$AB$4*幕後結果_最佳化!$N1152)*12/3</f>
        <v>-1.1201569758476022</v>
      </c>
      <c r="AA151" s="112">
        <f>(幕後結果!$AC$2+幕後結果!$AC$4*幕後結果_最佳化!$O1152)*12/3</f>
        <v>-2.6764508985799211</v>
      </c>
      <c r="AB151" s="112">
        <f>(幕後結果!$AD$2+幕後結果!$AD$4*幕後結果_最佳化!$P1152)*12/3</f>
        <v>-0.64119127507987461</v>
      </c>
      <c r="AC151" s="112">
        <f>(幕後結果!$AE$2+幕後結果!$AE$4*幕後結果_最佳化!$Q1152)*12/3</f>
        <v>-0.1154587865425285</v>
      </c>
      <c r="AD151" s="112">
        <f>(幕後結果!$AF$2+幕後結果!$AF$4*幕後結果_最佳化!$R1152)*12/3</f>
        <v>-0.44736500005323299</v>
      </c>
      <c r="AE151" s="112">
        <f>(幕後結果!$AG$2+幕後結果!$AG$4*幕後結果_最佳化!$S1152)*12/3</f>
        <v>-0.12861130720471073</v>
      </c>
      <c r="AF151" s="112">
        <f>(幕後結果!$AH$2+幕後結果!$AH$4*幕後結果_最佳化!$T1152)*12/3</f>
        <v>-1.0945713153607255</v>
      </c>
      <c r="AG151" s="112">
        <f>(幕後結果!$AI$2+幕後結果!$AI$4*幕後結果_最佳化!$U1152)*12/3</f>
        <v>-1.1895162258587888</v>
      </c>
      <c r="AH151" s="112">
        <f>(幕後結果!$AJ$2+幕後結果!$AJ$4*幕後結果_最佳化!$V1152)*12/3</f>
        <v>0.55400835591809805</v>
      </c>
      <c r="AI151" s="86">
        <f>(幕後結果!$AK$2+幕後結果!$AK$4*幕後結果_最佳化!$W1152)*12/3</f>
        <v>-1.4294244833302556</v>
      </c>
      <c r="AJ151" s="46"/>
      <c r="AK151" s="46"/>
      <c r="AL151" s="46"/>
      <c r="AM151" s="94">
        <v>150</v>
      </c>
      <c r="AN151" s="112">
        <f t="shared" si="27"/>
        <v>9.9375148974489083E-2</v>
      </c>
      <c r="AO151" s="112">
        <f t="shared" si="28"/>
        <v>4.8183289831126547E-2</v>
      </c>
      <c r="AP151" s="112">
        <f t="shared" si="29"/>
        <v>2.5175942257143494E-2</v>
      </c>
      <c r="AQ151" s="112">
        <f t="shared" si="30"/>
        <v>0.15943574332296478</v>
      </c>
      <c r="AR151" s="112">
        <f t="shared" si="31"/>
        <v>0.13393682056450515</v>
      </c>
      <c r="AS151" s="112">
        <f t="shared" si="32"/>
        <v>0.13349345625086081</v>
      </c>
      <c r="AT151" s="112">
        <f t="shared" si="33"/>
        <v>6.3694484266173995E-2</v>
      </c>
      <c r="AU151" s="112">
        <f t="shared" si="34"/>
        <v>9.6365035415414677E-2</v>
      </c>
      <c r="AV151" s="112">
        <f t="shared" si="35"/>
        <v>0.1060312029339516</v>
      </c>
      <c r="AW151" s="112">
        <f t="shared" si="36"/>
        <v>0.13430887618336995</v>
      </c>
      <c r="AX151" s="112">
        <f t="shared" si="37"/>
        <v>1</v>
      </c>
      <c r="AY151" s="112">
        <f>SUMPRODUCT(AN151:AW151,幕後結果_最佳化!$Z$1005:$AI$1005)</f>
        <v>0.51799684815302205</v>
      </c>
      <c r="AZ151" s="112">
        <f>(SUMPRODUCT(AN151:AW151,MMULT(AN151:AW151,幕後結果!$AB$9:$AK$18)))*252</f>
        <v>5.0188482894133885E-2</v>
      </c>
      <c r="BA151" s="112">
        <f t="shared" si="38"/>
        <v>0.22402786187020104</v>
      </c>
      <c r="BB151" s="88">
        <f t="shared" si="39"/>
        <v>2.1207042918094148</v>
      </c>
      <c r="BC151" s="46"/>
      <c r="BD151" s="46"/>
    </row>
    <row r="152" spans="1:56">
      <c r="A152" s="81">
        <v>151</v>
      </c>
      <c r="B152" s="112">
        <v>0.43543047069423868</v>
      </c>
      <c r="C152" s="112">
        <v>0.2597182558452249</v>
      </c>
      <c r="D152" s="112">
        <v>0.60530675560824632</v>
      </c>
      <c r="E152" s="112">
        <v>0.60512342374276873</v>
      </c>
      <c r="F152" s="112">
        <v>0.91493260593185322</v>
      </c>
      <c r="G152" s="112">
        <v>1.2887499486174292E-2</v>
      </c>
      <c r="H152" s="112">
        <v>0.51030171097132171</v>
      </c>
      <c r="I152" s="112">
        <v>0.89237363268190983</v>
      </c>
      <c r="J152" s="112">
        <v>0.78709513257558461</v>
      </c>
      <c r="K152" s="90">
        <v>0.93242033156207627</v>
      </c>
      <c r="L152" s="91"/>
      <c r="M152" s="92">
        <v>151</v>
      </c>
      <c r="N152" s="115">
        <v>-0.16256500623281572</v>
      </c>
      <c r="O152" s="115">
        <v>-0.64421424991332799</v>
      </c>
      <c r="P152" s="115">
        <v>0.26710737580445104</v>
      </c>
      <c r="Q152" s="115">
        <v>0.26663117190167523</v>
      </c>
      <c r="R152" s="115">
        <v>1.3717708382638745</v>
      </c>
      <c r="S152" s="115">
        <v>-2.2295851145330556</v>
      </c>
      <c r="T152" s="115">
        <v>2.5825430434721085E-2</v>
      </c>
      <c r="U152" s="112">
        <v>1.2392505252092341</v>
      </c>
      <c r="V152" s="112">
        <v>0.79638252038111246</v>
      </c>
      <c r="W152" s="84">
        <v>1.4940622987092889</v>
      </c>
      <c r="X152" s="46"/>
      <c r="Y152" s="85">
        <v>151</v>
      </c>
      <c r="Z152" s="112">
        <f>(幕後結果!$AB$2+幕後結果!$AB$4*幕後結果_最佳化!$N1153)*12/3</f>
        <v>-0.250122972945311</v>
      </c>
      <c r="AA152" s="112">
        <f>(幕後結果!$AC$2+幕後結果!$AC$4*幕後結果_最佳化!$O1153)*12/3</f>
        <v>-2.2798173733930698</v>
      </c>
      <c r="AB152" s="112">
        <f>(幕後結果!$AD$2+幕後結果!$AD$4*幕後結果_最佳化!$P1153)*12/3</f>
        <v>0.579279313504103</v>
      </c>
      <c r="AC152" s="112">
        <f>(幕後結果!$AE$2+幕後結果!$AE$4*幕後結果_最佳化!$Q1153)*12/3</f>
        <v>1.0230281368366898</v>
      </c>
      <c r="AD152" s="112">
        <f>(幕後結果!$AF$2+幕後結果!$AF$4*幕後結果_最佳化!$R1153)*12/3</f>
        <v>3.3532189628509745</v>
      </c>
      <c r="AE152" s="112">
        <f>(幕後結果!$AG$2+幕後結果!$AG$4*幕後結果_最佳化!$S1153)*12/3</f>
        <v>-2.2878641444240957</v>
      </c>
      <c r="AF152" s="112">
        <f>(幕後結果!$AH$2+幕後結果!$AH$4*幕後結果_最佳化!$T1153)*12/3</f>
        <v>0.1854510288650035</v>
      </c>
      <c r="AG152" s="112">
        <f>(幕後結果!$AI$2+幕後結果!$AI$4*幕後結果_最佳化!$U1153)*12/3</f>
        <v>1.0516983501809891</v>
      </c>
      <c r="AH152" s="112">
        <f>(幕後結果!$AJ$2+幕後結果!$AJ$4*幕後結果_最佳化!$V1153)*12/3</f>
        <v>2.2242736515834594</v>
      </c>
      <c r="AI152" s="86">
        <f>(幕後結果!$AK$2+幕後結果!$AK$4*幕後結果_最佳化!$W1153)*12/3</f>
        <v>1.1799329693256717</v>
      </c>
      <c r="AJ152" s="46"/>
      <c r="AK152" s="46"/>
      <c r="AL152" s="46"/>
      <c r="AM152" s="94">
        <v>151</v>
      </c>
      <c r="AN152" s="112">
        <f t="shared" si="27"/>
        <v>0.14812797633270264</v>
      </c>
      <c r="AO152" s="112">
        <f t="shared" si="28"/>
        <v>8.5763092306438624E-2</v>
      </c>
      <c r="AP152" s="112">
        <f t="shared" si="29"/>
        <v>7.5449585836679517E-2</v>
      </c>
      <c r="AQ152" s="112">
        <f t="shared" si="30"/>
        <v>9.3420612162354519E-2</v>
      </c>
      <c r="AR152" s="112">
        <f t="shared" si="31"/>
        <v>9.063878146567006E-3</v>
      </c>
      <c r="AS152" s="112">
        <f t="shared" si="32"/>
        <v>0.11246439711865053</v>
      </c>
      <c r="AT152" s="112">
        <f t="shared" si="33"/>
        <v>3.8012905462978558E-2</v>
      </c>
      <c r="AU152" s="112">
        <f t="shared" si="34"/>
        <v>0.16504718184528425</v>
      </c>
      <c r="AV152" s="112">
        <f t="shared" si="35"/>
        <v>0.11540245738963917</v>
      </c>
      <c r="AW152" s="112">
        <f t="shared" si="36"/>
        <v>0.15724791339870509</v>
      </c>
      <c r="AX152" s="112">
        <f t="shared" si="37"/>
        <v>0.99999999999999978</v>
      </c>
      <c r="AY152" s="112">
        <f>SUMPRODUCT(AN152:AW152,幕後結果_最佳化!$Z$1005:$AI$1005)</f>
        <v>0.20518559844357448</v>
      </c>
      <c r="AZ152" s="112">
        <f>(SUMPRODUCT(AN152:AW152,MMULT(AN152:AW152,幕後結果!$AB$9:$AK$18)))*252</f>
        <v>5.127227026570598E-2</v>
      </c>
      <c r="BA152" s="112">
        <f t="shared" si="38"/>
        <v>0.22643380989972761</v>
      </c>
      <c r="BB152" s="88">
        <f t="shared" si="39"/>
        <v>0.71670215024620187</v>
      </c>
      <c r="BC152" s="46"/>
      <c r="BD152" s="46"/>
    </row>
    <row r="153" spans="1:56">
      <c r="A153" s="81">
        <v>152</v>
      </c>
      <c r="B153" s="112">
        <v>0.77403341557941752</v>
      </c>
      <c r="C153" s="112">
        <v>0.75016695882486495</v>
      </c>
      <c r="D153" s="112">
        <v>0.37420167133756421</v>
      </c>
      <c r="E153" s="112">
        <v>0.21343826002848121</v>
      </c>
      <c r="F153" s="112">
        <v>0.15744486201137087</v>
      </c>
      <c r="G153" s="112">
        <v>0.48601400618520207</v>
      </c>
      <c r="H153" s="112">
        <v>0.85652796023632893</v>
      </c>
      <c r="I153" s="112">
        <v>0.18816607265566998</v>
      </c>
      <c r="J153" s="112">
        <v>0.75588181117920272</v>
      </c>
      <c r="K153" s="90">
        <v>0.72722444364848915</v>
      </c>
      <c r="L153" s="91"/>
      <c r="M153" s="92">
        <v>152</v>
      </c>
      <c r="N153" s="115">
        <v>0.75219604978032861</v>
      </c>
      <c r="O153" s="115">
        <v>0.67501524023184256</v>
      </c>
      <c r="P153" s="115">
        <v>-0.32074539552431025</v>
      </c>
      <c r="Q153" s="115">
        <v>-0.79454792581479061</v>
      </c>
      <c r="R153" s="115">
        <v>-1.0050147986892108</v>
      </c>
      <c r="S153" s="115">
        <v>-3.5064871860960072E-2</v>
      </c>
      <c r="T153" s="115">
        <v>1.0648494144278813</v>
      </c>
      <c r="U153" s="112">
        <v>-0.88467462498305516</v>
      </c>
      <c r="V153" s="112">
        <v>0.69311660528174746</v>
      </c>
      <c r="W153" s="84">
        <v>0.60444005410578916</v>
      </c>
      <c r="X153" s="46"/>
      <c r="Y153" s="85">
        <v>152</v>
      </c>
      <c r="Z153" s="112">
        <f>(幕後結果!$AB$2+幕後結果!$AB$4*幕後結果_最佳化!$N1154)*12/3</f>
        <v>0.88559897920428876</v>
      </c>
      <c r="AA153" s="112">
        <f>(幕後結果!$AC$2+幕後結果!$AC$4*幕後結果_最佳化!$O1154)*12/3</f>
        <v>-0.38234384575790442</v>
      </c>
      <c r="AB153" s="112">
        <f>(幕後結果!$AD$2+幕後結果!$AD$4*幕後結果_最佳化!$P1154)*12/3</f>
        <v>0.47972669440453086</v>
      </c>
      <c r="AC153" s="112">
        <f>(幕後結果!$AE$2+幕後結果!$AE$4*幕後結果_最佳化!$Q1154)*12/3</f>
        <v>0.3976770930409374</v>
      </c>
      <c r="AD153" s="112">
        <f>(幕後結果!$AF$2+幕後結果!$AF$4*幕後結果_最佳化!$R1154)*12/3</f>
        <v>1.2633120567527594</v>
      </c>
      <c r="AE153" s="112">
        <f>(幕後結果!$AG$2+幕後結果!$AG$4*幕後結果_最佳化!$S1154)*12/3</f>
        <v>-0.21651347741377458</v>
      </c>
      <c r="AF153" s="112">
        <f>(幕後結果!$AH$2+幕後結果!$AH$4*幕後結果_最佳化!$T1154)*12/3</f>
        <v>0.43727844687843431</v>
      </c>
      <c r="AG153" s="112">
        <f>(幕後結果!$AI$2+幕後結果!$AI$4*幕後結果_最佳化!$U1154)*12/3</f>
        <v>-0.46610268769519703</v>
      </c>
      <c r="AH153" s="112">
        <f>(幕後結果!$AJ$2+幕後結果!$AJ$4*幕後結果_最佳化!$V1154)*12/3</f>
        <v>1.8997653563569417</v>
      </c>
      <c r="AI153" s="86">
        <f>(幕後結果!$AK$2+幕後結果!$AK$4*幕後結果_最佳化!$W1154)*12/3</f>
        <v>0.86905333152984288</v>
      </c>
      <c r="AJ153" s="46"/>
      <c r="AK153" s="46"/>
      <c r="AL153" s="46"/>
      <c r="AM153" s="94">
        <v>152</v>
      </c>
      <c r="AN153" s="112">
        <f t="shared" si="27"/>
        <v>0.10453197393829283</v>
      </c>
      <c r="AO153" s="112">
        <f t="shared" si="28"/>
        <v>4.3647730683401421E-2</v>
      </c>
      <c r="AP153" s="112">
        <f t="shared" si="29"/>
        <v>0.18908513176326699</v>
      </c>
      <c r="AQ153" s="112">
        <f t="shared" si="30"/>
        <v>2.5528879543885448E-2</v>
      </c>
      <c r="AR153" s="112">
        <f t="shared" si="31"/>
        <v>0.22356509555404241</v>
      </c>
      <c r="AS153" s="112">
        <f t="shared" si="32"/>
        <v>5.4196741128822119E-2</v>
      </c>
      <c r="AT153" s="112">
        <f t="shared" si="33"/>
        <v>3.4844369279628654E-2</v>
      </c>
      <c r="AU153" s="112">
        <f t="shared" si="34"/>
        <v>4.5276119133094157E-2</v>
      </c>
      <c r="AV153" s="112">
        <f t="shared" si="35"/>
        <v>8.8048413568298317E-2</v>
      </c>
      <c r="AW153" s="112">
        <f t="shared" si="36"/>
        <v>0.19127554540726763</v>
      </c>
      <c r="AX153" s="112">
        <f t="shared" si="37"/>
        <v>0.99999999999999989</v>
      </c>
      <c r="AY153" s="112">
        <f>SUMPRODUCT(AN153:AW153,幕後結果_最佳化!$Z$1005:$AI$1005)</f>
        <v>0.63455621137373364</v>
      </c>
      <c r="AZ153" s="112">
        <f>(SUMPRODUCT(AN153:AW153,MMULT(AN153:AW153,幕後結果!$AB$9:$AK$18)))*252</f>
        <v>6.2014116010416204E-2</v>
      </c>
      <c r="BA153" s="112">
        <f t="shared" si="38"/>
        <v>0.24902633597757529</v>
      </c>
      <c r="BB153" s="88">
        <f t="shared" si="39"/>
        <v>2.3758780735022822</v>
      </c>
      <c r="BC153" s="46"/>
      <c r="BD153" s="46"/>
    </row>
    <row r="154" spans="1:56">
      <c r="A154" s="81">
        <v>153</v>
      </c>
      <c r="B154" s="112">
        <v>0.78940476406068161</v>
      </c>
      <c r="C154" s="112">
        <v>0.87125048578447339</v>
      </c>
      <c r="D154" s="112">
        <v>0.26359612863450166</v>
      </c>
      <c r="E154" s="112">
        <v>0.78060125144588133</v>
      </c>
      <c r="F154" s="112">
        <v>0.49923826673299354</v>
      </c>
      <c r="G154" s="112">
        <v>0.48576897861940815</v>
      </c>
      <c r="H154" s="112">
        <v>0.31070466787901041</v>
      </c>
      <c r="I154" s="112">
        <v>0.81832518113213859</v>
      </c>
      <c r="J154" s="112">
        <v>0.35095244805463466</v>
      </c>
      <c r="K154" s="90">
        <v>6.4257919369951066E-2</v>
      </c>
      <c r="L154" s="91"/>
      <c r="M154" s="92">
        <v>153</v>
      </c>
      <c r="N154" s="115">
        <v>0.80435761561448571</v>
      </c>
      <c r="O154" s="115">
        <v>1.1323221325962807</v>
      </c>
      <c r="P154" s="115">
        <v>-0.63229786673810962</v>
      </c>
      <c r="Q154" s="115">
        <v>0.77422542216390688</v>
      </c>
      <c r="R154" s="115">
        <v>-1.9093833049921155E-3</v>
      </c>
      <c r="S154" s="115">
        <v>-3.5679449251322215E-2</v>
      </c>
      <c r="T154" s="115">
        <v>-0.49385393987842635</v>
      </c>
      <c r="U154" s="112">
        <v>0.9090009246334525</v>
      </c>
      <c r="V154" s="112">
        <v>-0.382750325690141</v>
      </c>
      <c r="W154" s="84">
        <v>-1.5199806507596669</v>
      </c>
      <c r="X154" s="46"/>
      <c r="Y154" s="85">
        <v>153</v>
      </c>
      <c r="Z154" s="112">
        <f>(幕後結果!$AB$2+幕後結果!$AB$4*幕後結果_最佳化!$N1155)*12/3</f>
        <v>0.95036019196791743</v>
      </c>
      <c r="AA154" s="112">
        <f>(幕後結果!$AC$2+幕後結果!$AC$4*幕後結果_最佳化!$O1155)*12/3</f>
        <v>0.25239046376426266</v>
      </c>
      <c r="AB154" s="112">
        <f>(幕後結果!$AD$2+幕後結果!$AD$4*幕後結果_最佳化!$P1155)*12/3</f>
        <v>0.27209557052020383</v>
      </c>
      <c r="AC154" s="112">
        <f>(幕後結果!$AE$2+幕後結果!$AE$4*幕後結果_最佳化!$Q1155)*12/3</f>
        <v>1.5440663594322022</v>
      </c>
      <c r="AD154" s="112">
        <f>(幕後結果!$AF$2+幕後結果!$AF$4*幕後結果_最佳化!$R1155)*12/3</f>
        <v>2.6980164827631525</v>
      </c>
      <c r="AE154" s="112">
        <f>(幕後結果!$AG$2+幕後結果!$AG$4*幕後結果_最佳化!$S1155)*12/3</f>
        <v>0.21164523692561765</v>
      </c>
      <c r="AF154" s="112">
        <f>(幕後結果!$AH$2+幕後結果!$AH$4*幕後結果_最佳化!$T1155)*12/3</f>
        <v>-0.30749781923973918</v>
      </c>
      <c r="AG154" s="112">
        <f>(幕後結果!$AI$2+幕後結果!$AI$4*幕後結果_最佳化!$U1155)*12/3</f>
        <v>1.7037817450533541</v>
      </c>
      <c r="AH154" s="112">
        <f>(幕後結果!$AJ$2+幕後結果!$AJ$4*幕後結果_最佳化!$V1155)*12/3</f>
        <v>0.74022914007111984</v>
      </c>
      <c r="AI154" s="86">
        <f>(幕後結果!$AK$2+幕後結果!$AK$4*幕後結果_最佳化!$W1155)*12/3</f>
        <v>-0.56783283336896662</v>
      </c>
      <c r="AJ154" s="46"/>
      <c r="AK154" s="46"/>
      <c r="AL154" s="46"/>
      <c r="AM154" s="94">
        <v>153</v>
      </c>
      <c r="AN154" s="112">
        <f t="shared" si="27"/>
        <v>8.9820720161443712E-2</v>
      </c>
      <c r="AO154" s="112">
        <f t="shared" si="28"/>
        <v>0.14358098115693346</v>
      </c>
      <c r="AP154" s="112">
        <f t="shared" si="29"/>
        <v>9.0824639756475298E-2</v>
      </c>
      <c r="AQ154" s="112">
        <f t="shared" si="30"/>
        <v>6.5291205842980565E-2</v>
      </c>
      <c r="AR154" s="112">
        <f t="shared" si="31"/>
        <v>5.9247498444110445E-2</v>
      </c>
      <c r="AS154" s="112">
        <f t="shared" si="32"/>
        <v>7.8898340280871657E-2</v>
      </c>
      <c r="AT154" s="112">
        <f t="shared" si="33"/>
        <v>0.1464929049093886</v>
      </c>
      <c r="AU154" s="112">
        <f t="shared" si="34"/>
        <v>0.13521989702463111</v>
      </c>
      <c r="AV154" s="112">
        <f t="shared" si="35"/>
        <v>9.86011984674008E-2</v>
      </c>
      <c r="AW154" s="112">
        <f t="shared" si="36"/>
        <v>9.2022613955764443E-2</v>
      </c>
      <c r="AX154" s="112">
        <f t="shared" si="37"/>
        <v>1</v>
      </c>
      <c r="AY154" s="112">
        <f>SUMPRODUCT(AN154:AW154,幕後結果_最佳化!$Z$1005:$AI$1005)</f>
        <v>0.1758391527902208</v>
      </c>
      <c r="AZ154" s="112">
        <f>(SUMPRODUCT(AN154:AW154,MMULT(AN154:AW154,幕後結果!$AB$9:$AK$18)))*252</f>
        <v>4.9613728746450883E-2</v>
      </c>
      <c r="BA154" s="112">
        <f t="shared" si="38"/>
        <v>0.22274139432635975</v>
      </c>
      <c r="BB154" s="88">
        <f t="shared" si="39"/>
        <v>0.59683182460211648</v>
      </c>
      <c r="BC154" s="46"/>
      <c r="BD154" s="46"/>
    </row>
    <row r="155" spans="1:56">
      <c r="A155" s="81">
        <v>154</v>
      </c>
      <c r="B155" s="112">
        <v>2.5742728571614526E-2</v>
      </c>
      <c r="C155" s="112">
        <v>0.80324333941027781</v>
      </c>
      <c r="D155" s="112">
        <v>0.92095318437281293</v>
      </c>
      <c r="E155" s="112">
        <v>0.14754968395787516</v>
      </c>
      <c r="F155" s="112">
        <v>0.70691470645857235</v>
      </c>
      <c r="G155" s="112">
        <v>0.58299151499944113</v>
      </c>
      <c r="H155" s="112">
        <v>0.20186487547696719</v>
      </c>
      <c r="I155" s="112">
        <v>0.66626808832203332</v>
      </c>
      <c r="J155" s="112">
        <v>0.85940467982806013</v>
      </c>
      <c r="K155" s="90">
        <v>0.90055041422513238</v>
      </c>
      <c r="L155" s="91"/>
      <c r="M155" s="92">
        <v>154</v>
      </c>
      <c r="N155" s="115">
        <v>-1.9474111936587652</v>
      </c>
      <c r="O155" s="115">
        <v>0.85326327483615871</v>
      </c>
      <c r="P155" s="115">
        <v>1.41151223266833</v>
      </c>
      <c r="Q155" s="115">
        <v>-1.0470004559184474</v>
      </c>
      <c r="R155" s="115">
        <v>0.54439368994598669</v>
      </c>
      <c r="S155" s="115">
        <v>0.20955248195447387</v>
      </c>
      <c r="T155" s="115">
        <v>-0.83497861172377152</v>
      </c>
      <c r="U155" s="112">
        <v>0.42963135704063216</v>
      </c>
      <c r="V155" s="112">
        <v>1.0776485203070327</v>
      </c>
      <c r="W155" s="84">
        <v>1.284694183748285</v>
      </c>
      <c r="X155" s="46"/>
      <c r="Y155" s="85">
        <v>154</v>
      </c>
      <c r="Z155" s="112">
        <f>(幕後結果!$AB$2+幕後結果!$AB$4*幕後結果_最佳化!$N1156)*12/3</f>
        <v>-2.46609946532568</v>
      </c>
      <c r="AA155" s="112">
        <f>(幕後結果!$AC$2+幕後結果!$AC$4*幕後結果_最佳化!$O1156)*12/3</f>
        <v>-0.37126062928999204</v>
      </c>
      <c r="AB155" s="112">
        <f>(幕後結果!$AD$2+幕後結果!$AD$4*幕後結果_最佳化!$P1156)*12/3</f>
        <v>1.1848004096539131</v>
      </c>
      <c r="AC155" s="112">
        <f>(幕後結果!$AE$2+幕後結果!$AE$4*幕後結果_最佳化!$Q1156)*12/3</f>
        <v>0.49300830305777749</v>
      </c>
      <c r="AD155" s="112">
        <f>(幕後結果!$AF$2+幕後結果!$AF$4*幕後結果_最佳化!$R1156)*12/3</f>
        <v>2.2673223746308233</v>
      </c>
      <c r="AE155" s="112">
        <f>(幕後結果!$AG$2+幕後結果!$AG$4*幕後結果_最佳化!$S1156)*12/3</f>
        <v>0.48113011614240841</v>
      </c>
      <c r="AF155" s="112">
        <f>(幕後結果!$AH$2+幕後結果!$AH$4*幕後結果_最佳化!$T1156)*12/3</f>
        <v>-0.34649787046164104</v>
      </c>
      <c r="AG155" s="112">
        <f>(幕後結果!$AI$2+幕後結果!$AI$4*幕後結果_最佳化!$U1156)*12/3</f>
        <v>0.13023057169963212</v>
      </c>
      <c r="AH155" s="112">
        <f>(幕後結果!$AJ$2+幕後結果!$AJ$4*幕後結果_最佳化!$V1156)*12/3</f>
        <v>1.8900259473641412</v>
      </c>
      <c r="AI155" s="86">
        <f>(幕後結果!$AK$2+幕後結果!$AK$4*幕後結果_最佳化!$W1156)*12/3</f>
        <v>1.2343936008165153</v>
      </c>
      <c r="AJ155" s="46"/>
      <c r="AK155" s="46"/>
      <c r="AL155" s="46"/>
      <c r="AM155" s="94">
        <v>154</v>
      </c>
      <c r="AN155" s="112">
        <f t="shared" si="27"/>
        <v>8.6554791089917399E-2</v>
      </c>
      <c r="AO155" s="112">
        <f t="shared" si="28"/>
        <v>8.9214219804111053E-2</v>
      </c>
      <c r="AP155" s="112">
        <f t="shared" si="29"/>
        <v>0.18508009289717506</v>
      </c>
      <c r="AQ155" s="112">
        <f t="shared" si="30"/>
        <v>0.10222457155814402</v>
      </c>
      <c r="AR155" s="112">
        <f t="shared" si="31"/>
        <v>6.8578476153631371E-2</v>
      </c>
      <c r="AS155" s="112">
        <f t="shared" si="32"/>
        <v>8.4385091079212327E-2</v>
      </c>
      <c r="AT155" s="112">
        <f t="shared" si="33"/>
        <v>4.0080023811097383E-2</v>
      </c>
      <c r="AU155" s="112">
        <f t="shared" si="34"/>
        <v>3.2276486831814798E-2</v>
      </c>
      <c r="AV155" s="112">
        <f t="shared" si="35"/>
        <v>0.13965023252452133</v>
      </c>
      <c r="AW155" s="112">
        <f t="shared" si="36"/>
        <v>0.17195601425037504</v>
      </c>
      <c r="AX155" s="112">
        <f t="shared" si="37"/>
        <v>0.99999999999999978</v>
      </c>
      <c r="AY155" s="112">
        <f>SUMPRODUCT(AN155:AW155,幕後結果_最佳化!$Z$1005:$AI$1005)</f>
        <v>0.37091769246682893</v>
      </c>
      <c r="AZ155" s="112">
        <f>(SUMPRODUCT(AN155:AW155,MMULT(AN155:AW155,幕後結果!$AB$9:$AK$18)))*252</f>
        <v>4.9774500306261911E-2</v>
      </c>
      <c r="BA155" s="112">
        <f t="shared" si="38"/>
        <v>0.2231019952987017</v>
      </c>
      <c r="BB155" s="88">
        <f t="shared" si="39"/>
        <v>1.4702588922508744</v>
      </c>
      <c r="BC155" s="46"/>
      <c r="BD155" s="46"/>
    </row>
    <row r="156" spans="1:56">
      <c r="A156" s="81">
        <v>155</v>
      </c>
      <c r="B156" s="112">
        <v>0.44070165650690551</v>
      </c>
      <c r="C156" s="112">
        <v>0.65445913616496609</v>
      </c>
      <c r="D156" s="112">
        <v>0.33219684753411438</v>
      </c>
      <c r="E156" s="112">
        <v>0.54076693964123357</v>
      </c>
      <c r="F156" s="112">
        <v>0.43833314658303801</v>
      </c>
      <c r="G156" s="112">
        <v>0.20529022002801556</v>
      </c>
      <c r="H156" s="112">
        <v>0.37678325548612102</v>
      </c>
      <c r="I156" s="112">
        <v>0.71330595993841506</v>
      </c>
      <c r="J156" s="112">
        <v>0.21926122849496732</v>
      </c>
      <c r="K156" s="90">
        <v>0.77538834284693214</v>
      </c>
      <c r="L156" s="91"/>
      <c r="M156" s="92">
        <v>155</v>
      </c>
      <c r="N156" s="115">
        <v>-0.14919050378811025</v>
      </c>
      <c r="O156" s="115">
        <v>0.39738750563213865</v>
      </c>
      <c r="P156" s="115">
        <v>-0.43385506077321906</v>
      </c>
      <c r="Q156" s="115">
        <v>0.10236606201307995</v>
      </c>
      <c r="R156" s="115">
        <v>-0.15519664497432181</v>
      </c>
      <c r="S156" s="115">
        <v>-0.82287260995623812</v>
      </c>
      <c r="T156" s="115">
        <v>-0.31394012965809392</v>
      </c>
      <c r="U156" s="112">
        <v>0.56306873509872279</v>
      </c>
      <c r="V156" s="112">
        <v>-0.77469068429341204</v>
      </c>
      <c r="W156" s="84">
        <v>0.75671051417637558</v>
      </c>
      <c r="X156" s="46"/>
      <c r="Y156" s="85">
        <v>155</v>
      </c>
      <c r="Z156" s="112">
        <f>(幕後結果!$AB$2+幕後結果!$AB$4*幕後結果_最佳化!$N1157)*12/3</f>
        <v>-0.23351785412692502</v>
      </c>
      <c r="AA156" s="112">
        <f>(幕後結果!$AC$2+幕後結果!$AC$4*幕後結果_最佳化!$O1157)*12/3</f>
        <v>-0.8432521479776014</v>
      </c>
      <c r="AB156" s="112">
        <f>(幕後結果!$AD$2+幕後結果!$AD$4*幕後結果_最佳化!$P1157)*12/3</f>
        <v>8.2102219783303398E-2</v>
      </c>
      <c r="AC156" s="112">
        <f>(幕後結果!$AE$2+幕後結果!$AE$4*幕後結果_最佳化!$Q1157)*12/3</f>
        <v>0.91968629841757699</v>
      </c>
      <c r="AD156" s="112">
        <f>(幕後結果!$AF$2+幕後結果!$AF$4*幕後結果_最佳化!$R1157)*12/3</f>
        <v>1.9471514487940349</v>
      </c>
      <c r="AE156" s="112">
        <f>(幕後結果!$AG$2+幕後結果!$AG$4*幕後結果_最佳化!$S1157)*12/3</f>
        <v>-0.85975397323015168</v>
      </c>
      <c r="AF156" s="112">
        <f>(幕後結果!$AH$2+幕後結果!$AH$4*幕後結果_最佳化!$T1157)*12/3</f>
        <v>-0.26082901627325294</v>
      </c>
      <c r="AG156" s="112">
        <f>(幕後結果!$AI$2+幕後結果!$AI$4*幕後結果_最佳化!$U1157)*12/3</f>
        <v>0.63118730307000748</v>
      </c>
      <c r="AH156" s="112">
        <f>(幕後結果!$AJ$2+幕後結果!$AJ$4*幕後結果_最佳化!$V1157)*12/3</f>
        <v>0.27830364649211548</v>
      </c>
      <c r="AI156" s="86">
        <f>(幕後結果!$AK$2+幕後結果!$AK$4*幕後結果_最佳化!$W1157)*12/3</f>
        <v>0.48887895245856261</v>
      </c>
      <c r="AJ156" s="46"/>
      <c r="AK156" s="46"/>
      <c r="AL156" s="46"/>
      <c r="AM156" s="94">
        <v>155</v>
      </c>
      <c r="AN156" s="112">
        <f t="shared" si="27"/>
        <v>2.1934353380744505E-3</v>
      </c>
      <c r="AO156" s="112">
        <f t="shared" si="28"/>
        <v>0.15292576089811671</v>
      </c>
      <c r="AP156" s="112">
        <f t="shared" si="29"/>
        <v>2.7629293123552687E-3</v>
      </c>
      <c r="AQ156" s="112">
        <f t="shared" si="30"/>
        <v>0.15830121677701497</v>
      </c>
      <c r="AR156" s="112">
        <f t="shared" si="31"/>
        <v>0.1556571812523159</v>
      </c>
      <c r="AS156" s="112">
        <f t="shared" si="32"/>
        <v>0.16827898202104774</v>
      </c>
      <c r="AT156" s="112">
        <f t="shared" si="33"/>
        <v>0.17421638618521162</v>
      </c>
      <c r="AU156" s="112">
        <f t="shared" si="34"/>
        <v>6.2188616317505581E-3</v>
      </c>
      <c r="AV156" s="112">
        <f t="shared" si="35"/>
        <v>0.1118252191766325</v>
      </c>
      <c r="AW156" s="112">
        <f t="shared" si="36"/>
        <v>6.7620027407480243E-2</v>
      </c>
      <c r="AX156" s="112">
        <f t="shared" si="37"/>
        <v>1</v>
      </c>
      <c r="AY156" s="112">
        <f>SUMPRODUCT(AN156:AW156,幕後結果_最佳化!$Z$1005:$AI$1005)</f>
        <v>0.3759826657158189</v>
      </c>
      <c r="AZ156" s="112">
        <f>(SUMPRODUCT(AN156:AW156,MMULT(AN156:AW156,幕後結果!$AB$9:$AK$18)))*252</f>
        <v>5.4682126437913432E-2</v>
      </c>
      <c r="BA156" s="112">
        <f t="shared" si="38"/>
        <v>0.23384209723211394</v>
      </c>
      <c r="BB156" s="88">
        <f t="shared" si="39"/>
        <v>1.4243913720342569</v>
      </c>
      <c r="BC156" s="46"/>
      <c r="BD156" s="46"/>
    </row>
    <row r="157" spans="1:56">
      <c r="A157" s="81">
        <v>156</v>
      </c>
      <c r="B157" s="112">
        <v>2.6489938197973295E-3</v>
      </c>
      <c r="C157" s="112">
        <v>0.71440481869461525</v>
      </c>
      <c r="D157" s="112">
        <v>0.76436150164418604</v>
      </c>
      <c r="E157" s="112">
        <v>0.76895648506724212</v>
      </c>
      <c r="F157" s="112">
        <v>2.2027158823316739E-3</v>
      </c>
      <c r="G157" s="112">
        <v>0.93728955295032312</v>
      </c>
      <c r="H157" s="112">
        <v>0.94734831641803896</v>
      </c>
      <c r="I157" s="112">
        <v>7.0323400837265737E-2</v>
      </c>
      <c r="J157" s="112">
        <v>0.71964219111300332</v>
      </c>
      <c r="K157" s="90">
        <v>0.84081907898049812</v>
      </c>
      <c r="L157" s="91"/>
      <c r="M157" s="92">
        <v>156</v>
      </c>
      <c r="N157" s="115">
        <v>-2.7883340904212055</v>
      </c>
      <c r="O157" s="115">
        <v>0.56629926114025364</v>
      </c>
      <c r="P157" s="115">
        <v>0.72040284847475899</v>
      </c>
      <c r="Q157" s="115">
        <v>0.7354146048600817</v>
      </c>
      <c r="R157" s="115">
        <v>-2.847570627646161</v>
      </c>
      <c r="S157" s="115">
        <v>1.532411610670835</v>
      </c>
      <c r="T157" s="115">
        <v>1.6196691471743665</v>
      </c>
      <c r="U157" s="112">
        <v>-1.4733866732502585</v>
      </c>
      <c r="V157" s="112">
        <v>0.58177890074068828</v>
      </c>
      <c r="W157" s="84">
        <v>0.99782991377866082</v>
      </c>
      <c r="X157" s="46"/>
      <c r="Y157" s="85">
        <v>156</v>
      </c>
      <c r="Z157" s="112">
        <f>(幕後結果!$AB$2+幕後結果!$AB$4*幕後結果_最佳化!$N1158)*12/3</f>
        <v>-3.5101476215521861</v>
      </c>
      <c r="AA157" s="112">
        <f>(幕後結果!$AC$2+幕後結果!$AC$4*幕後結果_最佳化!$O1158)*12/3</f>
        <v>-0.8397816156970842</v>
      </c>
      <c r="AB157" s="112">
        <f>(幕後結果!$AD$2+幕後結果!$AD$4*幕後結果_最佳化!$P1158)*12/3</f>
        <v>0.30392202751503095</v>
      </c>
      <c r="AC157" s="112">
        <f>(幕後結果!$AE$2+幕後結果!$AE$4*幕後結果_最佳化!$Q1158)*12/3</f>
        <v>1.5228717415634569</v>
      </c>
      <c r="AD157" s="112">
        <f>(幕後結果!$AF$2+幕後結果!$AF$4*幕後結果_最佳化!$R1158)*12/3</f>
        <v>-1.2123898424822843</v>
      </c>
      <c r="AE157" s="112">
        <f>(幕後結果!$AG$2+幕後結果!$AG$4*幕後結果_最佳化!$S1158)*12/3</f>
        <v>1.2195072354205865</v>
      </c>
      <c r="AF157" s="112">
        <f>(幕後結果!$AH$2+幕後結果!$AH$4*幕後結果_最佳化!$T1158)*12/3</f>
        <v>0.85211794275057107</v>
      </c>
      <c r="AG157" s="112">
        <f>(幕後結果!$AI$2+幕後結果!$AI$4*幕後結果_最佳化!$U1158)*12/3</f>
        <v>-0.55131399584264407</v>
      </c>
      <c r="AH157" s="112">
        <f>(幕後結果!$AJ$2+幕後結果!$AJ$4*幕後結果_最佳化!$V1158)*12/3</f>
        <v>0.42481265796722845</v>
      </c>
      <c r="AI157" s="86">
        <f>(幕後結果!$AK$2+幕後結果!$AK$4*幕後結果_最佳化!$W1158)*12/3</f>
        <v>0.34967492041910786</v>
      </c>
      <c r="AJ157" s="46"/>
      <c r="AK157" s="46"/>
      <c r="AL157" s="46"/>
      <c r="AM157" s="94">
        <v>156</v>
      </c>
      <c r="AN157" s="112">
        <f t="shared" si="27"/>
        <v>0.10895979780174854</v>
      </c>
      <c r="AO157" s="112">
        <f t="shared" si="28"/>
        <v>8.45485266501559E-2</v>
      </c>
      <c r="AP157" s="112">
        <f t="shared" si="29"/>
        <v>0.14242660067832383</v>
      </c>
      <c r="AQ157" s="112">
        <f t="shared" si="30"/>
        <v>7.5793840898020159E-2</v>
      </c>
      <c r="AR157" s="112">
        <f t="shared" si="31"/>
        <v>0.10792352780390363</v>
      </c>
      <c r="AS157" s="112">
        <f t="shared" si="32"/>
        <v>0.15856782610967307</v>
      </c>
      <c r="AT157" s="112">
        <f t="shared" si="33"/>
        <v>1.9332216338985301E-2</v>
      </c>
      <c r="AU157" s="112">
        <f t="shared" si="34"/>
        <v>0.15153264242725337</v>
      </c>
      <c r="AV157" s="112">
        <f t="shared" si="35"/>
        <v>9.0608027662350529E-2</v>
      </c>
      <c r="AW157" s="112">
        <f t="shared" si="36"/>
        <v>6.0306993629585672E-2</v>
      </c>
      <c r="AX157" s="112">
        <f t="shared" si="37"/>
        <v>1</v>
      </c>
      <c r="AY157" s="112">
        <f>SUMPRODUCT(AN157:AW157,幕後結果_最佳化!$Z$1005:$AI$1005)</f>
        <v>0.3864657511925626</v>
      </c>
      <c r="AZ157" s="112">
        <f>(SUMPRODUCT(AN157:AW157,MMULT(AN157:AW157,幕後結果!$AB$9:$AK$18)))*252</f>
        <v>5.546699976946172E-2</v>
      </c>
      <c r="BA157" s="112">
        <f t="shared" si="38"/>
        <v>0.23551433028472327</v>
      </c>
      <c r="BB157" s="88">
        <f t="shared" si="39"/>
        <v>1.4587891563847151</v>
      </c>
      <c r="BC157" s="46"/>
      <c r="BD157" s="46"/>
    </row>
    <row r="158" spans="1:56">
      <c r="A158" s="81">
        <v>157</v>
      </c>
      <c r="B158" s="112">
        <v>0.45738793529039423</v>
      </c>
      <c r="C158" s="112">
        <v>0.60607804986849056</v>
      </c>
      <c r="D158" s="112">
        <v>0.7913386542718861</v>
      </c>
      <c r="E158" s="112">
        <v>0.77748242836275772</v>
      </c>
      <c r="F158" s="112">
        <v>0.82987272884501806</v>
      </c>
      <c r="G158" s="112">
        <v>0.6696471697064561</v>
      </c>
      <c r="H158" s="112">
        <v>1.3104948932894045E-2</v>
      </c>
      <c r="I158" s="112">
        <v>0.21273299723348926</v>
      </c>
      <c r="J158" s="112">
        <v>0.81150274086449525</v>
      </c>
      <c r="K158" s="90">
        <v>0.93023360347293749</v>
      </c>
      <c r="L158" s="91"/>
      <c r="M158" s="92">
        <v>157</v>
      </c>
      <c r="N158" s="115">
        <v>-0.10701652425165503</v>
      </c>
      <c r="O158" s="115">
        <v>0.26911147504412525</v>
      </c>
      <c r="P158" s="115">
        <v>0.81107484360602788</v>
      </c>
      <c r="Q158" s="115">
        <v>0.76371828262962027</v>
      </c>
      <c r="R158" s="115">
        <v>0.95366243215081359</v>
      </c>
      <c r="S158" s="115">
        <v>0.43893910517406376</v>
      </c>
      <c r="T158" s="115">
        <v>-2.2230875370879923</v>
      </c>
      <c r="U158" s="112">
        <v>-0.79697423605898843</v>
      </c>
      <c r="V158" s="112">
        <v>0.88344753332523618</v>
      </c>
      <c r="W158" s="84">
        <v>1.4775330974568699</v>
      </c>
      <c r="X158" s="46"/>
      <c r="Y158" s="85">
        <v>157</v>
      </c>
      <c r="Z158" s="112">
        <f>(幕後結果!$AB$2+幕後結果!$AB$4*幕後結果_最佳化!$N1159)*12/3</f>
        <v>-0.18115673309514824</v>
      </c>
      <c r="AA158" s="112">
        <f>(幕後結果!$AC$2+幕後結果!$AC$4*幕後結果_最佳化!$O1159)*12/3</f>
        <v>-1.0163615836841757</v>
      </c>
      <c r="AB158" s="112">
        <f>(幕後結果!$AD$2+幕後結果!$AD$4*幕後結果_最佳化!$P1159)*12/3</f>
        <v>1.1598171889083315</v>
      </c>
      <c r="AC158" s="112">
        <f>(幕後結果!$AE$2+幕後結果!$AE$4*幕後結果_最佳化!$Q1159)*12/3</f>
        <v>1.6730623171490073</v>
      </c>
      <c r="AD158" s="112">
        <f>(幕後結果!$AF$2+幕後結果!$AF$4*幕後結果_最佳化!$R1159)*12/3</f>
        <v>3.3796235473300542</v>
      </c>
      <c r="AE158" s="112">
        <f>(幕後結果!$AG$2+幕後結果!$AG$4*幕後結果_最佳化!$S1159)*12/3</f>
        <v>0.67407681590159552</v>
      </c>
      <c r="AF158" s="112">
        <f>(幕後結果!$AH$2+幕後結果!$AH$4*幕後結果_最佳化!$T1159)*12/3</f>
        <v>-1.2572920634679818</v>
      </c>
      <c r="AG158" s="112">
        <f>(幕後結果!$AI$2+幕後結果!$AI$4*幕後結果_最佳化!$U1159)*12/3</f>
        <v>0.32877834356379187</v>
      </c>
      <c r="AH158" s="112">
        <f>(幕後結果!$AJ$2+幕後結果!$AJ$4*幕後結果_最佳化!$V1159)*12/3</f>
        <v>1.9267631227717592</v>
      </c>
      <c r="AI158" s="86">
        <f>(幕後結果!$AK$2+幕後結果!$AK$4*幕後結果_最佳化!$W1159)*12/3</f>
        <v>1.5357538469408574</v>
      </c>
      <c r="AJ158" s="46"/>
      <c r="AK158" s="46"/>
      <c r="AL158" s="46"/>
      <c r="AM158" s="94">
        <v>157</v>
      </c>
      <c r="AN158" s="112">
        <f t="shared" si="27"/>
        <v>2.253398259857212E-2</v>
      </c>
      <c r="AO158" s="112">
        <f t="shared" si="28"/>
        <v>6.8374989541406944E-2</v>
      </c>
      <c r="AP158" s="112">
        <f t="shared" si="29"/>
        <v>0.16041236484063295</v>
      </c>
      <c r="AQ158" s="112">
        <f t="shared" si="30"/>
        <v>3.5888315151033148E-2</v>
      </c>
      <c r="AR158" s="112">
        <f t="shared" si="31"/>
        <v>3.5446654330915137E-2</v>
      </c>
      <c r="AS158" s="112">
        <f t="shared" si="32"/>
        <v>0.14308459387466924</v>
      </c>
      <c r="AT158" s="112">
        <f t="shared" si="33"/>
        <v>6.1568735841540566E-2</v>
      </c>
      <c r="AU158" s="112">
        <f t="shared" si="34"/>
        <v>0.16067625343770572</v>
      </c>
      <c r="AV158" s="112">
        <f t="shared" si="35"/>
        <v>0.13546171495748963</v>
      </c>
      <c r="AW158" s="112">
        <f t="shared" si="36"/>
        <v>0.17655239542603451</v>
      </c>
      <c r="AX158" s="112">
        <f t="shared" si="37"/>
        <v>0.99999999999999989</v>
      </c>
      <c r="AY158" s="112">
        <f>SUMPRODUCT(AN158:AW158,幕後結果_最佳化!$Z$1005:$AI$1005)</f>
        <v>0.30056043176909919</v>
      </c>
      <c r="AZ158" s="112">
        <f>(SUMPRODUCT(AN158:AW158,MMULT(AN158:AW158,幕後結果!$AB$9:$AK$18)))*252</f>
        <v>4.8996245122467252E-2</v>
      </c>
      <c r="BA158" s="112">
        <f t="shared" si="38"/>
        <v>0.22135095464548432</v>
      </c>
      <c r="BB158" s="88">
        <f t="shared" si="39"/>
        <v>1.1640357828217553</v>
      </c>
      <c r="BC158" s="46"/>
      <c r="BD158" s="46"/>
    </row>
    <row r="159" spans="1:56">
      <c r="A159" s="81">
        <v>158</v>
      </c>
      <c r="B159" s="112">
        <v>0.78791551329325138</v>
      </c>
      <c r="C159" s="112">
        <v>0.55054485079347359</v>
      </c>
      <c r="D159" s="112">
        <v>0.18613240422471522</v>
      </c>
      <c r="E159" s="112">
        <v>0.79803830701966683</v>
      </c>
      <c r="F159" s="112">
        <v>0.35198922233772545</v>
      </c>
      <c r="G159" s="112">
        <v>0.44165188223707319</v>
      </c>
      <c r="H159" s="112">
        <v>0.66012435658215662</v>
      </c>
      <c r="I159" s="112">
        <v>0.69403602867577963</v>
      </c>
      <c r="J159" s="112">
        <v>0.85787730060642819</v>
      </c>
      <c r="K159" s="90">
        <v>0.13125503195435062</v>
      </c>
      <c r="L159" s="91"/>
      <c r="M159" s="92">
        <v>158</v>
      </c>
      <c r="N159" s="115">
        <v>0.79920944980825648</v>
      </c>
      <c r="O159" s="115">
        <v>0.12703803048138301</v>
      </c>
      <c r="P159" s="115">
        <v>-0.89223906323569946</v>
      </c>
      <c r="Q159" s="115">
        <v>0.83463475762603379</v>
      </c>
      <c r="R159" s="115">
        <v>-0.37995550464862488</v>
      </c>
      <c r="S159" s="115">
        <v>-0.14678241583112359</v>
      </c>
      <c r="T159" s="115">
        <v>0.41280254478767886</v>
      </c>
      <c r="U159" s="112">
        <v>0.50732337127204841</v>
      </c>
      <c r="V159" s="112">
        <v>1.0708310591543688</v>
      </c>
      <c r="W159" s="84">
        <v>-1.1204781375766868</v>
      </c>
      <c r="X159" s="46"/>
      <c r="Y159" s="85">
        <v>158</v>
      </c>
      <c r="Z159" s="112">
        <f>(幕後結果!$AB$2+幕後結果!$AB$4*幕後結果_最佳化!$N1160)*12/3</f>
        <v>0.94396848466795502</v>
      </c>
      <c r="AA159" s="112">
        <f>(幕後結果!$AC$2+幕後結果!$AC$4*幕後結果_最佳化!$O1160)*12/3</f>
        <v>-1.1334116407946546</v>
      </c>
      <c r="AB159" s="112">
        <f>(幕後結果!$AD$2+幕後結果!$AD$4*幕後結果_最佳化!$P1160)*12/3</f>
        <v>-5.6651175324737402E-2</v>
      </c>
      <c r="AC159" s="112">
        <f>(幕後結果!$AE$2+幕後結果!$AE$4*幕後結果_最佳化!$Q1160)*12/3</f>
        <v>1.3523495295448205</v>
      </c>
      <c r="AD159" s="112">
        <f>(幕後結果!$AF$2+幕後結果!$AF$4*幕後結果_最佳化!$R1160)*12/3</f>
        <v>2.0229006315393456</v>
      </c>
      <c r="AE159" s="112">
        <f>(幕後結果!$AG$2+幕後結果!$AG$4*幕後結果_最佳化!$S1160)*12/3</f>
        <v>-0.2846849766152994</v>
      </c>
      <c r="AF159" s="112">
        <f>(幕後結果!$AH$2+幕後結果!$AH$4*幕後結果_最佳化!$T1160)*12/3</f>
        <v>0.11283332343802177</v>
      </c>
      <c r="AG159" s="112">
        <f>(幕後結果!$AI$2+幕後結果!$AI$4*幕後結果_最佳化!$U1160)*12/3</f>
        <v>1.1734893171258094</v>
      </c>
      <c r="AH159" s="112">
        <f>(幕後結果!$AJ$2+幕後結果!$AJ$4*幕後結果_最佳化!$V1160)*12/3</f>
        <v>2.0389671517818013</v>
      </c>
      <c r="AI159" s="86">
        <f>(幕後結果!$AK$2+幕後結果!$AK$4*幕後結果_最佳化!$W1160)*12/3</f>
        <v>-0.42822703745899005</v>
      </c>
      <c r="AJ159" s="46"/>
      <c r="AK159" s="46"/>
      <c r="AL159" s="46"/>
      <c r="AM159" s="94">
        <v>158</v>
      </c>
      <c r="AN159" s="112">
        <f t="shared" si="27"/>
        <v>0.15052895925324328</v>
      </c>
      <c r="AO159" s="112">
        <f t="shared" si="28"/>
        <v>0.17363015747513597</v>
      </c>
      <c r="AP159" s="112">
        <f t="shared" si="29"/>
        <v>0.17713218721163362</v>
      </c>
      <c r="AQ159" s="112">
        <f t="shared" si="30"/>
        <v>5.5072278280577432E-2</v>
      </c>
      <c r="AR159" s="112">
        <f t="shared" si="31"/>
        <v>6.5956677100784622E-2</v>
      </c>
      <c r="AS159" s="112">
        <f t="shared" si="32"/>
        <v>7.0829513098772265E-2</v>
      </c>
      <c r="AT159" s="112">
        <f t="shared" si="33"/>
        <v>7.9214530594746035E-2</v>
      </c>
      <c r="AU159" s="112">
        <f t="shared" si="34"/>
        <v>2.7218126908829601E-2</v>
      </c>
      <c r="AV159" s="112">
        <f t="shared" si="35"/>
        <v>6.4295035085217805E-2</v>
      </c>
      <c r="AW159" s="112">
        <f t="shared" si="36"/>
        <v>0.13612253499105925</v>
      </c>
      <c r="AX159" s="112">
        <f t="shared" si="37"/>
        <v>1</v>
      </c>
      <c r="AY159" s="112">
        <f>SUMPRODUCT(AN159:AW159,幕後結果_最佳化!$Z$1005:$AI$1005)</f>
        <v>0.10296131967302372</v>
      </c>
      <c r="AZ159" s="112">
        <f>(SUMPRODUCT(AN159:AW159,MMULT(AN159:AW159,幕後結果!$AB$9:$AK$18)))*252</f>
        <v>5.7125018627446761E-2</v>
      </c>
      <c r="BA159" s="112">
        <f t="shared" si="38"/>
        <v>0.23900840702252873</v>
      </c>
      <c r="BB159" s="88">
        <f t="shared" si="39"/>
        <v>0.25129375330869591</v>
      </c>
      <c r="BC159" s="46"/>
      <c r="BD159" s="46"/>
    </row>
    <row r="160" spans="1:56">
      <c r="A160" s="81">
        <v>159</v>
      </c>
      <c r="B160" s="112">
        <v>0.79909590440196543</v>
      </c>
      <c r="C160" s="112">
        <v>0.70863120025571025</v>
      </c>
      <c r="D160" s="112">
        <v>0.74204718731609498</v>
      </c>
      <c r="E160" s="112">
        <v>0.74408807665547316</v>
      </c>
      <c r="F160" s="112">
        <v>6.6651500522114659E-3</v>
      </c>
      <c r="G160" s="112">
        <v>0.90705214899402864</v>
      </c>
      <c r="H160" s="112">
        <v>0.54671757194103754</v>
      </c>
      <c r="I160" s="112">
        <v>0.88314418445912612</v>
      </c>
      <c r="J160" s="112">
        <v>0.9806425183048646</v>
      </c>
      <c r="K160" s="90">
        <v>0.2103072135906936</v>
      </c>
      <c r="L160" s="91"/>
      <c r="M160" s="92">
        <v>159</v>
      </c>
      <c r="N160" s="115">
        <v>0.8383962565275197</v>
      </c>
      <c r="O160" s="115">
        <v>0.5493903436120614</v>
      </c>
      <c r="P160" s="115">
        <v>0.64966966081877131</v>
      </c>
      <c r="Q160" s="115">
        <v>0.65600043133743702</v>
      </c>
      <c r="R160" s="115">
        <v>-2.4748209119724902</v>
      </c>
      <c r="S160" s="115">
        <v>1.3228186246020364</v>
      </c>
      <c r="T160" s="115">
        <v>0.11737252413637235</v>
      </c>
      <c r="U160" s="112">
        <v>1.1908521522428164</v>
      </c>
      <c r="V160" s="112">
        <v>2.0672037034476243</v>
      </c>
      <c r="W160" s="84">
        <v>-0.80535573586303566</v>
      </c>
      <c r="X160" s="46"/>
      <c r="Y160" s="85">
        <v>159</v>
      </c>
      <c r="Z160" s="112">
        <f>(幕後結果!$AB$2+幕後結果!$AB$4*幕後結果_最佳化!$N1161)*12/3</f>
        <v>0.992620880102978</v>
      </c>
      <c r="AA160" s="112">
        <f>(幕後結果!$AC$2+幕後結果!$AC$4*幕後結果_最佳化!$O1161)*12/3</f>
        <v>-0.5479746035169959</v>
      </c>
      <c r="AB160" s="112">
        <f>(幕後結果!$AD$2+幕後結果!$AD$4*幕後結果_最佳化!$P1161)*12/3</f>
        <v>1.3332559288552615</v>
      </c>
      <c r="AC160" s="112">
        <f>(幕後結果!$AE$2+幕後結果!$AE$4*幕後結果_最佳化!$Q1161)*12/3</f>
        <v>1.661709271496868</v>
      </c>
      <c r="AD160" s="112">
        <f>(幕後結果!$AF$2+幕後結果!$AF$4*幕後結果_最佳化!$R1161)*12/3</f>
        <v>0.23462043755506623</v>
      </c>
      <c r="AE160" s="112">
        <f>(幕後結果!$AG$2+幕後結果!$AG$4*幕後結果_最佳化!$S1161)*12/3</f>
        <v>0.97278586777755682</v>
      </c>
      <c r="AF160" s="112">
        <f>(幕後結果!$AH$2+幕後結果!$AH$4*幕後結果_最佳化!$T1161)*12/3</f>
        <v>-0.23408335787929233</v>
      </c>
      <c r="AG160" s="112">
        <f>(幕後結果!$AI$2+幕後結果!$AI$4*幕後結果_最佳化!$U1161)*12/3</f>
        <v>1.9349268282376129</v>
      </c>
      <c r="AH160" s="112">
        <f>(幕後結果!$AJ$2+幕後結果!$AJ$4*幕後結果_最佳化!$V1161)*12/3</f>
        <v>2.2233797892140599</v>
      </c>
      <c r="AI160" s="86">
        <f>(幕後結果!$AK$2+幕後結果!$AK$4*幕後結果_最佳化!$W1161)*12/3</f>
        <v>-8.4453344974783906E-2</v>
      </c>
      <c r="AJ160" s="46"/>
      <c r="AK160" s="46"/>
      <c r="AL160" s="46"/>
      <c r="AM160" s="94">
        <v>159</v>
      </c>
      <c r="AN160" s="112">
        <f t="shared" si="27"/>
        <v>0.15015779413615729</v>
      </c>
      <c r="AO160" s="112">
        <f t="shared" si="28"/>
        <v>0.10551984697914099</v>
      </c>
      <c r="AP160" s="112">
        <f t="shared" si="29"/>
        <v>0.12691989404643467</v>
      </c>
      <c r="AQ160" s="112">
        <f t="shared" si="30"/>
        <v>5.7677388005606227E-2</v>
      </c>
      <c r="AR160" s="112">
        <f t="shared" si="31"/>
        <v>5.3503187701707894E-2</v>
      </c>
      <c r="AS160" s="112">
        <f t="shared" si="32"/>
        <v>0.16077662033201437</v>
      </c>
      <c r="AT160" s="112">
        <f t="shared" si="33"/>
        <v>3.757527534209517E-2</v>
      </c>
      <c r="AU160" s="112">
        <f t="shared" si="34"/>
        <v>0.14539087607013654</v>
      </c>
      <c r="AV160" s="112">
        <f t="shared" si="35"/>
        <v>6.2174241668319613E-2</v>
      </c>
      <c r="AW160" s="112">
        <f t="shared" si="36"/>
        <v>0.1003048757183871</v>
      </c>
      <c r="AX160" s="112">
        <f t="shared" si="37"/>
        <v>0.99999999999999989</v>
      </c>
      <c r="AY160" s="112">
        <f>SUMPRODUCT(AN160:AW160,幕後結果_最佳化!$Z$1005:$AI$1005)</f>
        <v>0.18355956051160685</v>
      </c>
      <c r="AZ160" s="112">
        <f>(SUMPRODUCT(AN160:AW160,MMULT(AN160:AW160,幕後結果!$AB$9:$AK$18)))*252</f>
        <v>5.5174398064569724E-2</v>
      </c>
      <c r="BA160" s="112">
        <f t="shared" si="38"/>
        <v>0.23489231163358609</v>
      </c>
      <c r="BB160" s="88">
        <f t="shared" si="39"/>
        <v>0.59882573224033375</v>
      </c>
      <c r="BC160" s="46"/>
      <c r="BD160" s="46"/>
    </row>
    <row r="161" spans="1:56">
      <c r="A161" s="81">
        <v>160</v>
      </c>
      <c r="B161" s="112">
        <v>0.66073552042893513</v>
      </c>
      <c r="C161" s="112">
        <v>7.8655554640790548E-2</v>
      </c>
      <c r="D161" s="112">
        <v>0.27181872370843241</v>
      </c>
      <c r="E161" s="112">
        <v>2.5463066255812628E-2</v>
      </c>
      <c r="F161" s="112">
        <v>0.94950001045202947</v>
      </c>
      <c r="G161" s="112">
        <v>0.11872005838679578</v>
      </c>
      <c r="H161" s="112">
        <v>0.21151358943004661</v>
      </c>
      <c r="I161" s="112">
        <v>1.1290991088988012E-2</v>
      </c>
      <c r="J161" s="112">
        <v>0.53432438352275513</v>
      </c>
      <c r="K161" s="90">
        <v>0.24236383886777602</v>
      </c>
      <c r="L161" s="91"/>
      <c r="M161" s="92">
        <v>160</v>
      </c>
      <c r="N161" s="115">
        <v>0.4144713304162092</v>
      </c>
      <c r="O161" s="115">
        <v>-1.4141730142875448</v>
      </c>
      <c r="P161" s="115">
        <v>-0.60732168895189476</v>
      </c>
      <c r="Q161" s="115">
        <v>-1.9521016910888884</v>
      </c>
      <c r="R161" s="115">
        <v>1.6400249514416696</v>
      </c>
      <c r="S161" s="115">
        <v>-1.1814094222394429</v>
      </c>
      <c r="T161" s="115">
        <v>-0.80118046471274251</v>
      </c>
      <c r="U161" s="112">
        <v>-2.2804336430631276</v>
      </c>
      <c r="V161" s="112">
        <v>8.6144897820046265E-2</v>
      </c>
      <c r="W161" s="84">
        <v>-0.69871896776947173</v>
      </c>
      <c r="X161" s="46"/>
      <c r="Y161" s="85">
        <v>160</v>
      </c>
      <c r="Z161" s="112">
        <f>(幕後結果!$AB$2+幕後結果!$AB$4*幕後結果_最佳化!$N1162)*12/3</f>
        <v>0.46629671983932303</v>
      </c>
      <c r="AA161" s="112">
        <f>(幕後結果!$AC$2+幕後結果!$AC$4*幕後結果_最佳化!$O1162)*12/3</f>
        <v>-3.2907408573732675</v>
      </c>
      <c r="AB161" s="112">
        <f>(幕後結果!$AD$2+幕後結果!$AD$4*幕後結果_最佳化!$P1162)*12/3</f>
        <v>-8.2336695029169293E-2</v>
      </c>
      <c r="AC161" s="112">
        <f>(幕後結果!$AE$2+幕後結果!$AE$4*幕後結果_最佳化!$Q1162)*12/3</f>
        <v>-0.89088040158556048</v>
      </c>
      <c r="AD161" s="112">
        <f>(幕後結果!$AF$2+幕後結果!$AF$4*幕後結果_最佳化!$R1162)*12/3</f>
        <v>2.9867552131769144</v>
      </c>
      <c r="AE161" s="112">
        <f>(幕後結果!$AG$2+幕後結果!$AG$4*幕後結果_最佳化!$S1162)*12/3</f>
        <v>-1.6016130579227748</v>
      </c>
      <c r="AF161" s="112">
        <f>(幕後結果!$AH$2+幕後結果!$AH$4*幕後結果_最佳化!$T1162)*12/3</f>
        <v>-0.73851321292459737</v>
      </c>
      <c r="AG161" s="112">
        <f>(幕後結果!$AI$2+幕後結果!$AI$4*幕後結果_最佳化!$U1162)*12/3</f>
        <v>-2.8303932910504073</v>
      </c>
      <c r="AH161" s="112">
        <f>(幕後結果!$AJ$2+幕後結果!$AJ$4*幕後結果_最佳化!$V1162)*12/3</f>
        <v>2.1148112359675206</v>
      </c>
      <c r="AI161" s="86">
        <f>(幕後結果!$AK$2+幕後結果!$AK$4*幕後結果_最佳化!$W1162)*12/3</f>
        <v>-0.57411397711224899</v>
      </c>
      <c r="AJ161" s="46"/>
      <c r="AK161" s="46"/>
      <c r="AL161" s="46"/>
      <c r="AM161" s="94">
        <v>160</v>
      </c>
      <c r="AN161" s="112">
        <f t="shared" si="27"/>
        <v>8.6610712448555296E-2</v>
      </c>
      <c r="AO161" s="112">
        <f t="shared" si="28"/>
        <v>1.9321807656654328E-2</v>
      </c>
      <c r="AP161" s="112">
        <f t="shared" si="29"/>
        <v>0.16201734761115594</v>
      </c>
      <c r="AQ161" s="112">
        <f t="shared" si="30"/>
        <v>0.12119886256838777</v>
      </c>
      <c r="AR161" s="112">
        <f t="shared" si="31"/>
        <v>0.1076830250646017</v>
      </c>
      <c r="AS161" s="112">
        <f t="shared" si="32"/>
        <v>0.10829051042890521</v>
      </c>
      <c r="AT161" s="112">
        <f t="shared" si="33"/>
        <v>0.11223289341466712</v>
      </c>
      <c r="AU161" s="112">
        <f t="shared" si="34"/>
        <v>2.0547084811976993E-2</v>
      </c>
      <c r="AV161" s="112">
        <f t="shared" si="35"/>
        <v>6.1692370058995957E-2</v>
      </c>
      <c r="AW161" s="112">
        <f t="shared" si="36"/>
        <v>0.20040538593609977</v>
      </c>
      <c r="AX161" s="112">
        <f t="shared" si="37"/>
        <v>1</v>
      </c>
      <c r="AY161" s="112">
        <f>SUMPRODUCT(AN161:AW161,幕後結果_最佳化!$Z$1005:$AI$1005)</f>
        <v>0.45505130984565256</v>
      </c>
      <c r="AZ161" s="112">
        <f>(SUMPRODUCT(AN161:AW161,MMULT(AN161:AW161,幕後結果!$AB$9:$AK$18)))*252</f>
        <v>4.5815564399626994E-2</v>
      </c>
      <c r="BA161" s="112">
        <f t="shared" si="38"/>
        <v>0.2140457063330797</v>
      </c>
      <c r="BB161" s="88">
        <f t="shared" si="39"/>
        <v>1.9255294437174917</v>
      </c>
      <c r="BC161" s="46"/>
      <c r="BD161" s="46"/>
    </row>
    <row r="162" spans="1:56">
      <c r="A162" s="81">
        <v>161</v>
      </c>
      <c r="B162" s="112">
        <v>0.67157515630217723</v>
      </c>
      <c r="C162" s="112">
        <v>0.41602886608095146</v>
      </c>
      <c r="D162" s="112">
        <v>0.18534758731322043</v>
      </c>
      <c r="E162" s="112">
        <v>0.40908499776160268</v>
      </c>
      <c r="F162" s="112">
        <v>0.94257462026200289</v>
      </c>
      <c r="G162" s="112">
        <v>0.35540796931305496</v>
      </c>
      <c r="H162" s="112">
        <v>0.77708274679738798</v>
      </c>
      <c r="I162" s="112">
        <v>7.4352232449018008E-2</v>
      </c>
      <c r="J162" s="112">
        <v>0.80800115607251022</v>
      </c>
      <c r="K162" s="90">
        <v>0.60994259526319916</v>
      </c>
      <c r="L162" s="91"/>
      <c r="M162" s="92">
        <v>161</v>
      </c>
      <c r="N162" s="115">
        <v>0.44426681951529351</v>
      </c>
      <c r="O162" s="115">
        <v>-0.21206319580715413</v>
      </c>
      <c r="P162" s="115">
        <v>-0.8951719540165104</v>
      </c>
      <c r="Q162" s="115">
        <v>-0.22989933185780689</v>
      </c>
      <c r="R162" s="115">
        <v>1.57675999673042</v>
      </c>
      <c r="S162" s="115">
        <v>-0.37076048059979327</v>
      </c>
      <c r="T162" s="115">
        <v>0.76237787654689171</v>
      </c>
      <c r="U162" s="112">
        <v>-1.4441226960181432</v>
      </c>
      <c r="V162" s="112">
        <v>0.87055406313813322</v>
      </c>
      <c r="W162" s="84">
        <v>0.27916942113837362</v>
      </c>
      <c r="X162" s="46"/>
      <c r="Y162" s="85">
        <v>161</v>
      </c>
      <c r="Z162" s="112">
        <f>(幕後結果!$AB$2+幕後結果!$AB$4*幕後結果_最佳化!$N1163)*12/3</f>
        <v>0.50328932115572389</v>
      </c>
      <c r="AA162" s="112">
        <f>(幕後結果!$AC$2+幕後結果!$AC$4*幕後結果_最佳化!$O1163)*12/3</f>
        <v>-1.631557077109693</v>
      </c>
      <c r="AB162" s="112">
        <f>(幕後結果!$AD$2+幕後結果!$AD$4*幕後結果_最佳化!$P1163)*12/3</f>
        <v>-0.20053358214228856</v>
      </c>
      <c r="AC162" s="112">
        <f>(幕後結果!$AE$2+幕後結果!$AE$4*幕後結果_最佳化!$Q1163)*12/3</f>
        <v>0.4998925718544826</v>
      </c>
      <c r="AD162" s="112">
        <f>(幕後結果!$AF$2+幕後結果!$AF$4*幕後結果_最佳化!$R1163)*12/3</f>
        <v>3.5715569905669553</v>
      </c>
      <c r="AE162" s="112">
        <f>(幕後結果!$AG$2+幕後結果!$AG$4*幕後結果_最佳化!$S1163)*12/3</f>
        <v>-0.31050349219797918</v>
      </c>
      <c r="AF162" s="112">
        <f>(幕後結果!$AH$2+幕後結果!$AH$4*幕後結果_最佳化!$T1163)*12/3</f>
        <v>0.49833321998178387</v>
      </c>
      <c r="AG162" s="112">
        <f>(幕後結果!$AI$2+幕後結果!$AI$4*幕後結果_最佳化!$U1163)*12/3</f>
        <v>-0.78550729736775315</v>
      </c>
      <c r="AH162" s="112">
        <f>(幕後結果!$AJ$2+幕後結果!$AJ$4*幕後結果_最佳化!$V1163)*12/3</f>
        <v>2.7680978630007633</v>
      </c>
      <c r="AI162" s="86">
        <f>(幕後結果!$AK$2+幕後結果!$AK$4*幕後結果_最佳化!$W1163)*12/3</f>
        <v>0.70179597121267834</v>
      </c>
      <c r="AJ162" s="46"/>
      <c r="AK162" s="46"/>
      <c r="AL162" s="46"/>
      <c r="AM162" s="94">
        <v>161</v>
      </c>
      <c r="AN162" s="112">
        <f t="shared" si="27"/>
        <v>7.7853437984271259E-2</v>
      </c>
      <c r="AO162" s="112">
        <f t="shared" si="28"/>
        <v>0.15442316787733659</v>
      </c>
      <c r="AP162" s="112">
        <f t="shared" si="29"/>
        <v>0.11436367645348601</v>
      </c>
      <c r="AQ162" s="112">
        <f t="shared" si="30"/>
        <v>8.5859049280958194E-2</v>
      </c>
      <c r="AR162" s="112">
        <f t="shared" si="31"/>
        <v>3.3408679348079472E-2</v>
      </c>
      <c r="AS162" s="112">
        <f t="shared" si="32"/>
        <v>3.4198199903421045E-2</v>
      </c>
      <c r="AT162" s="112">
        <f t="shared" si="33"/>
        <v>7.2037098886106571E-2</v>
      </c>
      <c r="AU162" s="112">
        <f t="shared" si="34"/>
        <v>0.15986840004218811</v>
      </c>
      <c r="AV162" s="112">
        <f t="shared" si="35"/>
        <v>0.12497832516644379</v>
      </c>
      <c r="AW162" s="112">
        <f t="shared" si="36"/>
        <v>0.14300996505770913</v>
      </c>
      <c r="AX162" s="112">
        <f t="shared" si="37"/>
        <v>1</v>
      </c>
      <c r="AY162" s="112">
        <f>SUMPRODUCT(AN162:AW162,幕後結果_最佳化!$Z$1005:$AI$1005)</f>
        <v>0.19092488800595589</v>
      </c>
      <c r="AZ162" s="112">
        <f>(SUMPRODUCT(AN162:AW162,MMULT(AN162:AW162,幕後結果!$AB$9:$AK$18)))*252</f>
        <v>5.3418218610158899E-2</v>
      </c>
      <c r="BA162" s="112">
        <f t="shared" si="38"/>
        <v>0.23112381662251708</v>
      </c>
      <c r="BB162" s="88">
        <f t="shared" si="39"/>
        <v>0.64045709424969177</v>
      </c>
      <c r="BC162" s="46"/>
      <c r="BD162" s="46"/>
    </row>
    <row r="163" spans="1:56">
      <c r="A163" s="81">
        <v>162</v>
      </c>
      <c r="B163" s="112">
        <v>0.26386787031025727</v>
      </c>
      <c r="C163" s="112">
        <v>0.37658952672607793</v>
      </c>
      <c r="D163" s="112">
        <v>0.58510866816836526</v>
      </c>
      <c r="E163" s="112">
        <v>0.9115628931454447</v>
      </c>
      <c r="F163" s="112">
        <v>0.74186556595345476</v>
      </c>
      <c r="G163" s="112">
        <v>0.63121406796052626</v>
      </c>
      <c r="H163" s="112">
        <v>0.82853331784393203</v>
      </c>
      <c r="I163" s="112">
        <v>0.25254849788125622</v>
      </c>
      <c r="J163" s="112">
        <v>0.14194264990347349</v>
      </c>
      <c r="K163" s="90">
        <v>0.38525889760769338</v>
      </c>
      <c r="L163" s="91"/>
      <c r="M163" s="92">
        <v>162</v>
      </c>
      <c r="N163" s="115">
        <v>-0.63146620325038982</v>
      </c>
      <c r="O163" s="115">
        <v>-0.31445030623606479</v>
      </c>
      <c r="P163" s="115">
        <v>0.21498031812462925</v>
      </c>
      <c r="Q163" s="115">
        <v>1.3504421016929653</v>
      </c>
      <c r="R163" s="115">
        <v>0.64910754078338928</v>
      </c>
      <c r="S163" s="115">
        <v>0.33507055482877668</v>
      </c>
      <c r="T163" s="115">
        <v>0.94838525257180983</v>
      </c>
      <c r="U163" s="112">
        <v>-0.66649149866990598</v>
      </c>
      <c r="V163" s="112">
        <v>-1.0716321215549953</v>
      </c>
      <c r="W163" s="84">
        <v>-0.29169766430192046</v>
      </c>
      <c r="X163" s="46"/>
      <c r="Y163" s="85">
        <v>162</v>
      </c>
      <c r="Z163" s="112">
        <f>(幕後結果!$AB$2+幕後結果!$AB$4*幕後結果_最佳化!$N1164)*12/3</f>
        <v>-0.83228744020312051</v>
      </c>
      <c r="AA163" s="112">
        <f>(幕後結果!$AC$2+幕後結果!$AC$4*幕後結果_最佳化!$O1164)*12/3</f>
        <v>-1.8661191251567331</v>
      </c>
      <c r="AB163" s="112">
        <f>(幕後結果!$AD$2+幕後結果!$AD$4*幕後結果_最佳化!$P1164)*12/3</f>
        <v>0.42640835541153282</v>
      </c>
      <c r="AC163" s="112">
        <f>(幕後結果!$AE$2+幕後結果!$AE$4*幕後結果_最佳化!$Q1164)*12/3</f>
        <v>1.8257964768713624</v>
      </c>
      <c r="AD163" s="112">
        <f>(幕後結果!$AF$2+幕後結果!$AF$4*幕後結果_最佳化!$R1164)*12/3</f>
        <v>2.7917959948973401</v>
      </c>
      <c r="AE163" s="112">
        <f>(幕後結果!$AG$2+幕後結果!$AG$4*幕後結果_最佳化!$S1164)*12/3</f>
        <v>0.36833799910866566</v>
      </c>
      <c r="AF163" s="112">
        <f>(幕後結果!$AH$2+幕後結果!$AH$4*幕後結果_最佳化!$T1164)*12/3</f>
        <v>0.74078117442092184</v>
      </c>
      <c r="AG163" s="112">
        <f>(幕後結果!$AI$2+幕後結果!$AI$4*幕後結果_最佳化!$U1164)*12/3</f>
        <v>0.61144917275032362</v>
      </c>
      <c r="AH163" s="112">
        <f>(幕後結果!$AJ$2+幕後結果!$AJ$4*幕後結果_最佳化!$V1164)*12/3</f>
        <v>0.41253297784435028</v>
      </c>
      <c r="AI163" s="86">
        <f>(幕後結果!$AK$2+幕後結果!$AK$4*幕後結果_最佳化!$W1164)*12/3</f>
        <v>-0.20852158077973948</v>
      </c>
      <c r="AJ163" s="46"/>
      <c r="AK163" s="46"/>
      <c r="AL163" s="46"/>
      <c r="AM163" s="94">
        <v>162</v>
      </c>
      <c r="AN163" s="112">
        <f t="shared" si="27"/>
        <v>4.4431206762180195E-2</v>
      </c>
      <c r="AO163" s="112">
        <f t="shared" si="28"/>
        <v>0.18134302341859357</v>
      </c>
      <c r="AP163" s="112">
        <f t="shared" si="29"/>
        <v>5.5500917910355024E-2</v>
      </c>
      <c r="AQ163" s="112">
        <f t="shared" si="30"/>
        <v>0.14742818182887882</v>
      </c>
      <c r="AR163" s="112">
        <f t="shared" si="31"/>
        <v>6.0811049035301233E-2</v>
      </c>
      <c r="AS163" s="112">
        <f t="shared" si="32"/>
        <v>7.7133889396886653E-3</v>
      </c>
      <c r="AT163" s="112">
        <f t="shared" si="33"/>
        <v>0.15179576638590569</v>
      </c>
      <c r="AU163" s="112">
        <f t="shared" si="34"/>
        <v>0.1423258908873134</v>
      </c>
      <c r="AV163" s="112">
        <f t="shared" si="35"/>
        <v>4.4617297282132033E-2</v>
      </c>
      <c r="AW163" s="112">
        <f t="shared" si="36"/>
        <v>0.16403327754965144</v>
      </c>
      <c r="AX163" s="112">
        <f t="shared" si="37"/>
        <v>1</v>
      </c>
      <c r="AY163" s="112">
        <f>SUMPRODUCT(AN163:AW163,幕後結果_最佳化!$Z$1005:$AI$1005)</f>
        <v>0.14274683714366274</v>
      </c>
      <c r="AZ163" s="112">
        <f>(SUMPRODUCT(AN163:AW163,MMULT(AN163:AW163,幕後結果!$AB$9:$AK$18)))*252</f>
        <v>5.6416925758463368E-2</v>
      </c>
      <c r="BA163" s="112">
        <f t="shared" si="38"/>
        <v>0.23752247421762718</v>
      </c>
      <c r="BB163" s="88">
        <f t="shared" si="39"/>
        <v>0.42036795664303855</v>
      </c>
      <c r="BC163" s="46"/>
      <c r="BD163" s="46"/>
    </row>
    <row r="164" spans="1:56">
      <c r="A164" s="81">
        <v>163</v>
      </c>
      <c r="B164" s="112">
        <v>0.1553779678184144</v>
      </c>
      <c r="C164" s="112">
        <v>0.51059989573525244</v>
      </c>
      <c r="D164" s="112">
        <v>0.21600067933290323</v>
      </c>
      <c r="E164" s="112">
        <v>0.18514862530284848</v>
      </c>
      <c r="F164" s="112">
        <v>8.8141237134493622E-3</v>
      </c>
      <c r="G164" s="112">
        <v>0.24040910912729285</v>
      </c>
      <c r="H164" s="112">
        <v>0.29413600066218915</v>
      </c>
      <c r="I164" s="112">
        <v>0.75690387589172614</v>
      </c>
      <c r="J164" s="112">
        <v>5.256081284324976E-2</v>
      </c>
      <c r="K164" s="90">
        <v>0.58920483542266533</v>
      </c>
      <c r="L164" s="91"/>
      <c r="M164" s="92">
        <v>163</v>
      </c>
      <c r="N164" s="115">
        <v>-1.0136371258016734</v>
      </c>
      <c r="O164" s="115">
        <v>2.6573125378136466E-2</v>
      </c>
      <c r="P164" s="115">
        <v>-0.78577151280776947</v>
      </c>
      <c r="Q164" s="115">
        <v>-0.89591670675263657</v>
      </c>
      <c r="R164" s="115">
        <v>-2.3733354164741267</v>
      </c>
      <c r="S164" s="115">
        <v>-0.70498717367376607</v>
      </c>
      <c r="T164" s="115">
        <v>-0.54134181880263743</v>
      </c>
      <c r="U164" s="112">
        <v>0.69637782221206923</v>
      </c>
      <c r="V164" s="112">
        <v>-1.6205153219695758</v>
      </c>
      <c r="W164" s="84">
        <v>0.2254999951338254</v>
      </c>
      <c r="X164" s="46"/>
      <c r="Y164" s="85">
        <v>163</v>
      </c>
      <c r="Z164" s="112">
        <f>(幕後結果!$AB$2+幕後結果!$AB$4*幕後結果_最佳化!$N1165)*12/3</f>
        <v>-1.3067719007752161</v>
      </c>
      <c r="AA164" s="112">
        <f>(幕後結果!$AC$2+幕後結果!$AC$4*幕後結果_最佳化!$O1165)*12/3</f>
        <v>-1.4293689151212134</v>
      </c>
      <c r="AB164" s="112">
        <f>(幕後結果!$AD$2+幕後結果!$AD$4*幕後結果_最佳化!$P1165)*12/3</f>
        <v>-0.52065474901755115</v>
      </c>
      <c r="AC164" s="112">
        <f>(幕後結果!$AE$2+幕後結果!$AE$4*幕後結果_最佳化!$Q1165)*12/3</f>
        <v>-2.8324023085836147E-3</v>
      </c>
      <c r="AD164" s="112">
        <f>(幕後結果!$AF$2+幕後結果!$AF$4*幕後結果_最佳化!$R1165)*12/3</f>
        <v>-0.91888731702163629</v>
      </c>
      <c r="AE164" s="112">
        <f>(幕後結果!$AG$2+幕後結果!$AG$4*幕後結果_最佳化!$S1165)*12/3</f>
        <v>-1.3315371934879821</v>
      </c>
      <c r="AF164" s="112">
        <f>(幕後結果!$AH$2+幕後結果!$AH$4*幕後結果_最佳化!$T1165)*12/3</f>
        <v>-0.83375863775469172</v>
      </c>
      <c r="AG164" s="112">
        <f>(幕後結果!$AI$2+幕後結果!$AI$4*幕後結果_最佳化!$U1165)*12/3</f>
        <v>-0.37815436877590497</v>
      </c>
      <c r="AH164" s="112">
        <f>(幕後結果!$AJ$2+幕後結果!$AJ$4*幕後結果_最佳化!$V1165)*12/3</f>
        <v>-1.386818624239029</v>
      </c>
      <c r="AI164" s="86">
        <f>(幕後結果!$AK$2+幕後結果!$AK$4*幕後結果_最佳化!$W1165)*12/3</f>
        <v>-0.74427233660388437</v>
      </c>
      <c r="AJ164" s="46"/>
      <c r="AK164" s="46"/>
      <c r="AL164" s="46"/>
      <c r="AM164" s="94">
        <v>163</v>
      </c>
      <c r="AN164" s="112">
        <f t="shared" si="27"/>
        <v>0.25663974880852614</v>
      </c>
      <c r="AO164" s="112">
        <f t="shared" si="28"/>
        <v>4.6257178673561029E-2</v>
      </c>
      <c r="AP164" s="112">
        <f t="shared" si="29"/>
        <v>3.9458765404898129E-2</v>
      </c>
      <c r="AQ164" s="112">
        <f t="shared" si="30"/>
        <v>0.31503078170695625</v>
      </c>
      <c r="AR164" s="112">
        <f t="shared" si="31"/>
        <v>6.0359585042275156E-2</v>
      </c>
      <c r="AS164" s="112">
        <f t="shared" si="32"/>
        <v>3.6586656693916579E-2</v>
      </c>
      <c r="AT164" s="112">
        <f t="shared" si="33"/>
        <v>0.1147277691792912</v>
      </c>
      <c r="AU164" s="112">
        <f t="shared" si="34"/>
        <v>4.9766248908245124E-2</v>
      </c>
      <c r="AV164" s="112">
        <f t="shared" si="35"/>
        <v>1.1726735917094361E-2</v>
      </c>
      <c r="AW164" s="112">
        <f t="shared" si="36"/>
        <v>6.9446529665235984E-2</v>
      </c>
      <c r="AX164" s="112">
        <f t="shared" si="37"/>
        <v>0.99999999999999989</v>
      </c>
      <c r="AY164" s="112">
        <f>SUMPRODUCT(AN164:AW164,幕後結果_最佳化!$Z$1005:$AI$1005)</f>
        <v>0.37290958558699938</v>
      </c>
      <c r="AZ164" s="112">
        <f>(SUMPRODUCT(AN164:AW164,MMULT(AN164:AW164,幕後結果!$AB$9:$AK$18)))*252</f>
        <v>5.4760119931364662E-2</v>
      </c>
      <c r="BA164" s="112">
        <f t="shared" si="38"/>
        <v>0.23400880310655978</v>
      </c>
      <c r="BB164" s="88">
        <f t="shared" si="39"/>
        <v>1.4102443207520021</v>
      </c>
      <c r="BC164" s="46"/>
      <c r="BD164" s="46"/>
    </row>
    <row r="165" spans="1:56">
      <c r="A165" s="81">
        <v>164</v>
      </c>
      <c r="B165" s="112">
        <v>7.4343252059615894E-2</v>
      </c>
      <c r="C165" s="112">
        <v>0.56580762452965039</v>
      </c>
      <c r="D165" s="112">
        <v>0.92284614530756359</v>
      </c>
      <c r="E165" s="112">
        <v>0.46050307138355473</v>
      </c>
      <c r="F165" s="112">
        <v>0.37900858189837061</v>
      </c>
      <c r="G165" s="112">
        <v>0.32045398852469731</v>
      </c>
      <c r="H165" s="112">
        <v>0.90973466210290477</v>
      </c>
      <c r="I165" s="112">
        <v>0.47685462214348173</v>
      </c>
      <c r="J165" s="112">
        <v>0.66694584103313459</v>
      </c>
      <c r="K165" s="90">
        <v>0.35364190461686418</v>
      </c>
      <c r="L165" s="91"/>
      <c r="M165" s="92">
        <v>164</v>
      </c>
      <c r="N165" s="115">
        <v>-1.4441865611198657</v>
      </c>
      <c r="O165" s="115">
        <v>0.16571054010201114</v>
      </c>
      <c r="P165" s="115">
        <v>1.4244795201694647</v>
      </c>
      <c r="Q165" s="115">
        <v>-9.9166411932294835E-2</v>
      </c>
      <c r="R165" s="115">
        <v>-0.30808564521962417</v>
      </c>
      <c r="S165" s="115">
        <v>-0.46642967152328674</v>
      </c>
      <c r="T165" s="115">
        <v>1.33912287177954</v>
      </c>
      <c r="U165" s="112">
        <v>-5.8049443992173537E-2</v>
      </c>
      <c r="V165" s="112">
        <v>0.43149523312590554</v>
      </c>
      <c r="W165" s="84">
        <v>-0.37550650537714353</v>
      </c>
      <c r="X165" s="46"/>
      <c r="Y165" s="85">
        <v>164</v>
      </c>
      <c r="Z165" s="112">
        <f>(幕後結果!$AB$2+幕後結果!$AB$4*幕後結果_最佳化!$N1166)*12/3</f>
        <v>-1.8413207230738546</v>
      </c>
      <c r="AA165" s="112">
        <f>(幕後結果!$AC$2+幕後結果!$AC$4*幕後結果_最佳化!$O1166)*12/3</f>
        <v>-1.275035730097366</v>
      </c>
      <c r="AB165" s="112">
        <f>(幕後結果!$AD$2+幕後結果!$AD$4*幕後結果_最佳化!$P1166)*12/3</f>
        <v>1.2777600151030182</v>
      </c>
      <c r="AC165" s="112">
        <f>(幕後結果!$AE$2+幕後結果!$AE$4*幕後結果_最佳化!$Q1166)*12/3</f>
        <v>1.0944018222772445</v>
      </c>
      <c r="AD165" s="112">
        <f>(幕後結果!$AF$2+幕後結果!$AF$4*幕後結果_最佳化!$R1166)*12/3</f>
        <v>1.5839580197318357</v>
      </c>
      <c r="AE165" s="112">
        <f>(幕後結果!$AG$2+幕後結果!$AG$4*幕後結果_最佳化!$S1166)*12/3</f>
        <v>-0.52515200376067783</v>
      </c>
      <c r="AF165" s="112">
        <f>(幕後結果!$AH$2+幕後結果!$AH$4*幕後結果_最佳化!$T1166)*12/3</f>
        <v>0.98200104173112523</v>
      </c>
      <c r="AG165" s="112">
        <f>(幕後結果!$AI$2+幕後結果!$AI$4*幕後結果_最佳化!$U1166)*12/3</f>
        <v>0.2629453969937543</v>
      </c>
      <c r="AH165" s="112">
        <f>(幕後結果!$AJ$2+幕後結果!$AJ$4*幕後結果_最佳化!$V1166)*12/3</f>
        <v>1.4642792649996592</v>
      </c>
      <c r="AI165" s="86">
        <f>(幕後結果!$AK$2+幕後結果!$AK$4*幕後結果_最佳化!$W1166)*12/3</f>
        <v>-0.13986843255260761</v>
      </c>
      <c r="AJ165" s="46"/>
      <c r="AK165" s="46"/>
      <c r="AL165" s="46"/>
      <c r="AM165" s="94">
        <v>164</v>
      </c>
      <c r="AN165" s="112">
        <f t="shared" si="27"/>
        <v>7.770687133107046E-2</v>
      </c>
      <c r="AO165" s="112">
        <f t="shared" si="28"/>
        <v>5.8526927919402916E-3</v>
      </c>
      <c r="AP165" s="112">
        <f t="shared" si="29"/>
        <v>9.8490268109732312E-2</v>
      </c>
      <c r="AQ165" s="112">
        <f t="shared" si="30"/>
        <v>8.6502995498121321E-2</v>
      </c>
      <c r="AR165" s="112">
        <f t="shared" si="31"/>
        <v>0.30419294406194652</v>
      </c>
      <c r="AS165" s="112">
        <f t="shared" si="32"/>
        <v>1.8711047846858959E-2</v>
      </c>
      <c r="AT165" s="112">
        <f t="shared" si="33"/>
        <v>8.4032603057735231E-2</v>
      </c>
      <c r="AU165" s="112">
        <f t="shared" si="34"/>
        <v>0.21250828335566257</v>
      </c>
      <c r="AV165" s="112">
        <f t="shared" si="35"/>
        <v>5.5691253805270818E-2</v>
      </c>
      <c r="AW165" s="112">
        <f t="shared" si="36"/>
        <v>5.6311040141661585E-2</v>
      </c>
      <c r="AX165" s="112">
        <f t="shared" si="37"/>
        <v>1.0000000000000002</v>
      </c>
      <c r="AY165" s="112">
        <f>SUMPRODUCT(AN165:AW165,幕後結果_最佳化!$Z$1005:$AI$1005)</f>
        <v>0.88235372070232543</v>
      </c>
      <c r="AZ165" s="112">
        <f>(SUMPRODUCT(AN165:AW165,MMULT(AN165:AW165,幕後結果!$AB$9:$AK$18)))*252</f>
        <v>6.9363719597127574E-2</v>
      </c>
      <c r="BA165" s="112">
        <f t="shared" si="38"/>
        <v>0.26336992918161251</v>
      </c>
      <c r="BB165" s="88">
        <f t="shared" si="39"/>
        <v>3.1873559874918813</v>
      </c>
      <c r="BC165" s="46"/>
      <c r="BD165" s="46"/>
    </row>
    <row r="166" spans="1:56">
      <c r="A166" s="81">
        <v>165</v>
      </c>
      <c r="B166" s="112">
        <v>0.82942178233248254</v>
      </c>
      <c r="C166" s="112">
        <v>0.80699264024226203</v>
      </c>
      <c r="D166" s="112">
        <v>0.57964864025971807</v>
      </c>
      <c r="E166" s="112">
        <v>0.26088841768263582</v>
      </c>
      <c r="F166" s="112">
        <v>0.80276442817333238</v>
      </c>
      <c r="G166" s="112">
        <v>0.32207792811546621</v>
      </c>
      <c r="H166" s="112">
        <v>0.1584995947111536</v>
      </c>
      <c r="I166" s="112">
        <v>0.66356463931856768</v>
      </c>
      <c r="J166" s="112">
        <v>4.136115237386373E-2</v>
      </c>
      <c r="K166" s="90">
        <v>0.83456916031217632</v>
      </c>
      <c r="L166" s="91"/>
      <c r="M166" s="92">
        <v>165</v>
      </c>
      <c r="N166" s="115">
        <v>0.95188277662773046</v>
      </c>
      <c r="O166" s="115">
        <v>0.86686730479745167</v>
      </c>
      <c r="P166" s="115">
        <v>0.20099469847901383</v>
      </c>
      <c r="Q166" s="115">
        <v>-0.64060886975150355</v>
      </c>
      <c r="R166" s="115">
        <v>0.85153695559179532</v>
      </c>
      <c r="S166" s="115">
        <v>-0.461896064693266</v>
      </c>
      <c r="T166" s="115">
        <v>-1.0006435047894995</v>
      </c>
      <c r="U166" s="112">
        <v>0.42221139984885703</v>
      </c>
      <c r="V166" s="112">
        <v>-1.7351044585358086</v>
      </c>
      <c r="W166" s="84">
        <v>0.97237971559443215</v>
      </c>
      <c r="X166" s="46"/>
      <c r="Y166" s="85">
        <v>165</v>
      </c>
      <c r="Z166" s="112">
        <f>(幕後結果!$AB$2+幕後結果!$AB$4*幕後結果_最佳化!$N1167)*12/3</f>
        <v>1.1335201141746829</v>
      </c>
      <c r="AA166" s="112">
        <f>(幕後結果!$AC$2+幕後結果!$AC$4*幕後結果_最佳化!$O1167)*12/3</f>
        <v>-0.10060791346374254</v>
      </c>
      <c r="AB166" s="112">
        <f>(幕後結果!$AD$2+幕後結果!$AD$4*幕後結果_最佳化!$P1167)*12/3</f>
        <v>1.0111523514638803</v>
      </c>
      <c r="AC166" s="112">
        <f>(幕後結果!$AE$2+幕後結果!$AE$4*幕後結果_最佳化!$Q1167)*12/3</f>
        <v>0.67738961925091734</v>
      </c>
      <c r="AD166" s="112">
        <f>(幕後結果!$AF$2+幕後結果!$AF$4*幕後結果_最佳化!$R1167)*12/3</f>
        <v>3.3613273150087415</v>
      </c>
      <c r="AE166" s="112">
        <f>(幕後結果!$AG$2+幕後結果!$AG$4*幕後結果_最佳化!$S1167)*12/3</f>
        <v>-0.21894986196237717</v>
      </c>
      <c r="AF166" s="112">
        <f>(幕後結果!$AH$2+幕後結果!$AH$4*幕後結果_最佳化!$T1167)*12/3</f>
        <v>-0.58349044735530731</v>
      </c>
      <c r="AG166" s="112">
        <f>(幕後結果!$AI$2+幕後結果!$AI$4*幕後結果_最佳化!$U1167)*12/3</f>
        <v>0.67314882980624002</v>
      </c>
      <c r="AH166" s="112">
        <f>(幕後結果!$AJ$2+幕後結果!$AJ$4*幕後結果_最佳化!$V1167)*12/3</f>
        <v>5.0296437806907957E-2</v>
      </c>
      <c r="AI166" s="86">
        <f>(幕後結果!$AK$2+幕後結果!$AK$4*幕後結果_最佳化!$W1167)*12/3</f>
        <v>1.0598604876815854</v>
      </c>
      <c r="AJ166" s="46"/>
      <c r="AK166" s="46"/>
      <c r="AL166" s="46"/>
      <c r="AM166" s="94">
        <v>165</v>
      </c>
      <c r="AN166" s="112">
        <f t="shared" si="27"/>
        <v>0.19658299337681112</v>
      </c>
      <c r="AO166" s="112">
        <f t="shared" si="28"/>
        <v>9.007504408748844E-2</v>
      </c>
      <c r="AP166" s="112">
        <f t="shared" si="29"/>
        <v>0.15574217005258778</v>
      </c>
      <c r="AQ166" s="112">
        <f t="shared" si="30"/>
        <v>4.6757874227464774E-3</v>
      </c>
      <c r="AR166" s="112">
        <f t="shared" si="31"/>
        <v>0.10027295355052891</v>
      </c>
      <c r="AS166" s="112">
        <f t="shared" si="32"/>
        <v>3.5320252552740239E-2</v>
      </c>
      <c r="AT166" s="112">
        <f t="shared" si="33"/>
        <v>0.17366994360631263</v>
      </c>
      <c r="AU166" s="112">
        <f t="shared" si="34"/>
        <v>6.2565653789747738E-2</v>
      </c>
      <c r="AV166" s="112">
        <f t="shared" si="35"/>
        <v>8.4271435794300107E-3</v>
      </c>
      <c r="AW166" s="112">
        <f t="shared" si="36"/>
        <v>0.17266805798160667</v>
      </c>
      <c r="AX166" s="112">
        <f t="shared" si="37"/>
        <v>1</v>
      </c>
      <c r="AY166" s="112">
        <f>SUMPRODUCT(AN166:AW166,幕後結果_最佳化!$Z$1005:$AI$1005)</f>
        <v>0.17435633700803455</v>
      </c>
      <c r="AZ166" s="112">
        <f>(SUMPRODUCT(AN166:AW166,MMULT(AN166:AW166,幕後結果!$AB$9:$AK$18)))*252</f>
        <v>5.5210498789686015E-2</v>
      </c>
      <c r="BA166" s="112">
        <f t="shared" si="38"/>
        <v>0.23496914433534888</v>
      </c>
      <c r="BB166" s="88">
        <f t="shared" si="39"/>
        <v>0.55946212588840838</v>
      </c>
      <c r="BC166" s="46"/>
      <c r="BD166" s="46"/>
    </row>
    <row r="167" spans="1:56">
      <c r="A167" s="81">
        <v>166</v>
      </c>
      <c r="B167" s="112">
        <v>0.59856592874241854</v>
      </c>
      <c r="C167" s="112">
        <v>0.13375313034582637</v>
      </c>
      <c r="D167" s="112">
        <v>0.8719371659876618</v>
      </c>
      <c r="E167" s="112">
        <v>0.63025722028731512</v>
      </c>
      <c r="F167" s="112">
        <v>0.16771375952530709</v>
      </c>
      <c r="G167" s="112">
        <v>0.81214034557830095</v>
      </c>
      <c r="H167" s="112">
        <v>0.84293949611781804</v>
      </c>
      <c r="I167" s="112">
        <v>0.28244917814156478</v>
      </c>
      <c r="J167" s="112">
        <v>0.1812031297878034</v>
      </c>
      <c r="K167" s="90">
        <v>0.25540739475249041</v>
      </c>
      <c r="L167" s="91"/>
      <c r="M167" s="92">
        <v>166</v>
      </c>
      <c r="N167" s="115">
        <v>0.24963692229664</v>
      </c>
      <c r="O167" s="115">
        <v>-1.1088236620181007</v>
      </c>
      <c r="P167" s="115">
        <v>1.1355960374459249</v>
      </c>
      <c r="Q167" s="115">
        <v>0.33253467717109642</v>
      </c>
      <c r="R167" s="115">
        <v>-0.96323915644129676</v>
      </c>
      <c r="S167" s="115">
        <v>0.88581113444564186</v>
      </c>
      <c r="T167" s="115">
        <v>1.0066125361889362</v>
      </c>
      <c r="U167" s="112">
        <v>-0.57558110398122653</v>
      </c>
      <c r="V167" s="112">
        <v>-0.91078956900230146</v>
      </c>
      <c r="W167" s="84">
        <v>-0.65756951387076201</v>
      </c>
      <c r="X167" s="46"/>
      <c r="Y167" s="85">
        <v>166</v>
      </c>
      <c r="Z167" s="112">
        <f>(幕後結果!$AB$2+幕後結果!$AB$4*幕後結果_最佳化!$N1168)*12/3</f>
        <v>0.2616464950178905</v>
      </c>
      <c r="AA167" s="112">
        <f>(幕後結果!$AC$2+幕後結果!$AC$4*幕後結果_最佳化!$O1168)*12/3</f>
        <v>-2.8842688312193672</v>
      </c>
      <c r="AB167" s="112">
        <f>(幕後結果!$AD$2+幕後結果!$AD$4*幕後結果_最佳化!$P1168)*12/3</f>
        <v>1.4083025399364351</v>
      </c>
      <c r="AC167" s="112">
        <f>(幕後結果!$AE$2+幕後結果!$AE$4*幕後結果_最佳化!$Q1168)*12/3</f>
        <v>1.2197178069080739</v>
      </c>
      <c r="AD167" s="112">
        <f>(幕後結果!$AF$2+幕後結果!$AF$4*幕後結果_最佳化!$R1168)*12/3</f>
        <v>1.1501418829648045</v>
      </c>
      <c r="AE167" s="112">
        <f>(幕後結果!$AG$2+幕後結果!$AG$4*幕後結果_最佳化!$S1168)*12/3</f>
        <v>0.31254944861545964</v>
      </c>
      <c r="AF167" s="112">
        <f>(幕後結果!$AH$2+幕後結果!$AH$4*幕後結果_最佳化!$T1168)*12/3</f>
        <v>0.42868241349159381</v>
      </c>
      <c r="AG167" s="112">
        <f>(幕後結果!$AI$2+幕後結果!$AI$4*幕後結果_最佳化!$U1168)*12/3</f>
        <v>0.19619288721328662</v>
      </c>
      <c r="AH167" s="112">
        <f>(幕後結果!$AJ$2+幕後結果!$AJ$4*幕後結果_最佳化!$V1168)*12/3</f>
        <v>0.38022957182416017</v>
      </c>
      <c r="AI167" s="86">
        <f>(幕後結果!$AK$2+幕後結果!$AK$4*幕後結果_最佳化!$W1168)*12/3</f>
        <v>-0.69251800040192968</v>
      </c>
      <c r="AJ167" s="46"/>
      <c r="AK167" s="46"/>
      <c r="AL167" s="46"/>
      <c r="AM167" s="94">
        <v>166</v>
      </c>
      <c r="AN167" s="112">
        <f t="shared" si="27"/>
        <v>5.7891734039789899E-3</v>
      </c>
      <c r="AO167" s="112">
        <f t="shared" si="28"/>
        <v>2.4927396181808878E-2</v>
      </c>
      <c r="AP167" s="112">
        <f t="shared" si="29"/>
        <v>5.9516941178046727E-3</v>
      </c>
      <c r="AQ167" s="112">
        <f t="shared" si="30"/>
        <v>0.18444958271972636</v>
      </c>
      <c r="AR167" s="112">
        <f t="shared" si="31"/>
        <v>0.14660494977264948</v>
      </c>
      <c r="AS167" s="112">
        <f t="shared" si="32"/>
        <v>0.18360784170237307</v>
      </c>
      <c r="AT167" s="112">
        <f t="shared" si="33"/>
        <v>7.3052113907143543E-2</v>
      </c>
      <c r="AU167" s="112">
        <f t="shared" si="34"/>
        <v>0.14829546619387579</v>
      </c>
      <c r="AV167" s="112">
        <f t="shared" si="35"/>
        <v>3.8543176213368294E-2</v>
      </c>
      <c r="AW167" s="112">
        <f t="shared" si="36"/>
        <v>0.18877860578727085</v>
      </c>
      <c r="AX167" s="112">
        <f t="shared" si="37"/>
        <v>1</v>
      </c>
      <c r="AY167" s="112">
        <f>SUMPRODUCT(AN167:AW167,幕後結果_最佳化!$Z$1005:$AI$1005)</f>
        <v>0.5403105240130146</v>
      </c>
      <c r="AZ167" s="112">
        <f>(SUMPRODUCT(AN167:AW167,MMULT(AN167:AW167,幕後結果!$AB$9:$AK$18)))*252</f>
        <v>5.5674922618980979E-2</v>
      </c>
      <c r="BA167" s="112">
        <f t="shared" si="38"/>
        <v>0.23595534030612864</v>
      </c>
      <c r="BB167" s="88">
        <f t="shared" si="39"/>
        <v>2.1080706347551779</v>
      </c>
      <c r="BC167" s="46"/>
      <c r="BD167" s="46"/>
    </row>
    <row r="168" spans="1:56">
      <c r="A168" s="81">
        <v>167</v>
      </c>
      <c r="B168" s="112">
        <v>0.29119314026495613</v>
      </c>
      <c r="C168" s="112">
        <v>0.72840779274542444</v>
      </c>
      <c r="D168" s="112">
        <v>0.9571432331601939</v>
      </c>
      <c r="E168" s="112">
        <v>0.41642720965350999</v>
      </c>
      <c r="F168" s="112">
        <v>9.5389372747749945E-2</v>
      </c>
      <c r="G168" s="112">
        <v>0.74820380909322592</v>
      </c>
      <c r="H168" s="112">
        <v>7.5344003100661139E-2</v>
      </c>
      <c r="I168" s="112">
        <v>0.5856176965387665</v>
      </c>
      <c r="J168" s="112">
        <v>0.53613927785631588</v>
      </c>
      <c r="K168" s="90">
        <v>9.1606274118881226E-2</v>
      </c>
      <c r="L168" s="91"/>
      <c r="M168" s="92">
        <v>167</v>
      </c>
      <c r="N168" s="115">
        <v>-0.54990245464733478</v>
      </c>
      <c r="O168" s="115">
        <v>0.60800461281844487</v>
      </c>
      <c r="P168" s="115">
        <v>1.7184556696034743</v>
      </c>
      <c r="Q168" s="115">
        <v>-0.21104210095328568</v>
      </c>
      <c r="R168" s="115">
        <v>-1.308278851774048</v>
      </c>
      <c r="S168" s="115">
        <v>0.66884809728219208</v>
      </c>
      <c r="T168" s="115">
        <v>-1.4371055439189224</v>
      </c>
      <c r="U168" s="112">
        <v>0.21628627490057656</v>
      </c>
      <c r="V168" s="112">
        <v>9.0711988721103226E-2</v>
      </c>
      <c r="W168" s="84">
        <v>-1.3309284704309237</v>
      </c>
      <c r="X168" s="46"/>
      <c r="Y168" s="85">
        <v>167</v>
      </c>
      <c r="Z168" s="112">
        <f>(幕後結果!$AB$2+幕後結果!$AB$4*幕後結果_最佳化!$N1169)*12/3</f>
        <v>-0.73102193575343188</v>
      </c>
      <c r="AA168" s="112">
        <f>(幕後結果!$AC$2+幕後結果!$AC$4*幕後結果_最佳化!$O1169)*12/3</f>
        <v>-0.58782230185172646</v>
      </c>
      <c r="AB168" s="112">
        <f>(幕後結果!$AD$2+幕後結果!$AD$4*幕後結果_最佳化!$P1169)*12/3</f>
        <v>1.8465901422730031</v>
      </c>
      <c r="AC168" s="112">
        <f>(幕後結果!$AE$2+幕後結果!$AE$4*幕後結果_最佳化!$Q1169)*12/3</f>
        <v>1.2123712596705507</v>
      </c>
      <c r="AD168" s="112">
        <f>(幕後結果!$AF$2+幕後結果!$AF$4*幕後結果_最佳化!$R1169)*12/3</f>
        <v>0.98543042034797634</v>
      </c>
      <c r="AE168" s="112">
        <f>(幕後結果!$AG$2+幕後結果!$AG$4*幕後結果_最佳化!$S1169)*12/3</f>
        <v>0.55305841819365242</v>
      </c>
      <c r="AF168" s="112">
        <f>(幕後結果!$AH$2+幕後結果!$AH$4*幕後結果_最佳化!$T1169)*12/3</f>
        <v>-0.98686208122427566</v>
      </c>
      <c r="AG168" s="112">
        <f>(幕後結果!$AI$2+幕後結果!$AI$4*幕後結果_最佳化!$U1169)*12/3</f>
        <v>0.56497114357701106</v>
      </c>
      <c r="AH168" s="112">
        <f>(幕後結果!$AJ$2+幕後結果!$AJ$4*幕後結果_最佳化!$V1169)*12/3</f>
        <v>0.57589678661105603</v>
      </c>
      <c r="AI168" s="86">
        <f>(幕後結果!$AK$2+幕後結果!$AK$4*幕後結果_最佳化!$W1169)*12/3</f>
        <v>-0.78640136571921071</v>
      </c>
      <c r="AJ168" s="46"/>
      <c r="AK168" s="46"/>
      <c r="AL168" s="46"/>
      <c r="AM168" s="94">
        <v>167</v>
      </c>
      <c r="AN168" s="112">
        <f t="shared" si="27"/>
        <v>0.14367173507179684</v>
      </c>
      <c r="AO168" s="112">
        <f t="shared" si="28"/>
        <v>0.1622685278348979</v>
      </c>
      <c r="AP168" s="112">
        <f t="shared" si="29"/>
        <v>0.16498626371816896</v>
      </c>
      <c r="AQ168" s="112">
        <f t="shared" si="30"/>
        <v>5.2166655254945758E-2</v>
      </c>
      <c r="AR168" s="112">
        <f t="shared" si="31"/>
        <v>4.4472330791631279E-2</v>
      </c>
      <c r="AS168" s="112">
        <f t="shared" si="32"/>
        <v>0.12758780903236971</v>
      </c>
      <c r="AT168" s="112">
        <f t="shared" si="33"/>
        <v>2.4346595871616326E-2</v>
      </c>
      <c r="AU168" s="112">
        <f t="shared" si="34"/>
        <v>7.2202436470340137E-2</v>
      </c>
      <c r="AV168" s="112">
        <f t="shared" si="35"/>
        <v>9.5099620035742599E-2</v>
      </c>
      <c r="AW168" s="112">
        <f t="shared" si="36"/>
        <v>0.11319802591849047</v>
      </c>
      <c r="AX168" s="112">
        <f t="shared" si="37"/>
        <v>0.99999999999999989</v>
      </c>
      <c r="AY168" s="112">
        <f>SUMPRODUCT(AN168:AW168,幕後結果_最佳化!$Z$1005:$AI$1005)</f>
        <v>0.11633698923984735</v>
      </c>
      <c r="AZ168" s="112">
        <f>(SUMPRODUCT(AN168:AW168,MMULT(AN168:AW168,幕後結果!$AB$9:$AK$18)))*252</f>
        <v>5.7115241877568425E-2</v>
      </c>
      <c r="BA168" s="112">
        <f t="shared" si="38"/>
        <v>0.23898795341516363</v>
      </c>
      <c r="BB168" s="88">
        <f t="shared" si="39"/>
        <v>0.30728322574600453</v>
      </c>
      <c r="BC168" s="46"/>
      <c r="BD168" s="46"/>
    </row>
    <row r="169" spans="1:56">
      <c r="A169" s="81">
        <v>168</v>
      </c>
      <c r="B169" s="112">
        <v>0.7481890757048324</v>
      </c>
      <c r="C169" s="112">
        <v>0.86857384852141006</v>
      </c>
      <c r="D169" s="112">
        <v>0.82022316214994828</v>
      </c>
      <c r="E169" s="112">
        <v>0.29158484419338326</v>
      </c>
      <c r="F169" s="112">
        <v>0.90439722738591422</v>
      </c>
      <c r="G169" s="112">
        <v>0.76900334878007914</v>
      </c>
      <c r="H169" s="112">
        <v>0.55966204646780793</v>
      </c>
      <c r="I169" s="112">
        <v>0.68667565328326097</v>
      </c>
      <c r="J169" s="112">
        <v>0.58926569407506957</v>
      </c>
      <c r="K169" s="90">
        <v>0.17472899385940077</v>
      </c>
      <c r="L169" s="91"/>
      <c r="M169" s="92">
        <v>168</v>
      </c>
      <c r="N169" s="115">
        <v>0.66880190936582795</v>
      </c>
      <c r="O169" s="115">
        <v>1.1196749513958857</v>
      </c>
      <c r="P169" s="115">
        <v>0.91621588460902914</v>
      </c>
      <c r="Q169" s="115">
        <v>-0.5487606932549759</v>
      </c>
      <c r="R169" s="115">
        <v>1.3070211008435395</v>
      </c>
      <c r="S169" s="115">
        <v>0.73556855921006059</v>
      </c>
      <c r="T169" s="115">
        <v>0.15011243801187082</v>
      </c>
      <c r="U169" s="112">
        <v>0.48644922986360895</v>
      </c>
      <c r="V169" s="112">
        <v>0.2256564762448007</v>
      </c>
      <c r="W169" s="84">
        <v>-0.93564113523784187</v>
      </c>
      <c r="X169" s="46"/>
      <c r="Y169" s="85">
        <v>168</v>
      </c>
      <c r="Z169" s="112">
        <f>(幕後結果!$AB$2+幕後結果!$AB$4*幕後結果_最佳化!$N1170)*12/3</f>
        <v>0.78206095107464202</v>
      </c>
      <c r="AA169" s="112">
        <f>(幕後結果!$AC$2+幕後結果!$AC$4*幕後結果_最佳化!$O1170)*12/3</f>
        <v>0.22318395820548553</v>
      </c>
      <c r="AB169" s="112">
        <f>(幕後結果!$AD$2+幕後結果!$AD$4*幕後結果_最佳化!$P1170)*12/3</f>
        <v>1.5709125626273455</v>
      </c>
      <c r="AC169" s="112">
        <f>(幕後結果!$AE$2+幕後結果!$AE$4*幕後結果_最佳化!$Q1170)*12/3</f>
        <v>0.93947834899738458</v>
      </c>
      <c r="AD169" s="112">
        <f>(幕後結果!$AF$2+幕後結果!$AF$4*幕後結果_最佳化!$R1170)*12/3</f>
        <v>3.9320819866595946</v>
      </c>
      <c r="AE169" s="112">
        <f>(幕後結果!$AG$2+幕後結果!$AG$4*幕後結果_最佳化!$S1170)*12/3</f>
        <v>1.1961324672961753</v>
      </c>
      <c r="AF169" s="112">
        <f>(幕後結果!$AH$2+幕後結果!$AH$4*幕後結果_最佳化!$T1170)*12/3</f>
        <v>0.30571889053727452</v>
      </c>
      <c r="AG169" s="112">
        <f>(幕後結果!$AI$2+幕後結果!$AI$4*幕後結果_最佳化!$U1170)*12/3</f>
        <v>1.2050745833554655</v>
      </c>
      <c r="AH169" s="112">
        <f>(幕後結果!$AJ$2+幕後結果!$AJ$4*幕後結果_最佳化!$V1170)*12/3</f>
        <v>2.0687391297320543</v>
      </c>
      <c r="AI169" s="86">
        <f>(幕後結果!$AK$2+幕後結果!$AK$4*幕後結果_最佳化!$W1170)*12/3</f>
        <v>0.33147891129288909</v>
      </c>
      <c r="AJ169" s="46"/>
      <c r="AK169" s="46"/>
      <c r="AL169" s="46"/>
      <c r="AM169" s="94">
        <v>168</v>
      </c>
      <c r="AN169" s="112">
        <f t="shared" si="27"/>
        <v>3.8833782751294822E-2</v>
      </c>
      <c r="AO169" s="112">
        <f t="shared" si="28"/>
        <v>0.19387066741415721</v>
      </c>
      <c r="AP169" s="112">
        <f t="shared" si="29"/>
        <v>0.10193841612434025</v>
      </c>
      <c r="AQ169" s="112">
        <f t="shared" si="30"/>
        <v>8.5495299861638549E-2</v>
      </c>
      <c r="AR169" s="112">
        <f t="shared" si="31"/>
        <v>0.15314967273924782</v>
      </c>
      <c r="AS169" s="112">
        <f t="shared" si="32"/>
        <v>1.7752018688493729E-2</v>
      </c>
      <c r="AT169" s="112">
        <f t="shared" si="33"/>
        <v>2.8062714690074594E-2</v>
      </c>
      <c r="AU169" s="112">
        <f t="shared" si="34"/>
        <v>7.3952506869985377E-2</v>
      </c>
      <c r="AV169" s="112">
        <f t="shared" si="35"/>
        <v>0.1597517797436197</v>
      </c>
      <c r="AW169" s="112">
        <f t="shared" si="36"/>
        <v>0.14719314111714785</v>
      </c>
      <c r="AX169" s="112">
        <f t="shared" si="37"/>
        <v>1</v>
      </c>
      <c r="AY169" s="112">
        <f>SUMPRODUCT(AN169:AW169,幕後結果_最佳化!$Z$1005:$AI$1005)</f>
        <v>0.39861905612911719</v>
      </c>
      <c r="AZ169" s="112">
        <f>(SUMPRODUCT(AN169:AW169,MMULT(AN169:AW169,幕後結果!$AB$9:$AK$18)))*252</f>
        <v>6.3289391008030729E-2</v>
      </c>
      <c r="BA169" s="112">
        <f t="shared" si="38"/>
        <v>0.25157382814599522</v>
      </c>
      <c r="BB169" s="88">
        <f t="shared" si="39"/>
        <v>1.4139748110947521</v>
      </c>
      <c r="BC169" s="46"/>
      <c r="BD169" s="46"/>
    </row>
    <row r="170" spans="1:56">
      <c r="A170" s="81">
        <v>169</v>
      </c>
      <c r="B170" s="112">
        <v>0.85763079609856407</v>
      </c>
      <c r="C170" s="112">
        <v>0.50118359396387113</v>
      </c>
      <c r="D170" s="112">
        <v>0.99778273340788726</v>
      </c>
      <c r="E170" s="112">
        <v>0.10135369070210243</v>
      </c>
      <c r="F170" s="112">
        <v>0.1063914520874647</v>
      </c>
      <c r="G170" s="112">
        <v>0.32252445690766396</v>
      </c>
      <c r="H170" s="112">
        <v>0.66136314891761838</v>
      </c>
      <c r="I170" s="112">
        <v>0.5592152386656486</v>
      </c>
      <c r="J170" s="112">
        <v>0.5380229436858246</v>
      </c>
      <c r="K170" s="90">
        <v>0.5600760694085003</v>
      </c>
      <c r="L170" s="91"/>
      <c r="M170" s="92">
        <v>169</v>
      </c>
      <c r="N170" s="115">
        <v>1.0697354432809241</v>
      </c>
      <c r="O170" s="115">
        <v>2.9668344479150833E-3</v>
      </c>
      <c r="P170" s="115">
        <v>2.8454743423805731</v>
      </c>
      <c r="Q170" s="115">
        <v>-1.2738759543690268</v>
      </c>
      <c r="R170" s="115">
        <v>-1.2459495857137366</v>
      </c>
      <c r="S170" s="115">
        <v>-0.46065114147498309</v>
      </c>
      <c r="T170" s="115">
        <v>0.41618627501416355</v>
      </c>
      <c r="U170" s="112">
        <v>0.14897986294387264</v>
      </c>
      <c r="V170" s="112">
        <v>9.5454142793834476E-2</v>
      </c>
      <c r="W170" s="84">
        <v>0.15116208139953258</v>
      </c>
      <c r="X170" s="46"/>
      <c r="Y170" s="85">
        <v>169</v>
      </c>
      <c r="Z170" s="112">
        <f>(幕後結果!$AB$2+幕後結果!$AB$4*幕後結果_最佳化!$N1171)*12/3</f>
        <v>1.2798401392321093</v>
      </c>
      <c r="AA170" s="112">
        <f>(幕後結果!$AC$2+幕後結果!$AC$4*幕後結果_最佳化!$O1171)*12/3</f>
        <v>-1.280886126264458</v>
      </c>
      <c r="AB170" s="112">
        <f>(幕後結果!$AD$2+幕後結果!$AD$4*幕後結果_最佳化!$P1171)*12/3</f>
        <v>3.2488804638534359</v>
      </c>
      <c r="AC170" s="112">
        <f>(幕後結果!$AE$2+幕後結果!$AE$4*幕後結果_最佳化!$Q1171)*12/3</f>
        <v>0.6991211715046729</v>
      </c>
      <c r="AD170" s="112">
        <f>(幕後結果!$AF$2+幕後結果!$AF$4*幕後結果_最佳化!$R1171)*12/3</f>
        <v>1.3300894135434156</v>
      </c>
      <c r="AE170" s="112">
        <f>(幕後結果!$AG$2+幕後結果!$AG$4*幕後結果_最佳化!$S1171)*12/3</f>
        <v>-0.85075302744296943</v>
      </c>
      <c r="AF170" s="112">
        <f>(幕後結果!$AH$2+幕後結果!$AH$4*幕後結果_最佳化!$T1171)*12/3</f>
        <v>0.17609721202485243</v>
      </c>
      <c r="AG170" s="112">
        <f>(幕後結果!$AI$2+幕後結果!$AI$4*幕後結果_最佳化!$U1171)*12/3</f>
        <v>0.35212050171202219</v>
      </c>
      <c r="AH170" s="112">
        <f>(幕後結果!$AJ$2+幕後結果!$AJ$4*幕後結果_最佳化!$V1171)*12/3</f>
        <v>1.4843595640230334</v>
      </c>
      <c r="AI170" s="86">
        <f>(幕後結果!$AK$2+幕後結果!$AK$4*幕後結果_最佳化!$W1171)*12/3</f>
        <v>0.5254588522664122</v>
      </c>
      <c r="AJ170" s="46"/>
      <c r="AK170" s="46"/>
      <c r="AL170" s="46"/>
      <c r="AM170" s="94">
        <v>169</v>
      </c>
      <c r="AN170" s="112">
        <f t="shared" si="27"/>
        <v>0.13498145989515623</v>
      </c>
      <c r="AO170" s="112">
        <f t="shared" si="28"/>
        <v>1.6017400242180371E-2</v>
      </c>
      <c r="AP170" s="112">
        <f t="shared" si="29"/>
        <v>0.183907143929774</v>
      </c>
      <c r="AQ170" s="112">
        <f t="shared" si="30"/>
        <v>5.7194846797415377E-2</v>
      </c>
      <c r="AR170" s="112">
        <f t="shared" si="31"/>
        <v>4.0461408041125302E-2</v>
      </c>
      <c r="AS170" s="112">
        <f t="shared" si="32"/>
        <v>0.1585886274537753</v>
      </c>
      <c r="AT170" s="112">
        <f t="shared" si="33"/>
        <v>5.4919329111145533E-2</v>
      </c>
      <c r="AU170" s="112">
        <f t="shared" si="34"/>
        <v>5.6484368119201454E-2</v>
      </c>
      <c r="AV170" s="112">
        <f t="shared" si="35"/>
        <v>0.13837997911863706</v>
      </c>
      <c r="AW170" s="112">
        <f t="shared" si="36"/>
        <v>0.15906543729158951</v>
      </c>
      <c r="AX170" s="112">
        <f t="shared" si="37"/>
        <v>1</v>
      </c>
      <c r="AY170" s="112">
        <f>SUMPRODUCT(AN170:AW170,幕後結果_最佳化!$Z$1005:$AI$1005)</f>
        <v>0.36496414217518397</v>
      </c>
      <c r="AZ170" s="112">
        <f>(SUMPRODUCT(AN170:AW170,MMULT(AN170:AW170,幕後結果!$AB$9:$AK$18)))*252</f>
        <v>4.8271674592938969E-2</v>
      </c>
      <c r="BA170" s="112">
        <f t="shared" si="38"/>
        <v>0.21970815777512442</v>
      </c>
      <c r="BB170" s="88">
        <f t="shared" si="39"/>
        <v>1.4658724802782375</v>
      </c>
      <c r="BC170" s="46"/>
      <c r="BD170" s="46"/>
    </row>
    <row r="171" spans="1:56">
      <c r="A171" s="81">
        <v>170</v>
      </c>
      <c r="B171" s="112">
        <v>0.78547077938873766</v>
      </c>
      <c r="C171" s="112">
        <v>0.98924845359221991</v>
      </c>
      <c r="D171" s="112">
        <v>0.93314091760778184</v>
      </c>
      <c r="E171" s="112">
        <v>0.80188837131205948</v>
      </c>
      <c r="F171" s="112">
        <v>6.4248723353465875E-2</v>
      </c>
      <c r="G171" s="112">
        <v>0.40635698434794532</v>
      </c>
      <c r="H171" s="112">
        <v>0.27607835769011779</v>
      </c>
      <c r="I171" s="112">
        <v>0.31360350956597505</v>
      </c>
      <c r="J171" s="112">
        <v>0.11993528795746444</v>
      </c>
      <c r="K171" s="90">
        <v>0.63418910172051146</v>
      </c>
      <c r="L171" s="91"/>
      <c r="M171" s="92">
        <v>170</v>
      </c>
      <c r="N171" s="115">
        <v>0.7908038871959594</v>
      </c>
      <c r="O171" s="115">
        <v>2.2990325188204341</v>
      </c>
      <c r="P171" s="115">
        <v>1.4995995482766198</v>
      </c>
      <c r="Q171" s="115">
        <v>0.84838560394007356</v>
      </c>
      <c r="R171" s="115">
        <v>-1.5200538317095273</v>
      </c>
      <c r="S171" s="115">
        <v>-0.23692629696386683</v>
      </c>
      <c r="T171" s="115">
        <v>-0.59453144748177145</v>
      </c>
      <c r="U171" s="112">
        <v>-0.4856617334479677</v>
      </c>
      <c r="V171" s="112">
        <v>-1.175310348299037</v>
      </c>
      <c r="W171" s="84">
        <v>0.34296898021998551</v>
      </c>
      <c r="X171" s="46"/>
      <c r="Y171" s="85">
        <v>170</v>
      </c>
      <c r="Z171" s="112">
        <f>(幕後結果!$AB$2+幕後結果!$AB$4*幕後結果_最佳化!$N1172)*12/3</f>
        <v>0.93353255507060184</v>
      </c>
      <c r="AA171" s="112">
        <f>(幕後結果!$AC$2+幕後結果!$AC$4*幕後結果_最佳化!$O1172)*12/3</f>
        <v>1.8590248448178286</v>
      </c>
      <c r="AB171" s="112">
        <f>(幕後結果!$AD$2+幕後結果!$AD$4*幕後結果_最佳化!$P1172)*12/3</f>
        <v>2.2326166761028041</v>
      </c>
      <c r="AC171" s="112">
        <f>(幕後結果!$AE$2+幕後結果!$AE$4*幕後結果_最佳化!$Q1172)*12/3</f>
        <v>2.3014738553530414</v>
      </c>
      <c r="AD171" s="112">
        <f>(幕後結果!$AF$2+幕後結果!$AF$4*幕後結果_最佳化!$R1172)*12/3</f>
        <v>1.8171782976345821</v>
      </c>
      <c r="AE171" s="112">
        <f>(幕後結果!$AG$2+幕後結果!$AG$4*幕後結果_最佳化!$S1172)*12/3</f>
        <v>0.14465802703107605</v>
      </c>
      <c r="AF171" s="112">
        <f>(幕後結果!$AH$2+幕後結果!$AH$4*幕後結果_最佳化!$T1172)*12/3</f>
        <v>-0.22539895567439297</v>
      </c>
      <c r="AG171" s="112">
        <f>(幕後結果!$AI$2+幕後結果!$AI$4*幕後結果_最佳化!$U1172)*12/3</f>
        <v>1.2659290402995604</v>
      </c>
      <c r="AH171" s="112">
        <f>(幕後結果!$AJ$2+幕後結果!$AJ$4*幕後結果_最佳化!$V1172)*12/3</f>
        <v>-0.22919331529570042</v>
      </c>
      <c r="AI171" s="86">
        <f>(幕後結果!$AK$2+幕後結果!$AK$4*幕後結果_最佳化!$W1172)*12/3</f>
        <v>0.98091324517175027</v>
      </c>
      <c r="AJ171" s="46"/>
      <c r="AK171" s="46"/>
      <c r="AL171" s="46"/>
      <c r="AM171" s="94">
        <v>170</v>
      </c>
      <c r="AN171" s="112">
        <f t="shared" si="27"/>
        <v>0.1249844658857632</v>
      </c>
      <c r="AO171" s="112">
        <f t="shared" si="28"/>
        <v>0.14346834483742449</v>
      </c>
      <c r="AP171" s="112">
        <f t="shared" si="29"/>
        <v>3.9605003880188012E-2</v>
      </c>
      <c r="AQ171" s="112">
        <f t="shared" si="30"/>
        <v>0.16497208198656022</v>
      </c>
      <c r="AR171" s="112">
        <f t="shared" si="31"/>
        <v>3.7507374037116958E-2</v>
      </c>
      <c r="AS171" s="112">
        <f t="shared" si="32"/>
        <v>0.15279204161432203</v>
      </c>
      <c r="AT171" s="112">
        <f t="shared" si="33"/>
        <v>0.11578021994524285</v>
      </c>
      <c r="AU171" s="112">
        <f t="shared" si="34"/>
        <v>7.2915335137391166E-2</v>
      </c>
      <c r="AV171" s="112">
        <f t="shared" si="35"/>
        <v>0.12854611349369485</v>
      </c>
      <c r="AW171" s="112">
        <f t="shared" si="36"/>
        <v>1.9429019182296222E-2</v>
      </c>
      <c r="AX171" s="112">
        <f t="shared" si="37"/>
        <v>0.99999999999999989</v>
      </c>
      <c r="AY171" s="112">
        <f>SUMPRODUCT(AN171:AW171,幕後結果_最佳化!$Z$1005:$AI$1005)</f>
        <v>0.19865629673549332</v>
      </c>
      <c r="AZ171" s="112">
        <f>(SUMPRODUCT(AN171:AW171,MMULT(AN171:AW171,幕後結果!$AB$9:$AK$18)))*252</f>
        <v>4.7971420904769545E-2</v>
      </c>
      <c r="BA171" s="112">
        <f t="shared" si="38"/>
        <v>0.21902379072778724</v>
      </c>
      <c r="BB171" s="88">
        <f t="shared" si="39"/>
        <v>0.71113871336960988</v>
      </c>
      <c r="BC171" s="46"/>
      <c r="BD171" s="46"/>
    </row>
    <row r="172" spans="1:56">
      <c r="A172" s="81">
        <v>171</v>
      </c>
      <c r="B172" s="112">
        <v>0.59674083529892497</v>
      </c>
      <c r="C172" s="112">
        <v>0.82270672070868645</v>
      </c>
      <c r="D172" s="112">
        <v>9.6251325447360925E-2</v>
      </c>
      <c r="E172" s="112">
        <v>0.78392839136839054</v>
      </c>
      <c r="F172" s="112">
        <v>2.9834077676942572E-2</v>
      </c>
      <c r="G172" s="112">
        <v>0.56933732892461197</v>
      </c>
      <c r="H172" s="112">
        <v>0.51946308751868386</v>
      </c>
      <c r="I172" s="112">
        <v>0.7556373113314383</v>
      </c>
      <c r="J172" s="112">
        <v>0.41299227599051935</v>
      </c>
      <c r="K172" s="90">
        <v>0.17532466583135897</v>
      </c>
      <c r="L172" s="91"/>
      <c r="M172" s="92">
        <v>171</v>
      </c>
      <c r="N172" s="115">
        <v>0.24492005949840742</v>
      </c>
      <c r="O172" s="115">
        <v>0.9257295278877129</v>
      </c>
      <c r="P172" s="115">
        <v>-1.3032112485739245</v>
      </c>
      <c r="Q172" s="115">
        <v>0.78552943832543232</v>
      </c>
      <c r="R172" s="115">
        <v>-1.8832377494999604</v>
      </c>
      <c r="S172" s="115">
        <v>0.17468730675838387</v>
      </c>
      <c r="T172" s="115">
        <v>4.8806094868180043E-2</v>
      </c>
      <c r="U172" s="112">
        <v>0.69233754483911203</v>
      </c>
      <c r="V172" s="112">
        <v>-0.21985439860412542</v>
      </c>
      <c r="W172" s="84">
        <v>-0.93333053968693191</v>
      </c>
      <c r="X172" s="46"/>
      <c r="Y172" s="85">
        <v>171</v>
      </c>
      <c r="Z172" s="112">
        <f>(幕後結果!$AB$2+幕後結果!$AB$4*幕後結果_最佳化!$N1173)*12/3</f>
        <v>0.25579027213868483</v>
      </c>
      <c r="AA172" s="112">
        <f>(幕後結果!$AC$2+幕後結果!$AC$4*幕後結果_最佳化!$O1173)*12/3</f>
        <v>-8.091598517321108E-2</v>
      </c>
      <c r="AB172" s="112">
        <f>(幕後結果!$AD$2+幕後結果!$AD$4*幕後結果_最佳化!$P1173)*12/3</f>
        <v>-0.49835324135119247</v>
      </c>
      <c r="AC172" s="112">
        <f>(幕後結果!$AE$2+幕後結果!$AE$4*幕後結果_最佳化!$Q1173)*12/3</f>
        <v>1.3250357895742781</v>
      </c>
      <c r="AD172" s="112">
        <f>(幕後結果!$AF$2+幕後結果!$AF$4*幕後結果_最佳化!$R1173)*12/3</f>
        <v>0.47376185583847996</v>
      </c>
      <c r="AE172" s="112">
        <f>(幕後結果!$AG$2+幕後結果!$AG$4*幕後結果_最佳化!$S1173)*12/3</f>
        <v>1.0881642368897743E-3</v>
      </c>
      <c r="AF172" s="112">
        <f>(幕後結果!$AH$2+幕後結果!$AH$4*幕後結果_最佳化!$T1173)*12/3</f>
        <v>-0.27305220404092723</v>
      </c>
      <c r="AG172" s="112">
        <f>(幕後結果!$AI$2+幕後結果!$AI$4*幕後結果_最佳化!$U1173)*12/3</f>
        <v>1.1604370478415893</v>
      </c>
      <c r="AH172" s="112">
        <f>(幕後結果!$AJ$2+幕後結果!$AJ$4*幕後結果_最佳化!$V1173)*12/3</f>
        <v>0.16578195301035215</v>
      </c>
      <c r="AI172" s="86">
        <f>(幕後結果!$AK$2+幕後結果!$AK$4*幕後結果_最佳化!$W1173)*12/3</f>
        <v>-0.66056439623622565</v>
      </c>
      <c r="AJ172" s="46"/>
      <c r="AK172" s="46"/>
      <c r="AL172" s="46"/>
      <c r="AM172" s="94">
        <v>171</v>
      </c>
      <c r="AN172" s="112">
        <f t="shared" si="27"/>
        <v>2.3991152715477037E-2</v>
      </c>
      <c r="AO172" s="112">
        <f t="shared" si="28"/>
        <v>0.21358637336100614</v>
      </c>
      <c r="AP172" s="112">
        <f t="shared" si="29"/>
        <v>3.5059793610078355E-2</v>
      </c>
      <c r="AQ172" s="112">
        <f t="shared" si="30"/>
        <v>0.14164464129812851</v>
      </c>
      <c r="AR172" s="112">
        <f t="shared" si="31"/>
        <v>3.2658904756866204E-2</v>
      </c>
      <c r="AS172" s="112">
        <f t="shared" si="32"/>
        <v>8.5298250510631446E-2</v>
      </c>
      <c r="AT172" s="112">
        <f t="shared" si="33"/>
        <v>0.19169330771256993</v>
      </c>
      <c r="AU172" s="112">
        <f t="shared" si="34"/>
        <v>0.1375725646748365</v>
      </c>
      <c r="AV172" s="112">
        <f t="shared" si="35"/>
        <v>7.3480471208849901E-2</v>
      </c>
      <c r="AW172" s="112">
        <f t="shared" si="36"/>
        <v>6.5014540151556013E-2</v>
      </c>
      <c r="AX172" s="112">
        <f t="shared" si="37"/>
        <v>1.0000000000000002</v>
      </c>
      <c r="AY172" s="112">
        <f>SUMPRODUCT(AN172:AW172,幕後結果_最佳化!$Z$1005:$AI$1005)</f>
        <v>4.2029755713049122E-2</v>
      </c>
      <c r="AZ172" s="112">
        <f>(SUMPRODUCT(AN172:AW172,MMULT(AN172:AW172,幕後結果!$AB$9:$AK$18)))*252</f>
        <v>5.6096921000243889E-2</v>
      </c>
      <c r="BA172" s="112">
        <f t="shared" si="38"/>
        <v>0.2368478857837745</v>
      </c>
      <c r="BB172" s="88">
        <f t="shared" si="39"/>
        <v>-3.6742750904069747E-3</v>
      </c>
      <c r="BC172" s="46"/>
      <c r="BD172" s="46"/>
    </row>
    <row r="173" spans="1:56">
      <c r="A173" s="81">
        <v>172</v>
      </c>
      <c r="B173" s="112">
        <v>0.7732968467199397</v>
      </c>
      <c r="C173" s="112">
        <v>0.68766090384815848</v>
      </c>
      <c r="D173" s="112">
        <v>0.9146561915136362</v>
      </c>
      <c r="E173" s="112">
        <v>0.37327035183182611</v>
      </c>
      <c r="F173" s="112">
        <v>0.11989261838176835</v>
      </c>
      <c r="G173" s="112">
        <v>0.12189733740602104</v>
      </c>
      <c r="H173" s="112">
        <v>0.73327101530161931</v>
      </c>
      <c r="I173" s="112">
        <v>0.99292353627977525</v>
      </c>
      <c r="J173" s="112">
        <v>0.72461326781461133</v>
      </c>
      <c r="K173" s="90">
        <v>0.54394789050702341</v>
      </c>
      <c r="L173" s="91"/>
      <c r="M173" s="92">
        <v>172</v>
      </c>
      <c r="N173" s="115">
        <v>0.74974830844090967</v>
      </c>
      <c r="O173" s="115">
        <v>0.48923096106642594</v>
      </c>
      <c r="P173" s="115">
        <v>1.3699977084537864</v>
      </c>
      <c r="Q173" s="115">
        <v>-0.32320406354219561</v>
      </c>
      <c r="R173" s="115">
        <v>-1.175523760884253</v>
      </c>
      <c r="S173" s="115">
        <v>-1.1655543474182042</v>
      </c>
      <c r="T173" s="115">
        <v>0.62273607923151775</v>
      </c>
      <c r="U173" s="112">
        <v>2.4533583340760856</v>
      </c>
      <c r="V173" s="112">
        <v>0.59660150773575038</v>
      </c>
      <c r="W173" s="84">
        <v>0.11038478526690161</v>
      </c>
      <c r="X173" s="46"/>
      <c r="Y173" s="85">
        <v>172</v>
      </c>
      <c r="Z173" s="112">
        <f>(幕後結果!$AB$2+幕後結果!$AB$4*幕後結果_最佳化!$N1174)*12/3</f>
        <v>0.88255998497285726</v>
      </c>
      <c r="AA173" s="112">
        <f>(幕後結果!$AC$2+幕後結果!$AC$4*幕後結果_最佳化!$O1174)*12/3</f>
        <v>-0.63858080345877843</v>
      </c>
      <c r="AB173" s="112">
        <f>(幕後結果!$AD$2+幕後結果!$AD$4*幕後結果_最佳化!$P1174)*12/3</f>
        <v>1.9242115157903192</v>
      </c>
      <c r="AC173" s="112">
        <f>(幕後結果!$AE$2+幕後結果!$AE$4*幕後結果_最佳化!$Q1174)*12/3</f>
        <v>1.1057545799637238</v>
      </c>
      <c r="AD173" s="112">
        <f>(幕後結果!$AF$2+幕後結果!$AF$4*幕後結果_最佳化!$R1174)*12/3</f>
        <v>1.4053285897849552</v>
      </c>
      <c r="AE173" s="112">
        <f>(幕後結果!$AG$2+幕後結果!$AG$4*幕後結果_最佳化!$S1174)*12/3</f>
        <v>-1.3732403852470119</v>
      </c>
      <c r="AF173" s="112">
        <f>(幕後結果!$AH$2+幕後結果!$AH$4*幕後結果_最佳化!$T1174)*12/3</f>
        <v>0.34888736735200016</v>
      </c>
      <c r="AG173" s="112">
        <f>(幕後結果!$AI$2+幕後結果!$AI$4*幕後結果_最佳化!$U1174)*12/3</f>
        <v>2.2373215995093485</v>
      </c>
      <c r="AH173" s="112">
        <f>(幕後結果!$AJ$2+幕後結果!$AJ$4*幕後結果_最佳化!$V1174)*12/3</f>
        <v>1.5200406353202534</v>
      </c>
      <c r="AI173" s="86">
        <f>(幕後結果!$AK$2+幕後結果!$AK$4*幕後結果_最佳化!$W1174)*12/3</f>
        <v>0.44977395488924637</v>
      </c>
      <c r="AJ173" s="46"/>
      <c r="AK173" s="46"/>
      <c r="AL173" s="46"/>
      <c r="AM173" s="94">
        <v>172</v>
      </c>
      <c r="AN173" s="112">
        <f t="shared" si="27"/>
        <v>5.8517915917666495E-2</v>
      </c>
      <c r="AO173" s="112">
        <f t="shared" si="28"/>
        <v>0.1251052587935173</v>
      </c>
      <c r="AP173" s="112">
        <f t="shared" si="29"/>
        <v>0.17511170677143759</v>
      </c>
      <c r="AQ173" s="112">
        <f t="shared" si="30"/>
        <v>4.8098932085585973E-2</v>
      </c>
      <c r="AR173" s="112">
        <f t="shared" si="31"/>
        <v>0.13677392926841905</v>
      </c>
      <c r="AS173" s="112">
        <f t="shared" si="32"/>
        <v>9.8512959669427899E-2</v>
      </c>
      <c r="AT173" s="112">
        <f t="shared" si="33"/>
        <v>6.046278326422224E-2</v>
      </c>
      <c r="AU173" s="112">
        <f t="shared" si="34"/>
        <v>0.12423868151029263</v>
      </c>
      <c r="AV173" s="112">
        <f t="shared" si="35"/>
        <v>5.0428934277317115E-2</v>
      </c>
      <c r="AW173" s="112">
        <f t="shared" si="36"/>
        <v>0.12274889844211379</v>
      </c>
      <c r="AX173" s="112">
        <f t="shared" si="37"/>
        <v>1</v>
      </c>
      <c r="AY173" s="112">
        <f>SUMPRODUCT(AN173:AW173,幕後結果_最佳化!$Z$1005:$AI$1005)</f>
        <v>0.3355828890580721</v>
      </c>
      <c r="AZ173" s="112">
        <f>(SUMPRODUCT(AN173:AW173,MMULT(AN173:AW173,幕後結果!$AB$9:$AK$18)))*252</f>
        <v>5.6872909453247709E-2</v>
      </c>
      <c r="BA173" s="112">
        <f t="shared" si="38"/>
        <v>0.23848041733703779</v>
      </c>
      <c r="BB173" s="88">
        <f t="shared" si="39"/>
        <v>1.2272826940101813</v>
      </c>
      <c r="BC173" s="46"/>
      <c r="BD173" s="46"/>
    </row>
    <row r="174" spans="1:56">
      <c r="A174" s="81">
        <v>173</v>
      </c>
      <c r="B174" s="112">
        <v>0.71461083464229569</v>
      </c>
      <c r="C174" s="112">
        <v>0.38131492957769675</v>
      </c>
      <c r="D174" s="112">
        <v>0.19305478236325402</v>
      </c>
      <c r="E174" s="112">
        <v>0.35547912313826502</v>
      </c>
      <c r="F174" s="112">
        <v>0.38202553306906006</v>
      </c>
      <c r="G174" s="112">
        <v>0.52285039558941948</v>
      </c>
      <c r="H174" s="112">
        <v>0.17882289940002738</v>
      </c>
      <c r="I174" s="112">
        <v>0.41189649217723412</v>
      </c>
      <c r="J174" s="112">
        <v>0.67497006828305484</v>
      </c>
      <c r="K174" s="90">
        <v>0.43852671162506707</v>
      </c>
      <c r="L174" s="91"/>
      <c r="M174" s="92">
        <v>173</v>
      </c>
      <c r="N174" s="115">
        <v>0.56690558318853956</v>
      </c>
      <c r="O174" s="115">
        <v>-0.30202912686617212</v>
      </c>
      <c r="P174" s="115">
        <v>-0.86669423551171554</v>
      </c>
      <c r="Q174" s="115">
        <v>-0.37056944135503672</v>
      </c>
      <c r="R174" s="115">
        <v>-0.3001653076029121</v>
      </c>
      <c r="S174" s="115">
        <v>5.7308802094412213E-2</v>
      </c>
      <c r="T174" s="115">
        <v>-0.91986023975308462</v>
      </c>
      <c r="U174" s="112">
        <v>-0.22266918719006162</v>
      </c>
      <c r="V174" s="112">
        <v>0.4536790283443598</v>
      </c>
      <c r="W174" s="84">
        <v>-0.15470558952251617</v>
      </c>
      <c r="X174" s="46"/>
      <c r="Y174" s="85">
        <v>173</v>
      </c>
      <c r="Z174" s="112">
        <f>(幕後結果!$AB$2+幕後結果!$AB$4*幕後結果_最佳化!$N1175)*12/3</f>
        <v>0.65555152686793461</v>
      </c>
      <c r="AA174" s="112">
        <f>(幕後結果!$AC$2+幕後結果!$AC$4*幕後結果_最佳化!$O1175)*12/3</f>
        <v>-1.7448812130931186</v>
      </c>
      <c r="AB174" s="112">
        <f>(幕後結果!$AD$2+幕後結果!$AD$4*幕後結果_最佳化!$P1175)*12/3</f>
        <v>-0.1480743261059656</v>
      </c>
      <c r="AC174" s="112">
        <f>(幕後結果!$AE$2+幕後結果!$AE$4*幕後結果_最佳化!$Q1175)*12/3</f>
        <v>0.39633706088916371</v>
      </c>
      <c r="AD174" s="112">
        <f>(幕後結果!$AF$2+幕後結果!$AF$4*幕後結果_最佳化!$R1175)*12/3</f>
        <v>1.6663058537007018</v>
      </c>
      <c r="AE174" s="112">
        <f>(幕後結果!$AG$2+幕後結果!$AG$4*幕後結果_最佳化!$S1175)*12/3</f>
        <v>-0.27072244134002321</v>
      </c>
      <c r="AF174" s="112">
        <f>(幕後結果!$AH$2+幕後結果!$AH$4*幕後結果_最佳化!$T1175)*12/3</f>
        <v>-0.89738396018636202</v>
      </c>
      <c r="AG174" s="112">
        <f>(幕後結果!$AI$2+幕後結果!$AI$4*幕後結果_最佳化!$U1175)*12/3</f>
        <v>-0.2501981219065289</v>
      </c>
      <c r="AH174" s="112">
        <f>(幕後結果!$AJ$2+幕後結果!$AJ$4*幕後結果_最佳化!$V1175)*12/3</f>
        <v>1.4359808245378778</v>
      </c>
      <c r="AI174" s="86">
        <f>(幕後結果!$AK$2+幕後結果!$AK$4*幕後結果_最佳化!$W1175)*12/3</f>
        <v>-9.4847641027511351E-2</v>
      </c>
      <c r="AJ174" s="46"/>
      <c r="AK174" s="46"/>
      <c r="AL174" s="46"/>
      <c r="AM174" s="94">
        <v>173</v>
      </c>
      <c r="AN174" s="112">
        <f t="shared" si="27"/>
        <v>0.11622624030622168</v>
      </c>
      <c r="AO174" s="112">
        <f t="shared" si="28"/>
        <v>8.2219393942292107E-2</v>
      </c>
      <c r="AP174" s="112">
        <f t="shared" si="29"/>
        <v>8.7296267541208117E-2</v>
      </c>
      <c r="AQ174" s="112">
        <f t="shared" si="30"/>
        <v>0.10694483070458052</v>
      </c>
      <c r="AR174" s="112">
        <f t="shared" si="31"/>
        <v>1.3957532831820562E-2</v>
      </c>
      <c r="AS174" s="112">
        <f t="shared" si="32"/>
        <v>0.11497755833575939</v>
      </c>
      <c r="AT174" s="112">
        <f t="shared" si="33"/>
        <v>0.12862096898567818</v>
      </c>
      <c r="AU174" s="112">
        <f t="shared" si="34"/>
        <v>7.6825973501155317E-2</v>
      </c>
      <c r="AV174" s="112">
        <f t="shared" si="35"/>
        <v>0.11289454114881838</v>
      </c>
      <c r="AW174" s="112">
        <f t="shared" si="36"/>
        <v>0.16003669270246562</v>
      </c>
      <c r="AX174" s="112">
        <f t="shared" si="37"/>
        <v>0.99999999999999978</v>
      </c>
      <c r="AY174" s="112">
        <f>SUMPRODUCT(AN174:AW174,幕後結果_最佳化!$Z$1005:$AI$1005)</f>
        <v>0.1991624243041068</v>
      </c>
      <c r="AZ174" s="112">
        <f>(SUMPRODUCT(AN174:AW174,MMULT(AN174:AW174,幕後結果!$AB$9:$AK$18)))*252</f>
        <v>4.3495378975260734E-2</v>
      </c>
      <c r="BA174" s="112">
        <f t="shared" si="38"/>
        <v>0.208555457793031</v>
      </c>
      <c r="BB174" s="88">
        <f t="shared" si="39"/>
        <v>0.74926077676269953</v>
      </c>
      <c r="BC174" s="46"/>
      <c r="BD174" s="46"/>
    </row>
    <row r="175" spans="1:56">
      <c r="A175" s="81">
        <v>174</v>
      </c>
      <c r="B175" s="112">
        <v>0.8607869546638578</v>
      </c>
      <c r="C175" s="112">
        <v>0.44803189395303611</v>
      </c>
      <c r="D175" s="112">
        <v>6.0102954234948935E-2</v>
      </c>
      <c r="E175" s="112">
        <v>0.72265833808012681</v>
      </c>
      <c r="F175" s="112">
        <v>0.79525458092981083</v>
      </c>
      <c r="G175" s="112">
        <v>2.7086431297553837E-2</v>
      </c>
      <c r="H175" s="112">
        <v>0.94426715244052861</v>
      </c>
      <c r="I175" s="112">
        <v>0.43180419296030914</v>
      </c>
      <c r="J175" s="112">
        <v>0.8068563434528635</v>
      </c>
      <c r="K175" s="90">
        <v>0.19246796264846422</v>
      </c>
      <c r="L175" s="91"/>
      <c r="M175" s="92">
        <v>174</v>
      </c>
      <c r="N175" s="115">
        <v>1.0838617738619507</v>
      </c>
      <c r="O175" s="115">
        <v>-0.13063533632666097</v>
      </c>
      <c r="P175" s="115">
        <v>-1.5539099060754085</v>
      </c>
      <c r="Q175" s="115">
        <v>0.59075688994615427</v>
      </c>
      <c r="R175" s="115">
        <v>0.8247899768137229</v>
      </c>
      <c r="S175" s="115">
        <v>-1.9254517831501701</v>
      </c>
      <c r="T175" s="115">
        <v>1.5916396523665195</v>
      </c>
      <c r="U175" s="112">
        <v>-0.17178267560068494</v>
      </c>
      <c r="V175" s="112">
        <v>0.86636995815882722</v>
      </c>
      <c r="W175" s="84">
        <v>-0.86883767080471563</v>
      </c>
      <c r="X175" s="46"/>
      <c r="Y175" s="85">
        <v>174</v>
      </c>
      <c r="Z175" s="112">
        <f>(幕後結果!$AB$2+幕後結果!$AB$4*幕後結果_最佳化!$N1176)*12/3</f>
        <v>1.2973786905715354</v>
      </c>
      <c r="AA175" s="112">
        <f>(幕後結果!$AC$2+幕後結果!$AC$4*幕後結果_最佳化!$O1176)*12/3</f>
        <v>-1.4637722936193642</v>
      </c>
      <c r="AB175" s="112">
        <f>(幕後結果!$AD$2+幕後結果!$AD$4*幕後結果_最佳化!$P1176)*12/3</f>
        <v>-0.57006060726597607</v>
      </c>
      <c r="AC175" s="112">
        <f>(幕後結果!$AE$2+幕後結果!$AE$4*幕後結果_最佳化!$Q1176)*12/3</f>
        <v>0.99189145027585246</v>
      </c>
      <c r="AD175" s="112">
        <f>(幕後結果!$AF$2+幕後結果!$AF$4*幕後結果_最佳化!$R1176)*12/3</f>
        <v>3.101883306291723</v>
      </c>
      <c r="AE175" s="112">
        <f>(幕後結果!$AG$2+幕後結果!$AG$4*幕後結果_最佳化!$S1176)*12/3</f>
        <v>-1.9863924173038165</v>
      </c>
      <c r="AF175" s="112">
        <f>(幕後結果!$AH$2+幕後結果!$AH$4*幕後結果_最佳化!$T1176)*12/3</f>
        <v>0.99093563296333242</v>
      </c>
      <c r="AG175" s="112">
        <f>(幕後結果!$AI$2+幕後結果!$AI$4*幕後結果_最佳化!$U1176)*12/3</f>
        <v>0.4121229295974424</v>
      </c>
      <c r="AH175" s="112">
        <f>(幕後結果!$AJ$2+幕後結果!$AJ$4*幕後結果_最佳化!$V1176)*12/3</f>
        <v>2.5696220324296899</v>
      </c>
      <c r="AI175" s="86">
        <f>(幕後結果!$AK$2+幕後結果!$AK$4*幕後結果_最佳化!$W1176)*12/3</f>
        <v>-0.17324100184774893</v>
      </c>
      <c r="AJ175" s="46"/>
      <c r="AK175" s="46"/>
      <c r="AL175" s="46"/>
      <c r="AM175" s="94">
        <v>174</v>
      </c>
      <c r="AN175" s="112">
        <f t="shared" si="27"/>
        <v>4.8229595500103424E-2</v>
      </c>
      <c r="AO175" s="112">
        <f t="shared" si="28"/>
        <v>6.4578357600216629E-2</v>
      </c>
      <c r="AP175" s="112">
        <f t="shared" si="29"/>
        <v>1.7970198571779797E-2</v>
      </c>
      <c r="AQ175" s="112">
        <f t="shared" si="30"/>
        <v>0.16962582004253543</v>
      </c>
      <c r="AR175" s="112">
        <f t="shared" si="31"/>
        <v>4.5494712587179069E-2</v>
      </c>
      <c r="AS175" s="112">
        <f t="shared" si="32"/>
        <v>0.11358599478898226</v>
      </c>
      <c r="AT175" s="112">
        <f t="shared" si="33"/>
        <v>6.1269725096326957E-2</v>
      </c>
      <c r="AU175" s="112">
        <f t="shared" si="34"/>
        <v>0.20071159836729716</v>
      </c>
      <c r="AV175" s="112">
        <f t="shared" si="35"/>
        <v>7.7888830695449968E-2</v>
      </c>
      <c r="AW175" s="112">
        <f t="shared" si="36"/>
        <v>0.20064516675012939</v>
      </c>
      <c r="AX175" s="112">
        <f t="shared" si="37"/>
        <v>1</v>
      </c>
      <c r="AY175" s="112">
        <f>SUMPRODUCT(AN175:AW175,幕後結果_最佳化!$Z$1005:$AI$1005)</f>
        <v>0.33515057837592299</v>
      </c>
      <c r="AZ175" s="112">
        <f>(SUMPRODUCT(AN175:AW175,MMULT(AN175:AW175,幕後結果!$AB$9:$AK$18)))*252</f>
        <v>5.1743860460480184E-2</v>
      </c>
      <c r="BA175" s="112">
        <f t="shared" si="38"/>
        <v>0.22747276861303681</v>
      </c>
      <c r="BB175" s="88">
        <f t="shared" si="39"/>
        <v>1.2847717120508713</v>
      </c>
      <c r="BC175" s="46"/>
      <c r="BD175" s="46"/>
    </row>
    <row r="176" spans="1:56">
      <c r="A176" s="81">
        <v>175</v>
      </c>
      <c r="B176" s="112">
        <v>0.65409419640908495</v>
      </c>
      <c r="C176" s="112">
        <v>0.69336329407958086</v>
      </c>
      <c r="D176" s="112">
        <v>0.92378755089594411</v>
      </c>
      <c r="E176" s="112">
        <v>0.61697335139474108</v>
      </c>
      <c r="F176" s="112">
        <v>0.15318365718063909</v>
      </c>
      <c r="G176" s="112">
        <v>0.46503142408541076</v>
      </c>
      <c r="H176" s="112">
        <v>0.23040316480395462</v>
      </c>
      <c r="I176" s="112">
        <v>0.21964194493059597</v>
      </c>
      <c r="J176" s="112">
        <v>0.57560439050366208</v>
      </c>
      <c r="K176" s="90">
        <v>0.79336958791350742</v>
      </c>
      <c r="L176" s="91"/>
      <c r="M176" s="92">
        <v>175</v>
      </c>
      <c r="N176" s="115">
        <v>0.39639777507739993</v>
      </c>
      <c r="O176" s="115">
        <v>0.50540641823814736</v>
      </c>
      <c r="P176" s="115">
        <v>1.4310185520520378</v>
      </c>
      <c r="Q176" s="115">
        <v>0.29754128009414643</v>
      </c>
      <c r="R176" s="115">
        <v>-1.0228742319850497</v>
      </c>
      <c r="S176" s="115">
        <v>-8.7765765165296522E-2</v>
      </c>
      <c r="T176" s="115">
        <v>-0.73751976259566132</v>
      </c>
      <c r="U176" s="112">
        <v>-0.77340304261381165</v>
      </c>
      <c r="V176" s="112">
        <v>0.19066097014212083</v>
      </c>
      <c r="W176" s="84">
        <v>0.81816877150427769</v>
      </c>
      <c r="X176" s="46"/>
      <c r="Y176" s="85">
        <v>175</v>
      </c>
      <c r="Z176" s="112">
        <f>(幕後結果!$AB$2+幕後結果!$AB$4*幕後結果_最佳化!$N1177)*12/3</f>
        <v>0.44385749003527092</v>
      </c>
      <c r="AA176" s="112">
        <f>(幕後結果!$AC$2+幕後結果!$AC$4*幕後結果_最佳化!$O1177)*12/3</f>
        <v>-0.64699073098748805</v>
      </c>
      <c r="AB176" s="112">
        <f>(幕後結果!$AD$2+幕後結果!$AD$4*幕後結果_最佳化!$P1177)*12/3</f>
        <v>1.8722726151107476</v>
      </c>
      <c r="AC176" s="112">
        <f>(幕後結果!$AE$2+幕後結果!$AE$4*幕後結果_最佳化!$Q1177)*12/3</f>
        <v>1.5520267962926624</v>
      </c>
      <c r="AD176" s="112">
        <f>(幕後結果!$AF$2+幕後結果!$AF$4*幕後結果_最佳化!$R1177)*12/3</f>
        <v>1.5981288036366632</v>
      </c>
      <c r="AE176" s="112">
        <f>(幕後結果!$AG$2+幕後結果!$AG$4*幕後結果_最佳化!$S1177)*12/3</f>
        <v>-0.19029585422318074</v>
      </c>
      <c r="AF176" s="112">
        <f>(幕後結果!$AH$2+幕後結果!$AH$4*幕後結果_最佳化!$T1177)*12/3</f>
        <v>-0.49359457127363565</v>
      </c>
      <c r="AG176" s="112">
        <f>(幕後結果!$AI$2+幕後結果!$AI$4*幕後結果_最佳化!$U1177)*12/3</f>
        <v>0.25161722050292307</v>
      </c>
      <c r="AH176" s="112">
        <f>(幕後結果!$AJ$2+幕後結果!$AJ$4*幕後結果_最佳化!$V1177)*12/3</f>
        <v>1.1014830041518089</v>
      </c>
      <c r="AI176" s="86">
        <f>(幕後結果!$AK$2+幕後結果!$AK$4*幕後結果_最佳化!$W1177)*12/3</f>
        <v>0.93299541339633973</v>
      </c>
      <c r="AJ176" s="46"/>
      <c r="AK176" s="46"/>
      <c r="AL176" s="46"/>
      <c r="AM176" s="94">
        <v>175</v>
      </c>
      <c r="AN176" s="112">
        <f t="shared" si="27"/>
        <v>7.6554353803939101E-2</v>
      </c>
      <c r="AO176" s="112">
        <f t="shared" si="28"/>
        <v>6.2133945905856622E-2</v>
      </c>
      <c r="AP176" s="112">
        <f t="shared" si="29"/>
        <v>0.11749935533459034</v>
      </c>
      <c r="AQ176" s="112">
        <f t="shared" si="30"/>
        <v>0.24310392380460821</v>
      </c>
      <c r="AR176" s="112">
        <f t="shared" si="31"/>
        <v>9.3661431349519222E-2</v>
      </c>
      <c r="AS176" s="112">
        <f t="shared" si="32"/>
        <v>0.1007160529479893</v>
      </c>
      <c r="AT176" s="112">
        <f t="shared" si="33"/>
        <v>0.17710952610990882</v>
      </c>
      <c r="AU176" s="112">
        <f t="shared" si="34"/>
        <v>1.45563142822867E-2</v>
      </c>
      <c r="AV176" s="112">
        <f t="shared" si="35"/>
        <v>1.7425528908872495E-3</v>
      </c>
      <c r="AW176" s="112">
        <f t="shared" si="36"/>
        <v>0.11292254357041454</v>
      </c>
      <c r="AX176" s="112">
        <f t="shared" si="37"/>
        <v>1</v>
      </c>
      <c r="AY176" s="112">
        <f>SUMPRODUCT(AN176:AW176,幕後結果_最佳化!$Z$1005:$AI$1005)</f>
        <v>0.3768585833183476</v>
      </c>
      <c r="AZ176" s="112">
        <f>(SUMPRODUCT(AN176:AW176,MMULT(AN176:AW176,幕後結果!$AB$9:$AK$18)))*252</f>
        <v>4.4110224262510531E-2</v>
      </c>
      <c r="BA176" s="112">
        <f t="shared" si="38"/>
        <v>0.21002434207136689</v>
      </c>
      <c r="BB176" s="88">
        <f t="shared" si="39"/>
        <v>1.5900946529563107</v>
      </c>
      <c r="BC176" s="46"/>
      <c r="BD176" s="46"/>
    </row>
    <row r="177" spans="1:56">
      <c r="A177" s="81">
        <v>176</v>
      </c>
      <c r="B177" s="112">
        <v>0.32406598132697306</v>
      </c>
      <c r="C177" s="112">
        <v>0.14818245561496091</v>
      </c>
      <c r="D177" s="112">
        <v>0.18261112610831187</v>
      </c>
      <c r="E177" s="112">
        <v>0.48896139180378051</v>
      </c>
      <c r="F177" s="112">
        <v>5.7236569176243979E-2</v>
      </c>
      <c r="G177" s="112">
        <v>0.36609722799930733</v>
      </c>
      <c r="H177" s="112">
        <v>0.36692257195943956</v>
      </c>
      <c r="I177" s="112">
        <v>0.73685875715225935</v>
      </c>
      <c r="J177" s="112">
        <v>0.45344940071686057</v>
      </c>
      <c r="K177" s="90">
        <v>0.57267905841541755</v>
      </c>
      <c r="L177" s="91"/>
      <c r="M177" s="92">
        <v>176</v>
      </c>
      <c r="N177" s="115">
        <v>-0.45635883443068553</v>
      </c>
      <c r="O177" s="115">
        <v>-1.0442604382554643</v>
      </c>
      <c r="P177" s="115">
        <v>-0.9054590358617095</v>
      </c>
      <c r="Q177" s="115">
        <v>-2.7673219069249824E-2</v>
      </c>
      <c r="R177" s="115">
        <v>-1.5784026432803429</v>
      </c>
      <c r="S177" s="115">
        <v>-0.34220787928488688</v>
      </c>
      <c r="T177" s="115">
        <v>-0.3400151167527064</v>
      </c>
      <c r="U177" s="112">
        <v>0.63369102131439536</v>
      </c>
      <c r="V177" s="112">
        <v>-0.11695110325199642</v>
      </c>
      <c r="W177" s="84">
        <v>0.18319899465310036</v>
      </c>
      <c r="X177" s="46"/>
      <c r="Y177" s="85">
        <v>176</v>
      </c>
      <c r="Z177" s="112">
        <f>(幕後結果!$AB$2+幕後結果!$AB$4*幕後結果_最佳化!$N1178)*12/3</f>
        <v>-0.61488281694723401</v>
      </c>
      <c r="AA177" s="112">
        <f>(幕後結果!$AC$2+幕後結果!$AC$4*幕後結果_最佳化!$O1178)*12/3</f>
        <v>-2.8566364938154742</v>
      </c>
      <c r="AB177" s="112">
        <f>(幕後結果!$AD$2+幕後結果!$AD$4*幕後結果_最佳化!$P1178)*12/3</f>
        <v>-0.5652148145582373</v>
      </c>
      <c r="AC177" s="112">
        <f>(幕後結果!$AE$2+幕後結果!$AE$4*幕後結果_最佳化!$Q1178)*12/3</f>
        <v>0.44647689519740208</v>
      </c>
      <c r="AD177" s="112">
        <f>(幕後結果!$AF$2+幕後結果!$AF$4*幕後結果_最佳化!$R1178)*12/3</f>
        <v>-6.2601588904880767E-2</v>
      </c>
      <c r="AE177" s="112">
        <f>(幕後結果!$AG$2+幕後結果!$AG$4*幕後結果_最佳化!$S1178)*12/3</f>
        <v>-1.0983221779963177</v>
      </c>
      <c r="AF177" s="112">
        <f>(幕後結果!$AH$2+幕後結果!$AH$4*幕後結果_最佳化!$T1178)*12/3</f>
        <v>-0.68788274898285373</v>
      </c>
      <c r="AG177" s="112">
        <f>(幕後結果!$AI$2+幕後結果!$AI$4*幕後結果_最佳化!$U1178)*12/3</f>
        <v>1.4725664328113397E-2</v>
      </c>
      <c r="AH177" s="112">
        <f>(幕後結果!$AJ$2+幕後結果!$AJ$4*幕後結果_最佳化!$V1178)*12/3</f>
        <v>0.27075710713358325</v>
      </c>
      <c r="AI177" s="86">
        <f>(幕後結果!$AK$2+幕後結果!$AK$4*幕後結果_最佳化!$W1178)*12/3</f>
        <v>-0.60850327397164339</v>
      </c>
      <c r="AJ177" s="46"/>
      <c r="AK177" s="46"/>
      <c r="AL177" s="46"/>
      <c r="AM177" s="94">
        <v>176</v>
      </c>
      <c r="AN177" s="112">
        <f t="shared" si="27"/>
        <v>2.5303241291379185E-2</v>
      </c>
      <c r="AO177" s="112">
        <f t="shared" si="28"/>
        <v>6.9167589727580456E-2</v>
      </c>
      <c r="AP177" s="112">
        <f t="shared" si="29"/>
        <v>0.16131980526665171</v>
      </c>
      <c r="AQ177" s="112">
        <f t="shared" si="30"/>
        <v>4.3295812221568399E-2</v>
      </c>
      <c r="AR177" s="112">
        <f t="shared" si="31"/>
        <v>0.1007258296510329</v>
      </c>
      <c r="AS177" s="112">
        <f t="shared" si="32"/>
        <v>3.7878636595148701E-2</v>
      </c>
      <c r="AT177" s="112">
        <f t="shared" si="33"/>
        <v>6.5872033488280329E-2</v>
      </c>
      <c r="AU177" s="112">
        <f t="shared" si="34"/>
        <v>0.23278074687390946</v>
      </c>
      <c r="AV177" s="112">
        <f t="shared" si="35"/>
        <v>6.5806182823345341E-2</v>
      </c>
      <c r="AW177" s="112">
        <f t="shared" si="36"/>
        <v>0.19785012206110369</v>
      </c>
      <c r="AX177" s="112">
        <f t="shared" si="37"/>
        <v>1.0000000000000002</v>
      </c>
      <c r="AY177" s="112">
        <f>SUMPRODUCT(AN177:AW177,幕後結果_最佳化!$Z$1005:$AI$1005)</f>
        <v>0.39712197753468004</v>
      </c>
      <c r="AZ177" s="112">
        <f>(SUMPRODUCT(AN177:AW177,MMULT(AN177:AW177,幕後結果!$AB$9:$AK$18)))*252</f>
        <v>5.6081301110475962E-2</v>
      </c>
      <c r="BA177" s="112">
        <f t="shared" si="38"/>
        <v>0.23681490897001389</v>
      </c>
      <c r="BB177" s="88">
        <f t="shared" si="39"/>
        <v>1.4957756632608488</v>
      </c>
      <c r="BC177" s="46"/>
      <c r="BD177" s="46"/>
    </row>
    <row r="178" spans="1:56">
      <c r="A178" s="81">
        <v>177</v>
      </c>
      <c r="B178" s="112">
        <v>0.17471430960473278</v>
      </c>
      <c r="C178" s="112">
        <v>0.56454811104066605</v>
      </c>
      <c r="D178" s="112">
        <v>0.4465202845659908</v>
      </c>
      <c r="E178" s="112">
        <v>0.19688903701575411</v>
      </c>
      <c r="F178" s="112">
        <v>0.73698315027577843</v>
      </c>
      <c r="G178" s="112">
        <v>0.27982237820009281</v>
      </c>
      <c r="H178" s="112">
        <v>0.65184271682958927</v>
      </c>
      <c r="I178" s="112">
        <v>0.60984333388722867</v>
      </c>
      <c r="J178" s="112">
        <v>0.71319041306467157</v>
      </c>
      <c r="K178" s="90">
        <v>0.77425880127183122</v>
      </c>
      <c r="L178" s="91"/>
      <c r="M178" s="92">
        <v>177</v>
      </c>
      <c r="N178" s="115">
        <v>-0.93569815815177404</v>
      </c>
      <c r="O178" s="115">
        <v>0.16251060472506137</v>
      </c>
      <c r="P178" s="115">
        <v>-0.13445781213850461</v>
      </c>
      <c r="Q178" s="115">
        <v>-0.85278584674078539</v>
      </c>
      <c r="R178" s="115">
        <v>0.63407220767425221</v>
      </c>
      <c r="S178" s="115">
        <v>-0.5833692458531905</v>
      </c>
      <c r="T178" s="115">
        <v>0.39030021228514278</v>
      </c>
      <c r="U178" s="112">
        <v>0.27891073209121214</v>
      </c>
      <c r="V178" s="112">
        <v>0.56272938154599028</v>
      </c>
      <c r="W178" s="84">
        <v>0.75294594479741273</v>
      </c>
      <c r="X178" s="46"/>
      <c r="Y178" s="85">
        <v>177</v>
      </c>
      <c r="Z178" s="112">
        <f>(幕後結果!$AB$2+幕後結果!$AB$4*幕後結果_最佳化!$N1179)*12/3</f>
        <v>-1.2100067445565452</v>
      </c>
      <c r="AA178" s="112">
        <f>(幕後結果!$AC$2+幕後結果!$AC$4*幕後結果_最佳化!$O1179)*12/3</f>
        <v>-1.2352654220183501</v>
      </c>
      <c r="AB178" s="112">
        <f>(幕後結果!$AD$2+幕後結果!$AD$4*幕後結果_最佳化!$P1179)*12/3</f>
        <v>8.0627512315001648E-2</v>
      </c>
      <c r="AC178" s="112">
        <f>(幕後結果!$AE$2+幕後結果!$AE$4*幕後結果_最佳化!$Q1179)*12/3</f>
        <v>0.21014608006540114</v>
      </c>
      <c r="AD178" s="112">
        <f>(幕後結果!$AF$2+幕後結果!$AF$4*幕後結果_最佳化!$R1179)*12/3</f>
        <v>2.2847270422934165</v>
      </c>
      <c r="AE178" s="112">
        <f>(幕後結果!$AG$2+幕後結果!$AG$4*幕後結果_最佳化!$S1179)*12/3</f>
        <v>-0.57653300471773772</v>
      </c>
      <c r="AF178" s="112">
        <f>(幕後結果!$AH$2+幕後結果!$AH$4*幕後結果_最佳化!$T1179)*12/3</f>
        <v>0.25261465145697504</v>
      </c>
      <c r="AG178" s="112">
        <f>(幕後結果!$AI$2+幕後結果!$AI$4*幕後結果_最佳化!$U1179)*12/3</f>
        <v>-0.10428698180140977</v>
      </c>
      <c r="AH178" s="112">
        <f>(幕後結果!$AJ$2+幕後結果!$AJ$4*幕後結果_最佳化!$V1179)*12/3</f>
        <v>1.7876358871324971</v>
      </c>
      <c r="AI178" s="86">
        <f>(幕後結果!$AK$2+幕後結果!$AK$4*幕後結果_最佳化!$W1179)*12/3</f>
        <v>0.65648414840573266</v>
      </c>
      <c r="AJ178" s="46"/>
      <c r="AK178" s="46"/>
      <c r="AL178" s="46"/>
      <c r="AM178" s="94">
        <v>177</v>
      </c>
      <c r="AN178" s="112">
        <f t="shared" si="27"/>
        <v>0.13272828583351948</v>
      </c>
      <c r="AO178" s="112">
        <f t="shared" si="28"/>
        <v>7.6387323673769728E-2</v>
      </c>
      <c r="AP178" s="112">
        <f t="shared" si="29"/>
        <v>9.2360323930116547E-2</v>
      </c>
      <c r="AQ178" s="112">
        <f t="shared" si="30"/>
        <v>9.0519604006863888E-2</v>
      </c>
      <c r="AR178" s="112">
        <f t="shared" si="31"/>
        <v>2.8913543767895986E-2</v>
      </c>
      <c r="AS178" s="112">
        <f t="shared" si="32"/>
        <v>0.1020572238274756</v>
      </c>
      <c r="AT178" s="112">
        <f t="shared" si="33"/>
        <v>0.19355083931495184</v>
      </c>
      <c r="AU178" s="112">
        <f t="shared" si="34"/>
        <v>7.8799253249106596E-2</v>
      </c>
      <c r="AV178" s="112">
        <f t="shared" si="35"/>
        <v>1.2608257147524544E-2</v>
      </c>
      <c r="AW178" s="112">
        <f t="shared" si="36"/>
        <v>0.19207534524877604</v>
      </c>
      <c r="AX178" s="112">
        <f t="shared" si="37"/>
        <v>1.0000000000000004</v>
      </c>
      <c r="AY178" s="112">
        <f>SUMPRODUCT(AN178:AW178,幕後結果_最佳化!$Z$1005:$AI$1005)</f>
        <v>0.10690429607332207</v>
      </c>
      <c r="AZ178" s="112">
        <f>(SUMPRODUCT(AN178:AW178,MMULT(AN178:AW178,幕後結果!$AB$9:$AK$18)))*252</f>
        <v>4.4659804984326715E-2</v>
      </c>
      <c r="BA178" s="112">
        <f t="shared" si="38"/>
        <v>0.21132866578939716</v>
      </c>
      <c r="BB178" s="88">
        <f t="shared" si="39"/>
        <v>0.30286613429484538</v>
      </c>
      <c r="BC178" s="46"/>
      <c r="BD178" s="46"/>
    </row>
    <row r="179" spans="1:56">
      <c r="A179" s="81">
        <v>178</v>
      </c>
      <c r="B179" s="112">
        <v>0.48043725370522528</v>
      </c>
      <c r="C179" s="112">
        <v>0.28823471599491524</v>
      </c>
      <c r="D179" s="112">
        <v>4.175114169503491E-2</v>
      </c>
      <c r="E179" s="112">
        <v>0.28599352613424789</v>
      </c>
      <c r="F179" s="112">
        <v>0.61677824813651849</v>
      </c>
      <c r="G179" s="112">
        <v>0.54228223682767251</v>
      </c>
      <c r="H179" s="112">
        <v>7.2430598698164816E-2</v>
      </c>
      <c r="I179" s="112">
        <v>0.87373808746179327</v>
      </c>
      <c r="J179" s="112">
        <v>0.5019708733142374</v>
      </c>
      <c r="K179" s="90">
        <v>0.75548243583597241</v>
      </c>
      <c r="L179" s="91"/>
      <c r="M179" s="92">
        <v>178</v>
      </c>
      <c r="N179" s="115">
        <v>-4.9056201605586325E-2</v>
      </c>
      <c r="O179" s="115">
        <v>-0.5585491793751769</v>
      </c>
      <c r="P179" s="115">
        <v>-1.7307168222592504</v>
      </c>
      <c r="Q179" s="115">
        <v>-0.56512748913334088</v>
      </c>
      <c r="R179" s="115">
        <v>0.29703013326460426</v>
      </c>
      <c r="S179" s="115">
        <v>0.10618505744792198</v>
      </c>
      <c r="T179" s="115">
        <v>-1.4579250706138669</v>
      </c>
      <c r="U179" s="112">
        <v>1.1442407080259078</v>
      </c>
      <c r="V179" s="112">
        <v>4.9402668706634151E-3</v>
      </c>
      <c r="W179" s="84">
        <v>0.6918442756776082</v>
      </c>
      <c r="X179" s="46"/>
      <c r="Y179" s="85">
        <v>178</v>
      </c>
      <c r="Z179" s="112">
        <f>(幕後結果!$AB$2+幕後結果!$AB$4*幕後結果_最佳化!$N1180)*12/3</f>
        <v>-0.10919607151024151</v>
      </c>
      <c r="AA179" s="112">
        <f>(幕後結果!$AC$2+幕後結果!$AC$4*幕後結果_最佳化!$O1180)*12/3</f>
        <v>-2.1519024379718972</v>
      </c>
      <c r="AB179" s="112">
        <f>(幕後結果!$AD$2+幕後結果!$AD$4*幕後結果_最佳化!$P1180)*12/3</f>
        <v>-1.1078400477093138</v>
      </c>
      <c r="AC179" s="112">
        <f>(幕後結果!$AE$2+幕後結果!$AE$4*幕後結果_最佳化!$Q1180)*12/3</f>
        <v>-2.9503742845109704E-2</v>
      </c>
      <c r="AD179" s="112">
        <f>(幕後結果!$AF$2+幕後結果!$AF$4*幕後結果_最佳化!$R1180)*12/3</f>
        <v>1.8377994416257968</v>
      </c>
      <c r="AE179" s="112">
        <f>(幕後結果!$AG$2+幕後結果!$AG$4*幕後結果_最佳化!$S1180)*12/3</f>
        <v>-0.20951073933258468</v>
      </c>
      <c r="AF179" s="112">
        <f>(幕後結果!$AH$2+幕後結果!$AH$4*幕後結果_最佳化!$T1180)*12/3</f>
        <v>-1.2789692320239596</v>
      </c>
      <c r="AG179" s="112">
        <f>(幕後結果!$AI$2+幕後結果!$AI$4*幕後結果_最佳化!$U1180)*12/3</f>
        <v>0.27468571116131707</v>
      </c>
      <c r="AH179" s="112">
        <f>(幕後結果!$AJ$2+幕後結果!$AJ$4*幕後結果_最佳化!$V1180)*12/3</f>
        <v>0.86784308214134376</v>
      </c>
      <c r="AI179" s="86">
        <f>(幕後結果!$AK$2+幕後結果!$AK$4*幕後結果_最佳化!$W1180)*12/3</f>
        <v>0.14694960041443797</v>
      </c>
      <c r="AJ179" s="46"/>
      <c r="AK179" s="46"/>
      <c r="AL179" s="46"/>
      <c r="AM179" s="94">
        <v>178</v>
      </c>
      <c r="AN179" s="112">
        <f t="shared" si="27"/>
        <v>6.2783151355980324E-2</v>
      </c>
      <c r="AO179" s="112">
        <f t="shared" si="28"/>
        <v>0.12417561720290596</v>
      </c>
      <c r="AP179" s="112">
        <f t="shared" si="29"/>
        <v>0.16114135725352735</v>
      </c>
      <c r="AQ179" s="112">
        <f t="shared" si="30"/>
        <v>0.11075535624248646</v>
      </c>
      <c r="AR179" s="112">
        <f t="shared" si="31"/>
        <v>5.1721371926478972E-2</v>
      </c>
      <c r="AS179" s="112">
        <f t="shared" si="32"/>
        <v>3.9314948074817092E-2</v>
      </c>
      <c r="AT179" s="112">
        <f t="shared" si="33"/>
        <v>0.13927605735696055</v>
      </c>
      <c r="AU179" s="112">
        <f t="shared" si="34"/>
        <v>0.1908498709303586</v>
      </c>
      <c r="AV179" s="112">
        <f t="shared" si="35"/>
        <v>3.6960347977702653E-2</v>
      </c>
      <c r="AW179" s="112">
        <f t="shared" si="36"/>
        <v>8.3021921678781932E-2</v>
      </c>
      <c r="AX179" s="112">
        <f t="shared" si="37"/>
        <v>0.99999999999999989</v>
      </c>
      <c r="AY179" s="112">
        <f>SUMPRODUCT(AN179:AW179,幕後結果_最佳化!$Z$1005:$AI$1005)</f>
        <v>0.21404436179176226</v>
      </c>
      <c r="AZ179" s="112">
        <f>(SUMPRODUCT(AN179:AW179,MMULT(AN179:AW179,幕後結果!$AB$9:$AK$18)))*252</f>
        <v>5.2841025851514255E-2</v>
      </c>
      <c r="BA179" s="112">
        <f t="shared" si="38"/>
        <v>0.22987175957806183</v>
      </c>
      <c r="BB179" s="88">
        <f t="shared" si="39"/>
        <v>0.7445210412357921</v>
      </c>
      <c r="BC179" s="46"/>
      <c r="BD179" s="46"/>
    </row>
    <row r="180" spans="1:56">
      <c r="A180" s="81">
        <v>179</v>
      </c>
      <c r="B180" s="112">
        <v>0.91006021657069169</v>
      </c>
      <c r="C180" s="112">
        <v>0.41850781524431402</v>
      </c>
      <c r="D180" s="112">
        <v>0.96555137779749001</v>
      </c>
      <c r="E180" s="112">
        <v>0.1711485050452981</v>
      </c>
      <c r="F180" s="112">
        <v>0.93152958413098808</v>
      </c>
      <c r="G180" s="112">
        <v>0.94700676723257726</v>
      </c>
      <c r="H180" s="112">
        <v>0.23043163886224405</v>
      </c>
      <c r="I180" s="112">
        <v>0.36644511823515624</v>
      </c>
      <c r="J180" s="112">
        <v>0.62410861888018809</v>
      </c>
      <c r="K180" s="90">
        <v>0.83200999574637735</v>
      </c>
      <c r="L180" s="91"/>
      <c r="M180" s="92">
        <v>179</v>
      </c>
      <c r="N180" s="115">
        <v>1.3411259389990171</v>
      </c>
      <c r="O180" s="115">
        <v>-0.20571232502472481</v>
      </c>
      <c r="P180" s="115">
        <v>1.8190929897229691</v>
      </c>
      <c r="Q180" s="115">
        <v>-0.94963645150626996</v>
      </c>
      <c r="R180" s="115">
        <v>1.4872801620685807</v>
      </c>
      <c r="S180" s="115">
        <v>1.6164990180440812</v>
      </c>
      <c r="T180" s="115">
        <v>-0.73742608443103697</v>
      </c>
      <c r="U180" s="112">
        <v>-0.34128340926379774</v>
      </c>
      <c r="V180" s="112">
        <v>0.31628952364285379</v>
      </c>
      <c r="W180" s="84">
        <v>0.9621385565963313</v>
      </c>
      <c r="X180" s="46"/>
      <c r="Y180" s="85">
        <v>179</v>
      </c>
      <c r="Z180" s="112">
        <f>(幕後結果!$AB$2+幕後結果!$AB$4*幕後結果_最佳化!$N1181)*12/3</f>
        <v>1.6167851169021812</v>
      </c>
      <c r="AA180" s="112">
        <f>(幕後結果!$AC$2+幕後結果!$AC$4*幕後結果_最佳化!$O1181)*12/3</f>
        <v>-1.5448814432780689</v>
      </c>
      <c r="AB180" s="112">
        <f>(幕後結果!$AD$2+幕後結果!$AD$4*幕後結果_最佳化!$P1181)*12/3</f>
        <v>2.4206335260482637</v>
      </c>
      <c r="AC180" s="112">
        <f>(幕後結果!$AE$2+幕後結果!$AE$4*幕後結果_最佳化!$Q1181)*12/3</f>
        <v>0.67234677785915531</v>
      </c>
      <c r="AD180" s="112">
        <f>(幕後結果!$AF$2+幕後結果!$AF$4*幕後結果_最佳化!$R1181)*12/3</f>
        <v>4.0243313624192094</v>
      </c>
      <c r="AE180" s="112">
        <f>(幕後結果!$AG$2+幕後結果!$AG$4*幕後結果_最佳化!$S1181)*12/3</f>
        <v>1.7000769172148982</v>
      </c>
      <c r="AF180" s="112">
        <f>(幕後結果!$AH$2+幕後結果!$AH$4*幕後結果_最佳化!$T1181)*12/3</f>
        <v>-0.40440832672872923</v>
      </c>
      <c r="AG180" s="112">
        <f>(幕後結果!$AI$2+幕後結果!$AI$4*幕後結果_最佳化!$U1181)*12/3</f>
        <v>0.41512115204155126</v>
      </c>
      <c r="AH180" s="112">
        <f>(幕後結果!$AJ$2+幕後結果!$AJ$4*幕後結果_最佳化!$V1181)*12/3</f>
        <v>2.3954522055198719</v>
      </c>
      <c r="AI180" s="86">
        <f>(幕後結果!$AK$2+幕後結果!$AK$4*幕後結果_最佳化!$W1181)*12/3</f>
        <v>1.4941439801130081</v>
      </c>
      <c r="AJ180" s="46"/>
      <c r="AK180" s="46"/>
      <c r="AL180" s="46"/>
      <c r="AM180" s="94">
        <v>179</v>
      </c>
      <c r="AN180" s="112">
        <f t="shared" si="27"/>
        <v>9.0891713500263316E-2</v>
      </c>
      <c r="AO180" s="112">
        <f t="shared" si="28"/>
        <v>0.1369674761390377</v>
      </c>
      <c r="AP180" s="112">
        <f t="shared" si="29"/>
        <v>0.10280133877439353</v>
      </c>
      <c r="AQ180" s="112">
        <f t="shared" si="30"/>
        <v>0.10559271102365587</v>
      </c>
      <c r="AR180" s="112">
        <f t="shared" si="31"/>
        <v>2.7320917878236799E-2</v>
      </c>
      <c r="AS180" s="112">
        <f t="shared" si="32"/>
        <v>0.13985632527742342</v>
      </c>
      <c r="AT180" s="112">
        <f t="shared" si="33"/>
        <v>0.16101322652741573</v>
      </c>
      <c r="AU180" s="112">
        <f t="shared" si="34"/>
        <v>2.3727432029230871E-2</v>
      </c>
      <c r="AV180" s="112">
        <f t="shared" si="35"/>
        <v>6.440918508116257E-2</v>
      </c>
      <c r="AW180" s="112">
        <f t="shared" si="36"/>
        <v>0.14741967376918028</v>
      </c>
      <c r="AX180" s="112">
        <f t="shared" si="37"/>
        <v>1</v>
      </c>
      <c r="AY180" s="112">
        <f>SUMPRODUCT(AN180:AW180,幕後結果_最佳化!$Z$1005:$AI$1005)</f>
        <v>7.9628386804310433E-2</v>
      </c>
      <c r="AZ180" s="112">
        <f>(SUMPRODUCT(AN180:AW180,MMULT(AN180:AW180,幕後結果!$AB$9:$AK$18)))*252</f>
        <v>4.6006827609288092E-2</v>
      </c>
      <c r="BA180" s="112">
        <f t="shared" si="38"/>
        <v>0.21449202225091751</v>
      </c>
      <c r="BB180" s="88">
        <f t="shared" si="39"/>
        <v>0.17123427910686931</v>
      </c>
      <c r="BC180" s="46"/>
      <c r="BD180" s="46"/>
    </row>
    <row r="181" spans="1:56">
      <c r="A181" s="81">
        <v>180</v>
      </c>
      <c r="B181" s="112">
        <v>7.5439619145762693E-2</v>
      </c>
      <c r="C181" s="112">
        <v>0.93148803959406612</v>
      </c>
      <c r="D181" s="112">
        <v>0.45626669231037398</v>
      </c>
      <c r="E181" s="112">
        <v>0.34750996398747613</v>
      </c>
      <c r="F181" s="112">
        <v>0.9948139870333923</v>
      </c>
      <c r="G181" s="112">
        <v>0.73317540727362718</v>
      </c>
      <c r="H181" s="112">
        <v>2.3272602791361008E-2</v>
      </c>
      <c r="I181" s="112">
        <v>0.90817389367297952</v>
      </c>
      <c r="J181" s="112">
        <v>0.43122844163335117</v>
      </c>
      <c r="K181" s="90">
        <v>0.84931194226820117</v>
      </c>
      <c r="L181" s="91"/>
      <c r="M181" s="92">
        <v>180</v>
      </c>
      <c r="N181" s="115">
        <v>-1.4364327547909417</v>
      </c>
      <c r="O181" s="115">
        <v>1.4869655086663767</v>
      </c>
      <c r="P181" s="115">
        <v>-0.10984363506716144</v>
      </c>
      <c r="Q181" s="115">
        <v>-0.39205181674146272</v>
      </c>
      <c r="R181" s="115">
        <v>2.5631733121051701</v>
      </c>
      <c r="S181" s="115">
        <v>0.6224451718702817</v>
      </c>
      <c r="T181" s="115">
        <v>-1.9904153025608917</v>
      </c>
      <c r="U181" s="112">
        <v>1.3295935856742465</v>
      </c>
      <c r="V181" s="112">
        <v>-0.17324750665238214</v>
      </c>
      <c r="W181" s="84">
        <v>1.0334868624410447</v>
      </c>
      <c r="X181" s="46"/>
      <c r="Y181" s="85">
        <v>180</v>
      </c>
      <c r="Z181" s="112">
        <f>(幕後結果!$AB$2+幕後結果!$AB$4*幕後結果_最佳化!$N1182)*12/3</f>
        <v>-1.8316939817487965</v>
      </c>
      <c r="AA181" s="112">
        <f>(幕後結果!$AC$2+幕後結果!$AC$4*幕後結果_最佳化!$O1182)*12/3</f>
        <v>0.54642366273318799</v>
      </c>
      <c r="AB181" s="112">
        <f>(幕後結果!$AD$2+幕後結果!$AD$4*幕後結果_最佳化!$P1182)*12/3</f>
        <v>8.5648108228247644E-2</v>
      </c>
      <c r="AC181" s="112">
        <f>(幕後結果!$AE$2+幕後結果!$AE$4*幕後結果_最佳化!$Q1182)*12/3</f>
        <v>0.74938799889804397</v>
      </c>
      <c r="AD181" s="112">
        <f>(幕後結果!$AF$2+幕後結果!$AF$4*幕後結果_最佳化!$R1182)*12/3</f>
        <v>4.529217420350232</v>
      </c>
      <c r="AE181" s="112">
        <f>(幕後結果!$AG$2+幕後結果!$AG$4*幕後結果_最佳化!$S1182)*12/3</f>
        <v>1.466312748727459</v>
      </c>
      <c r="AF181" s="112">
        <f>(幕後結果!$AH$2+幕後結果!$AH$4*幕後結果_最佳化!$T1182)*12/3</f>
        <v>-0.89827559596634521</v>
      </c>
      <c r="AG181" s="112">
        <f>(幕後結果!$AI$2+幕後結果!$AI$4*幕後結果_最佳化!$U1182)*12/3</f>
        <v>1.2617939633365594</v>
      </c>
      <c r="AH181" s="112">
        <f>(幕後結果!$AJ$2+幕後結果!$AJ$4*幕後結果_最佳化!$V1182)*12/3</f>
        <v>1.1558010736987223</v>
      </c>
      <c r="AI181" s="86">
        <f>(幕後結果!$AK$2+幕後結果!$AK$4*幕後結果_最佳化!$W1182)*12/3</f>
        <v>1.2885499037270425</v>
      </c>
      <c r="AJ181" s="46"/>
      <c r="AK181" s="46"/>
      <c r="AL181" s="46"/>
      <c r="AM181" s="94">
        <v>180</v>
      </c>
      <c r="AN181" s="112">
        <f t="shared" si="27"/>
        <v>0.12392875447556533</v>
      </c>
      <c r="AO181" s="112">
        <f t="shared" si="28"/>
        <v>2.8149856866083761E-2</v>
      </c>
      <c r="AP181" s="112">
        <f t="shared" si="29"/>
        <v>0.11310049610773701</v>
      </c>
      <c r="AQ181" s="112">
        <f t="shared" si="30"/>
        <v>4.8743838083471103E-2</v>
      </c>
      <c r="AR181" s="112">
        <f t="shared" si="31"/>
        <v>0.14752491138675528</v>
      </c>
      <c r="AS181" s="112">
        <f t="shared" si="32"/>
        <v>2.3972619922568244E-3</v>
      </c>
      <c r="AT181" s="112">
        <f t="shared" si="33"/>
        <v>0.14632131950680596</v>
      </c>
      <c r="AU181" s="112">
        <f t="shared" si="34"/>
        <v>0.1213676657000517</v>
      </c>
      <c r="AV181" s="112">
        <f t="shared" si="35"/>
        <v>0.15317778118648101</v>
      </c>
      <c r="AW181" s="112">
        <f t="shared" si="36"/>
        <v>0.11528811469479197</v>
      </c>
      <c r="AX181" s="112">
        <f t="shared" si="37"/>
        <v>0.99999999999999978</v>
      </c>
      <c r="AY181" s="112">
        <f>SUMPRODUCT(AN181:AW181,幕後結果_最佳化!$Z$1005:$AI$1005)</f>
        <v>0.57446125300713635</v>
      </c>
      <c r="AZ181" s="112">
        <f>(SUMPRODUCT(AN181:AW181,MMULT(AN181:AW181,幕後結果!$AB$9:$AK$18)))*252</f>
        <v>5.2502463416906932E-2</v>
      </c>
      <c r="BA181" s="112">
        <f t="shared" si="38"/>
        <v>0.22913416030113654</v>
      </c>
      <c r="BB181" s="88">
        <f t="shared" si="39"/>
        <v>2.3198690771753063</v>
      </c>
      <c r="BC181" s="46"/>
      <c r="BD181" s="46"/>
    </row>
    <row r="182" spans="1:56">
      <c r="A182" s="81">
        <v>181</v>
      </c>
      <c r="B182" s="112">
        <v>8.2480231007292737E-2</v>
      </c>
      <c r="C182" s="112">
        <v>0.38222032101341097</v>
      </c>
      <c r="D182" s="112">
        <v>0.76707136564404732</v>
      </c>
      <c r="E182" s="112">
        <v>0.34705524326234838</v>
      </c>
      <c r="F182" s="112">
        <v>0.87132158859865583</v>
      </c>
      <c r="G182" s="112">
        <v>0.28407137160349083</v>
      </c>
      <c r="H182" s="112">
        <v>0.83501110451330529</v>
      </c>
      <c r="I182" s="112">
        <v>0.33839583197932965</v>
      </c>
      <c r="J182" s="112">
        <v>0.91234880618283354</v>
      </c>
      <c r="K182" s="90">
        <v>0.34979493104568093</v>
      </c>
      <c r="L182" s="91"/>
      <c r="M182" s="92">
        <v>181</v>
      </c>
      <c r="N182" s="115">
        <v>-1.3885801331084362</v>
      </c>
      <c r="O182" s="115">
        <v>-0.29965458681718438</v>
      </c>
      <c r="P182" s="115">
        <v>0.72923607321574857</v>
      </c>
      <c r="Q182" s="115">
        <v>-0.3932829813903026</v>
      </c>
      <c r="R182" s="115">
        <v>1.1326605681809541</v>
      </c>
      <c r="S182" s="115">
        <v>-0.57078890720574538</v>
      </c>
      <c r="T182" s="115">
        <v>0.97415861226873679</v>
      </c>
      <c r="U182" s="112">
        <v>-0.41684516555175688</v>
      </c>
      <c r="V182" s="112">
        <v>1.3553615689906351</v>
      </c>
      <c r="W182" s="84">
        <v>-0.38587416887211934</v>
      </c>
      <c r="X182" s="46"/>
      <c r="Y182" s="85">
        <v>181</v>
      </c>
      <c r="Z182" s="112">
        <f>(幕後結果!$AB$2+幕後結果!$AB$4*幕後結果_最佳化!$N1183)*12/3</f>
        <v>-1.7722825403068139</v>
      </c>
      <c r="AA182" s="112">
        <f>(幕後結果!$AC$2+幕後結果!$AC$4*幕後結果_最佳化!$O1183)*12/3</f>
        <v>-1.9115114444116059</v>
      </c>
      <c r="AB182" s="112">
        <f>(幕後結果!$AD$2+幕後結果!$AD$4*幕後結果_最佳化!$P1183)*12/3</f>
        <v>0.64520012307197372</v>
      </c>
      <c r="AC182" s="112">
        <f>(幕後結果!$AE$2+幕後結果!$AE$4*幕後結果_最佳化!$Q1183)*12/3</f>
        <v>0.64001991644916689</v>
      </c>
      <c r="AD182" s="112">
        <f>(幕後結果!$AF$2+幕後結果!$AF$4*幕後結果_最佳化!$R1183)*12/3</f>
        <v>2.7606732717460236</v>
      </c>
      <c r="AE182" s="112">
        <f>(幕後結果!$AG$2+幕後結果!$AG$4*幕後結果_最佳化!$S1183)*12/3</f>
        <v>-0.54293154533736676</v>
      </c>
      <c r="AF182" s="112">
        <f>(幕後結果!$AH$2+幕後結果!$AH$4*幕後結果_最佳化!$T1183)*12/3</f>
        <v>0.79133533053970806</v>
      </c>
      <c r="AG182" s="112">
        <f>(幕後結果!$AI$2+幕後結果!$AI$4*幕後結果_最佳化!$U1183)*12/3</f>
        <v>-0.30391325385611201</v>
      </c>
      <c r="AH182" s="112">
        <f>(幕後結果!$AJ$2+幕後結果!$AJ$4*幕後結果_最佳化!$V1183)*12/3</f>
        <v>2.7202863469078955</v>
      </c>
      <c r="AI182" s="86">
        <f>(幕後結果!$AK$2+幕後結果!$AK$4*幕後結果_最佳化!$W1183)*12/3</f>
        <v>4.0092198942376367E-4</v>
      </c>
      <c r="AJ182" s="46"/>
      <c r="AK182" s="46"/>
      <c r="AL182" s="46"/>
      <c r="AM182" s="94">
        <v>181</v>
      </c>
      <c r="AN182" s="112">
        <f t="shared" si="27"/>
        <v>0.10897148314129174</v>
      </c>
      <c r="AO182" s="112">
        <f t="shared" si="28"/>
        <v>8.3012158278552878E-2</v>
      </c>
      <c r="AP182" s="112">
        <f t="shared" si="29"/>
        <v>4.6914891851997993E-2</v>
      </c>
      <c r="AQ182" s="112">
        <f t="shared" si="30"/>
        <v>0.20192781901515086</v>
      </c>
      <c r="AR182" s="112">
        <f t="shared" si="31"/>
        <v>2.9105502936835784E-2</v>
      </c>
      <c r="AS182" s="112">
        <f t="shared" si="32"/>
        <v>0.11319226575752787</v>
      </c>
      <c r="AT182" s="112">
        <f t="shared" si="33"/>
        <v>9.9450963020451436E-2</v>
      </c>
      <c r="AU182" s="112">
        <f t="shared" si="34"/>
        <v>8.4188957765602257E-2</v>
      </c>
      <c r="AV182" s="112">
        <f t="shared" si="35"/>
        <v>0.14106095657665738</v>
      </c>
      <c r="AW182" s="112">
        <f t="shared" si="36"/>
        <v>9.217500165593194E-2</v>
      </c>
      <c r="AX182" s="112">
        <f t="shared" si="37"/>
        <v>1.0000000000000002</v>
      </c>
      <c r="AY182" s="112">
        <f>SUMPRODUCT(AN182:AW182,幕後結果_最佳化!$Z$1005:$AI$1005)</f>
        <v>0.33141724175994264</v>
      </c>
      <c r="AZ182" s="112">
        <f>(SUMPRODUCT(AN182:AW182,MMULT(AN182:AW182,幕後結果!$AB$9:$AK$18)))*252</f>
        <v>4.3767912389994008E-2</v>
      </c>
      <c r="BA182" s="112">
        <f t="shared" si="38"/>
        <v>0.20920782105359734</v>
      </c>
      <c r="BB182" s="88">
        <f t="shared" si="39"/>
        <v>1.3790939569416332</v>
      </c>
      <c r="BC182" s="46"/>
      <c r="BD182" s="46"/>
    </row>
    <row r="183" spans="1:56">
      <c r="A183" s="81">
        <v>182</v>
      </c>
      <c r="B183" s="112">
        <v>0.17850395031636213</v>
      </c>
      <c r="C183" s="112">
        <v>0.36350194559344562</v>
      </c>
      <c r="D183" s="112">
        <v>0.73063582428637397</v>
      </c>
      <c r="E183" s="112">
        <v>2.2276785580323644E-2</v>
      </c>
      <c r="F183" s="112">
        <v>0.13311545081822684</v>
      </c>
      <c r="G183" s="112">
        <v>0.4919675142316442</v>
      </c>
      <c r="H183" s="112">
        <v>0.73111579089418122</v>
      </c>
      <c r="I183" s="112">
        <v>0.88441757065951387</v>
      </c>
      <c r="J183" s="112">
        <v>0.44137649421757352</v>
      </c>
      <c r="K183" s="90">
        <v>0.85066564588704852</v>
      </c>
      <c r="L183" s="91"/>
      <c r="M183" s="92">
        <v>182</v>
      </c>
      <c r="N183" s="115">
        <v>-0.92108145691211563</v>
      </c>
      <c r="O183" s="115">
        <v>-0.34911378071120658</v>
      </c>
      <c r="P183" s="115">
        <v>0.61473710482215238</v>
      </c>
      <c r="Q183" s="115">
        <v>-2.0088450291653928</v>
      </c>
      <c r="R183" s="115">
        <v>-1.111784305053535</v>
      </c>
      <c r="S183" s="115">
        <v>-2.0135816541302764E-2</v>
      </c>
      <c r="T183" s="115">
        <v>0.61619107499688719</v>
      </c>
      <c r="U183" s="112">
        <v>1.1973636158270959</v>
      </c>
      <c r="V183" s="112">
        <v>-0.14748022345119696</v>
      </c>
      <c r="W183" s="84">
        <v>1.039292529313343</v>
      </c>
      <c r="X183" s="46"/>
      <c r="Y183" s="85">
        <v>182</v>
      </c>
      <c r="Z183" s="112">
        <f>(幕後結果!$AB$2+幕後結果!$AB$4*幕後結果_最佳化!$N1184)*12/3</f>
        <v>-1.1918593733312732</v>
      </c>
      <c r="AA183" s="112">
        <f>(幕後結果!$AC$2+幕後結果!$AC$4*幕後結果_最佳化!$O1184)*12/3</f>
        <v>-1.9390511635849501</v>
      </c>
      <c r="AB183" s="112">
        <f>(幕後結果!$AD$2+幕後結果!$AD$4*幕後結果_最佳化!$P1184)*12/3</f>
        <v>0.68182869145675673</v>
      </c>
      <c r="AC183" s="112">
        <f>(幕後結果!$AE$2+幕後結果!$AE$4*幕後結果_最佳化!$Q1184)*12/3</f>
        <v>-0.53921381280795044</v>
      </c>
      <c r="AD183" s="112">
        <f>(幕後結果!$AF$2+幕後結果!$AF$4*幕後結果_最佳化!$R1184)*12/3</f>
        <v>0.26304609163418147</v>
      </c>
      <c r="AE183" s="112">
        <f>(幕後結果!$AG$2+幕後結果!$AG$4*幕後結果_最佳化!$S1184)*12/3</f>
        <v>-0.5507625353763137</v>
      </c>
      <c r="AF183" s="112">
        <f>(幕後結果!$AH$2+幕後結果!$AH$4*幕後結果_最佳化!$T1184)*12/3</f>
        <v>6.8890883984310508E-2</v>
      </c>
      <c r="AG183" s="112">
        <f>(幕後結果!$AI$2+幕後結果!$AI$4*幕後結果_最佳化!$U1184)*12/3</f>
        <v>-0.14484799498382228</v>
      </c>
      <c r="AH183" s="112">
        <f>(幕後結果!$AJ$2+幕後結果!$AJ$4*幕後結果_最佳化!$V1184)*12/3</f>
        <v>0.71471109291279067</v>
      </c>
      <c r="AI183" s="86">
        <f>(幕後結果!$AK$2+幕後結果!$AK$4*幕後結果_最佳化!$W1184)*12/3</f>
        <v>0.34878061911926767</v>
      </c>
      <c r="AJ183" s="46"/>
      <c r="AK183" s="46"/>
      <c r="AL183" s="46"/>
      <c r="AM183" s="94">
        <v>182</v>
      </c>
      <c r="AN183" s="112">
        <f t="shared" si="27"/>
        <v>0.17276959297056804</v>
      </c>
      <c r="AO183" s="112">
        <f t="shared" si="28"/>
        <v>8.5836870008425992E-2</v>
      </c>
      <c r="AP183" s="112">
        <f t="shared" si="29"/>
        <v>3.5690846940463442E-2</v>
      </c>
      <c r="AQ183" s="112">
        <f t="shared" si="30"/>
        <v>0.10951256234307863</v>
      </c>
      <c r="AR183" s="112">
        <f t="shared" si="31"/>
        <v>0.16704105343062595</v>
      </c>
      <c r="AS183" s="112">
        <f t="shared" si="32"/>
        <v>9.2115200950350307E-2</v>
      </c>
      <c r="AT183" s="112">
        <f t="shared" si="33"/>
        <v>2.3650431314129094E-2</v>
      </c>
      <c r="AU183" s="112">
        <f t="shared" si="34"/>
        <v>0.10150396976654162</v>
      </c>
      <c r="AV183" s="112">
        <f t="shared" si="35"/>
        <v>0.15679938874081889</v>
      </c>
      <c r="AW183" s="112">
        <f t="shared" si="36"/>
        <v>5.5080083534998187E-2</v>
      </c>
      <c r="AX183" s="112">
        <f t="shared" si="37"/>
        <v>1.0000000000000002</v>
      </c>
      <c r="AY183" s="112">
        <f>SUMPRODUCT(AN183:AW183,幕後結果_最佳化!$Z$1005:$AI$1005)</f>
        <v>0.54748088413862628</v>
      </c>
      <c r="AZ183" s="112">
        <f>(SUMPRODUCT(AN183:AW183,MMULT(AN183:AW183,幕後結果!$AB$9:$AK$18)))*252</f>
        <v>5.9220499531333799E-2</v>
      </c>
      <c r="BA183" s="112">
        <f t="shared" si="38"/>
        <v>0.24335262384312564</v>
      </c>
      <c r="BB183" s="88">
        <f t="shared" si="39"/>
        <v>2.0734556963885389</v>
      </c>
      <c r="BC183" s="46"/>
      <c r="BD183" s="46"/>
    </row>
    <row r="184" spans="1:56">
      <c r="A184" s="81">
        <v>183</v>
      </c>
      <c r="B184" s="112">
        <v>0.86317622363963253</v>
      </c>
      <c r="C184" s="112">
        <v>0.59623258034637816</v>
      </c>
      <c r="D184" s="112">
        <v>0.79440486371776342</v>
      </c>
      <c r="E184" s="112">
        <v>0.92508300241323682</v>
      </c>
      <c r="F184" s="112">
        <v>0.24647440608455429</v>
      </c>
      <c r="G184" s="112">
        <v>0.30913718654526745</v>
      </c>
      <c r="H184" s="112">
        <v>0.20250344759453642</v>
      </c>
      <c r="I184" s="112">
        <v>3.7195324846928113E-2</v>
      </c>
      <c r="J184" s="112">
        <v>0.43648600730739839</v>
      </c>
      <c r="K184" s="90">
        <v>0.64062717171127503</v>
      </c>
      <c r="L184" s="91"/>
      <c r="M184" s="92">
        <v>183</v>
      </c>
      <c r="N184" s="115">
        <v>1.0947012228422015</v>
      </c>
      <c r="O184" s="115">
        <v>0.24360747392471296</v>
      </c>
      <c r="P184" s="115">
        <v>0.82180081018497464</v>
      </c>
      <c r="Q184" s="115">
        <v>1.4401180784086629</v>
      </c>
      <c r="R184" s="115">
        <v>-0.68562626874647659</v>
      </c>
      <c r="S184" s="115">
        <v>-0.4982974951700217</v>
      </c>
      <c r="T184" s="115">
        <v>-0.83271249620407739</v>
      </c>
      <c r="U184" s="112">
        <v>-1.78420321747857</v>
      </c>
      <c r="V184" s="112">
        <v>-0.15988455589880046</v>
      </c>
      <c r="W184" s="84">
        <v>0.36013570017020241</v>
      </c>
      <c r="X184" s="46"/>
      <c r="Y184" s="85">
        <v>183</v>
      </c>
      <c r="Z184" s="112">
        <f>(幕後結果!$AB$2+幕後結果!$AB$4*幕後結果_最佳化!$N1185)*12/3</f>
        <v>1.3108364127549987</v>
      </c>
      <c r="AA184" s="112">
        <f>(幕後結果!$AC$2+幕後結果!$AC$4*幕後結果_最佳化!$O1185)*12/3</f>
        <v>-0.94709662209355228</v>
      </c>
      <c r="AB184" s="112">
        <f>(幕後結果!$AD$2+幕後結果!$AD$4*幕後結果_最佳化!$P1185)*12/3</f>
        <v>1.5284495550424519</v>
      </c>
      <c r="AC184" s="112">
        <f>(幕後結果!$AE$2+幕後結果!$AE$4*幕後結果_最佳化!$Q1185)*12/3</f>
        <v>2.2332518119457569</v>
      </c>
      <c r="AD184" s="112">
        <f>(幕後結果!$AF$2+幕後結果!$AF$4*幕後結果_最佳化!$R1185)*12/3</f>
        <v>2.2311065512532418</v>
      </c>
      <c r="AE184" s="112">
        <f>(幕後結果!$AG$2+幕後結果!$AG$4*幕後結果_最佳化!$S1185)*12/3</f>
        <v>-0.58008705159185714</v>
      </c>
      <c r="AF184" s="112">
        <f>(幕後結果!$AH$2+幕後結果!$AH$4*幕後結果_最佳化!$T1185)*12/3</f>
        <v>-0.51612848395806155</v>
      </c>
      <c r="AG184" s="112">
        <f>(幕後結果!$AI$2+幕後結果!$AI$4*幕後結果_最佳化!$U1185)*12/3</f>
        <v>9.8686391917015406E-2</v>
      </c>
      <c r="AH184" s="112">
        <f>(幕後結果!$AJ$2+幕後結果!$AJ$4*幕後結果_最佳化!$V1185)*12/3</f>
        <v>0.97893825830445091</v>
      </c>
      <c r="AI184" s="86">
        <f>(幕後結果!$AK$2+幕後結果!$AK$4*幕後結果_最佳化!$W1185)*12/3</f>
        <v>0.64811007912850838</v>
      </c>
      <c r="AJ184" s="46"/>
      <c r="AK184" s="46"/>
      <c r="AL184" s="46"/>
      <c r="AM184" s="94">
        <v>183</v>
      </c>
      <c r="AN184" s="112">
        <f t="shared" si="27"/>
        <v>0.16400547110180097</v>
      </c>
      <c r="AO184" s="112">
        <f t="shared" si="28"/>
        <v>5.8401365052226949E-2</v>
      </c>
      <c r="AP184" s="112">
        <f t="shared" si="29"/>
        <v>8.5223372774356557E-3</v>
      </c>
      <c r="AQ184" s="112">
        <f t="shared" si="30"/>
        <v>0.14577487878504522</v>
      </c>
      <c r="AR184" s="112">
        <f t="shared" si="31"/>
        <v>9.5232680386352714E-2</v>
      </c>
      <c r="AS184" s="112">
        <f t="shared" si="32"/>
        <v>0.10123498906697631</v>
      </c>
      <c r="AT184" s="112">
        <f t="shared" si="33"/>
        <v>4.708512004563737E-2</v>
      </c>
      <c r="AU184" s="112">
        <f t="shared" si="34"/>
        <v>9.798095947679332E-2</v>
      </c>
      <c r="AV184" s="112">
        <f t="shared" si="35"/>
        <v>0.13283754161449496</v>
      </c>
      <c r="AW184" s="112">
        <f t="shared" si="36"/>
        <v>0.14892465719323678</v>
      </c>
      <c r="AX184" s="112">
        <f t="shared" si="37"/>
        <v>1.0000000000000002</v>
      </c>
      <c r="AY184" s="112">
        <f>SUMPRODUCT(AN184:AW184,幕後結果_最佳化!$Z$1005:$AI$1005)</f>
        <v>0.4337626592869106</v>
      </c>
      <c r="AZ184" s="112">
        <f>(SUMPRODUCT(AN184:AW184,MMULT(AN184:AW184,幕後結果!$AB$9:$AK$18)))*252</f>
        <v>5.1637166763487514E-2</v>
      </c>
      <c r="BA184" s="112">
        <f t="shared" si="38"/>
        <v>0.22723812788237699</v>
      </c>
      <c r="BB184" s="88">
        <f t="shared" si="39"/>
        <v>1.7200575578110244</v>
      </c>
      <c r="BC184" s="46"/>
      <c r="BD184" s="46"/>
    </row>
    <row r="185" spans="1:56">
      <c r="A185" s="81">
        <v>184</v>
      </c>
      <c r="B185" s="112">
        <v>0.5140429883734321</v>
      </c>
      <c r="C185" s="112">
        <v>0.19593974137710246</v>
      </c>
      <c r="D185" s="112">
        <v>0.12258758862248587</v>
      </c>
      <c r="E185" s="112">
        <v>0.71001538251513185</v>
      </c>
      <c r="F185" s="112">
        <v>0.60317058714588856</v>
      </c>
      <c r="G185" s="112">
        <v>0.96675388131028184</v>
      </c>
      <c r="H185" s="112">
        <v>0.49481382409082575</v>
      </c>
      <c r="I185" s="112">
        <v>0.17772122271298207</v>
      </c>
      <c r="J185" s="112">
        <v>0.97612649069199464</v>
      </c>
      <c r="K185" s="90">
        <v>0.75644915428568615</v>
      </c>
      <c r="L185" s="91"/>
      <c r="M185" s="92">
        <v>184</v>
      </c>
      <c r="N185" s="115">
        <v>3.5207824247885246E-2</v>
      </c>
      <c r="O185" s="115">
        <v>-0.85621388675724119</v>
      </c>
      <c r="P185" s="115">
        <v>-1.1621484320818418</v>
      </c>
      <c r="Q185" s="115">
        <v>0.55342965827527035</v>
      </c>
      <c r="R185" s="115">
        <v>0.2615624126326675</v>
      </c>
      <c r="S185" s="115">
        <v>1.8350907964971619</v>
      </c>
      <c r="T185" s="115">
        <v>-1.3000181343853966E-2</v>
      </c>
      <c r="U185" s="112">
        <v>-0.92408426423234158</v>
      </c>
      <c r="V185" s="112">
        <v>1.9796131110043576</v>
      </c>
      <c r="W185" s="84">
        <v>0.6949259782310766</v>
      </c>
      <c r="X185" s="46"/>
      <c r="Y185" s="85">
        <v>184</v>
      </c>
      <c r="Z185" s="112">
        <f>(幕後結果!$AB$2+幕後結果!$AB$4*幕後結果_最佳化!$N1186)*12/3</f>
        <v>-4.5780367685942167E-3</v>
      </c>
      <c r="AA185" s="112">
        <f>(幕後結果!$AC$2+幕後結果!$AC$4*幕後結果_最佳化!$O1186)*12/3</f>
        <v>-2.5547848266525315</v>
      </c>
      <c r="AB185" s="112">
        <f>(幕後結果!$AD$2+幕後結果!$AD$4*幕後結果_最佳化!$P1186)*12/3</f>
        <v>-0.62034437733541881</v>
      </c>
      <c r="AC185" s="112">
        <f>(幕後結果!$AE$2+幕後結果!$AE$4*幕後結果_最佳化!$Q1186)*12/3</f>
        <v>0.86917106579387193</v>
      </c>
      <c r="AD185" s="112">
        <f>(幕後結果!$AF$2+幕後結果!$AF$4*幕後結果_最佳化!$R1186)*12/3</f>
        <v>2.0766310490025237</v>
      </c>
      <c r="AE185" s="112">
        <f>(幕後結果!$AG$2+幕後結果!$AG$4*幕後結果_最佳化!$S1186)*12/3</f>
        <v>1.5412789709489971</v>
      </c>
      <c r="AF185" s="112">
        <f>(幕後結果!$AH$2+幕後結果!$AH$4*幕後結果_最佳化!$T1186)*12/3</f>
        <v>-0.28450611884580401</v>
      </c>
      <c r="AG185" s="112">
        <f>(幕後結果!$AI$2+幕後結果!$AI$4*幕後結果_最佳化!$U1186)*12/3</f>
        <v>-0.1898333477024553</v>
      </c>
      <c r="AH185" s="112">
        <f>(幕後結果!$AJ$2+幕後結果!$AJ$4*幕後結果_最佳化!$V1186)*12/3</f>
        <v>2.91731628245955</v>
      </c>
      <c r="AI185" s="86">
        <f>(幕後結果!$AK$2+幕後結果!$AK$4*幕後結果_最佳化!$W1186)*12/3</f>
        <v>0.6675722528830933</v>
      </c>
      <c r="AJ185" s="46"/>
      <c r="AK185" s="46"/>
      <c r="AL185" s="46"/>
      <c r="AM185" s="94">
        <v>184</v>
      </c>
      <c r="AN185" s="112">
        <f t="shared" si="27"/>
        <v>0.15356659719801175</v>
      </c>
      <c r="AO185" s="112">
        <f t="shared" si="28"/>
        <v>0.19041523668767285</v>
      </c>
      <c r="AP185" s="112">
        <f t="shared" si="29"/>
        <v>7.125038309113163E-2</v>
      </c>
      <c r="AQ185" s="112">
        <f t="shared" si="30"/>
        <v>0.16864553811489985</v>
      </c>
      <c r="AR185" s="112">
        <f t="shared" si="31"/>
        <v>0.15020869852086172</v>
      </c>
      <c r="AS185" s="112">
        <f t="shared" si="32"/>
        <v>1.3872701804131858E-2</v>
      </c>
      <c r="AT185" s="112">
        <f t="shared" si="33"/>
        <v>1.2999962136002971E-2</v>
      </c>
      <c r="AU185" s="112">
        <f t="shared" si="34"/>
        <v>4.5670570173450602E-2</v>
      </c>
      <c r="AV185" s="112">
        <f t="shared" si="35"/>
        <v>6.3032395813422099E-2</v>
      </c>
      <c r="AW185" s="112">
        <f t="shared" si="36"/>
        <v>0.13033791646041457</v>
      </c>
      <c r="AX185" s="112">
        <f t="shared" si="37"/>
        <v>0.99999999999999978</v>
      </c>
      <c r="AY185" s="112">
        <f>SUMPRODUCT(AN185:AW185,幕後結果_最佳化!$Z$1005:$AI$1005)</f>
        <v>0.32624035938740148</v>
      </c>
      <c r="AZ185" s="112">
        <f>(SUMPRODUCT(AN185:AW185,MMULT(AN185:AW185,幕後結果!$AB$9:$AK$18)))*252</f>
        <v>6.5689186558690493E-2</v>
      </c>
      <c r="BA185" s="112">
        <f t="shared" si="38"/>
        <v>0.25629901786524756</v>
      </c>
      <c r="BB185" s="88">
        <f t="shared" si="39"/>
        <v>1.105507004074324</v>
      </c>
      <c r="BC185" s="46"/>
      <c r="BD185" s="46"/>
    </row>
    <row r="186" spans="1:56">
      <c r="A186" s="81">
        <v>185</v>
      </c>
      <c r="B186" s="112">
        <v>0.27768529419997501</v>
      </c>
      <c r="C186" s="112">
        <v>0.25577941803047421</v>
      </c>
      <c r="D186" s="112">
        <v>0.42483554900630849</v>
      </c>
      <c r="E186" s="112">
        <v>0.74338206487046254</v>
      </c>
      <c r="F186" s="112">
        <v>0.66480453853460375</v>
      </c>
      <c r="G186" s="112">
        <v>4.8215659356411145E-2</v>
      </c>
      <c r="H186" s="112">
        <v>0.43991347505578893</v>
      </c>
      <c r="I186" s="112">
        <v>0.67206288891669819</v>
      </c>
      <c r="J186" s="112">
        <v>0.26253594372272704</v>
      </c>
      <c r="K186" s="90">
        <v>3.6631557205243359E-2</v>
      </c>
      <c r="L186" s="91"/>
      <c r="M186" s="92">
        <v>185</v>
      </c>
      <c r="N186" s="115">
        <v>-0.58973162654388511</v>
      </c>
      <c r="O186" s="115">
        <v>-0.65641236598186214</v>
      </c>
      <c r="P186" s="115">
        <v>-0.18953809839746721</v>
      </c>
      <c r="Q186" s="115">
        <v>0.65380744358995246</v>
      </c>
      <c r="R186" s="115">
        <v>0.42561154967271081</v>
      </c>
      <c r="S186" s="115">
        <v>-1.6624063891659093</v>
      </c>
      <c r="T186" s="115">
        <v>-0.15118859073878674</v>
      </c>
      <c r="U186" s="112">
        <v>0.44561659356903288</v>
      </c>
      <c r="V186" s="112">
        <v>-0.63554674855342552</v>
      </c>
      <c r="W186" s="84">
        <v>-1.7911881048106011</v>
      </c>
      <c r="X186" s="46"/>
      <c r="Y186" s="85">
        <v>185</v>
      </c>
      <c r="Z186" s="112">
        <f>(幕後結果!$AB$2+幕後結果!$AB$4*幕後結果_最佳化!$N1187)*12/3</f>
        <v>-0.78047185992926194</v>
      </c>
      <c r="AA186" s="112">
        <f>(幕後結果!$AC$2+幕後結果!$AC$4*幕後結果_最佳化!$O1187)*12/3</f>
        <v>-2.3337416702252027</v>
      </c>
      <c r="AB186" s="112">
        <f>(幕後結果!$AD$2+幕後結果!$AD$4*幕後結果_最佳化!$P1187)*12/3</f>
        <v>5.3955908463329261E-2</v>
      </c>
      <c r="AC186" s="112">
        <f>(幕後結果!$AE$2+幕後結果!$AE$4*幕後結果_最佳化!$Q1187)*12/3</f>
        <v>1.1685873261609561</v>
      </c>
      <c r="AD186" s="112">
        <f>(幕後結果!$AF$2+幕後結果!$AF$4*幕後結果_最佳化!$R1187)*12/3</f>
        <v>2.2773070721040716</v>
      </c>
      <c r="AE186" s="112">
        <f>(幕後結果!$AG$2+幕後結果!$AG$4*幕後結果_最佳化!$S1187)*12/3</f>
        <v>-1.8700379724766931</v>
      </c>
      <c r="AF186" s="112">
        <f>(幕後結果!$AH$2+幕後結果!$AH$4*幕後結果_最佳化!$T1187)*12/3</f>
        <v>-7.4803378893227523E-2</v>
      </c>
      <c r="AG186" s="112">
        <f>(幕後結果!$AI$2+幕後結果!$AI$4*幕後結果_最佳化!$U1187)*12/3</f>
        <v>0.49080067148501078</v>
      </c>
      <c r="AH186" s="112">
        <f>(幕後結果!$AJ$2+幕後結果!$AJ$4*幕後結果_最佳化!$V1187)*12/3</f>
        <v>0.51240919189480638</v>
      </c>
      <c r="AI186" s="86">
        <f>(幕後結果!$AK$2+幕後結果!$AK$4*幕後結果_最佳化!$W1187)*12/3</f>
        <v>-1.5513642763346569</v>
      </c>
      <c r="AJ186" s="46"/>
      <c r="AK186" s="46"/>
      <c r="AL186" s="46"/>
      <c r="AM186" s="94">
        <v>185</v>
      </c>
      <c r="AN186" s="112">
        <f t="shared" si="27"/>
        <v>0.14904583485638667</v>
      </c>
      <c r="AO186" s="112">
        <f t="shared" si="28"/>
        <v>9.1059294429119017E-2</v>
      </c>
      <c r="AP186" s="112">
        <f t="shared" si="29"/>
        <v>0.17621590052366626</v>
      </c>
      <c r="AQ186" s="112">
        <f t="shared" si="30"/>
        <v>0.10358715740003896</v>
      </c>
      <c r="AR186" s="112">
        <f t="shared" si="31"/>
        <v>4.0904871164567709E-2</v>
      </c>
      <c r="AS186" s="112">
        <f t="shared" si="32"/>
        <v>0.11603202614916529</v>
      </c>
      <c r="AT186" s="112">
        <f t="shared" si="33"/>
        <v>8.1694960568637454E-2</v>
      </c>
      <c r="AU186" s="112">
        <f t="shared" si="34"/>
        <v>1.0052825019237247E-2</v>
      </c>
      <c r="AV186" s="112">
        <f t="shared" si="35"/>
        <v>7.9067248846570459E-2</v>
      </c>
      <c r="AW186" s="112">
        <f t="shared" si="36"/>
        <v>0.15233988104261084</v>
      </c>
      <c r="AX186" s="112">
        <f t="shared" si="37"/>
        <v>1</v>
      </c>
      <c r="AY186" s="112">
        <f>SUMPRODUCT(AN186:AW186,幕後結果_最佳化!$Z$1005:$AI$1005)</f>
        <v>0.21633923568826102</v>
      </c>
      <c r="AZ186" s="112">
        <f>(SUMPRODUCT(AN186:AW186,MMULT(AN186:AW186,幕後結果!$AB$9:$AK$18)))*252</f>
        <v>4.8440461630968254E-2</v>
      </c>
      <c r="BA186" s="112">
        <f t="shared" si="38"/>
        <v>0.22009193904132029</v>
      </c>
      <c r="BB186" s="88">
        <f t="shared" si="39"/>
        <v>0.78803084040119875</v>
      </c>
      <c r="BC186" s="46"/>
      <c r="BD186" s="46"/>
    </row>
    <row r="187" spans="1:56">
      <c r="A187" s="81">
        <v>186</v>
      </c>
      <c r="B187" s="112">
        <v>0.80544302520803379</v>
      </c>
      <c r="C187" s="112">
        <v>0.92569094435354438</v>
      </c>
      <c r="D187" s="112">
        <v>0.47452945254969214</v>
      </c>
      <c r="E187" s="112">
        <v>0.87386197328454984</v>
      </c>
      <c r="F187" s="112">
        <v>0.15035611145887495</v>
      </c>
      <c r="G187" s="112">
        <v>0.83246976012116969</v>
      </c>
      <c r="H187" s="112">
        <v>0.41499247092157532</v>
      </c>
      <c r="I187" s="112">
        <v>0.9336073049266409</v>
      </c>
      <c r="J187" s="112">
        <v>0.64102050354924822</v>
      </c>
      <c r="K187" s="90">
        <v>4.5294689371655705E-2</v>
      </c>
      <c r="L187" s="91"/>
      <c r="M187" s="92">
        <v>186</v>
      </c>
      <c r="N187" s="115">
        <v>0.86122533406311663</v>
      </c>
      <c r="O187" s="115">
        <v>1.4444298068958352</v>
      </c>
      <c r="P187" s="115">
        <v>-6.3888630790593828E-2</v>
      </c>
      <c r="Q187" s="115">
        <v>1.1448385248259527</v>
      </c>
      <c r="R187" s="115">
        <v>-1.0349072619229926</v>
      </c>
      <c r="S187" s="115">
        <v>0.96397097134735632</v>
      </c>
      <c r="T187" s="115">
        <v>-0.21472088067711542</v>
      </c>
      <c r="U187" s="112">
        <v>1.5032080972260373</v>
      </c>
      <c r="V187" s="112">
        <v>0.36118789193847939</v>
      </c>
      <c r="W187" s="84">
        <v>-1.6922968993176024</v>
      </c>
      <c r="X187" s="46"/>
      <c r="Y187" s="85">
        <v>186</v>
      </c>
      <c r="Z187" s="112">
        <f>(幕後結果!$AB$2+幕後結果!$AB$4*幕後結果_最佳化!$N1188)*12/3</f>
        <v>1.0209643303778551</v>
      </c>
      <c r="AA187" s="112">
        <f>(幕後結果!$AC$2+幕後結果!$AC$4*幕後結果_最佳化!$O1188)*12/3</f>
        <v>0.68743855616189309</v>
      </c>
      <c r="AB187" s="112">
        <f>(幕後結果!$AD$2+幕後結果!$AD$4*幕後結果_最佳化!$P1188)*12/3</f>
        <v>0.81313350141754126</v>
      </c>
      <c r="AC187" s="112">
        <f>(幕後結果!$AE$2+幕後結果!$AE$4*幕後結果_最佳化!$Q1188)*12/3</f>
        <v>2.0042026848883707</v>
      </c>
      <c r="AD187" s="112">
        <f>(幕後結果!$AF$2+幕後結果!$AF$4*幕後結果_最佳化!$R1188)*12/3</f>
        <v>1.9230765237546175</v>
      </c>
      <c r="AE187" s="112">
        <f>(幕後結果!$AG$2+幕後結果!$AG$4*幕後結果_最佳化!$S1188)*12/3</f>
        <v>1.1683327845249143</v>
      </c>
      <c r="AF187" s="112">
        <f>(幕後結果!$AH$2+幕後結果!$AH$4*幕後結果_最佳化!$T1188)*12/3</f>
        <v>-0.17970971186706561</v>
      </c>
      <c r="AG187" s="112">
        <f>(幕後結果!$AI$2+幕後結果!$AI$4*幕後結果_最佳化!$U1188)*12/3</f>
        <v>2.5877196772692086</v>
      </c>
      <c r="AH187" s="112">
        <f>(幕後結果!$AJ$2+幕後結果!$AJ$4*幕後結果_最佳化!$V1188)*12/3</f>
        <v>1.0468614006460593</v>
      </c>
      <c r="AI187" s="86">
        <f>(幕後結果!$AK$2+幕後結果!$AK$4*幕後結果_最佳化!$W1188)*12/3</f>
        <v>-0.52908305175298542</v>
      </c>
      <c r="AJ187" s="46"/>
      <c r="AK187" s="46"/>
      <c r="AL187" s="46"/>
      <c r="AM187" s="94">
        <v>186</v>
      </c>
      <c r="AN187" s="112">
        <f t="shared" si="27"/>
        <v>0.17843137269761558</v>
      </c>
      <c r="AO187" s="112">
        <f t="shared" si="28"/>
        <v>9.3711506663129912E-2</v>
      </c>
      <c r="AP187" s="112">
        <f t="shared" si="29"/>
        <v>3.9298513689296342E-2</v>
      </c>
      <c r="AQ187" s="112">
        <f t="shared" si="30"/>
        <v>8.4497998226117754E-2</v>
      </c>
      <c r="AR187" s="112">
        <f t="shared" si="31"/>
        <v>0.14909695753016633</v>
      </c>
      <c r="AS187" s="112">
        <f t="shared" si="32"/>
        <v>0.1385373039555049</v>
      </c>
      <c r="AT187" s="112">
        <f t="shared" si="33"/>
        <v>0.18766193896055727</v>
      </c>
      <c r="AU187" s="112">
        <f t="shared" si="34"/>
        <v>6.5963513129461943E-2</v>
      </c>
      <c r="AV187" s="112">
        <f t="shared" si="35"/>
        <v>3.0967749651543905E-2</v>
      </c>
      <c r="AW187" s="112">
        <f t="shared" si="36"/>
        <v>3.1833145496606118E-2</v>
      </c>
      <c r="AX187" s="112">
        <f t="shared" si="37"/>
        <v>1</v>
      </c>
      <c r="AY187" s="112">
        <f>SUMPRODUCT(AN187:AW187,幕後結果_最佳化!$Z$1005:$AI$1005)</f>
        <v>0.30041622391179862</v>
      </c>
      <c r="AZ187" s="112">
        <f>(SUMPRODUCT(AN187:AW187,MMULT(AN187:AW187,幕後結果!$AB$9:$AK$18)))*252</f>
        <v>5.1909583634368643E-2</v>
      </c>
      <c r="BA187" s="112">
        <f t="shared" si="38"/>
        <v>0.22783674776990792</v>
      </c>
      <c r="BB187" s="88">
        <f t="shared" si="39"/>
        <v>1.1302664141425682</v>
      </c>
      <c r="BC187" s="46"/>
      <c r="BD187" s="46"/>
    </row>
    <row r="188" spans="1:56">
      <c r="A188" s="81">
        <v>187</v>
      </c>
      <c r="B188" s="112">
        <v>0.98637298614477653</v>
      </c>
      <c r="C188" s="112">
        <v>0.87592698178220996</v>
      </c>
      <c r="D188" s="112">
        <v>0.6094496173259869</v>
      </c>
      <c r="E188" s="112">
        <v>0.62353490311390325</v>
      </c>
      <c r="F188" s="112">
        <v>0.72047768989989946</v>
      </c>
      <c r="G188" s="112">
        <v>0.286761491875968</v>
      </c>
      <c r="H188" s="112">
        <v>0.15364231911190629</v>
      </c>
      <c r="I188" s="112">
        <v>0.44711778209641806</v>
      </c>
      <c r="J188" s="112">
        <v>0.8384127488695865</v>
      </c>
      <c r="K188" s="90">
        <v>0.1484571005080102</v>
      </c>
      <c r="L188" s="91"/>
      <c r="M188" s="92">
        <v>187</v>
      </c>
      <c r="N188" s="115">
        <v>2.2078600895869109</v>
      </c>
      <c r="O188" s="115">
        <v>1.154864212941052</v>
      </c>
      <c r="P188" s="115">
        <v>0.2778848352261104</v>
      </c>
      <c r="Q188" s="115">
        <v>0.31477803017271111</v>
      </c>
      <c r="R188" s="115">
        <v>0.58426115841156223</v>
      </c>
      <c r="S188" s="115">
        <v>-0.56287062569011515</v>
      </c>
      <c r="T188" s="115">
        <v>-1.0209362604628696</v>
      </c>
      <c r="U188" s="112">
        <v>-0.13294666109284747</v>
      </c>
      <c r="V188" s="112">
        <v>0.98795537794781685</v>
      </c>
      <c r="W188" s="84">
        <v>-1.0430736121046376</v>
      </c>
      <c r="X188" s="46"/>
      <c r="Y188" s="85">
        <v>187</v>
      </c>
      <c r="Z188" s="112">
        <f>(幕後結果!$AB$2+幕後結果!$AB$4*幕後結果_最佳化!$N1189)*12/3</f>
        <v>2.6928792455598223</v>
      </c>
      <c r="AA188" s="112">
        <f>(幕後結果!$AC$2+幕後結果!$AC$4*幕後結果_最佳化!$O1189)*12/3</f>
        <v>0.40539851038005814</v>
      </c>
      <c r="AB188" s="112">
        <f>(幕後結果!$AD$2+幕後結果!$AD$4*幕後結果_最佳化!$P1189)*12/3</f>
        <v>1.4852618396244477</v>
      </c>
      <c r="AC188" s="112">
        <f>(幕後結果!$AE$2+幕後結果!$AE$4*幕後結果_最佳化!$Q1189)*12/3</f>
        <v>1.5129601807984152</v>
      </c>
      <c r="AD188" s="112">
        <f>(幕後結果!$AF$2+幕後結果!$AF$4*幕後結果_最佳化!$R1189)*12/3</f>
        <v>3.7656931566863765</v>
      </c>
      <c r="AE188" s="112">
        <f>(幕後結果!$AG$2+幕後結果!$AG$4*幕後結果_最佳化!$S1189)*12/3</f>
        <v>-0.24714100039150666</v>
      </c>
      <c r="AF188" s="112">
        <f>(幕後結果!$AH$2+幕後結果!$AH$4*幕後結果_最佳化!$T1189)*12/3</f>
        <v>-0.55819667328750111</v>
      </c>
      <c r="AG188" s="112">
        <f>(幕後結果!$AI$2+幕後結果!$AI$4*幕後結果_最佳化!$U1189)*12/3</f>
        <v>1.1198710022807805</v>
      </c>
      <c r="AH188" s="112">
        <f>(幕後結果!$AJ$2+幕後結果!$AJ$4*幕後結果_最佳化!$V1189)*12/3</f>
        <v>2.5674529193612878</v>
      </c>
      <c r="AI188" s="86">
        <f>(幕後結果!$AK$2+幕後結果!$AK$4*幕後結果_最佳化!$W1189)*12/3</f>
        <v>0.42254604309704485</v>
      </c>
      <c r="AJ188" s="46"/>
      <c r="AK188" s="46"/>
      <c r="AL188" s="46"/>
      <c r="AM188" s="94">
        <v>187</v>
      </c>
      <c r="AN188" s="112">
        <f t="shared" si="27"/>
        <v>1.0102003999991066E-2</v>
      </c>
      <c r="AO188" s="112">
        <f t="shared" si="28"/>
        <v>0.1706626244125754</v>
      </c>
      <c r="AP188" s="112">
        <f t="shared" si="29"/>
        <v>0.13791996045552884</v>
      </c>
      <c r="AQ188" s="112">
        <f t="shared" si="30"/>
        <v>0.16839875482908512</v>
      </c>
      <c r="AR188" s="112">
        <f t="shared" si="31"/>
        <v>8.0486959728207089E-2</v>
      </c>
      <c r="AS188" s="112">
        <f t="shared" si="32"/>
        <v>9.167663789302069E-2</v>
      </c>
      <c r="AT188" s="112">
        <f t="shared" si="33"/>
        <v>0.11772838171744539</v>
      </c>
      <c r="AU188" s="112">
        <f t="shared" si="34"/>
        <v>2.5639825229892263E-2</v>
      </c>
      <c r="AV188" s="112">
        <f t="shared" si="35"/>
        <v>4.8789540154168233E-2</v>
      </c>
      <c r="AW188" s="112">
        <f t="shared" si="36"/>
        <v>0.14859531158008574</v>
      </c>
      <c r="AX188" s="112">
        <f t="shared" si="37"/>
        <v>0.99999999999999989</v>
      </c>
      <c r="AY188" s="112">
        <f>SUMPRODUCT(AN188:AW188,幕後結果_最佳化!$Z$1005:$AI$1005)</f>
        <v>0.21545990791933733</v>
      </c>
      <c r="AZ188" s="112">
        <f>(SUMPRODUCT(AN188:AW188,MMULT(AN188:AW188,幕後結果!$AB$9:$AK$18)))*252</f>
        <v>5.2885500450233713E-2</v>
      </c>
      <c r="BA188" s="112">
        <f t="shared" si="38"/>
        <v>0.22996847707943302</v>
      </c>
      <c r="BB188" s="88">
        <f t="shared" si="39"/>
        <v>0.75036331114082966</v>
      </c>
      <c r="BC188" s="46"/>
      <c r="BD188" s="46"/>
    </row>
    <row r="189" spans="1:56">
      <c r="A189" s="81">
        <v>188</v>
      </c>
      <c r="B189" s="112">
        <v>0.89534067256973593</v>
      </c>
      <c r="C189" s="112">
        <v>8.6751592661922672E-2</v>
      </c>
      <c r="D189" s="112">
        <v>5.9812395537085727E-2</v>
      </c>
      <c r="E189" s="112">
        <v>0.29774044495202134</v>
      </c>
      <c r="F189" s="112">
        <v>0.98751659846062356</v>
      </c>
      <c r="G189" s="112">
        <v>0.71236398633406806</v>
      </c>
      <c r="H189" s="112">
        <v>0.70133910394314602</v>
      </c>
      <c r="I189" s="112">
        <v>0.46975380007698475</v>
      </c>
      <c r="J189" s="112">
        <v>0.4859590886741354</v>
      </c>
      <c r="K189" s="90">
        <v>0.54280497551632556</v>
      </c>
      <c r="L189" s="91"/>
      <c r="M189" s="92">
        <v>188</v>
      </c>
      <c r="N189" s="115">
        <v>1.2554411615826877</v>
      </c>
      <c r="O189" s="115">
        <v>-1.3610332396363616</v>
      </c>
      <c r="P189" s="115">
        <v>-1.5563504072514365</v>
      </c>
      <c r="Q189" s="115">
        <v>-0.5309103720710221</v>
      </c>
      <c r="R189" s="115">
        <v>2.241915979513915</v>
      </c>
      <c r="S189" s="115">
        <v>0.56030410583816104</v>
      </c>
      <c r="T189" s="115">
        <v>0.52825581855290671</v>
      </c>
      <c r="U189" s="112">
        <v>-7.5888758917129151E-2</v>
      </c>
      <c r="V189" s="112">
        <v>-3.5202614634307919E-2</v>
      </c>
      <c r="W189" s="84">
        <v>0.10750286952224329</v>
      </c>
      <c r="X189" s="46"/>
      <c r="Y189" s="85">
        <v>188</v>
      </c>
      <c r="Z189" s="112">
        <f>(幕後結果!$AB$2+幕後結果!$AB$4*幕後結果_最佳化!$N1190)*12/3</f>
        <v>1.5104031474937905</v>
      </c>
      <c r="AA189" s="112">
        <f>(幕後結果!$AC$2+幕後結果!$AC$4*幕後結果_最佳化!$O1190)*12/3</f>
        <v>-3.1444426467395878</v>
      </c>
      <c r="AB189" s="112">
        <f>(幕後結果!$AD$2+幕後結果!$AD$4*幕後結果_最佳化!$P1190)*12/3</f>
        <v>-0.6454624434745343</v>
      </c>
      <c r="AC189" s="112">
        <f>(幕後結果!$AE$2+幕後結果!$AE$4*幕後結果_最佳化!$Q1190)*12/3</f>
        <v>-2.4733395311031026E-2</v>
      </c>
      <c r="AD189" s="112">
        <f>(幕後結果!$AF$2+幕後結果!$AF$4*幕後結果_最佳化!$R1190)*12/3</f>
        <v>4.019653166899035</v>
      </c>
      <c r="AE189" s="112">
        <f>(幕後結果!$AG$2+幕後結果!$AG$4*幕後結果_最佳化!$S1190)*12/3</f>
        <v>0.34865616996462528</v>
      </c>
      <c r="AF189" s="112">
        <f>(幕後結果!$AH$2+幕後結果!$AH$4*幕後結果_最佳化!$T1190)*12/3</f>
        <v>0.15108408053507091</v>
      </c>
      <c r="AG189" s="112">
        <f>(幕後結果!$AI$2+幕後結果!$AI$4*幕後結果_最佳化!$U1190)*12/3</f>
        <v>-5.9263898777445922E-2</v>
      </c>
      <c r="AH189" s="112">
        <f>(幕後結果!$AJ$2+幕後結果!$AJ$4*幕後結果_最佳化!$V1190)*12/3</f>
        <v>2.2278505675930194</v>
      </c>
      <c r="AI189" s="86">
        <f>(幕後結果!$AK$2+幕後結果!$AK$4*幕後結果_最佳化!$W1190)*12/3</f>
        <v>0.2485581522593053</v>
      </c>
      <c r="AJ189" s="46"/>
      <c r="AK189" s="46"/>
      <c r="AL189" s="46"/>
      <c r="AM189" s="94">
        <v>188</v>
      </c>
      <c r="AN189" s="112">
        <f t="shared" si="27"/>
        <v>6.3211477009458977E-2</v>
      </c>
      <c r="AO189" s="112">
        <f t="shared" si="28"/>
        <v>0.15157097608344569</v>
      </c>
      <c r="AP189" s="112">
        <f t="shared" si="29"/>
        <v>7.1808213058411993E-2</v>
      </c>
      <c r="AQ189" s="112">
        <f t="shared" si="30"/>
        <v>0.14523996159982216</v>
      </c>
      <c r="AR189" s="112">
        <f t="shared" si="31"/>
        <v>4.1757364526102E-2</v>
      </c>
      <c r="AS189" s="112">
        <f t="shared" si="32"/>
        <v>7.4540901562488146E-2</v>
      </c>
      <c r="AT189" s="112">
        <f t="shared" si="33"/>
        <v>0.20068595603629311</v>
      </c>
      <c r="AU189" s="112">
        <f t="shared" si="34"/>
        <v>0.10835377900173793</v>
      </c>
      <c r="AV189" s="112">
        <f t="shared" si="35"/>
        <v>8.6492503187530594E-3</v>
      </c>
      <c r="AW189" s="112">
        <f t="shared" si="36"/>
        <v>0.1341821208034871</v>
      </c>
      <c r="AX189" s="112">
        <f t="shared" si="37"/>
        <v>1.0000000000000002</v>
      </c>
      <c r="AY189" s="112">
        <f>SUMPRODUCT(AN189:AW189,幕後結果_最佳化!$Z$1005:$AI$1005)</f>
        <v>8.1714830063090674E-2</v>
      </c>
      <c r="AZ189" s="112">
        <f>(SUMPRODUCT(AN189:AW189,MMULT(AN189:AW189,幕後結果!$AB$9:$AK$18)))*252</f>
        <v>5.0000319703733337E-2</v>
      </c>
      <c r="BA189" s="112">
        <f t="shared" si="38"/>
        <v>0.22360751262811662</v>
      </c>
      <c r="BB189" s="88">
        <f t="shared" si="39"/>
        <v>0.17358464215665204</v>
      </c>
      <c r="BC189" s="46"/>
      <c r="BD189" s="46"/>
    </row>
    <row r="190" spans="1:56">
      <c r="A190" s="81">
        <v>189</v>
      </c>
      <c r="B190" s="112">
        <v>0.84874487424248768</v>
      </c>
      <c r="C190" s="112">
        <v>0.20860826566899959</v>
      </c>
      <c r="D190" s="112">
        <v>0.25697404197836815</v>
      </c>
      <c r="E190" s="112">
        <v>0.6479867043205394</v>
      </c>
      <c r="F190" s="112">
        <v>0.4787644334186556</v>
      </c>
      <c r="G190" s="112">
        <v>0.73337148160756649</v>
      </c>
      <c r="H190" s="112">
        <v>0.55312915480585412</v>
      </c>
      <c r="I190" s="112">
        <v>9.395385757757424E-2</v>
      </c>
      <c r="J190" s="112">
        <v>0.1712160867614172</v>
      </c>
      <c r="K190" s="90">
        <v>0.8446868934264653</v>
      </c>
      <c r="L190" s="91"/>
      <c r="M190" s="92">
        <v>189</v>
      </c>
      <c r="N190" s="115">
        <v>1.0310651875478072</v>
      </c>
      <c r="O190" s="115">
        <v>-0.81125972898131615</v>
      </c>
      <c r="P190" s="115">
        <v>-0.65270251010476577</v>
      </c>
      <c r="Q190" s="115">
        <v>0.37989064573306219</v>
      </c>
      <c r="R190" s="115">
        <v>-5.3254833386054502E-2</v>
      </c>
      <c r="S190" s="115">
        <v>0.6230418257128616</v>
      </c>
      <c r="T190" s="115">
        <v>0.1335711604907415</v>
      </c>
      <c r="U190" s="112">
        <v>-1.3167939088144807</v>
      </c>
      <c r="V190" s="112">
        <v>-0.94937056901039574</v>
      </c>
      <c r="W190" s="84">
        <v>1.0139089231375034</v>
      </c>
      <c r="X190" s="46"/>
      <c r="Y190" s="85">
        <v>189</v>
      </c>
      <c r="Z190" s="112">
        <f>(幕後結果!$AB$2+幕後結果!$AB$4*幕後結果_最佳化!$N1191)*12/3</f>
        <v>1.2318290678789485</v>
      </c>
      <c r="AA190" s="112">
        <f>(幕後結果!$AC$2+幕後結果!$AC$4*幕後結果_最佳化!$O1191)*12/3</f>
        <v>-2.406309578379112</v>
      </c>
      <c r="AB190" s="112">
        <f>(幕後結果!$AD$2+幕後結果!$AD$4*幕後結果_最佳化!$P1191)*12/3</f>
        <v>0.12530704204085696</v>
      </c>
      <c r="AC190" s="112">
        <f>(幕後結果!$AE$2+幕後結果!$AE$4*幕後結果_最佳化!$Q1191)*12/3</f>
        <v>0.9305202577999897</v>
      </c>
      <c r="AD190" s="112">
        <f>(幕後結果!$AF$2+幕後結果!$AF$4*幕後結果_最佳化!$R1191)*12/3</f>
        <v>2.116080519190779</v>
      </c>
      <c r="AE190" s="112">
        <f>(幕後結果!$AG$2+幕後結果!$AG$4*幕後結果_最佳化!$S1191)*12/3</f>
        <v>0.24114463078159662</v>
      </c>
      <c r="AF190" s="112">
        <f>(幕後結果!$AH$2+幕後結果!$AH$4*幕後結果_最佳化!$T1191)*12/3</f>
        <v>-0.18281908004109196</v>
      </c>
      <c r="AG190" s="112">
        <f>(幕後結果!$AI$2+幕後結果!$AI$4*幕後結果_最佳化!$U1191)*12/3</f>
        <v>-0.42069742414808386</v>
      </c>
      <c r="AH190" s="112">
        <f>(幕後結果!$AJ$2+幕後結果!$AJ$4*幕後結果_最佳化!$V1191)*12/3</f>
        <v>0.60520814332823125</v>
      </c>
      <c r="AI190" s="86">
        <f>(幕後結果!$AK$2+幕後結果!$AK$4*幕後結果_最佳化!$W1191)*12/3</f>
        <v>0.62564498019041559</v>
      </c>
      <c r="AJ190" s="46"/>
      <c r="AK190" s="46"/>
      <c r="AL190" s="46"/>
      <c r="AM190" s="94">
        <v>189</v>
      </c>
      <c r="AN190" s="112">
        <f t="shared" si="27"/>
        <v>5.8702969116084296E-2</v>
      </c>
      <c r="AO190" s="112">
        <f t="shared" si="28"/>
        <v>1.1071142250102238E-2</v>
      </c>
      <c r="AP190" s="112">
        <f t="shared" si="29"/>
        <v>0.12203772906735266</v>
      </c>
      <c r="AQ190" s="112">
        <f t="shared" si="30"/>
        <v>0.16468737335497385</v>
      </c>
      <c r="AR190" s="112">
        <f t="shared" si="31"/>
        <v>5.8857810064323356E-2</v>
      </c>
      <c r="AS190" s="112">
        <f t="shared" si="32"/>
        <v>0.1608375798871845</v>
      </c>
      <c r="AT190" s="112">
        <f t="shared" si="33"/>
        <v>0.13510583714171856</v>
      </c>
      <c r="AU190" s="112">
        <f t="shared" si="34"/>
        <v>6.3160564328648708E-2</v>
      </c>
      <c r="AV190" s="112">
        <f t="shared" si="35"/>
        <v>1.4442101090706408E-2</v>
      </c>
      <c r="AW190" s="112">
        <f t="shared" si="36"/>
        <v>0.21109689369890541</v>
      </c>
      <c r="AX190" s="112">
        <f t="shared" si="37"/>
        <v>1</v>
      </c>
      <c r="AY190" s="112">
        <f>SUMPRODUCT(AN190:AW190,幕後結果_最佳化!$Z$1005:$AI$1005)</f>
        <v>0.34520571437107711</v>
      </c>
      <c r="AZ190" s="112">
        <f>(SUMPRODUCT(AN190:AW190,MMULT(AN190:AW190,幕後結果!$AB$9:$AK$18)))*252</f>
        <v>4.3777840690269763E-2</v>
      </c>
      <c r="BA190" s="112">
        <f t="shared" si="38"/>
        <v>0.20923154802818281</v>
      </c>
      <c r="BB190" s="88">
        <f t="shared" si="39"/>
        <v>1.4448381098358911</v>
      </c>
      <c r="BC190" s="46"/>
      <c r="BD190" s="46"/>
    </row>
    <row r="191" spans="1:56">
      <c r="A191" s="81">
        <v>190</v>
      </c>
      <c r="B191" s="112">
        <v>0.24267285113769632</v>
      </c>
      <c r="C191" s="112">
        <v>0.94108240409472432</v>
      </c>
      <c r="D191" s="112">
        <v>0.56452165380709984</v>
      </c>
      <c r="E191" s="112">
        <v>0.20887393802436871</v>
      </c>
      <c r="F191" s="112">
        <v>3.9923063592567365E-2</v>
      </c>
      <c r="G191" s="112">
        <v>0.1095170622911823</v>
      </c>
      <c r="H191" s="112">
        <v>0.3705173569955349</v>
      </c>
      <c r="I191" s="112">
        <v>0.44880254127391916</v>
      </c>
      <c r="J191" s="112">
        <v>0.53137113288546156</v>
      </c>
      <c r="K191" s="90">
        <v>0.46863286799217652</v>
      </c>
      <c r="L191" s="91"/>
      <c r="M191" s="92">
        <v>190</v>
      </c>
      <c r="N191" s="115">
        <v>-0.69773057668399341</v>
      </c>
      <c r="O191" s="115">
        <v>1.5639249610179264</v>
      </c>
      <c r="P191" s="115">
        <v>0.16244340510970626</v>
      </c>
      <c r="Q191" s="115">
        <v>-0.81033463217985502</v>
      </c>
      <c r="R191" s="115">
        <v>-1.7515795751972341</v>
      </c>
      <c r="S191" s="115">
        <v>-1.2291005083892932</v>
      </c>
      <c r="T191" s="115">
        <v>-0.33048342591667224</v>
      </c>
      <c r="U191" s="112">
        <v>-0.128687303071049</v>
      </c>
      <c r="V191" s="112">
        <v>7.8716986377986561E-2</v>
      </c>
      <c r="W191" s="84">
        <v>-7.8706926549999459E-2</v>
      </c>
      <c r="X191" s="46"/>
      <c r="Y191" s="85">
        <v>190</v>
      </c>
      <c r="Z191" s="112">
        <f>(幕後結果!$AB$2+幕後結果!$AB$4*幕後結果_最佳化!$N1192)*12/3</f>
        <v>-0.91455799933905835</v>
      </c>
      <c r="AA191" s="112">
        <f>(幕後結果!$AC$2+幕後結果!$AC$4*幕後結果_最佳化!$O1192)*12/3</f>
        <v>0.71666159377456518</v>
      </c>
      <c r="AB191" s="112">
        <f>(幕後結果!$AD$2+幕後結果!$AD$4*幕後結果_最佳化!$P1192)*12/3</f>
        <v>0.55173324078153929</v>
      </c>
      <c r="AC191" s="112">
        <f>(幕後結果!$AE$2+幕後結果!$AE$4*幕後結果_最佳化!$Q1192)*12/3</f>
        <v>0.56757336632348521</v>
      </c>
      <c r="AD191" s="112">
        <f>(幕後結果!$AF$2+幕後結果!$AF$4*幕後結果_最佳化!$R1192)*12/3</f>
        <v>0.37493910405901132</v>
      </c>
      <c r="AE191" s="112">
        <f>(幕後結果!$AG$2+幕後結果!$AG$4*幕後結果_最佳化!$S1192)*12/3</f>
        <v>-1.2491395606538638</v>
      </c>
      <c r="AF191" s="112">
        <f>(幕後結果!$AH$2+幕後結果!$AH$4*幕後結果_最佳化!$T1192)*12/3</f>
        <v>-0.33687778183920147</v>
      </c>
      <c r="AG191" s="112">
        <f>(幕後結果!$AI$2+幕後結果!$AI$4*幕後結果_最佳化!$U1192)*12/3</f>
        <v>-0.27310579847742111</v>
      </c>
      <c r="AH191" s="112">
        <f>(幕後結果!$AJ$2+幕後結果!$AJ$4*幕後結果_最佳化!$V1192)*12/3</f>
        <v>0.53180487123974374</v>
      </c>
      <c r="AI191" s="86">
        <f>(幕後結果!$AK$2+幕後結果!$AK$4*幕後結果_最佳化!$W1192)*12/3</f>
        <v>8.6211969875279307E-2</v>
      </c>
      <c r="AJ191" s="46"/>
      <c r="AK191" s="46"/>
      <c r="AL191" s="46"/>
      <c r="AM191" s="94">
        <v>190</v>
      </c>
      <c r="AN191" s="112">
        <f t="shared" si="27"/>
        <v>9.3320788677500169E-2</v>
      </c>
      <c r="AO191" s="112">
        <f t="shared" si="28"/>
        <v>0.11026114438477271</v>
      </c>
      <c r="AP191" s="112">
        <f t="shared" si="29"/>
        <v>0.19710215667648015</v>
      </c>
      <c r="AQ191" s="112">
        <f t="shared" si="30"/>
        <v>2.3578822467226139E-2</v>
      </c>
      <c r="AR191" s="112">
        <f t="shared" si="31"/>
        <v>8.7727680991553966E-2</v>
      </c>
      <c r="AS191" s="112">
        <f t="shared" si="32"/>
        <v>0.17385096305062209</v>
      </c>
      <c r="AT191" s="112">
        <f t="shared" si="33"/>
        <v>1.5511094055975547E-2</v>
      </c>
      <c r="AU191" s="112">
        <f t="shared" si="34"/>
        <v>3.0695258545929398E-2</v>
      </c>
      <c r="AV191" s="112">
        <f t="shared" si="35"/>
        <v>0.19927626110555108</v>
      </c>
      <c r="AW191" s="112">
        <f t="shared" si="36"/>
        <v>6.8675830044388778E-2</v>
      </c>
      <c r="AX191" s="112">
        <f t="shared" si="37"/>
        <v>1</v>
      </c>
      <c r="AY191" s="112">
        <f>SUMPRODUCT(AN191:AW191,幕後結果_最佳化!$Z$1005:$AI$1005)</f>
        <v>0.36952010228357779</v>
      </c>
      <c r="AZ191" s="112">
        <f>(SUMPRODUCT(AN191:AW191,MMULT(AN191:AW191,幕後結果!$AB$9:$AK$18)))*252</f>
        <v>5.5326989381024885E-2</v>
      </c>
      <c r="BA191" s="112">
        <f t="shared" si="38"/>
        <v>0.235216898587293</v>
      </c>
      <c r="BB191" s="88">
        <f t="shared" si="39"/>
        <v>1.3885911439409764</v>
      </c>
      <c r="BC191" s="46"/>
      <c r="BD191" s="46"/>
    </row>
    <row r="192" spans="1:56">
      <c r="A192" s="81">
        <v>191</v>
      </c>
      <c r="B192" s="112">
        <v>0.2929479994192834</v>
      </c>
      <c r="C192" s="112">
        <v>0.44623958300800814</v>
      </c>
      <c r="D192" s="112">
        <v>0.44600858937734711</v>
      </c>
      <c r="E192" s="112">
        <v>0.89982236244571623</v>
      </c>
      <c r="F192" s="112">
        <v>0.70165377059406309</v>
      </c>
      <c r="G192" s="112">
        <v>0.12139072057791211</v>
      </c>
      <c r="H192" s="112">
        <v>0.18307984566257063</v>
      </c>
      <c r="I192" s="112">
        <v>6.9836493555390788E-3</v>
      </c>
      <c r="J192" s="112">
        <v>0.9383032271257381</v>
      </c>
      <c r="K192" s="90">
        <v>0.96237107449324455</v>
      </c>
      <c r="L192" s="91"/>
      <c r="M192" s="92">
        <v>191</v>
      </c>
      <c r="N192" s="115">
        <v>-0.54479284699797625</v>
      </c>
      <c r="O192" s="115">
        <v>-0.13516784967519663</v>
      </c>
      <c r="P192" s="115">
        <v>-0.13575220158912721</v>
      </c>
      <c r="Q192" s="115">
        <v>1.2805400318803384</v>
      </c>
      <c r="R192" s="115">
        <v>0.52916288814549062</v>
      </c>
      <c r="S192" s="115">
        <v>-1.1680627828580665</v>
      </c>
      <c r="T192" s="115">
        <v>-0.903690210786676</v>
      </c>
      <c r="U192" s="112">
        <v>-2.4581033125377174</v>
      </c>
      <c r="V192" s="112">
        <v>1.5406846858330538</v>
      </c>
      <c r="W192" s="84">
        <v>1.778889676097406</v>
      </c>
      <c r="X192" s="46"/>
      <c r="Y192" s="85">
        <v>191</v>
      </c>
      <c r="Z192" s="112">
        <f>(幕後結果!$AB$2+幕後結果!$AB$4*幕後結果_最佳化!$N1193)*12/3</f>
        <v>-0.72467810034843561</v>
      </c>
      <c r="AA192" s="112">
        <f>(幕後結果!$AC$2+幕後結果!$AC$4*幕後結果_最佳化!$O1193)*12/3</f>
        <v>-1.6115242044047544</v>
      </c>
      <c r="AB192" s="112">
        <f>(幕後結果!$AD$2+幕後結果!$AD$4*幕後結果_最佳化!$P1193)*12/3</f>
        <v>0.16700628782374316</v>
      </c>
      <c r="AC192" s="112">
        <f>(幕後結果!$AE$2+幕後結果!$AE$4*幕後結果_最佳化!$Q1193)*12/3</f>
        <v>1.7286087467670492</v>
      </c>
      <c r="AD192" s="112">
        <f>(幕後結果!$AF$2+幕後結果!$AF$4*幕後結果_最佳化!$R1193)*12/3</f>
        <v>2.6748936440948738</v>
      </c>
      <c r="AE192" s="112">
        <f>(幕後結果!$AG$2+幕後結果!$AG$4*幕後結果_最佳化!$S1193)*12/3</f>
        <v>-1.1441764916257795</v>
      </c>
      <c r="AF192" s="112">
        <f>(幕後結果!$AH$2+幕後結果!$AH$4*幕後結果_最佳化!$T1193)*12/3</f>
        <v>-0.46197563041028006</v>
      </c>
      <c r="AG192" s="112">
        <f>(幕後結果!$AI$2+幕後結果!$AI$4*幕後結果_最佳化!$U1193)*12/3</f>
        <v>-1.0741202892780397</v>
      </c>
      <c r="AH192" s="112">
        <f>(幕後結果!$AJ$2+幕後結果!$AJ$4*幕後結果_最佳化!$V1193)*12/3</f>
        <v>2.4900657383135778</v>
      </c>
      <c r="AI192" s="86">
        <f>(幕後結果!$AK$2+幕後結果!$AK$4*幕後結果_最佳化!$W1193)*12/3</f>
        <v>1.5270102670901864</v>
      </c>
      <c r="AJ192" s="46"/>
      <c r="AK192" s="46"/>
      <c r="AL192" s="46"/>
      <c r="AM192" s="94">
        <v>191</v>
      </c>
      <c r="AN192" s="112">
        <f t="shared" si="27"/>
        <v>4.7444764988660106E-2</v>
      </c>
      <c r="AO192" s="112">
        <f t="shared" si="28"/>
        <v>2.0172111566520096E-3</v>
      </c>
      <c r="AP192" s="112">
        <f t="shared" si="29"/>
        <v>0.12133840017670765</v>
      </c>
      <c r="AQ192" s="112">
        <f t="shared" si="30"/>
        <v>0.13798275612885355</v>
      </c>
      <c r="AR192" s="112">
        <f t="shared" si="31"/>
        <v>6.0361472855471991E-2</v>
      </c>
      <c r="AS192" s="112">
        <f t="shared" si="32"/>
        <v>0.10094174384578922</v>
      </c>
      <c r="AT192" s="112">
        <f t="shared" si="33"/>
        <v>0.17482668250083466</v>
      </c>
      <c r="AU192" s="112">
        <f t="shared" si="34"/>
        <v>0.18194096461214215</v>
      </c>
      <c r="AV192" s="112">
        <f t="shared" si="35"/>
        <v>1.5073684379680369E-2</v>
      </c>
      <c r="AW192" s="112">
        <f t="shared" si="36"/>
        <v>0.15807231935520824</v>
      </c>
      <c r="AX192" s="112">
        <f t="shared" si="37"/>
        <v>1</v>
      </c>
      <c r="AY192" s="112">
        <f>SUMPRODUCT(AN192:AW192,幕後結果_最佳化!$Z$1005:$AI$1005)</f>
        <v>0.37758605736952083</v>
      </c>
      <c r="AZ192" s="112">
        <f>(SUMPRODUCT(AN192:AW192,MMULT(AN192:AW192,幕後結果!$AB$9:$AK$18)))*252</f>
        <v>4.6065305160328397E-2</v>
      </c>
      <c r="BA192" s="112">
        <f t="shared" si="38"/>
        <v>0.21462829533947381</v>
      </c>
      <c r="BB192" s="88">
        <f t="shared" si="39"/>
        <v>1.5593752764059081</v>
      </c>
      <c r="BC192" s="46"/>
      <c r="BD192" s="46"/>
    </row>
    <row r="193" spans="1:56">
      <c r="A193" s="81">
        <v>192</v>
      </c>
      <c r="B193" s="112">
        <v>0.77132494242370098</v>
      </c>
      <c r="C193" s="112">
        <v>8.8586663414073508E-2</v>
      </c>
      <c r="D193" s="112">
        <v>0.18713874787814855</v>
      </c>
      <c r="E193" s="112">
        <v>0.5994602679277401</v>
      </c>
      <c r="F193" s="112">
        <v>0.35528249952273527</v>
      </c>
      <c r="G193" s="112">
        <v>0.68572451932835943</v>
      </c>
      <c r="H193" s="112">
        <v>0.87671727603594474</v>
      </c>
      <c r="I193" s="112">
        <v>0.42991888542537438</v>
      </c>
      <c r="J193" s="112">
        <v>0.87717810330899759</v>
      </c>
      <c r="K193" s="90">
        <v>0.74472318829341688</v>
      </c>
      <c r="L193" s="91"/>
      <c r="M193" s="92">
        <v>192</v>
      </c>
      <c r="N193" s="115">
        <v>0.74321732626290493</v>
      </c>
      <c r="O193" s="115">
        <v>-1.3495096376661917</v>
      </c>
      <c r="P193" s="115">
        <v>-0.88848951053352887</v>
      </c>
      <c r="Q193" s="115">
        <v>0.25195031994773526</v>
      </c>
      <c r="R193" s="115">
        <v>-0.37109738448709628</v>
      </c>
      <c r="S193" s="115">
        <v>0.48376738905171612</v>
      </c>
      <c r="T193" s="115">
        <v>1.1587319875879432</v>
      </c>
      <c r="U193" s="112">
        <v>-0.17658067983930287</v>
      </c>
      <c r="V193" s="112">
        <v>1.1609953428361122</v>
      </c>
      <c r="W193" s="84">
        <v>0.65797589050188476</v>
      </c>
      <c r="X193" s="46"/>
      <c r="Y193" s="85">
        <v>192</v>
      </c>
      <c r="Z193" s="112">
        <f>(幕後結果!$AB$2+幕後結果!$AB$4*幕後結果_最佳化!$N1194)*12/3</f>
        <v>0.87445144145769549</v>
      </c>
      <c r="AA193" s="112">
        <f>(幕後結果!$AC$2+幕後結果!$AC$4*幕後結果_最佳化!$O1194)*12/3</f>
        <v>-3.1730668885424702</v>
      </c>
      <c r="AB193" s="112">
        <f>(幕後結果!$AD$2+幕後結果!$AD$4*幕後結果_最佳化!$P1194)*12/3</f>
        <v>-0.22023309990178919</v>
      </c>
      <c r="AC193" s="112">
        <f>(幕後結果!$AE$2+幕後結果!$AE$4*幕後結果_最佳化!$Q1194)*12/3</f>
        <v>0.67188424695351723</v>
      </c>
      <c r="AD193" s="112">
        <f>(幕後結果!$AF$2+幕後結果!$AF$4*幕後結果_最佳化!$R1194)*12/3</f>
        <v>1.5021757037529053</v>
      </c>
      <c r="AE193" s="112">
        <f>(幕後結果!$AG$2+幕後結果!$AG$4*幕後結果_最佳化!$S1194)*12/3</f>
        <v>-0.13425300703449458</v>
      </c>
      <c r="AF193" s="112">
        <f>(幕後結果!$AH$2+幕後結果!$AH$4*幕後結果_最佳化!$T1194)*12/3</f>
        <v>0.37342565431429486</v>
      </c>
      <c r="AG193" s="112">
        <f>(幕後結果!$AI$2+幕後結果!$AI$4*幕後結果_最佳化!$U1194)*12/3</f>
        <v>0.1217400464811657</v>
      </c>
      <c r="AH193" s="112">
        <f>(幕後結果!$AJ$2+幕後結果!$AJ$4*幕後結果_最佳化!$V1194)*12/3</f>
        <v>2.3485002393660137</v>
      </c>
      <c r="AI193" s="86">
        <f>(幕後結果!$AK$2+幕後結果!$AK$4*幕後結果_最佳化!$W1194)*12/3</f>
        <v>0.40155687852986094</v>
      </c>
      <c r="AJ193" s="46"/>
      <c r="AK193" s="46"/>
      <c r="AL193" s="46"/>
      <c r="AM193" s="94">
        <v>192</v>
      </c>
      <c r="AN193" s="112">
        <f t="shared" si="27"/>
        <v>1.9496383296060012E-2</v>
      </c>
      <c r="AO193" s="112">
        <f t="shared" si="28"/>
        <v>0.1534620077623855</v>
      </c>
      <c r="AP193" s="112">
        <f t="shared" si="29"/>
        <v>3.6003637814952784E-2</v>
      </c>
      <c r="AQ193" s="112">
        <f t="shared" si="30"/>
        <v>0.12268080199687831</v>
      </c>
      <c r="AR193" s="112">
        <f t="shared" si="31"/>
        <v>0.1457433489448185</v>
      </c>
      <c r="AS193" s="112">
        <f t="shared" si="32"/>
        <v>8.2685368564714132E-2</v>
      </c>
      <c r="AT193" s="112">
        <f t="shared" si="33"/>
        <v>0.15561516108698051</v>
      </c>
      <c r="AU193" s="112">
        <f t="shared" si="34"/>
        <v>0.1443425847701823</v>
      </c>
      <c r="AV193" s="112">
        <f t="shared" si="35"/>
        <v>7.1709856239771219E-2</v>
      </c>
      <c r="AW193" s="112">
        <f t="shared" si="36"/>
        <v>6.8260849523256811E-2</v>
      </c>
      <c r="AX193" s="112">
        <f t="shared" si="37"/>
        <v>1</v>
      </c>
      <c r="AY193" s="112">
        <f>SUMPRODUCT(AN193:AW193,幕後結果_最佳化!$Z$1005:$AI$1005)</f>
        <v>0.34659551332770661</v>
      </c>
      <c r="AZ193" s="112">
        <f>(SUMPRODUCT(AN193:AW193,MMULT(AN193:AW193,幕後結果!$AB$9:$AK$18)))*252</f>
        <v>5.6285027373868105E-2</v>
      </c>
      <c r="BA193" s="112">
        <f t="shared" si="38"/>
        <v>0.23724465720826698</v>
      </c>
      <c r="BB193" s="88">
        <f t="shared" si="39"/>
        <v>1.2800942154035748</v>
      </c>
      <c r="BC193" s="46"/>
      <c r="BD193" s="46"/>
    </row>
    <row r="194" spans="1:56">
      <c r="A194" s="81">
        <v>193</v>
      </c>
      <c r="B194" s="112">
        <v>0.42939847319315794</v>
      </c>
      <c r="C194" s="112">
        <v>7.0892398254951861E-2</v>
      </c>
      <c r="D194" s="112">
        <v>0.98541178004980545</v>
      </c>
      <c r="E194" s="112">
        <v>0.1343814329435391</v>
      </c>
      <c r="F194" s="112">
        <v>0.32601920618554914</v>
      </c>
      <c r="G194" s="112">
        <v>0.11070105494684568</v>
      </c>
      <c r="H194" s="112">
        <v>0.70855625575310022</v>
      </c>
      <c r="I194" s="112">
        <v>0.61536988783492363</v>
      </c>
      <c r="J194" s="112">
        <v>0.78899553802349076</v>
      </c>
      <c r="K194" s="90">
        <v>0.67069720243541542</v>
      </c>
      <c r="L194" s="91"/>
      <c r="M194" s="92">
        <v>193</v>
      </c>
      <c r="N194" s="115">
        <v>-0.17790581195042024</v>
      </c>
      <c r="O194" s="115">
        <v>-1.4691769648338728</v>
      </c>
      <c r="P194" s="115">
        <v>2.1810943332588386</v>
      </c>
      <c r="Q194" s="115">
        <v>-1.1059160298666988</v>
      </c>
      <c r="R194" s="115">
        <v>-0.45093220388080352</v>
      </c>
      <c r="S194" s="115">
        <v>-1.2228082997921845</v>
      </c>
      <c r="T194" s="115">
        <v>0.54917189707922709</v>
      </c>
      <c r="U194" s="112">
        <v>0.29334269241566807</v>
      </c>
      <c r="V194" s="112">
        <v>0.80294084935893684</v>
      </c>
      <c r="W194" s="84">
        <v>0.44183916522789263</v>
      </c>
      <c r="X194" s="46"/>
      <c r="Y194" s="85">
        <v>193</v>
      </c>
      <c r="Z194" s="112">
        <f>(幕後結果!$AB$2+幕後結果!$AB$4*幕後結果_最佳化!$N1195)*12/3</f>
        <v>-0.26916935637256434</v>
      </c>
      <c r="AA194" s="112">
        <f>(幕後結果!$AC$2+幕後結果!$AC$4*幕後結果_最佳化!$O1195)*12/3</f>
        <v>-3.4180090442406943</v>
      </c>
      <c r="AB194" s="112">
        <f>(幕後結果!$AD$2+幕後結果!$AD$4*幕後結果_最佳化!$P1195)*12/3</f>
        <v>2.148280025568718</v>
      </c>
      <c r="AC194" s="112">
        <f>(幕後結果!$AE$2+幕後結果!$AE$4*幕後結果_最佳化!$Q1195)*12/3</f>
        <v>0.33526693122781132</v>
      </c>
      <c r="AD194" s="112">
        <f>(幕後結果!$AF$2+幕後結果!$AF$4*幕後結果_最佳化!$R1195)*12/3</f>
        <v>1.2973592420036144</v>
      </c>
      <c r="AE194" s="112">
        <f>(幕後結果!$AG$2+幕後結果!$AG$4*幕後結果_最佳化!$S1195)*12/3</f>
        <v>-1.9026500631946668</v>
      </c>
      <c r="AF194" s="112">
        <f>(幕後結果!$AH$2+幕後結果!$AH$4*幕後結果_最佳化!$T1195)*12/3</f>
        <v>0.23282376087575438</v>
      </c>
      <c r="AG194" s="112">
        <f>(幕後結果!$AI$2+幕後結果!$AI$4*幕後結果_最佳化!$U1195)*12/3</f>
        <v>-0.23309358837944372</v>
      </c>
      <c r="AH194" s="112">
        <f>(幕後結果!$AJ$2+幕後結果!$AJ$4*幕後結果_最佳化!$V1195)*12/3</f>
        <v>2.0472025630174353</v>
      </c>
      <c r="AI194" s="86">
        <f>(幕後結果!$AK$2+幕後結果!$AK$4*幕後結果_最佳化!$W1195)*12/3</f>
        <v>0.15483392648758043</v>
      </c>
      <c r="AJ194" s="46"/>
      <c r="AK194" s="46"/>
      <c r="AL194" s="46"/>
      <c r="AM194" s="94">
        <v>193</v>
      </c>
      <c r="AN194" s="112">
        <f t="shared" si="27"/>
        <v>0.14707175313673468</v>
      </c>
      <c r="AO194" s="112">
        <f t="shared" si="28"/>
        <v>1.0522221898930076E-2</v>
      </c>
      <c r="AP194" s="112">
        <f t="shared" si="29"/>
        <v>0.12661275695446195</v>
      </c>
      <c r="AQ194" s="112">
        <f t="shared" si="30"/>
        <v>7.9458951123125787E-2</v>
      </c>
      <c r="AR194" s="112">
        <f t="shared" si="31"/>
        <v>4.514406768246134E-2</v>
      </c>
      <c r="AS194" s="112">
        <f t="shared" si="32"/>
        <v>0.17503581744407928</v>
      </c>
      <c r="AT194" s="112">
        <f t="shared" si="33"/>
        <v>7.5617009077805553E-2</v>
      </c>
      <c r="AU194" s="112">
        <f t="shared" si="34"/>
        <v>7.7262752587433758E-2</v>
      </c>
      <c r="AV194" s="112">
        <f t="shared" si="35"/>
        <v>0.11195391657721024</v>
      </c>
      <c r="AW194" s="112">
        <f t="shared" si="36"/>
        <v>0.15132075351775734</v>
      </c>
      <c r="AX194" s="112">
        <f t="shared" si="37"/>
        <v>0.99999999999999989</v>
      </c>
      <c r="AY194" s="112">
        <f>SUMPRODUCT(AN194:AW194,幕後結果_最佳化!$Z$1005:$AI$1005)</f>
        <v>0.34914595917125424</v>
      </c>
      <c r="AZ194" s="112">
        <f>(SUMPRODUCT(AN194:AW194,MMULT(AN194:AW194,幕後結果!$AB$9:$AK$18)))*252</f>
        <v>4.6743509826599881E-2</v>
      </c>
      <c r="BA194" s="112">
        <f t="shared" si="38"/>
        <v>0.21620247414541741</v>
      </c>
      <c r="BB194" s="88">
        <f t="shared" si="39"/>
        <v>1.4164775883428316</v>
      </c>
      <c r="BC194" s="46"/>
      <c r="BD194" s="46"/>
    </row>
    <row r="195" spans="1:56">
      <c r="A195" s="81">
        <v>194</v>
      </c>
      <c r="B195" s="112">
        <v>0.95299330355419909</v>
      </c>
      <c r="C195" s="112">
        <v>0.20649104283996378</v>
      </c>
      <c r="D195" s="112">
        <v>0.74955420049573473</v>
      </c>
      <c r="E195" s="112">
        <v>2.9892180861895268E-2</v>
      </c>
      <c r="F195" s="112">
        <v>0.13806645662882766</v>
      </c>
      <c r="G195" s="112">
        <v>3.8775276503626221E-2</v>
      </c>
      <c r="H195" s="112">
        <v>0.59998578196260133</v>
      </c>
      <c r="I195" s="112">
        <v>0.68808566889747436</v>
      </c>
      <c r="J195" s="112">
        <v>0.36677908286784167</v>
      </c>
      <c r="K195" s="90">
        <v>0.33584172393149969</v>
      </c>
      <c r="L195" s="91"/>
      <c r="M195" s="92">
        <v>194</v>
      </c>
      <c r="N195" s="115">
        <v>1.6745966709488749</v>
      </c>
      <c r="O195" s="115">
        <v>-0.81865708873589016</v>
      </c>
      <c r="P195" s="115">
        <v>0.67308754213908062</v>
      </c>
      <c r="Q195" s="115">
        <v>-1.8823805727802132</v>
      </c>
      <c r="R195" s="115">
        <v>-1.0890475597263947</v>
      </c>
      <c r="S195" s="115">
        <v>-1.7650786220479748</v>
      </c>
      <c r="T195" s="115">
        <v>0.25331030167106844</v>
      </c>
      <c r="U195" s="112">
        <v>0.49043139941833686</v>
      </c>
      <c r="V195" s="112">
        <v>-0.34039621892287186</v>
      </c>
      <c r="W195" s="84">
        <v>-0.42383870610267221</v>
      </c>
      <c r="X195" s="46"/>
      <c r="Y195" s="85">
        <v>194</v>
      </c>
      <c r="Z195" s="112">
        <f>(幕後結果!$AB$2+幕後結果!$AB$4*幕後結果_最佳化!$N1196)*12/3</f>
        <v>2.0308058365046198</v>
      </c>
      <c r="AA195" s="112">
        <f>(幕後結果!$AC$2+幕後結果!$AC$4*幕後結果_最佳化!$O1196)*12/3</f>
        <v>-2.3605903991983324</v>
      </c>
      <c r="AB195" s="112">
        <f>(幕後結果!$AD$2+幕後結果!$AD$4*幕後結果_最佳化!$P1196)*12/3</f>
        <v>1.4664369461101565</v>
      </c>
      <c r="AC195" s="112">
        <f>(幕後結果!$AE$2+幕後結果!$AE$4*幕後結果_最佳化!$Q1196)*12/3</f>
        <v>-0.3603837287455891</v>
      </c>
      <c r="AD195" s="112">
        <f>(幕後結果!$AF$2+幕後結果!$AF$4*幕後結果_最佳化!$R1196)*12/3</f>
        <v>0.98817636133371467</v>
      </c>
      <c r="AE195" s="112">
        <f>(幕後結果!$AG$2+幕後結果!$AG$4*幕後結果_最佳化!$S1196)*12/3</f>
        <v>-2.5191188763292094</v>
      </c>
      <c r="AF195" s="112">
        <f>(幕後結果!$AH$2+幕後結果!$AH$4*幕後結果_最佳化!$T1196)*12/3</f>
        <v>-0.23706092280723165</v>
      </c>
      <c r="AG195" s="112">
        <f>(幕後結果!$AI$2+幕後結果!$AI$4*幕後結果_最佳化!$U1196)*12/3</f>
        <v>-0.39221304142828428</v>
      </c>
      <c r="AH195" s="112">
        <f>(幕後結果!$AJ$2+幕後結果!$AJ$4*幕後結果_最佳化!$V1196)*12/3</f>
        <v>1.1496968382141786</v>
      </c>
      <c r="AI195" s="86">
        <f>(幕後結果!$AK$2+幕後結果!$AK$4*幕後結果_最佳化!$W1196)*12/3</f>
        <v>-0.38183183949104854</v>
      </c>
      <c r="AJ195" s="46"/>
      <c r="AK195" s="46"/>
      <c r="AL195" s="46"/>
      <c r="AM195" s="94">
        <v>194</v>
      </c>
      <c r="AN195" s="112">
        <f t="shared" si="27"/>
        <v>0.14396117477897979</v>
      </c>
      <c r="AO195" s="112">
        <f t="shared" si="28"/>
        <v>0.14974302568272421</v>
      </c>
      <c r="AP195" s="112">
        <f t="shared" si="29"/>
        <v>0.12998545782599774</v>
      </c>
      <c r="AQ195" s="112">
        <f t="shared" si="30"/>
        <v>0.11814063304839045</v>
      </c>
      <c r="AR195" s="112">
        <f t="shared" si="31"/>
        <v>0.12738158906102692</v>
      </c>
      <c r="AS195" s="112">
        <f t="shared" si="32"/>
        <v>2.9682216532414103E-2</v>
      </c>
      <c r="AT195" s="112">
        <f t="shared" si="33"/>
        <v>7.6963689400048857E-2</v>
      </c>
      <c r="AU195" s="112">
        <f t="shared" si="34"/>
        <v>0.15407414518209919</v>
      </c>
      <c r="AV195" s="112">
        <f t="shared" si="35"/>
        <v>3.9340428546200241E-2</v>
      </c>
      <c r="AW195" s="112">
        <f t="shared" si="36"/>
        <v>3.0727639942118606E-2</v>
      </c>
      <c r="AX195" s="112">
        <f t="shared" si="37"/>
        <v>1</v>
      </c>
      <c r="AY195" s="112">
        <f>SUMPRODUCT(AN195:AW195,幕後結果_最佳化!$Z$1005:$AI$1005)</f>
        <v>0.31216815108679508</v>
      </c>
      <c r="AZ195" s="112">
        <f>(SUMPRODUCT(AN195:AW195,MMULT(AN195:AW195,幕後結果!$AB$9:$AK$18)))*252</f>
        <v>6.0862060068269393E-2</v>
      </c>
      <c r="BA195" s="112">
        <f t="shared" si="38"/>
        <v>0.24670237142814294</v>
      </c>
      <c r="BB195" s="88">
        <f t="shared" si="39"/>
        <v>1.0914696503646091</v>
      </c>
      <c r="BC195" s="46"/>
      <c r="BD195" s="46"/>
    </row>
    <row r="196" spans="1:56">
      <c r="A196" s="81">
        <v>195</v>
      </c>
      <c r="B196" s="112">
        <v>0.31524833831577848</v>
      </c>
      <c r="C196" s="112">
        <v>0.99226054355727511</v>
      </c>
      <c r="D196" s="112">
        <v>0.84683842812514687</v>
      </c>
      <c r="E196" s="112">
        <v>0.83368938220068634</v>
      </c>
      <c r="F196" s="112">
        <v>0.49425658356193392</v>
      </c>
      <c r="G196" s="112">
        <v>0.58186799605336148</v>
      </c>
      <c r="H196" s="112">
        <v>0.23334016659089762</v>
      </c>
      <c r="I196" s="112">
        <v>0.39075735087964469</v>
      </c>
      <c r="J196" s="112">
        <v>0.58234898699698645</v>
      </c>
      <c r="K196" s="90">
        <v>0.4128892942303739</v>
      </c>
      <c r="L196" s="91"/>
      <c r="M196" s="92">
        <v>195</v>
      </c>
      <c r="N196" s="115">
        <v>-0.48102789020538894</v>
      </c>
      <c r="O196" s="115">
        <v>2.4209756783382352</v>
      </c>
      <c r="P196" s="115">
        <v>1.0229676453704311</v>
      </c>
      <c r="Q196" s="115">
        <v>0.96884759492118533</v>
      </c>
      <c r="R196" s="115">
        <v>-1.439710738532745E-2</v>
      </c>
      <c r="S196" s="115">
        <v>0.20667458397162075</v>
      </c>
      <c r="T196" s="115">
        <v>-0.72789096691593025</v>
      </c>
      <c r="U196" s="112">
        <v>-0.27734566095436403</v>
      </c>
      <c r="V196" s="112">
        <v>0.20790643314561152</v>
      </c>
      <c r="W196" s="84">
        <v>-0.22011885793497349</v>
      </c>
      <c r="X196" s="46"/>
      <c r="Y196" s="85">
        <v>195</v>
      </c>
      <c r="Z196" s="112">
        <f>(幕後結果!$AB$2+幕後結果!$AB$4*幕後結果_最佳化!$N1197)*12/3</f>
        <v>-0.64551069293513663</v>
      </c>
      <c r="AA196" s="112">
        <f>(幕後結果!$AC$2+幕後結果!$AC$4*幕後結果_最佳化!$O1197)*12/3</f>
        <v>1.9165682138941389</v>
      </c>
      <c r="AB196" s="112">
        <f>(幕後結果!$AD$2+幕後結果!$AD$4*幕後結果_最佳化!$P1197)*12/3</f>
        <v>1.4492130203045932</v>
      </c>
      <c r="AC196" s="112">
        <f>(幕後結果!$AE$2+幕後結果!$AE$4*幕後結果_最佳化!$Q1197)*12/3</f>
        <v>2.2218100761499961</v>
      </c>
      <c r="AD196" s="112">
        <f>(幕後結果!$AF$2+幕後結果!$AF$4*幕後結果_最佳化!$R1197)*12/3</f>
        <v>2.9326789673984233</v>
      </c>
      <c r="AE196" s="112">
        <f>(幕後結果!$AG$2+幕後結果!$AG$4*幕後結果_最佳化!$S1197)*12/3</f>
        <v>0.94491920511988547</v>
      </c>
      <c r="AF196" s="112">
        <f>(幕後結果!$AH$2+幕後結果!$AH$4*幕後結果_最佳化!$T1197)*12/3</f>
        <v>-0.10421048520300323</v>
      </c>
      <c r="AG196" s="112">
        <f>(幕後結果!$AI$2+幕後結果!$AI$4*幕後結果_最佳化!$U1197)*12/3</f>
        <v>1.338067587009351</v>
      </c>
      <c r="AH196" s="112">
        <f>(幕後結果!$AJ$2+幕後結果!$AJ$4*幕後結果_最佳化!$V1197)*12/3</f>
        <v>1.1080143677729191</v>
      </c>
      <c r="AI196" s="86">
        <f>(幕後結果!$AK$2+幕後結果!$AK$4*幕後結果_最佳化!$W1197)*12/3</f>
        <v>0.79896324232159144</v>
      </c>
      <c r="AJ196" s="46"/>
      <c r="AK196" s="46"/>
      <c r="AL196" s="46"/>
      <c r="AM196" s="94">
        <v>195</v>
      </c>
      <c r="AN196" s="112">
        <f t="shared" ref="AN196:AN259" si="40">B1197/SUM($B1197:$K1197)</f>
        <v>0.10018231267896806</v>
      </c>
      <c r="AO196" s="112">
        <f t="shared" ref="AO196:AO259" si="41">C1197/SUM($B1197:$K1197)</f>
        <v>1.6459351659126618E-2</v>
      </c>
      <c r="AP196" s="112">
        <f t="shared" ref="AP196:AP259" si="42">D1197/SUM($B1197:$K1197)</f>
        <v>5.4648725760863319E-2</v>
      </c>
      <c r="AQ196" s="112">
        <f t="shared" ref="AQ196:AQ259" si="43">E1197/SUM($B1197:$K1197)</f>
        <v>0.12346204883404581</v>
      </c>
      <c r="AR196" s="112">
        <f t="shared" ref="AR196:AR259" si="44">F1197/SUM($B1197:$K1197)</f>
        <v>0.1752043261965549</v>
      </c>
      <c r="AS196" s="112">
        <f t="shared" ref="AS196:AS259" si="45">G1197/SUM($B1197:$K1197)</f>
        <v>0.10225372609131773</v>
      </c>
      <c r="AT196" s="112">
        <f t="shared" ref="AT196:AT259" si="46">H1197/SUM($B1197:$K1197)</f>
        <v>0.12497968015723589</v>
      </c>
      <c r="AU196" s="112">
        <f t="shared" ref="AU196:AU259" si="47">I1197/SUM($B1197:$K1197)</f>
        <v>0.16320832170304422</v>
      </c>
      <c r="AV196" s="112">
        <f t="shared" ref="AV196:AV259" si="48">J1197/SUM($B1197:$K1197)</f>
        <v>0.13787747402009581</v>
      </c>
      <c r="AW196" s="112">
        <f t="shared" ref="AW196:AW259" si="49">K1197/SUM($B1197:$K1197)</f>
        <v>1.7240328987476955E-3</v>
      </c>
      <c r="AX196" s="112">
        <f t="shared" ref="AX196:AX259" si="50">SUM(AN196:AW196)</f>
        <v>1.0000000000000002</v>
      </c>
      <c r="AY196" s="112">
        <f>SUMPRODUCT(AN196:AW196,幕後結果_最佳化!$Z$1005:$AI$1005)</f>
        <v>0.67465867737959562</v>
      </c>
      <c r="AZ196" s="112">
        <f>(SUMPRODUCT(AN196:AW196,MMULT(AN196:AW196,幕後結果!$AB$9:$AK$18)))*252</f>
        <v>5.2701743919166696E-2</v>
      </c>
      <c r="BA196" s="112">
        <f t="shared" ref="BA196:BA259" si="51">AZ196^0.5</f>
        <v>0.2295686039491609</v>
      </c>
      <c r="BB196" s="88">
        <f t="shared" ref="BB196:BB259" si="52">(AY196-$BC$2)/$BA196</f>
        <v>2.7519384903325093</v>
      </c>
      <c r="BC196" s="46"/>
      <c r="BD196" s="46"/>
    </row>
    <row r="197" spans="1:56">
      <c r="A197" s="81">
        <v>196</v>
      </c>
      <c r="B197" s="112">
        <v>0.97516902590714327</v>
      </c>
      <c r="C197" s="112">
        <v>0.66478944522073102</v>
      </c>
      <c r="D197" s="112">
        <v>0.81999324696500353</v>
      </c>
      <c r="E197" s="112">
        <v>0.82782737475922441</v>
      </c>
      <c r="F197" s="112">
        <v>0.98325028361064648</v>
      </c>
      <c r="G197" s="112">
        <v>0.27958674331401601</v>
      </c>
      <c r="H197" s="112">
        <v>0.30693994551754211</v>
      </c>
      <c r="I197" s="112">
        <v>0.97637052095115884</v>
      </c>
      <c r="J197" s="112">
        <v>0.24753332014001583</v>
      </c>
      <c r="K197" s="90">
        <v>4.39592722847717E-2</v>
      </c>
      <c r="L197" s="91"/>
      <c r="M197" s="92">
        <v>196</v>
      </c>
      <c r="N197" s="115">
        <v>1.962864263539922</v>
      </c>
      <c r="O197" s="115">
        <v>0.42557013007387556</v>
      </c>
      <c r="P197" s="115">
        <v>0.91533935249599385</v>
      </c>
      <c r="Q197" s="115">
        <v>0.94561449081899662</v>
      </c>
      <c r="R197" s="115">
        <v>2.1260459611110822</v>
      </c>
      <c r="S197" s="115">
        <v>-0.58406960007849473</v>
      </c>
      <c r="T197" s="115">
        <v>-0.50454294620109208</v>
      </c>
      <c r="U197" s="112">
        <v>1.9839720298843386</v>
      </c>
      <c r="V197" s="112">
        <v>-0.68227252895201873</v>
      </c>
      <c r="W197" s="84">
        <v>-1.7064810877052514</v>
      </c>
      <c r="X197" s="46"/>
      <c r="Y197" s="85">
        <v>196</v>
      </c>
      <c r="Z197" s="112">
        <f>(幕後結果!$AB$2+幕後結果!$AB$4*幕後結果_最佳化!$N1198)*12/3</f>
        <v>2.3887045804956029</v>
      </c>
      <c r="AA197" s="112">
        <f>(幕後結果!$AC$2+幕後結果!$AC$4*幕後結果_最佳化!$O1198)*12/3</f>
        <v>-0.62090840198085862</v>
      </c>
      <c r="AB197" s="112">
        <f>(幕後結果!$AD$2+幕後結果!$AD$4*幕後結果_最佳化!$P1198)*12/3</f>
        <v>1.8894040236236667</v>
      </c>
      <c r="AC197" s="112">
        <f>(幕後結果!$AE$2+幕後結果!$AE$4*幕後結果_最佳化!$Q1198)*12/3</f>
        <v>1.9799070437453821</v>
      </c>
      <c r="AD197" s="112">
        <f>(幕後結果!$AF$2+幕後結果!$AF$4*幕後結果_最佳化!$R1198)*12/3</f>
        <v>5.2882342774651505</v>
      </c>
      <c r="AE197" s="112">
        <f>(幕後結果!$AG$2+幕後結果!$AG$4*幕後結果_最佳化!$S1198)*12/3</f>
        <v>-0.13212444131634915</v>
      </c>
      <c r="AF197" s="112">
        <f>(幕後結果!$AH$2+幕後結果!$AH$4*幕後結果_最佳化!$T1198)*12/3</f>
        <v>3.0586656672683565E-2</v>
      </c>
      <c r="AG197" s="112">
        <f>(幕後結果!$AI$2+幕後結果!$AI$4*幕後結果_最佳化!$U1198)*12/3</f>
        <v>3.0405177628315152</v>
      </c>
      <c r="AH197" s="112">
        <f>(幕後結果!$AJ$2+幕後結果!$AJ$4*幕後結果_最佳化!$V1198)*12/3</f>
        <v>1.4972288248726613</v>
      </c>
      <c r="AI197" s="86">
        <f>(幕後結果!$AK$2+幕後結果!$AK$4*幕後結果_最佳化!$W1198)*12/3</f>
        <v>-0.26325230314793663</v>
      </c>
      <c r="AJ197" s="46"/>
      <c r="AK197" s="46"/>
      <c r="AL197" s="46"/>
      <c r="AM197" s="94">
        <v>196</v>
      </c>
      <c r="AN197" s="112">
        <f t="shared" si="40"/>
        <v>7.027798791675538E-2</v>
      </c>
      <c r="AO197" s="112">
        <f t="shared" si="41"/>
        <v>2.2713457310332925E-2</v>
      </c>
      <c r="AP197" s="112">
        <f t="shared" si="42"/>
        <v>5.1370146046347355E-2</v>
      </c>
      <c r="AQ197" s="112">
        <f t="shared" si="43"/>
        <v>4.0539525536335747E-2</v>
      </c>
      <c r="AR197" s="112">
        <f t="shared" si="44"/>
        <v>0.15873972863872993</v>
      </c>
      <c r="AS197" s="112">
        <f t="shared" si="45"/>
        <v>5.5472853501304903E-2</v>
      </c>
      <c r="AT197" s="112">
        <f t="shared" si="46"/>
        <v>0.13175936481270414</v>
      </c>
      <c r="AU197" s="112">
        <f t="shared" si="47"/>
        <v>0.17965339037034284</v>
      </c>
      <c r="AV197" s="112">
        <f t="shared" si="48"/>
        <v>0.10548813963961497</v>
      </c>
      <c r="AW197" s="112">
        <f t="shared" si="49"/>
        <v>0.18398540622753179</v>
      </c>
      <c r="AX197" s="112">
        <f t="shared" si="50"/>
        <v>0.99999999999999989</v>
      </c>
      <c r="AY197" s="112">
        <f>SUMPRODUCT(AN197:AW197,幕後結果_最佳化!$Z$1005:$AI$1005)</f>
        <v>0.54408178711330279</v>
      </c>
      <c r="AZ197" s="112">
        <f>(SUMPRODUCT(AN197:AW197,MMULT(AN197:AW197,幕後結果!$AB$9:$AK$18)))*252</f>
        <v>5.2370944991862824E-2</v>
      </c>
      <c r="BA197" s="112">
        <f t="shared" si="51"/>
        <v>0.22884699034914754</v>
      </c>
      <c r="BB197" s="88">
        <f t="shared" si="52"/>
        <v>2.1900300561028097</v>
      </c>
      <c r="BC197" s="46"/>
      <c r="BD197" s="46"/>
    </row>
    <row r="198" spans="1:56">
      <c r="A198" s="81">
        <v>197</v>
      </c>
      <c r="B198" s="112">
        <v>0.81299471024230074</v>
      </c>
      <c r="C198" s="112">
        <v>0.34889635538994934</v>
      </c>
      <c r="D198" s="112">
        <v>0.7906484815757493</v>
      </c>
      <c r="E198" s="112">
        <v>0.87722189798357886</v>
      </c>
      <c r="F198" s="112">
        <v>0.79105973743717106</v>
      </c>
      <c r="G198" s="112">
        <v>0.99698348732754494</v>
      </c>
      <c r="H198" s="112">
        <v>0.80308534959248301</v>
      </c>
      <c r="I198" s="112">
        <v>0.88326198488937258</v>
      </c>
      <c r="J198" s="112">
        <v>0.14476206113329959</v>
      </c>
      <c r="K198" s="90">
        <v>0.96644498148373792</v>
      </c>
      <c r="L198" s="91"/>
      <c r="M198" s="92">
        <v>197</v>
      </c>
      <c r="N198" s="115">
        <v>0.88898604538656378</v>
      </c>
      <c r="O198" s="115">
        <v>-0.3883017926757662</v>
      </c>
      <c r="P198" s="115">
        <v>0.80867339238284308</v>
      </c>
      <c r="Q198" s="115">
        <v>1.1612107501889612</v>
      </c>
      <c r="R198" s="115">
        <v>0.81010379189565773</v>
      </c>
      <c r="S198" s="115">
        <v>2.7459810218218021</v>
      </c>
      <c r="T198" s="115">
        <v>0.85269349206507894</v>
      </c>
      <c r="U198" s="112">
        <v>1.1914524058991547</v>
      </c>
      <c r="V198" s="112">
        <v>-1.0591661408273267</v>
      </c>
      <c r="W198" s="84">
        <v>1.8309363964787455</v>
      </c>
      <c r="X198" s="46"/>
      <c r="Y198" s="85">
        <v>197</v>
      </c>
      <c r="Z198" s="112">
        <f>(幕後結果!$AB$2+幕後結果!$AB$4*幕後結果_最佳化!$N1199)*12/3</f>
        <v>1.0554306525393375</v>
      </c>
      <c r="AA198" s="112">
        <f>(幕後結果!$AC$2+幕後結果!$AC$4*幕後結果_最佳化!$O1199)*12/3</f>
        <v>-1.8357872535364468</v>
      </c>
      <c r="AB198" s="112">
        <f>(幕後結果!$AD$2+幕後結果!$AD$4*幕後結果_最佳化!$P1199)*12/3</f>
        <v>1.3909447702475211</v>
      </c>
      <c r="AC198" s="112">
        <f>(幕後結果!$AE$2+幕後結果!$AE$4*幕後結果_最佳化!$Q1199)*12/3</f>
        <v>1.9063176378767401</v>
      </c>
      <c r="AD198" s="112">
        <f>(幕後結果!$AF$2+幕後結果!$AF$4*幕後結果_最佳化!$R1199)*12/3</f>
        <v>3.4492815828609529</v>
      </c>
      <c r="AE198" s="112">
        <f>(幕後結果!$AG$2+幕後結果!$AG$4*幕後結果_最佳化!$S1199)*12/3</f>
        <v>2.7920614497040019</v>
      </c>
      <c r="AF198" s="112">
        <f>(幕後結果!$AH$2+幕後結果!$AH$4*幕後結果_最佳化!$T1199)*12/3</f>
        <v>0.58501369659929803</v>
      </c>
      <c r="AG198" s="112">
        <f>(幕後結果!$AI$2+幕後結果!$AI$4*幕後結果_最佳化!$U1199)*12/3</f>
        <v>2.5652196497132271</v>
      </c>
      <c r="AH198" s="112">
        <f>(幕後結果!$AJ$2+幕後結果!$AJ$4*幕後結果_最佳化!$V1199)*12/3</f>
        <v>0.71388761540792656</v>
      </c>
      <c r="AI198" s="86">
        <f>(幕後結果!$AK$2+幕後結果!$AK$4*幕後結果_最佳化!$W1199)*12/3</f>
        <v>1.6488517066542585</v>
      </c>
      <c r="AJ198" s="46"/>
      <c r="AK198" s="46"/>
      <c r="AL198" s="46"/>
      <c r="AM198" s="94">
        <v>197</v>
      </c>
      <c r="AN198" s="112">
        <f t="shared" si="40"/>
        <v>2.8738351680997035E-2</v>
      </c>
      <c r="AO198" s="112">
        <f t="shared" si="41"/>
        <v>0.19249391901812971</v>
      </c>
      <c r="AP198" s="112">
        <f t="shared" si="42"/>
        <v>1.1379889843650239E-3</v>
      </c>
      <c r="AQ198" s="112">
        <f t="shared" si="43"/>
        <v>3.9937399953885289E-2</v>
      </c>
      <c r="AR198" s="112">
        <f t="shared" si="44"/>
        <v>6.164622842617349E-2</v>
      </c>
      <c r="AS198" s="112">
        <f t="shared" si="45"/>
        <v>0.10908020602071776</v>
      </c>
      <c r="AT198" s="112">
        <f t="shared" si="46"/>
        <v>4.981926242944959E-2</v>
      </c>
      <c r="AU198" s="112">
        <f t="shared" si="47"/>
        <v>0.12468738537734934</v>
      </c>
      <c r="AV198" s="112">
        <f t="shared" si="48"/>
        <v>0.18976569249709027</v>
      </c>
      <c r="AW198" s="112">
        <f t="shared" si="49"/>
        <v>0.20269356561184243</v>
      </c>
      <c r="AX198" s="112">
        <f t="shared" si="50"/>
        <v>1</v>
      </c>
      <c r="AY198" s="112">
        <f>SUMPRODUCT(AN198:AW198,幕後結果_最佳化!$Z$1005:$AI$1005)</f>
        <v>0.17321551335249979</v>
      </c>
      <c r="AZ198" s="112">
        <f>(SUMPRODUCT(AN198:AW198,MMULT(AN198:AW198,幕後結果!$AB$9:$AK$18)))*252</f>
        <v>6.158211445999702E-2</v>
      </c>
      <c r="BA198" s="112">
        <f t="shared" si="51"/>
        <v>0.24815743885686165</v>
      </c>
      <c r="BB198" s="88">
        <f t="shared" si="52"/>
        <v>0.52513240768763092</v>
      </c>
      <c r="BC198" s="46"/>
      <c r="BD198" s="46"/>
    </row>
    <row r="199" spans="1:56">
      <c r="A199" s="81">
        <v>198</v>
      </c>
      <c r="B199" s="112">
        <v>0.92227748916483843</v>
      </c>
      <c r="C199" s="112">
        <v>1.235864683769905E-2</v>
      </c>
      <c r="D199" s="112">
        <v>0.98084372795991448</v>
      </c>
      <c r="E199" s="112">
        <v>0.8444911787806022</v>
      </c>
      <c r="F199" s="112">
        <v>0.65320176241549888</v>
      </c>
      <c r="G199" s="112">
        <v>0.68305814957072664</v>
      </c>
      <c r="H199" s="112">
        <v>0.51856579697062122</v>
      </c>
      <c r="I199" s="112">
        <v>0.20326604956815375</v>
      </c>
      <c r="J199" s="112">
        <v>0.52317148808990921</v>
      </c>
      <c r="K199" s="90">
        <v>0.54937658379440246</v>
      </c>
      <c r="L199" s="91"/>
      <c r="M199" s="92">
        <v>198</v>
      </c>
      <c r="N199" s="115">
        <v>1.4205589424777161</v>
      </c>
      <c r="O199" s="115">
        <v>-2.2457926288974908</v>
      </c>
      <c r="P199" s="115">
        <v>2.071495183696467</v>
      </c>
      <c r="Q199" s="115">
        <v>1.0130890199042855</v>
      </c>
      <c r="R199" s="115">
        <v>0.39397909259494091</v>
      </c>
      <c r="S199" s="115">
        <v>0.47626766178785018</v>
      </c>
      <c r="T199" s="115">
        <v>4.6554362440948842E-2</v>
      </c>
      <c r="U199" s="112">
        <v>-0.83001182292731568</v>
      </c>
      <c r="V199" s="112">
        <v>5.8115003131591576E-2</v>
      </c>
      <c r="W199" s="84">
        <v>0.12408644262637812</v>
      </c>
      <c r="X199" s="46"/>
      <c r="Y199" s="85">
        <v>198</v>
      </c>
      <c r="Z199" s="112">
        <f>(幕後結果!$AB$2+幕後結果!$AB$4*幕後結果_最佳化!$N1200)*12/3</f>
        <v>1.7154051938970614</v>
      </c>
      <c r="AA199" s="112">
        <f>(幕後結果!$AC$2+幕後結果!$AC$4*幕後結果_最佳化!$O1200)*12/3</f>
        <v>-4.3493593380572415</v>
      </c>
      <c r="AB199" s="112">
        <f>(幕後結果!$AD$2+幕後結果!$AD$4*幕後結果_最佳化!$P1200)*12/3</f>
        <v>2.4559236777854325</v>
      </c>
      <c r="AC199" s="112">
        <f>(幕後結果!$AE$2+幕後結果!$AE$4*幕後結果_最佳化!$Q1200)*12/3</f>
        <v>1.8068735633195014</v>
      </c>
      <c r="AD199" s="112">
        <f>(幕後結果!$AF$2+幕後結果!$AF$4*幕後結果_最佳化!$R1200)*12/3</f>
        <v>2.8670089736751678</v>
      </c>
      <c r="AE199" s="112">
        <f>(幕後結果!$AG$2+幕後結果!$AG$4*幕後結果_最佳化!$S1200)*12/3</f>
        <v>-0.15092740537472429</v>
      </c>
      <c r="AF199" s="112">
        <f>(幕後結果!$AH$2+幕後結果!$AH$4*幕後結果_最佳化!$T1200)*12/3</f>
        <v>-3.0490809347464773E-2</v>
      </c>
      <c r="AG199" s="112">
        <f>(幕後結果!$AI$2+幕後結果!$AI$4*幕後結果_最佳化!$U1200)*12/3</f>
        <v>0.50715695818229789</v>
      </c>
      <c r="AH199" s="112">
        <f>(幕後結果!$AJ$2+幕後結果!$AJ$4*幕後結果_最佳化!$V1200)*12/3</f>
        <v>1.8344666473823024</v>
      </c>
      <c r="AI199" s="86">
        <f>(幕後結果!$AK$2+幕後結果!$AK$4*幕後結果_最佳化!$W1200)*12/3</f>
        <v>0.14933393011686777</v>
      </c>
      <c r="AJ199" s="46"/>
      <c r="AK199" s="46"/>
      <c r="AL199" s="46"/>
      <c r="AM199" s="94">
        <v>198</v>
      </c>
      <c r="AN199" s="112">
        <f t="shared" si="40"/>
        <v>9.0282781183943284E-2</v>
      </c>
      <c r="AO199" s="112">
        <f t="shared" si="41"/>
        <v>0.19022929656056906</v>
      </c>
      <c r="AP199" s="112">
        <f t="shared" si="42"/>
        <v>1.6418171911680246E-3</v>
      </c>
      <c r="AQ199" s="112">
        <f t="shared" si="43"/>
        <v>0.13703325305087385</v>
      </c>
      <c r="AR199" s="112">
        <f t="shared" si="44"/>
        <v>3.2442089188266632E-2</v>
      </c>
      <c r="AS199" s="112">
        <f t="shared" si="45"/>
        <v>0.12500975400569783</v>
      </c>
      <c r="AT199" s="112">
        <f t="shared" si="46"/>
        <v>0.13979673825227848</v>
      </c>
      <c r="AU199" s="112">
        <f t="shared" si="47"/>
        <v>7.6193464164228716E-2</v>
      </c>
      <c r="AV199" s="112">
        <f t="shared" si="48"/>
        <v>0.10013758470508717</v>
      </c>
      <c r="AW199" s="112">
        <f t="shared" si="49"/>
        <v>0.1072332216978869</v>
      </c>
      <c r="AX199" s="112">
        <f t="shared" si="50"/>
        <v>0.99999999999999978</v>
      </c>
      <c r="AY199" s="112">
        <f>SUMPRODUCT(AN199:AW199,幕後結果_最佳化!$Z$1005:$AI$1005)</f>
        <v>6.1029916704930701E-2</v>
      </c>
      <c r="AZ199" s="112">
        <f>(SUMPRODUCT(AN199:AW199,MMULT(AN199:AW199,幕後結果!$AB$9:$AK$18)))*252</f>
        <v>5.2291446916927581E-2</v>
      </c>
      <c r="BA199" s="112">
        <f t="shared" si="51"/>
        <v>0.2286732317454922</v>
      </c>
      <c r="BB199" s="88">
        <f t="shared" si="52"/>
        <v>7.9283073784118557E-2</v>
      </c>
      <c r="BC199" s="46"/>
      <c r="BD199" s="46"/>
    </row>
    <row r="200" spans="1:56">
      <c r="A200" s="81">
        <v>199</v>
      </c>
      <c r="B200" s="112">
        <v>0.9953391016303057</v>
      </c>
      <c r="C200" s="112">
        <v>0.22019214867198778</v>
      </c>
      <c r="D200" s="112">
        <v>0.59217824185873913</v>
      </c>
      <c r="E200" s="112">
        <v>0.69223903394448127</v>
      </c>
      <c r="F200" s="112">
        <v>0.58695448502443748</v>
      </c>
      <c r="G200" s="112">
        <v>0.47146468583960566</v>
      </c>
      <c r="H200" s="112">
        <v>0.60671302767857971</v>
      </c>
      <c r="I200" s="112">
        <v>0.3484009021858514</v>
      </c>
      <c r="J200" s="112">
        <v>0.39525533598754659</v>
      </c>
      <c r="K200" s="90">
        <v>0.84946598616617996</v>
      </c>
      <c r="L200" s="91"/>
      <c r="M200" s="92">
        <v>199</v>
      </c>
      <c r="N200" s="115">
        <v>2.6000213253854616</v>
      </c>
      <c r="O200" s="115">
        <v>-0.7715444309386863</v>
      </c>
      <c r="P200" s="115">
        <v>0.23315182084397984</v>
      </c>
      <c r="Q200" s="115">
        <v>0.50220698203224357</v>
      </c>
      <c r="R200" s="115">
        <v>0.21971768579857251</v>
      </c>
      <c r="S200" s="115">
        <v>-7.1588525864800245E-2</v>
      </c>
      <c r="T200" s="115">
        <v>0.27076218646528083</v>
      </c>
      <c r="U200" s="112">
        <v>-0.38964130506367461</v>
      </c>
      <c r="V200" s="112">
        <v>-0.2656475361124509</v>
      </c>
      <c r="W200" s="84">
        <v>1.0341457574657116</v>
      </c>
      <c r="X200" s="46"/>
      <c r="Y200" s="85">
        <v>199</v>
      </c>
      <c r="Z200" s="112">
        <f>(幕後結果!$AB$2+幕後結果!$AB$4*幕後結果_最佳化!$N1201)*12/3</f>
        <v>3.1797671835090839</v>
      </c>
      <c r="AA200" s="112">
        <f>(幕後結果!$AC$2+幕後結果!$AC$4*幕後結果_最佳化!$O1201)*12/3</f>
        <v>-2.2152601315850426</v>
      </c>
      <c r="AB200" s="112">
        <f>(幕後結果!$AD$2+幕後結果!$AD$4*幕後結果_最佳化!$P1201)*12/3</f>
        <v>1.3689819654994559</v>
      </c>
      <c r="AC200" s="112">
        <f>(幕後結果!$AE$2+幕後結果!$AE$4*幕後結果_最佳化!$Q1201)*12/3</f>
        <v>1.3283736722071708</v>
      </c>
      <c r="AD200" s="112">
        <f>(幕後結果!$AF$2+幕後結果!$AF$4*幕後結果_最佳化!$R1201)*12/3</f>
        <v>3.0431617805751023</v>
      </c>
      <c r="AE200" s="112">
        <f>(幕後結果!$AG$2+幕後結果!$AG$4*幕後結果_最佳化!$S1201)*12/3</f>
        <v>-0.4064739306916027</v>
      </c>
      <c r="AF200" s="112">
        <f>(幕後結果!$AH$2+幕後結果!$AH$4*幕後結果_最佳化!$T1201)*12/3</f>
        <v>9.9962008900255223E-3</v>
      </c>
      <c r="AG200" s="112">
        <f>(幕後結果!$AI$2+幕後結果!$AI$4*幕後結果_最佳化!$U1201)*12/3</f>
        <v>0.76350248622415184</v>
      </c>
      <c r="AH200" s="112">
        <f>(幕後結果!$AJ$2+幕後結果!$AJ$4*幕後結果_最佳化!$V1201)*12/3</f>
        <v>1.6633997630969299</v>
      </c>
      <c r="AI200" s="86">
        <f>(幕後結果!$AK$2+幕後結果!$AK$4*幕後結果_最佳化!$W1201)*12/3</f>
        <v>1.1613579850907654</v>
      </c>
      <c r="AJ200" s="46"/>
      <c r="AK200" s="46"/>
      <c r="AL200" s="46"/>
      <c r="AM200" s="94">
        <v>199</v>
      </c>
      <c r="AN200" s="112">
        <f t="shared" si="40"/>
        <v>0.15096851641129946</v>
      </c>
      <c r="AO200" s="112">
        <f t="shared" si="41"/>
        <v>3.2401024004290249E-2</v>
      </c>
      <c r="AP200" s="112">
        <f t="shared" si="42"/>
        <v>0.14694214571656697</v>
      </c>
      <c r="AQ200" s="112">
        <f t="shared" si="43"/>
        <v>0.1599258183932003</v>
      </c>
      <c r="AR200" s="112">
        <f t="shared" si="44"/>
        <v>2.3243671930169511E-2</v>
      </c>
      <c r="AS200" s="112">
        <f t="shared" si="45"/>
        <v>6.99299691501543E-2</v>
      </c>
      <c r="AT200" s="112">
        <f t="shared" si="46"/>
        <v>0.13124554127815102</v>
      </c>
      <c r="AU200" s="112">
        <f t="shared" si="47"/>
        <v>0.13004805532674907</v>
      </c>
      <c r="AV200" s="112">
        <f t="shared" si="48"/>
        <v>4.8992139537932904E-2</v>
      </c>
      <c r="AW200" s="112">
        <f t="shared" si="49"/>
        <v>0.10630311825148603</v>
      </c>
      <c r="AX200" s="112">
        <f t="shared" si="50"/>
        <v>0.99999999999999978</v>
      </c>
      <c r="AY200" s="112">
        <f>SUMPRODUCT(AN200:AW200,幕後結果_最佳化!$Z$1005:$AI$1005)</f>
        <v>0.30223135991590605</v>
      </c>
      <c r="AZ200" s="112">
        <f>(SUMPRODUCT(AN200:AW200,MMULT(AN200:AW200,幕後結果!$AB$9:$AK$18)))*252</f>
        <v>4.6410071050327059E-2</v>
      </c>
      <c r="BA200" s="112">
        <f t="shared" si="51"/>
        <v>0.21542996785574439</v>
      </c>
      <c r="BB200" s="88">
        <f t="shared" si="52"/>
        <v>1.2037849817141448</v>
      </c>
      <c r="BC200" s="46"/>
      <c r="BD200" s="46"/>
    </row>
    <row r="201" spans="1:56">
      <c r="A201" s="81">
        <v>200</v>
      </c>
      <c r="B201" s="112">
        <v>0.73354671327518206</v>
      </c>
      <c r="C201" s="112">
        <v>0.48350224952185772</v>
      </c>
      <c r="D201" s="112">
        <v>0.32386240870061145</v>
      </c>
      <c r="E201" s="112">
        <v>0.90924187494071873</v>
      </c>
      <c r="F201" s="112">
        <v>0.73198263323246238</v>
      </c>
      <c r="G201" s="112">
        <v>0.78037344270993914</v>
      </c>
      <c r="H201" s="112">
        <v>0.89893283237130106</v>
      </c>
      <c r="I201" s="112">
        <v>0.46082409616794662</v>
      </c>
      <c r="J201" s="112">
        <v>0.46533355137260468</v>
      </c>
      <c r="K201" s="90">
        <v>0.61245942968804767</v>
      </c>
      <c r="L201" s="91"/>
      <c r="M201" s="92">
        <v>200</v>
      </c>
      <c r="N201" s="115">
        <v>0.62357524310552659</v>
      </c>
      <c r="O201" s="115">
        <v>-4.1365521590390995E-2</v>
      </c>
      <c r="P201" s="115">
        <v>-0.45692519013574978</v>
      </c>
      <c r="Q201" s="115">
        <v>1.3361010400292166</v>
      </c>
      <c r="R201" s="115">
        <v>0.61882032119609609</v>
      </c>
      <c r="S201" s="115">
        <v>0.77345506111289575</v>
      </c>
      <c r="T201" s="115">
        <v>1.2754943144653883</v>
      </c>
      <c r="U201" s="112">
        <v>-9.8357788070748381E-2</v>
      </c>
      <c r="V201" s="112">
        <v>-8.7005547272749728E-2</v>
      </c>
      <c r="W201" s="84">
        <v>0.28573494128312282</v>
      </c>
      <c r="X201" s="46"/>
      <c r="Y201" s="85">
        <v>200</v>
      </c>
      <c r="Z201" s="112">
        <f>(幕後結果!$AB$2+幕後結果!$AB$4*幕後結果_最佳化!$N1202)*12/3</f>
        <v>0.72590976562930321</v>
      </c>
      <c r="AA201" s="112">
        <f>(幕後結果!$AC$2+幕後結果!$AC$4*幕後結果_最佳化!$O1202)*12/3</f>
        <v>-1.3807440078391056</v>
      </c>
      <c r="AB201" s="112">
        <f>(幕後結果!$AD$2+幕後結果!$AD$4*幕後結果_最佳化!$P1202)*12/3</f>
        <v>0.25030531617836188</v>
      </c>
      <c r="AC201" s="112">
        <f>(幕後結果!$AE$2+幕後結果!$AE$4*幕後結果_最佳化!$Q1202)*12/3</f>
        <v>1.779010037695584</v>
      </c>
      <c r="AD201" s="112">
        <f>(幕後結果!$AF$2+幕後結果!$AF$4*幕後結果_最佳化!$R1202)*12/3</f>
        <v>3.1074115432045879</v>
      </c>
      <c r="AE201" s="112">
        <f>(幕後結果!$AG$2+幕後結果!$AG$4*幕後結果_最佳化!$S1202)*12/3</f>
        <v>0.83986323955201836</v>
      </c>
      <c r="AF201" s="112">
        <f>(幕後結果!$AH$2+幕後結果!$AH$4*幕後結果_最佳化!$T1202)*12/3</f>
        <v>0.85115814986142901</v>
      </c>
      <c r="AG201" s="112">
        <f>(幕後結果!$AI$2+幕後結果!$AI$4*幕後結果_最佳化!$U1202)*12/3</f>
        <v>1.3050054002373921</v>
      </c>
      <c r="AH201" s="112">
        <f>(幕後結果!$AJ$2+幕後結果!$AJ$4*幕後結果_最佳化!$V1202)*12/3</f>
        <v>1.4994237104778794</v>
      </c>
      <c r="AI201" s="86">
        <f>(幕後結果!$AK$2+幕後結果!$AK$4*幕後結果_最佳化!$W1202)*12/3</f>
        <v>0.60910879593598888</v>
      </c>
      <c r="AJ201" s="46"/>
      <c r="AK201" s="46"/>
      <c r="AL201" s="46"/>
      <c r="AM201" s="94">
        <v>200</v>
      </c>
      <c r="AN201" s="112">
        <f t="shared" si="40"/>
        <v>7.7457348188584879E-2</v>
      </c>
      <c r="AO201" s="112">
        <f t="shared" si="41"/>
        <v>9.952533385485518E-2</v>
      </c>
      <c r="AP201" s="112">
        <f t="shared" si="42"/>
        <v>7.6214006934418294E-2</v>
      </c>
      <c r="AQ201" s="112">
        <f t="shared" si="43"/>
        <v>0.15610730197895223</v>
      </c>
      <c r="AR201" s="112">
        <f t="shared" si="44"/>
        <v>0.14535881927310379</v>
      </c>
      <c r="AS201" s="112">
        <f t="shared" si="45"/>
        <v>3.0938440228410132E-2</v>
      </c>
      <c r="AT201" s="112">
        <f t="shared" si="46"/>
        <v>0.14654965450311669</v>
      </c>
      <c r="AU201" s="112">
        <f t="shared" si="47"/>
        <v>7.9109416008447508E-2</v>
      </c>
      <c r="AV201" s="112">
        <f t="shared" si="48"/>
        <v>0.12754463874071167</v>
      </c>
      <c r="AW201" s="112">
        <f t="shared" si="49"/>
        <v>6.1195040289399649E-2</v>
      </c>
      <c r="AX201" s="112">
        <f t="shared" si="50"/>
        <v>1</v>
      </c>
      <c r="AY201" s="112">
        <f>SUMPRODUCT(AN201:AW201,幕後結果_最佳化!$Z$1005:$AI$1005)</f>
        <v>0.50747862417524425</v>
      </c>
      <c r="AZ201" s="112">
        <f>(SUMPRODUCT(AN201:AW201,MMULT(AN201:AW201,幕後結果!$AB$9:$AK$18)))*252</f>
        <v>4.9249194129520273E-2</v>
      </c>
      <c r="BA201" s="112">
        <f t="shared" si="51"/>
        <v>0.22192159455429358</v>
      </c>
      <c r="BB201" s="88">
        <f t="shared" si="52"/>
        <v>2.0934358601212382</v>
      </c>
      <c r="BC201" s="46"/>
      <c r="BD201" s="46"/>
    </row>
    <row r="202" spans="1:56">
      <c r="A202" s="81">
        <v>201</v>
      </c>
      <c r="B202" s="112">
        <v>0.45629771335623914</v>
      </c>
      <c r="C202" s="112">
        <v>0.96257346627378082</v>
      </c>
      <c r="D202" s="112">
        <v>0.95817321756310392</v>
      </c>
      <c r="E202" s="112">
        <v>0.8710840175806871</v>
      </c>
      <c r="F202" s="112">
        <v>0.22617161985884549</v>
      </c>
      <c r="G202" s="112">
        <v>0.61840598870469066</v>
      </c>
      <c r="H202" s="112">
        <v>0.76784540942729995</v>
      </c>
      <c r="I202" s="112">
        <v>0.1112442621582137</v>
      </c>
      <c r="J202" s="112">
        <v>0.37487276530718927</v>
      </c>
      <c r="K202" s="90">
        <v>0.86980309000835976</v>
      </c>
      <c r="L202" s="91"/>
      <c r="M202" s="92">
        <v>201</v>
      </c>
      <c r="N202" s="115">
        <v>-0.10976540665387084</v>
      </c>
      <c r="O202" s="115">
        <v>1.7813636196785041</v>
      </c>
      <c r="P202" s="115">
        <v>1.7298696611601068</v>
      </c>
      <c r="Q202" s="115">
        <v>1.1315302831197958</v>
      </c>
      <c r="R202" s="115">
        <v>-0.75151423062719325</v>
      </c>
      <c r="S202" s="115">
        <v>0.30129700755786515</v>
      </c>
      <c r="T202" s="115">
        <v>0.73176964234357755</v>
      </c>
      <c r="U202" s="112">
        <v>-1.2199376170549301</v>
      </c>
      <c r="V202" s="112">
        <v>-0.31897492064650024</v>
      </c>
      <c r="W202" s="84">
        <v>1.1254607985469285</v>
      </c>
      <c r="X202" s="46"/>
      <c r="Y202" s="85">
        <v>201</v>
      </c>
      <c r="Z202" s="112">
        <f>(幕後結果!$AB$2+幕後結果!$AB$4*幕後結果_最佳化!$N1203)*12/3</f>
        <v>-0.18456960913261408</v>
      </c>
      <c r="AA202" s="112">
        <f>(幕後結果!$AC$2+幕後結果!$AC$4*幕後結果_最佳化!$O1203)*12/3</f>
        <v>1.0673933198747159</v>
      </c>
      <c r="AB202" s="112">
        <f>(幕後結果!$AD$2+幕後結果!$AD$4*幕後結果_最佳化!$P1203)*12/3</f>
        <v>2.1082067713158961</v>
      </c>
      <c r="AC202" s="112">
        <f>(幕後結果!$AE$2+幕後結果!$AE$4*幕後結果_最佳化!$Q1203)*12/3</f>
        <v>2.4178692725039017</v>
      </c>
      <c r="AD202" s="112">
        <f>(幕後結果!$AF$2+幕後結果!$AF$4*幕後結果_最佳化!$R1203)*12/3</f>
        <v>2.2784058243996284</v>
      </c>
      <c r="AE202" s="112">
        <f>(幕後結果!$AG$2+幕後結果!$AG$4*幕後結果_最佳化!$S1203)*12/3</f>
        <v>0.72738756950704497</v>
      </c>
      <c r="AF202" s="112">
        <f>(幕後結果!$AH$2+幕後結果!$AH$4*幕後結果_最佳化!$T1203)*12/3</f>
        <v>0.75315469368717369</v>
      </c>
      <c r="AG202" s="112">
        <f>(幕後結果!$AI$2+幕後結果!$AI$4*幕後結果_最佳化!$U1203)*12/3</f>
        <v>0.87348519326168006</v>
      </c>
      <c r="AH202" s="112">
        <f>(幕後結果!$AJ$2+幕後結果!$AJ$4*幕後結果_最佳化!$V1203)*12/3</f>
        <v>0.83862262302164281</v>
      </c>
      <c r="AI202" s="86">
        <f>(幕後結果!$AK$2+幕後結果!$AK$4*幕後結果_最佳化!$W1203)*12/3</f>
        <v>1.5862440049182318</v>
      </c>
      <c r="AJ202" s="46"/>
      <c r="AK202" s="46"/>
      <c r="AL202" s="46"/>
      <c r="AM202" s="94">
        <v>201</v>
      </c>
      <c r="AN202" s="112">
        <f t="shared" si="40"/>
        <v>9.1369821542746463E-2</v>
      </c>
      <c r="AO202" s="112">
        <f t="shared" si="41"/>
        <v>5.4207262566575078E-2</v>
      </c>
      <c r="AP202" s="112">
        <f t="shared" si="42"/>
        <v>0.17096476045574918</v>
      </c>
      <c r="AQ202" s="112">
        <f t="shared" si="43"/>
        <v>0.12486505865436658</v>
      </c>
      <c r="AR202" s="112">
        <f t="shared" si="44"/>
        <v>0.16311061888502729</v>
      </c>
      <c r="AS202" s="112">
        <f t="shared" si="45"/>
        <v>2.3270858954434689E-2</v>
      </c>
      <c r="AT202" s="112">
        <f t="shared" si="46"/>
        <v>7.4664718994221016E-2</v>
      </c>
      <c r="AU202" s="112">
        <f t="shared" si="47"/>
        <v>2.3485957873864913E-3</v>
      </c>
      <c r="AV202" s="112">
        <f t="shared" si="48"/>
        <v>0.12640625173626086</v>
      </c>
      <c r="AW202" s="112">
        <f t="shared" si="49"/>
        <v>0.16879205242323236</v>
      </c>
      <c r="AX202" s="112">
        <f t="shared" si="50"/>
        <v>1</v>
      </c>
      <c r="AY202" s="112">
        <f>SUMPRODUCT(AN202:AW202,幕後結果_最佳化!$Z$1005:$AI$1005)</f>
        <v>0.60490125089036484</v>
      </c>
      <c r="AZ202" s="112">
        <f>(SUMPRODUCT(AN202:AW202,MMULT(AN202:AW202,幕後結果!$AB$9:$AK$18)))*252</f>
        <v>5.3008367330913672E-2</v>
      </c>
      <c r="BA202" s="112">
        <f t="shared" si="51"/>
        <v>0.2302354606287087</v>
      </c>
      <c r="BB202" s="88">
        <f t="shared" si="52"/>
        <v>2.4409847612339837</v>
      </c>
      <c r="BC202" s="46"/>
      <c r="BD202" s="46"/>
    </row>
    <row r="203" spans="1:56">
      <c r="A203" s="81">
        <v>202</v>
      </c>
      <c r="B203" s="112">
        <v>0.55690083997280571</v>
      </c>
      <c r="C203" s="112">
        <v>0.95456618037852037</v>
      </c>
      <c r="D203" s="112">
        <v>1.4787090788375812E-2</v>
      </c>
      <c r="E203" s="112">
        <v>0.57181968852917686</v>
      </c>
      <c r="F203" s="112">
        <v>1.9246450243057822E-3</v>
      </c>
      <c r="G203" s="112">
        <v>0.44016670490249554</v>
      </c>
      <c r="H203" s="112">
        <v>5.8909723952438986E-2</v>
      </c>
      <c r="I203" s="112">
        <v>1.2798393426853627E-2</v>
      </c>
      <c r="J203" s="112">
        <v>0.59022554346011402</v>
      </c>
      <c r="K203" s="90">
        <v>0.55215281814966444</v>
      </c>
      <c r="L203" s="91"/>
      <c r="M203" s="92">
        <v>202</v>
      </c>
      <c r="N203" s="115">
        <v>0.14311631502532024</v>
      </c>
      <c r="O203" s="115">
        <v>1.6908385658405451</v>
      </c>
      <c r="P203" s="115">
        <v>-2.1757470283281961</v>
      </c>
      <c r="Q203" s="115">
        <v>0.1810088583127501</v>
      </c>
      <c r="R203" s="115">
        <v>-2.8902553596986587</v>
      </c>
      <c r="S203" s="115">
        <v>-0.15054657255631532</v>
      </c>
      <c r="T203" s="115">
        <v>-1.5639919968821661</v>
      </c>
      <c r="U203" s="112">
        <v>-2.2322750950731178</v>
      </c>
      <c r="V203" s="112">
        <v>0.22812519576266352</v>
      </c>
      <c r="W203" s="84">
        <v>0.13110232279369308</v>
      </c>
      <c r="X203" s="46"/>
      <c r="Y203" s="85">
        <v>202</v>
      </c>
      <c r="Z203" s="112">
        <f>(幕後結果!$AB$2+幕後結果!$AB$4*幕後結果_最佳化!$N1204)*12/3</f>
        <v>0.12939579278357308</v>
      </c>
      <c r="AA203" s="112">
        <f>(幕後結果!$AC$2+幕後結果!$AC$4*幕後結果_最佳化!$O1204)*12/3</f>
        <v>0.96461484093800787</v>
      </c>
      <c r="AB203" s="112">
        <f>(幕後結果!$AD$2+幕後結果!$AD$4*幕後結果_最佳化!$P1204)*12/3</f>
        <v>-1.2068748674006815</v>
      </c>
      <c r="AC203" s="112">
        <f>(幕後結果!$AE$2+幕後結果!$AE$4*幕後結果_最佳化!$Q1204)*12/3</f>
        <v>0.8072943312621087</v>
      </c>
      <c r="AD203" s="112">
        <f>(幕後結果!$AF$2+幕後結果!$AF$4*幕後結果_最佳化!$R1204)*12/3</f>
        <v>-0.63638842971071963</v>
      </c>
      <c r="AE203" s="112">
        <f>(幕後結果!$AG$2+幕後結果!$AG$4*幕後結果_最佳化!$S1204)*12/3</f>
        <v>-0.34990099562205285</v>
      </c>
      <c r="AF203" s="112">
        <f>(幕後結果!$AH$2+幕後結果!$AH$4*幕後結果_最佳化!$T1204)*12/3</f>
        <v>-1.5032518025660202</v>
      </c>
      <c r="AG203" s="112">
        <f>(幕後結果!$AI$2+幕後結果!$AI$4*幕後結果_最佳化!$U1204)*12/3</f>
        <v>-1.5220319361338632</v>
      </c>
      <c r="AH203" s="112">
        <f>(幕後結果!$AJ$2+幕後結果!$AJ$4*幕後結果_最佳化!$V1204)*12/3</f>
        <v>0.13887229208795304</v>
      </c>
      <c r="AI203" s="86">
        <f>(幕後結果!$AK$2+幕後結果!$AK$4*幕後結果_最佳化!$W1204)*12/3</f>
        <v>7.7945615564626369E-2</v>
      </c>
      <c r="AJ203" s="46"/>
      <c r="AK203" s="46"/>
      <c r="AL203" s="46"/>
      <c r="AM203" s="94">
        <v>202</v>
      </c>
      <c r="AN203" s="112">
        <f t="shared" si="40"/>
        <v>0.11227230304595368</v>
      </c>
      <c r="AO203" s="112">
        <f t="shared" si="41"/>
        <v>0.15374976266964419</v>
      </c>
      <c r="AP203" s="112">
        <f t="shared" si="42"/>
        <v>0.1487348987048927</v>
      </c>
      <c r="AQ203" s="112">
        <f t="shared" si="43"/>
        <v>1.0799885384113254E-2</v>
      </c>
      <c r="AR203" s="112">
        <f t="shared" si="44"/>
        <v>3.972142102475526E-2</v>
      </c>
      <c r="AS203" s="112">
        <f t="shared" si="45"/>
        <v>0.10508683049626616</v>
      </c>
      <c r="AT203" s="112">
        <f t="shared" si="46"/>
        <v>1.5073304263183226E-2</v>
      </c>
      <c r="AU203" s="112">
        <f t="shared" si="47"/>
        <v>0.13983432475277088</v>
      </c>
      <c r="AV203" s="112">
        <f t="shared" si="48"/>
        <v>0.20172154378842913</v>
      </c>
      <c r="AW203" s="112">
        <f t="shared" si="49"/>
        <v>7.3005725869991517E-2</v>
      </c>
      <c r="AX203" s="112">
        <f t="shared" si="50"/>
        <v>1</v>
      </c>
      <c r="AY203" s="112">
        <f>SUMPRODUCT(AN203:AW203,幕後結果_最佳化!$Z$1005:$AI$1005)</f>
        <v>0.22294430539591231</v>
      </c>
      <c r="AZ203" s="112">
        <f>(SUMPRODUCT(AN203:AW203,MMULT(AN203:AW203,幕後結果!$AB$9:$AK$18)))*252</f>
        <v>5.6701252674434849E-2</v>
      </c>
      <c r="BA203" s="112">
        <f t="shared" si="51"/>
        <v>0.23812024835035522</v>
      </c>
      <c r="BB203" s="88">
        <f t="shared" si="52"/>
        <v>0.75610665889700568</v>
      </c>
      <c r="BC203" s="46"/>
      <c r="BD203" s="46"/>
    </row>
    <row r="204" spans="1:56">
      <c r="A204" s="81">
        <v>203</v>
      </c>
      <c r="B204" s="112">
        <v>0.64191574626910164</v>
      </c>
      <c r="C204" s="112">
        <v>0.78216974022287</v>
      </c>
      <c r="D204" s="112">
        <v>0.3192586422242798</v>
      </c>
      <c r="E204" s="112">
        <v>9.3291269291168932E-2</v>
      </c>
      <c r="F204" s="112">
        <v>0.22511650559829688</v>
      </c>
      <c r="G204" s="112">
        <v>0.84425805743019344</v>
      </c>
      <c r="H204" s="112">
        <v>0.19033925059707757</v>
      </c>
      <c r="I204" s="112">
        <v>0.22503791155773989</v>
      </c>
      <c r="J204" s="112">
        <v>0.30517841327013562</v>
      </c>
      <c r="K204" s="90">
        <v>0.3719164395039396</v>
      </c>
      <c r="L204" s="91"/>
      <c r="M204" s="92">
        <v>203</v>
      </c>
      <c r="N204" s="115">
        <v>0.36358422617165642</v>
      </c>
      <c r="O204" s="115">
        <v>0.77954197821710314</v>
      </c>
      <c r="P204" s="115">
        <v>-0.46977289092730462</v>
      </c>
      <c r="Q204" s="115">
        <v>-1.3207565891978041</v>
      </c>
      <c r="R204" s="115">
        <v>-0.75502661806006255</v>
      </c>
      <c r="S204" s="115">
        <v>1.0121132974058189</v>
      </c>
      <c r="T204" s="115">
        <v>-0.87664681810602318</v>
      </c>
      <c r="U204" s="112">
        <v>-0.75528862367308669</v>
      </c>
      <c r="V204" s="112">
        <v>-0.50956417656515252</v>
      </c>
      <c r="W204" s="84">
        <v>-0.32678186196336995</v>
      </c>
      <c r="X204" s="46"/>
      <c r="Y204" s="85">
        <v>203</v>
      </c>
      <c r="Z204" s="112">
        <f>(幕後結果!$AB$2+幕後結果!$AB$4*幕後結果_最佳化!$N1205)*12/3</f>
        <v>0.40311781536808455</v>
      </c>
      <c r="AA204" s="112">
        <f>(幕後結果!$AC$2+幕後結果!$AC$4*幕後結果_最佳化!$O1205)*12/3</f>
        <v>-0.2720629448714118</v>
      </c>
      <c r="AB204" s="112">
        <f>(幕後結果!$AD$2+幕後結果!$AD$4*幕後結果_最佳化!$P1205)*12/3</f>
        <v>0.24425074533902383</v>
      </c>
      <c r="AC204" s="112">
        <f>(幕後結果!$AE$2+幕後結果!$AE$4*幕後結果_最佳化!$Q1205)*12/3</f>
        <v>-2.4098361985233852E-2</v>
      </c>
      <c r="AD204" s="112">
        <f>(幕後結果!$AF$2+幕後結果!$AF$4*幕後結果_最佳化!$R1205)*12/3</f>
        <v>1.2891932135629078</v>
      </c>
      <c r="AE204" s="112">
        <f>(幕後結果!$AG$2+幕後結果!$AG$4*幕後結果_最佳化!$S1205)*12/3</f>
        <v>0.89626973842331259</v>
      </c>
      <c r="AF204" s="112">
        <f>(幕後結果!$AH$2+幕後結果!$AH$4*幕後結果_最佳化!$T1205)*12/3</f>
        <v>-0.87845116760490483</v>
      </c>
      <c r="AG204" s="112">
        <f>(幕後結果!$AI$2+幕後結果!$AI$4*幕後結果_最佳化!$U1205)*12/3</f>
        <v>-0.75993710666354775</v>
      </c>
      <c r="AH204" s="112">
        <f>(幕後結果!$AJ$2+幕後結果!$AJ$4*幕後結果_最佳化!$V1205)*12/3</f>
        <v>0.5523678098759871</v>
      </c>
      <c r="AI204" s="86">
        <f>(幕後結果!$AK$2+幕後結果!$AK$4*幕後結果_最佳化!$W1205)*12/3</f>
        <v>-5.4336835697186892E-2</v>
      </c>
      <c r="AJ204" s="46"/>
      <c r="AK204" s="46"/>
      <c r="AL204" s="46"/>
      <c r="AM204" s="94">
        <v>203</v>
      </c>
      <c r="AN204" s="112">
        <f t="shared" si="40"/>
        <v>0.10899008544883465</v>
      </c>
      <c r="AO204" s="112">
        <f t="shared" si="41"/>
        <v>0.10564044924270917</v>
      </c>
      <c r="AP204" s="112">
        <f t="shared" si="42"/>
        <v>0.16151573409009229</v>
      </c>
      <c r="AQ204" s="112">
        <f t="shared" si="43"/>
        <v>0.14719287683133675</v>
      </c>
      <c r="AR204" s="112">
        <f t="shared" si="44"/>
        <v>0.20527266111284703</v>
      </c>
      <c r="AS204" s="112">
        <f t="shared" si="45"/>
        <v>7.5475339511020423E-2</v>
      </c>
      <c r="AT204" s="112">
        <f t="shared" si="46"/>
        <v>1.4146666857788185E-2</v>
      </c>
      <c r="AU204" s="112">
        <f t="shared" si="47"/>
        <v>4.2624372981237644E-3</v>
      </c>
      <c r="AV204" s="112">
        <f t="shared" si="48"/>
        <v>8.0126659143315015E-2</v>
      </c>
      <c r="AW204" s="112">
        <f t="shared" si="49"/>
        <v>9.7377090463932697E-2</v>
      </c>
      <c r="AX204" s="112">
        <f t="shared" si="50"/>
        <v>0.99999999999999989</v>
      </c>
      <c r="AY204" s="112">
        <f>SUMPRODUCT(AN204:AW204,幕後結果_最佳化!$Z$1005:$AI$1005)</f>
        <v>0.57888327750913648</v>
      </c>
      <c r="AZ204" s="112">
        <f>(SUMPRODUCT(AN204:AW204,MMULT(AN204:AW204,幕後結果!$AB$9:$AK$18)))*252</f>
        <v>5.936640788970611E-2</v>
      </c>
      <c r="BA204" s="112">
        <f t="shared" si="51"/>
        <v>0.24365222734402842</v>
      </c>
      <c r="BB204" s="88">
        <f t="shared" si="52"/>
        <v>2.1997881297934816</v>
      </c>
      <c r="BC204" s="46"/>
      <c r="BD204" s="46"/>
    </row>
    <row r="205" spans="1:56">
      <c r="A205" s="81">
        <v>204</v>
      </c>
      <c r="B205" s="112">
        <v>2.4854678255719076E-3</v>
      </c>
      <c r="C205" s="112">
        <v>0.44478615387741427</v>
      </c>
      <c r="D205" s="112">
        <v>0.17808601011442038</v>
      </c>
      <c r="E205" s="112">
        <v>0.86522328112733771</v>
      </c>
      <c r="F205" s="112">
        <v>0.69465008921105831</v>
      </c>
      <c r="G205" s="112">
        <v>0.56677226020546589</v>
      </c>
      <c r="H205" s="112">
        <v>0.64193322988644974</v>
      </c>
      <c r="I205" s="112">
        <v>0.20843249531774899</v>
      </c>
      <c r="J205" s="112">
        <v>0.52704609137035918</v>
      </c>
      <c r="K205" s="90">
        <v>0.83697576995057354</v>
      </c>
      <c r="L205" s="91"/>
      <c r="M205" s="92">
        <v>204</v>
      </c>
      <c r="N205" s="115">
        <v>-2.8089111950942294</v>
      </c>
      <c r="O205" s="115">
        <v>-0.13884541220492383</v>
      </c>
      <c r="P205" s="115">
        <v>-0.92268378145916374</v>
      </c>
      <c r="Q205" s="115">
        <v>1.1040915238561653</v>
      </c>
      <c r="R205" s="115">
        <v>0.50907476171197585</v>
      </c>
      <c r="S205" s="115">
        <v>0.16816245150921499</v>
      </c>
      <c r="T205" s="115">
        <v>0.36363104606016283</v>
      </c>
      <c r="U205" s="112">
        <v>-0.8118721601143839</v>
      </c>
      <c r="V205" s="112">
        <v>6.7846512697988623E-2</v>
      </c>
      <c r="W205" s="84">
        <v>0.98210431461231906</v>
      </c>
      <c r="X205" s="46"/>
      <c r="Y205" s="85">
        <v>204</v>
      </c>
      <c r="Z205" s="112">
        <f>(幕後結果!$AB$2+幕後結果!$AB$4*幕後結果_最佳化!$N1206)*12/3</f>
        <v>-3.5356951340257576</v>
      </c>
      <c r="AA205" s="112">
        <f>(幕後結果!$AC$2+幕後結果!$AC$4*幕後結果_最佳化!$O1206)*12/3</f>
        <v>-1.8133102434180219</v>
      </c>
      <c r="AB205" s="112">
        <f>(幕後結果!$AD$2+幕後結果!$AD$4*幕後結果_最佳化!$P1206)*12/3</f>
        <v>-1.1967164372918568</v>
      </c>
      <c r="AC205" s="112">
        <f>(幕後結果!$AE$2+幕後結果!$AE$4*幕後結果_最佳化!$Q1206)*12/3</f>
        <v>1.2796492582265733</v>
      </c>
      <c r="AD205" s="112">
        <f>(幕後結果!$AF$2+幕後結果!$AF$4*幕後結果_最佳化!$R1206)*12/3</f>
        <v>1.804709595235557</v>
      </c>
      <c r="AE205" s="112">
        <f>(幕後結果!$AG$2+幕後結果!$AG$4*幕後結果_最佳化!$S1206)*12/3</f>
        <v>0.2311506931191806</v>
      </c>
      <c r="AF205" s="112">
        <f>(幕後結果!$AH$2+幕後結果!$AH$4*幕後結果_最佳化!$T1206)*12/3</f>
        <v>0.31522033041664899</v>
      </c>
      <c r="AG205" s="112">
        <f>(幕後結果!$AI$2+幕後結果!$AI$4*幕後結果_最佳化!$U1206)*12/3</f>
        <v>-0.34293453357177217</v>
      </c>
      <c r="AH205" s="112">
        <f>(幕後結果!$AJ$2+幕後結果!$AJ$4*幕後結果_最佳化!$V1206)*12/3</f>
        <v>0.71143848624504802</v>
      </c>
      <c r="AI205" s="86">
        <f>(幕後結果!$AK$2+幕後結果!$AK$4*幕後結果_最佳化!$W1206)*12/3</f>
        <v>0.28208694623453995</v>
      </c>
      <c r="AJ205" s="46"/>
      <c r="AK205" s="46"/>
      <c r="AL205" s="46"/>
      <c r="AM205" s="94">
        <v>204</v>
      </c>
      <c r="AN205" s="112">
        <f t="shared" si="40"/>
        <v>2.1421183270079285E-2</v>
      </c>
      <c r="AO205" s="112">
        <f t="shared" si="41"/>
        <v>0.14916373026643895</v>
      </c>
      <c r="AP205" s="112">
        <f t="shared" si="42"/>
        <v>0.14564921211976462</v>
      </c>
      <c r="AQ205" s="112">
        <f t="shared" si="43"/>
        <v>6.4943105732152659E-2</v>
      </c>
      <c r="AR205" s="112">
        <f t="shared" si="44"/>
        <v>9.6384293033425605E-2</v>
      </c>
      <c r="AS205" s="112">
        <f t="shared" si="45"/>
        <v>0.17885545920755333</v>
      </c>
      <c r="AT205" s="112">
        <f t="shared" si="46"/>
        <v>8.3052209860771831E-2</v>
      </c>
      <c r="AU205" s="112">
        <f t="shared" si="47"/>
        <v>6.1436537421322183E-3</v>
      </c>
      <c r="AV205" s="112">
        <f t="shared" si="48"/>
        <v>0.14489369508656402</v>
      </c>
      <c r="AW205" s="112">
        <f t="shared" si="49"/>
        <v>0.10949345768111753</v>
      </c>
      <c r="AX205" s="112">
        <f t="shared" si="50"/>
        <v>1</v>
      </c>
      <c r="AY205" s="112">
        <f>SUMPRODUCT(AN205:AW205,幕後結果_最佳化!$Z$1005:$AI$1005)</f>
        <v>0.28235729972258017</v>
      </c>
      <c r="AZ205" s="112">
        <f>(SUMPRODUCT(AN205:AW205,MMULT(AN205:AW205,幕後結果!$AB$9:$AK$18)))*252</f>
        <v>5.3243231836749449E-2</v>
      </c>
      <c r="BA205" s="112">
        <f t="shared" si="51"/>
        <v>0.23074494975350912</v>
      </c>
      <c r="BB205" s="88">
        <f t="shared" si="52"/>
        <v>1.0377574892901358</v>
      </c>
      <c r="BC205" s="46"/>
      <c r="BD205" s="46"/>
    </row>
    <row r="206" spans="1:56">
      <c r="A206" s="81">
        <v>205</v>
      </c>
      <c r="B206" s="112">
        <v>0.96735374834763754</v>
      </c>
      <c r="C206" s="112">
        <v>0.57055769718186844</v>
      </c>
      <c r="D206" s="112">
        <v>0.11015983242705207</v>
      </c>
      <c r="E206" s="112">
        <v>0.59372804526327183</v>
      </c>
      <c r="F206" s="112">
        <v>0.58013865065922632</v>
      </c>
      <c r="G206" s="112">
        <v>0.57647225473189034</v>
      </c>
      <c r="H206" s="112">
        <v>0.68736499624003478</v>
      </c>
      <c r="I206" s="112">
        <v>0.47997377274957786</v>
      </c>
      <c r="J206" s="112">
        <v>0.31551132790730896</v>
      </c>
      <c r="K206" s="90">
        <v>0.60262668123320884</v>
      </c>
      <c r="L206" s="91"/>
      <c r="M206" s="92">
        <v>205</v>
      </c>
      <c r="N206" s="115">
        <v>1.8432500986029698</v>
      </c>
      <c r="O206" s="115">
        <v>0.17779419601796709</v>
      </c>
      <c r="P206" s="115">
        <v>-1.2256785510483401</v>
      </c>
      <c r="Q206" s="115">
        <v>0.23714550716842109</v>
      </c>
      <c r="R206" s="115">
        <v>0.2022481933352924</v>
      </c>
      <c r="S206" s="115">
        <v>0.19287675434521295</v>
      </c>
      <c r="T206" s="115">
        <v>0.48839510626358967</v>
      </c>
      <c r="U206" s="112">
        <v>-5.0219408276005705E-2</v>
      </c>
      <c r="V206" s="112">
        <v>-0.48028795026271659</v>
      </c>
      <c r="W206" s="84">
        <v>0.26015185821475412</v>
      </c>
      <c r="X206" s="46"/>
      <c r="Y206" s="85">
        <v>205</v>
      </c>
      <c r="Z206" s="112">
        <f>(幕後結果!$AB$2+幕後結果!$AB$4*幕後結果_最佳化!$N1207)*12/3</f>
        <v>2.2401975665448606</v>
      </c>
      <c r="AA206" s="112">
        <f>(幕後結果!$AC$2+幕後結果!$AC$4*幕後結果_最佳化!$O1207)*12/3</f>
        <v>-0.97275439438615285</v>
      </c>
      <c r="AB206" s="112">
        <f>(幕後結果!$AD$2+幕後結果!$AD$4*幕後結果_最佳化!$P1207)*12/3</f>
        <v>-2.5791299099835241E-2</v>
      </c>
      <c r="AC206" s="112">
        <f>(幕後結果!$AE$2+幕後結果!$AE$4*幕後結果_最佳化!$Q1207)*12/3</f>
        <v>0.91144377918084618</v>
      </c>
      <c r="AD206" s="112">
        <f>(幕後結果!$AF$2+幕後結果!$AF$4*幕後結果_最佳化!$R1207)*12/3</f>
        <v>2.7617061302965662</v>
      </c>
      <c r="AE206" s="112">
        <f>(幕後結果!$AG$2+幕後結果!$AG$4*幕後結果_最佳化!$S1207)*12/3</f>
        <v>0.10902782663306988</v>
      </c>
      <c r="AF206" s="112">
        <f>(幕後結果!$AH$2+幕後結果!$AH$4*幕後結果_最佳化!$T1207)*12/3</f>
        <v>0.11062495377637376</v>
      </c>
      <c r="AG206" s="112">
        <f>(幕後結果!$AI$2+幕後結果!$AI$4*幕後結果_最佳化!$U1207)*12/3</f>
        <v>0.72491831381226568</v>
      </c>
      <c r="AH206" s="112">
        <f>(幕後結果!$AJ$2+幕後結果!$AJ$4*幕後結果_最佳化!$V1207)*12/3</f>
        <v>1.2102495140644662</v>
      </c>
      <c r="AI206" s="86">
        <f>(幕後結果!$AK$2+幕後結果!$AK$4*幕後結果_最佳化!$W1207)*12/3</f>
        <v>0.59039418919567366</v>
      </c>
      <c r="AJ206" s="46"/>
      <c r="AK206" s="46"/>
      <c r="AL206" s="46"/>
      <c r="AM206" s="94">
        <v>205</v>
      </c>
      <c r="AN206" s="112">
        <f t="shared" si="40"/>
        <v>0.1584885204839554</v>
      </c>
      <c r="AO206" s="112">
        <f t="shared" si="41"/>
        <v>2.392601853928184E-4</v>
      </c>
      <c r="AP206" s="112">
        <f t="shared" si="42"/>
        <v>6.4007767892728606E-2</v>
      </c>
      <c r="AQ206" s="112">
        <f t="shared" si="43"/>
        <v>0.13170886570521498</v>
      </c>
      <c r="AR206" s="112">
        <f t="shared" si="44"/>
        <v>7.5913402529448849E-3</v>
      </c>
      <c r="AS206" s="112">
        <f t="shared" si="45"/>
        <v>0.15925588808839741</v>
      </c>
      <c r="AT206" s="112">
        <f t="shared" si="46"/>
        <v>0.19110807491809129</v>
      </c>
      <c r="AU206" s="112">
        <f t="shared" si="47"/>
        <v>0.12136960011858719</v>
      </c>
      <c r="AV206" s="112">
        <f t="shared" si="48"/>
        <v>0.15426521693511067</v>
      </c>
      <c r="AW206" s="112">
        <f t="shared" si="49"/>
        <v>1.1965465419576811E-2</v>
      </c>
      <c r="AX206" s="112">
        <f t="shared" si="50"/>
        <v>1</v>
      </c>
      <c r="AY206" s="112">
        <f>SUMPRODUCT(AN206:AW206,幕後結果_最佳化!$Z$1005:$AI$1005)</f>
        <v>0.34906752781320777</v>
      </c>
      <c r="AZ206" s="112">
        <f>(SUMPRODUCT(AN206:AW206,MMULT(AN206:AW206,幕後結果!$AB$9:$AK$18)))*252</f>
        <v>4.2050817725841551E-2</v>
      </c>
      <c r="BA206" s="112">
        <f t="shared" si="51"/>
        <v>0.20506296039470792</v>
      </c>
      <c r="BB206" s="88">
        <f t="shared" si="52"/>
        <v>1.4930415869540381</v>
      </c>
      <c r="BC206" s="46"/>
      <c r="BD206" s="46"/>
    </row>
    <row r="207" spans="1:56">
      <c r="A207" s="81">
        <v>206</v>
      </c>
      <c r="B207" s="112">
        <v>0.71564285239017944</v>
      </c>
      <c r="C207" s="112">
        <v>0.60802711502903484</v>
      </c>
      <c r="D207" s="112">
        <v>0.69381333869889605</v>
      </c>
      <c r="E207" s="112">
        <v>0.57189452043250988</v>
      </c>
      <c r="F207" s="112">
        <v>0.46757516532210031</v>
      </c>
      <c r="G207" s="112">
        <v>0.59170366575141253</v>
      </c>
      <c r="H207" s="112">
        <v>0.15635311753906067</v>
      </c>
      <c r="I207" s="112">
        <v>0.18160076232551758</v>
      </c>
      <c r="J207" s="112">
        <v>0.37268735525040486</v>
      </c>
      <c r="K207" s="90">
        <v>0.69264493047844233</v>
      </c>
      <c r="L207" s="91"/>
      <c r="M207" s="92">
        <v>206</v>
      </c>
      <c r="N207" s="115">
        <v>0.56994604255312498</v>
      </c>
      <c r="O207" s="115">
        <v>0.27418068599350587</v>
      </c>
      <c r="P207" s="115">
        <v>0.50668861147858646</v>
      </c>
      <c r="Q207" s="115">
        <v>0.18119953556289803</v>
      </c>
      <c r="R207" s="115">
        <v>-8.1366700227686869E-2</v>
      </c>
      <c r="S207" s="115">
        <v>0.23192963258390811</v>
      </c>
      <c r="T207" s="115">
        <v>-1.009559805496212</v>
      </c>
      <c r="U207" s="112">
        <v>-0.90928155442071679</v>
      </c>
      <c r="V207" s="112">
        <v>-0.32474415881134583</v>
      </c>
      <c r="W207" s="84">
        <v>0.50336149383767759</v>
      </c>
      <c r="X207" s="46"/>
      <c r="Y207" s="85">
        <v>206</v>
      </c>
      <c r="Z207" s="112">
        <f>(幕後結果!$AB$2+幕後結果!$AB$4*幕後結果_最佳化!$N1208)*12/3</f>
        <v>0.6593264103987535</v>
      </c>
      <c r="AA207" s="112">
        <f>(幕後結果!$AC$2+幕後結果!$AC$4*幕後結果_最佳化!$O1208)*12/3</f>
        <v>-0.95055789876770802</v>
      </c>
      <c r="AB207" s="112">
        <f>(幕後結果!$AD$2+幕後結果!$AD$4*幕後結果_最佳化!$P1208)*12/3</f>
        <v>1.1006384678164669</v>
      </c>
      <c r="AC207" s="112">
        <f>(幕後結果!$AE$2+幕後結果!$AE$4*幕後結果_最佳化!$Q1208)*12/3</f>
        <v>1.2200915865005548</v>
      </c>
      <c r="AD207" s="112">
        <f>(幕後結果!$AF$2+幕後結果!$AF$4*幕後結果_最佳化!$R1208)*12/3</f>
        <v>2.3711237916950392</v>
      </c>
      <c r="AE207" s="112">
        <f>(幕後結果!$AG$2+幕後結果!$AG$4*幕後結果_最佳化!$S1208)*12/3</f>
        <v>0.20289243081005096</v>
      </c>
      <c r="AF207" s="112">
        <f>(幕後結果!$AH$2+幕後結果!$AH$4*幕後結果_最佳化!$T1208)*12/3</f>
        <v>-0.69134371971378561</v>
      </c>
      <c r="AG207" s="112">
        <f>(幕後結果!$AI$2+幕後結果!$AI$4*幕後結果_最佳化!$U1208)*12/3</f>
        <v>1.6661976892978214E-3</v>
      </c>
      <c r="AH207" s="112">
        <f>(幕後結果!$AJ$2+幕後結果!$AJ$4*幕後結果_最佳化!$V1208)*12/3</f>
        <v>0.91851941322990582</v>
      </c>
      <c r="AI207" s="86">
        <f>(幕後結果!$AK$2+幕後結果!$AK$4*幕後結果_最佳化!$W1208)*12/3</f>
        <v>0.65324263549986061</v>
      </c>
      <c r="AJ207" s="46"/>
      <c r="AK207" s="46"/>
      <c r="AL207" s="46"/>
      <c r="AM207" s="94">
        <v>206</v>
      </c>
      <c r="AN207" s="112">
        <f t="shared" si="40"/>
        <v>9.2406393457466915E-2</v>
      </c>
      <c r="AO207" s="112">
        <f t="shared" si="41"/>
        <v>0.1565703221242282</v>
      </c>
      <c r="AP207" s="112">
        <f t="shared" si="42"/>
        <v>0.11999337107701408</v>
      </c>
      <c r="AQ207" s="112">
        <f t="shared" si="43"/>
        <v>0.16180842809405435</v>
      </c>
      <c r="AR207" s="112">
        <f t="shared" si="44"/>
        <v>0.1473302021837794</v>
      </c>
      <c r="AS207" s="112">
        <f t="shared" si="45"/>
        <v>8.6695982433056193E-2</v>
      </c>
      <c r="AT207" s="112">
        <f t="shared" si="46"/>
        <v>6.5195799851045701E-3</v>
      </c>
      <c r="AU207" s="112">
        <f t="shared" si="47"/>
        <v>0.14807328060229197</v>
      </c>
      <c r="AV207" s="112">
        <f t="shared" si="48"/>
        <v>4.6057220032658185E-2</v>
      </c>
      <c r="AW207" s="112">
        <f t="shared" si="49"/>
        <v>3.4545220010346114E-2</v>
      </c>
      <c r="AX207" s="112">
        <f t="shared" si="50"/>
        <v>1</v>
      </c>
      <c r="AY207" s="112">
        <f>SUMPRODUCT(AN207:AW207,幕後結果_最佳化!$Z$1005:$AI$1005)</f>
        <v>0.39223214902464693</v>
      </c>
      <c r="AZ207" s="112">
        <f>(SUMPRODUCT(AN207:AW207,MMULT(AN207:AW207,幕後結果!$AB$9:$AK$18)))*252</f>
        <v>6.356134691962935E-2</v>
      </c>
      <c r="BA207" s="112">
        <f t="shared" si="51"/>
        <v>0.25211375789438656</v>
      </c>
      <c r="BB207" s="88">
        <f t="shared" si="52"/>
        <v>1.3856131927992057</v>
      </c>
      <c r="BC207" s="46"/>
      <c r="BD207" s="46"/>
    </row>
    <row r="208" spans="1:56">
      <c r="A208" s="81">
        <v>207</v>
      </c>
      <c r="B208" s="112">
        <v>0.5428843508061707</v>
      </c>
      <c r="C208" s="112">
        <v>5.5459910051519845E-2</v>
      </c>
      <c r="D208" s="112">
        <v>0.86769163332034482</v>
      </c>
      <c r="E208" s="112">
        <v>0.84608086350639411</v>
      </c>
      <c r="F208" s="112">
        <v>0.31297762012665653</v>
      </c>
      <c r="G208" s="112">
        <v>0.1180908168566428</v>
      </c>
      <c r="H208" s="112">
        <v>0.50854889529831371</v>
      </c>
      <c r="I208" s="112">
        <v>0.68010409297832086</v>
      </c>
      <c r="J208" s="112">
        <v>0.47499906777309864</v>
      </c>
      <c r="K208" s="90">
        <v>0.88457113966399947</v>
      </c>
      <c r="L208" s="91"/>
      <c r="M208" s="92">
        <v>207</v>
      </c>
      <c r="N208" s="115">
        <v>0.10770298905240774</v>
      </c>
      <c r="O208" s="115">
        <v>-1.5940723989364582</v>
      </c>
      <c r="P208" s="115">
        <v>1.1155454965404052</v>
      </c>
      <c r="Q208" s="115">
        <v>1.0197684848531219</v>
      </c>
      <c r="R208" s="115">
        <v>-0.48742773853808774</v>
      </c>
      <c r="S208" s="115">
        <v>-1.1845848405229773</v>
      </c>
      <c r="T208" s="115">
        <v>2.1430542952990725E-2</v>
      </c>
      <c r="U208" s="112">
        <v>0.46798989776801453</v>
      </c>
      <c r="V208" s="112">
        <v>-6.2709119288421045E-2</v>
      </c>
      <c r="W208" s="84">
        <v>1.1981523273322732</v>
      </c>
      <c r="X208" s="46"/>
      <c r="Y208" s="85">
        <v>207</v>
      </c>
      <c r="Z208" s="112">
        <f>(幕後結果!$AB$2+幕後結果!$AB$4*幕後結果_最佳化!$N1209)*12/3</f>
        <v>8.5428363866826118E-2</v>
      </c>
      <c r="AA208" s="112">
        <f>(幕後結果!$AC$2+幕後結果!$AC$4*幕後結果_最佳化!$O1209)*12/3</f>
        <v>-3.5653089190349441</v>
      </c>
      <c r="AB208" s="112">
        <f>(幕後結果!$AD$2+幕後結果!$AD$4*幕後結果_最佳化!$P1209)*12/3</f>
        <v>1.2989079360511817</v>
      </c>
      <c r="AC208" s="112">
        <f>(幕後結果!$AE$2+幕後結果!$AE$4*幕後結果_最佳化!$Q1209)*12/3</f>
        <v>1.6209273309681655</v>
      </c>
      <c r="AD208" s="112">
        <f>(幕後結果!$AF$2+幕後結果!$AF$4*幕後結果_最佳化!$R1209)*12/3</f>
        <v>1.6028104544747619</v>
      </c>
      <c r="AE208" s="112">
        <f>(幕後結果!$AG$2+幕後結果!$AG$4*幕後結果_最佳化!$S1209)*12/3</f>
        <v>-1.7998224701914094</v>
      </c>
      <c r="AF208" s="112">
        <f>(幕後結果!$AH$2+幕後結果!$AH$4*幕後結果_最佳化!$T1209)*12/3</f>
        <v>-7.2510824747867519E-2</v>
      </c>
      <c r="AG208" s="112">
        <f>(幕後結果!$AI$2+幕後結果!$AI$4*幕後結果_最佳化!$U1209)*12/3</f>
        <v>0.84945925393452948</v>
      </c>
      <c r="AH208" s="112">
        <f>(幕後結果!$AJ$2+幕後結果!$AJ$4*幕後結果_最佳化!$V1209)*12/3</f>
        <v>0.95556151451910143</v>
      </c>
      <c r="AI208" s="86">
        <f>(幕後結果!$AK$2+幕後結果!$AK$4*幕後結果_最佳化!$W1209)*12/3</f>
        <v>0.46101970181434576</v>
      </c>
      <c r="AJ208" s="46"/>
      <c r="AK208" s="46"/>
      <c r="AL208" s="46"/>
      <c r="AM208" s="94">
        <v>207</v>
      </c>
      <c r="AN208" s="112">
        <f t="shared" si="40"/>
        <v>0.17718789566333037</v>
      </c>
      <c r="AO208" s="112">
        <f t="shared" si="41"/>
        <v>0.19577998968428373</v>
      </c>
      <c r="AP208" s="112">
        <f t="shared" si="42"/>
        <v>9.2665212710732747E-2</v>
      </c>
      <c r="AQ208" s="112">
        <f t="shared" si="43"/>
        <v>4.6052242432905116E-3</v>
      </c>
      <c r="AR208" s="112">
        <f t="shared" si="44"/>
        <v>0.15949107403691176</v>
      </c>
      <c r="AS208" s="112">
        <f t="shared" si="45"/>
        <v>4.0318905943066564E-2</v>
      </c>
      <c r="AT208" s="112">
        <f t="shared" si="46"/>
        <v>2.7387306065197462E-2</v>
      </c>
      <c r="AU208" s="112">
        <f t="shared" si="47"/>
        <v>6.1591093071087635E-2</v>
      </c>
      <c r="AV208" s="112">
        <f t="shared" si="48"/>
        <v>0.12422278939778343</v>
      </c>
      <c r="AW208" s="112">
        <f t="shared" si="49"/>
        <v>0.11675050918431586</v>
      </c>
      <c r="AX208" s="112">
        <f t="shared" si="50"/>
        <v>1</v>
      </c>
      <c r="AY208" s="112">
        <f>SUMPRODUCT(AN208:AW208,幕後結果_最佳化!$Z$1005:$AI$1005)</f>
        <v>0.26729766975793884</v>
      </c>
      <c r="AZ208" s="112">
        <f>(SUMPRODUCT(AN208:AW208,MMULT(AN208:AW208,幕後結果!$AB$9:$AK$18)))*252</f>
        <v>6.961612698747191E-2</v>
      </c>
      <c r="BA208" s="112">
        <f t="shared" si="51"/>
        <v>0.26384868198926426</v>
      </c>
      <c r="BB208" s="88">
        <f t="shared" si="52"/>
        <v>0.85047864581362342</v>
      </c>
      <c r="BC208" s="46"/>
      <c r="BD208" s="46"/>
    </row>
    <row r="209" spans="1:56">
      <c r="A209" s="81">
        <v>208</v>
      </c>
      <c r="B209" s="112">
        <v>0.8778634180472471</v>
      </c>
      <c r="C209" s="112">
        <v>0.17862978314479649</v>
      </c>
      <c r="D209" s="112">
        <v>0.31020307546044079</v>
      </c>
      <c r="E209" s="112">
        <v>0.79879780858997651</v>
      </c>
      <c r="F209" s="112">
        <v>0.91718711964156308</v>
      </c>
      <c r="G209" s="112">
        <v>0.13587474354289419</v>
      </c>
      <c r="H209" s="112">
        <v>0.22495820728742144</v>
      </c>
      <c r="I209" s="112">
        <v>0.51969183944514397</v>
      </c>
      <c r="J209" s="112">
        <v>0.89591864552213529</v>
      </c>
      <c r="K209" s="90">
        <v>0.78129447825566234</v>
      </c>
      <c r="L209" s="91"/>
      <c r="M209" s="92">
        <v>208</v>
      </c>
      <c r="N209" s="115">
        <v>1.1643723103853467</v>
      </c>
      <c r="O209" s="115">
        <v>-0.92059949437218813</v>
      </c>
      <c r="P209" s="115">
        <v>-0.49527480816264435</v>
      </c>
      <c r="Q209" s="115">
        <v>0.83733483660970187</v>
      </c>
      <c r="R209" s="115">
        <v>1.3863968403944333</v>
      </c>
      <c r="S209" s="115">
        <v>-1.0990425950112361</v>
      </c>
      <c r="T209" s="115">
        <v>-0.75555438337460179</v>
      </c>
      <c r="U209" s="112">
        <v>4.9380182320593831E-2</v>
      </c>
      <c r="V209" s="112">
        <v>1.2586335889630065</v>
      </c>
      <c r="W209" s="84">
        <v>0.77657247949674368</v>
      </c>
      <c r="X209" s="46"/>
      <c r="Y209" s="85">
        <v>208</v>
      </c>
      <c r="Z209" s="112">
        <f>(幕後結果!$AB$2+幕後結果!$AB$4*幕後結果_最佳化!$N1210)*12/3</f>
        <v>1.3973365791457175</v>
      </c>
      <c r="AA209" s="112">
        <f>(幕後結果!$AC$2+幕後結果!$AC$4*幕後結果_最佳化!$O1210)*12/3</f>
        <v>-2.545405349788652</v>
      </c>
      <c r="AB209" s="112">
        <f>(幕後結果!$AD$2+幕後結果!$AD$4*幕後結果_最佳化!$P1210)*12/3</f>
        <v>0.2906753486779412</v>
      </c>
      <c r="AC209" s="112">
        <f>(幕後結果!$AE$2+幕後結果!$AE$4*幕後結果_最佳化!$Q1210)*12/3</f>
        <v>1.2883712255510282</v>
      </c>
      <c r="AD209" s="112">
        <f>(幕後結果!$AF$2+幕後結果!$AF$4*幕後結果_最佳化!$R1210)*12/3</f>
        <v>3.7022227255064117</v>
      </c>
      <c r="AE209" s="112">
        <f>(幕後結果!$AG$2+幕後結果!$AG$4*幕後結果_最佳化!$S1210)*12/3</f>
        <v>-1.2369543350389405</v>
      </c>
      <c r="AF209" s="112">
        <f>(幕後結果!$AH$2+幕後結果!$AH$4*幕後結果_最佳化!$T1210)*12/3</f>
        <v>-0.47702557850284233</v>
      </c>
      <c r="AG209" s="112">
        <f>(幕後結果!$AI$2+幕後結果!$AI$4*幕後結果_最佳化!$U1210)*12/3</f>
        <v>0.66682539971216359</v>
      </c>
      <c r="AH209" s="112">
        <f>(幕後結果!$AJ$2+幕後結果!$AJ$4*幕後結果_最佳化!$V1210)*12/3</f>
        <v>2.777899775829157</v>
      </c>
      <c r="AI209" s="86">
        <f>(幕後結果!$AK$2+幕後結果!$AK$4*幕後結果_最佳化!$W1210)*12/3</f>
        <v>0.90036380354505452</v>
      </c>
      <c r="AJ209" s="46"/>
      <c r="AK209" s="46"/>
      <c r="AL209" s="46"/>
      <c r="AM209" s="94">
        <v>208</v>
      </c>
      <c r="AN209" s="112">
        <f t="shared" si="40"/>
        <v>8.418533113334889E-2</v>
      </c>
      <c r="AO209" s="112">
        <f t="shared" si="41"/>
        <v>0.1632244386128105</v>
      </c>
      <c r="AP209" s="112">
        <f t="shared" si="42"/>
        <v>3.5664683992143471E-3</v>
      </c>
      <c r="AQ209" s="112">
        <f t="shared" si="43"/>
        <v>0.17243741473239932</v>
      </c>
      <c r="AR209" s="112">
        <f t="shared" si="44"/>
        <v>2.4999685497433644E-2</v>
      </c>
      <c r="AS209" s="112">
        <f t="shared" si="45"/>
        <v>0.11158050511395549</v>
      </c>
      <c r="AT209" s="112">
        <f t="shared" si="46"/>
        <v>0.18721430239025996</v>
      </c>
      <c r="AU209" s="112">
        <f t="shared" si="47"/>
        <v>0.15562717155956399</v>
      </c>
      <c r="AV209" s="112">
        <f t="shared" si="48"/>
        <v>8.9361739490288958E-2</v>
      </c>
      <c r="AW209" s="112">
        <f t="shared" si="49"/>
        <v>7.8029430707249768E-3</v>
      </c>
      <c r="AX209" s="112">
        <f t="shared" si="50"/>
        <v>0.99999999999999989</v>
      </c>
      <c r="AY209" s="112">
        <f>SUMPRODUCT(AN209:AW209,幕後結果_最佳化!$Z$1005:$AI$1005)</f>
        <v>0.12143640486874809</v>
      </c>
      <c r="AZ209" s="112">
        <f>(SUMPRODUCT(AN209:AW209,MMULT(AN209:AW209,幕後結果!$AB$9:$AK$18)))*252</f>
        <v>5.0986631460272165E-2</v>
      </c>
      <c r="BA209" s="112">
        <f t="shared" si="51"/>
        <v>0.22580219542837082</v>
      </c>
      <c r="BB209" s="88">
        <f t="shared" si="52"/>
        <v>0.34781063452353134</v>
      </c>
      <c r="BC209" s="46"/>
      <c r="BD209" s="46"/>
    </row>
    <row r="210" spans="1:56">
      <c r="A210" s="81">
        <v>209</v>
      </c>
      <c r="B210" s="112">
        <v>0.42657804970099544</v>
      </c>
      <c r="C210" s="112">
        <v>0.67943826265249219</v>
      </c>
      <c r="D210" s="112">
        <v>0.1938658715451218</v>
      </c>
      <c r="E210" s="112">
        <v>0.68656632225662961</v>
      </c>
      <c r="F210" s="112">
        <v>0.16761523055174177</v>
      </c>
      <c r="G210" s="112">
        <v>0.80745589103231485</v>
      </c>
      <c r="H210" s="112">
        <v>0.40011558758554777</v>
      </c>
      <c r="I210" s="112">
        <v>0.29434602688845946</v>
      </c>
      <c r="J210" s="112">
        <v>0.49055926951780249</v>
      </c>
      <c r="K210" s="90">
        <v>0.51371468755485306</v>
      </c>
      <c r="L210" s="91"/>
      <c r="M210" s="92">
        <v>209</v>
      </c>
      <c r="N210" s="115">
        <v>-0.18509299048239372</v>
      </c>
      <c r="O210" s="115">
        <v>0.46612856941151537</v>
      </c>
      <c r="P210" s="115">
        <v>-0.86373816488436028</v>
      </c>
      <c r="Q210" s="115">
        <v>0.48614077973466713</v>
      </c>
      <c r="R210" s="115">
        <v>-0.96363199284109935</v>
      </c>
      <c r="S210" s="115">
        <v>0.86855931120265206</v>
      </c>
      <c r="T210" s="115">
        <v>-0.25304793025979044</v>
      </c>
      <c r="U210" s="112">
        <v>-0.5407323842729701</v>
      </c>
      <c r="V210" s="112">
        <v>-2.3666611085836113E-2</v>
      </c>
      <c r="W210" s="84">
        <v>3.4384397771322114E-2</v>
      </c>
      <c r="X210" s="46"/>
      <c r="Y210" s="85">
        <v>209</v>
      </c>
      <c r="Z210" s="112">
        <f>(幕後結果!$AB$2+幕後結果!$AB$4*幕後結果_最佳化!$N1211)*12/3</f>
        <v>-0.27809260073143149</v>
      </c>
      <c r="AA210" s="112">
        <f>(幕後結果!$AC$2+幕後結果!$AC$4*幕後結果_最佳化!$O1211)*12/3</f>
        <v>-0.75164133916468712</v>
      </c>
      <c r="AB210" s="112">
        <f>(幕後結果!$AD$2+幕後結果!$AD$4*幕後結果_最佳化!$P1211)*12/3</f>
        <v>-0.29398454558196885</v>
      </c>
      <c r="AC210" s="112">
        <f>(幕後結果!$AE$2+幕後結果!$AE$4*幕後結果_最佳化!$Q1211)*12/3</f>
        <v>1.1063976929121144</v>
      </c>
      <c r="AD210" s="112">
        <f>(幕後結果!$AF$2+幕後結果!$AF$4*幕後結果_最佳化!$R1211)*12/3</f>
        <v>1.1539511815588139</v>
      </c>
      <c r="AE210" s="112">
        <f>(幕後結果!$AG$2+幕後結果!$AG$4*幕後結果_最佳化!$S1211)*12/3</f>
        <v>0.74226576421020107</v>
      </c>
      <c r="AF210" s="112">
        <f>(幕後結果!$AH$2+幕後結果!$AH$4*幕後結果_最佳化!$T1211)*12/3</f>
        <v>-0.39181907166946023</v>
      </c>
      <c r="AG210" s="112">
        <f>(幕後結果!$AI$2+幕後結果!$AI$4*幕後結果_最佳化!$U1211)*12/3</f>
        <v>0.13550287210495304</v>
      </c>
      <c r="AH210" s="112">
        <f>(幕後結果!$AJ$2+幕後結果!$AJ$4*幕後結果_最佳化!$V1211)*12/3</f>
        <v>0.6608673777582712</v>
      </c>
      <c r="AI210" s="86">
        <f>(幕後結果!$AK$2+幕後結果!$AK$4*幕後結果_最佳化!$W1211)*12/3</f>
        <v>5.0704669653515146E-2</v>
      </c>
      <c r="AJ210" s="46"/>
      <c r="AK210" s="46"/>
      <c r="AL210" s="46"/>
      <c r="AM210" s="94">
        <v>209</v>
      </c>
      <c r="AN210" s="112">
        <f t="shared" si="40"/>
        <v>0.13380178568910395</v>
      </c>
      <c r="AO210" s="112">
        <f t="shared" si="41"/>
        <v>0.15992387486296894</v>
      </c>
      <c r="AP210" s="112">
        <f t="shared" si="42"/>
        <v>0.13289830628982607</v>
      </c>
      <c r="AQ210" s="112">
        <f t="shared" si="43"/>
        <v>6.4961575245907247E-2</v>
      </c>
      <c r="AR210" s="112">
        <f t="shared" si="44"/>
        <v>0.13055919893495724</v>
      </c>
      <c r="AS210" s="112">
        <f t="shared" si="45"/>
        <v>7.517498850234218E-2</v>
      </c>
      <c r="AT210" s="112">
        <f t="shared" si="46"/>
        <v>0.16089425690325682</v>
      </c>
      <c r="AU210" s="112">
        <f t="shared" si="47"/>
        <v>3.2265455482681192E-3</v>
      </c>
      <c r="AV210" s="112">
        <f t="shared" si="48"/>
        <v>5.7752807969167125E-2</v>
      </c>
      <c r="AW210" s="112">
        <f t="shared" si="49"/>
        <v>8.0806660054202381E-2</v>
      </c>
      <c r="AX210" s="112">
        <f t="shared" si="50"/>
        <v>1</v>
      </c>
      <c r="AY210" s="112">
        <f>SUMPRODUCT(AN210:AW210,幕後結果_最佳化!$Z$1005:$AI$1005)</f>
        <v>0.21933701129264185</v>
      </c>
      <c r="AZ210" s="112">
        <f>(SUMPRODUCT(AN210:AW210,MMULT(AN210:AW210,幕後結果!$AB$9:$AK$18)))*252</f>
        <v>5.3440076451986819E-2</v>
      </c>
      <c r="BA210" s="112">
        <f t="shared" si="51"/>
        <v>0.23117109778687045</v>
      </c>
      <c r="BB210" s="88">
        <f t="shared" si="52"/>
        <v>0.76323127320747075</v>
      </c>
      <c r="BC210" s="46"/>
      <c r="BD210" s="46"/>
    </row>
    <row r="211" spans="1:56">
      <c r="A211" s="81">
        <v>210</v>
      </c>
      <c r="B211" s="112">
        <v>0.50861166467099306</v>
      </c>
      <c r="C211" s="112">
        <v>0.15353882110935357</v>
      </c>
      <c r="D211" s="112">
        <v>0.34610068311509967</v>
      </c>
      <c r="E211" s="112">
        <v>0.81402533526902721</v>
      </c>
      <c r="F211" s="112">
        <v>0.14969664199422961</v>
      </c>
      <c r="G211" s="112">
        <v>0.31590108733635125</v>
      </c>
      <c r="H211" s="112">
        <v>0.67597151255891896</v>
      </c>
      <c r="I211" s="112">
        <v>0.42505129557908217</v>
      </c>
      <c r="J211" s="112">
        <v>0.27829835367705358</v>
      </c>
      <c r="K211" s="90">
        <v>0.83190834423156756</v>
      </c>
      <c r="L211" s="91"/>
      <c r="M211" s="92">
        <v>210</v>
      </c>
      <c r="N211" s="115">
        <v>2.1587918838023235E-2</v>
      </c>
      <c r="O211" s="115">
        <v>-1.0213732325654408</v>
      </c>
      <c r="P211" s="115">
        <v>-0.39586941342434917</v>
      </c>
      <c r="Q211" s="115">
        <v>0.89282792499599684</v>
      </c>
      <c r="R211" s="115">
        <v>-1.0377353469760573</v>
      </c>
      <c r="S211" s="115">
        <v>-0.47919181765781688</v>
      </c>
      <c r="T211" s="115">
        <v>0.45646313448718767</v>
      </c>
      <c r="U211" s="112">
        <v>-0.18898752889785156</v>
      </c>
      <c r="V211" s="112">
        <v>-0.5879040358809412</v>
      </c>
      <c r="W211" s="84">
        <v>0.9617338551571758</v>
      </c>
      <c r="X211" s="46"/>
      <c r="Y211" s="85">
        <v>210</v>
      </c>
      <c r="Z211" s="112">
        <f>(幕後結果!$AB$2+幕後結果!$AB$4*幕後結果_最佳化!$N1212)*12/3</f>
        <v>-2.1487835735767468E-2</v>
      </c>
      <c r="AA211" s="112">
        <f>(幕後結果!$AC$2+幕後結果!$AC$4*幕後結果_最佳化!$O1212)*12/3</f>
        <v>-2.783569816356966</v>
      </c>
      <c r="AB211" s="112">
        <f>(幕後結果!$AD$2+幕後結果!$AD$4*幕後結果_最佳化!$P1212)*12/3</f>
        <v>2.2334975958950731E-2</v>
      </c>
      <c r="AC211" s="112">
        <f>(幕後結果!$AE$2+幕後結果!$AE$4*幕後結果_最佳化!$Q1212)*12/3</f>
        <v>1.2665399331542</v>
      </c>
      <c r="AD211" s="112">
        <f>(幕後結果!$AF$2+幕後結果!$AF$4*幕後結果_最佳化!$R1212)*12/3</f>
        <v>0.91008067730286468</v>
      </c>
      <c r="AE211" s="112">
        <f>(幕後結果!$AG$2+幕後結果!$AG$4*幕後結果_最佳化!$S1212)*12/3</f>
        <v>-1.0616676088115968</v>
      </c>
      <c r="AF211" s="112">
        <f>(幕後結果!$AH$2+幕後結果!$AH$4*幕後結果_最佳化!$T1212)*12/3</f>
        <v>2.3433113653049592E-2</v>
      </c>
      <c r="AG211" s="112">
        <f>(幕後結果!$AI$2+幕後結果!$AI$4*幕後結果_最佳化!$U1212)*12/3</f>
        <v>0.23953882096287316</v>
      </c>
      <c r="AH211" s="112">
        <f>(幕後結果!$AJ$2+幕後結果!$AJ$4*幕後結果_最佳化!$V1212)*12/3</f>
        <v>0.29858153221882666</v>
      </c>
      <c r="AI211" s="86">
        <f>(幕後結果!$AK$2+幕後結果!$AK$4*幕後結果_最佳化!$W1212)*12/3</f>
        <v>0.1937553170699684</v>
      </c>
      <c r="AJ211" s="46"/>
      <c r="AK211" s="46"/>
      <c r="AL211" s="46"/>
      <c r="AM211" s="94">
        <v>210</v>
      </c>
      <c r="AN211" s="112">
        <f t="shared" si="40"/>
        <v>0.11641085143854842</v>
      </c>
      <c r="AO211" s="112">
        <f t="shared" si="41"/>
        <v>0.16679138629529033</v>
      </c>
      <c r="AP211" s="112">
        <f t="shared" si="42"/>
        <v>0.14870434725551399</v>
      </c>
      <c r="AQ211" s="112">
        <f t="shared" si="43"/>
        <v>8.8320962780406673E-2</v>
      </c>
      <c r="AR211" s="112">
        <f t="shared" si="44"/>
        <v>8.1106003784610914E-2</v>
      </c>
      <c r="AS211" s="112">
        <f t="shared" si="45"/>
        <v>0.10103544965991117</v>
      </c>
      <c r="AT211" s="112">
        <f t="shared" si="46"/>
        <v>2.7041352783486499E-2</v>
      </c>
      <c r="AU211" s="112">
        <f t="shared" si="47"/>
        <v>6.8986701595763825E-2</v>
      </c>
      <c r="AV211" s="112">
        <f t="shared" si="48"/>
        <v>0.11658304746907197</v>
      </c>
      <c r="AW211" s="112">
        <f t="shared" si="49"/>
        <v>8.5019896937396366E-2</v>
      </c>
      <c r="AX211" s="112">
        <f t="shared" si="50"/>
        <v>1.0000000000000002</v>
      </c>
      <c r="AY211" s="112">
        <f>SUMPRODUCT(AN211:AW211,幕後結果_最佳化!$Z$1005:$AI$1005)</f>
        <v>0.23815561540327912</v>
      </c>
      <c r="AZ211" s="112">
        <f>(SUMPRODUCT(AN211:AW211,MMULT(AN211:AW211,幕後結果!$AB$9:$AK$18)))*252</f>
        <v>5.6191040221856239E-2</v>
      </c>
      <c r="BA211" s="112">
        <f t="shared" si="51"/>
        <v>0.23704649379785442</v>
      </c>
      <c r="BB211" s="88">
        <f t="shared" si="52"/>
        <v>0.82370176531607675</v>
      </c>
      <c r="BC211" s="46"/>
      <c r="BD211" s="46"/>
    </row>
    <row r="212" spans="1:56">
      <c r="A212" s="81">
        <v>211</v>
      </c>
      <c r="B212" s="112">
        <v>0.37235013123057836</v>
      </c>
      <c r="C212" s="112">
        <v>0.2228796299907061</v>
      </c>
      <c r="D212" s="112">
        <v>0.6832318651945648</v>
      </c>
      <c r="E212" s="112">
        <v>0.72331473897097864</v>
      </c>
      <c r="F212" s="112">
        <v>0.19516592675697408</v>
      </c>
      <c r="G212" s="112">
        <v>0.15941994604204268</v>
      </c>
      <c r="H212" s="112">
        <v>0.72915267394629546</v>
      </c>
      <c r="I212" s="112">
        <v>0.17803984059892253</v>
      </c>
      <c r="J212" s="112">
        <v>0.66798568283902027</v>
      </c>
      <c r="K212" s="90">
        <v>0.35618673259133882</v>
      </c>
      <c r="L212" s="91"/>
      <c r="M212" s="92">
        <v>211</v>
      </c>
      <c r="N212" s="115">
        <v>-0.32563535109247604</v>
      </c>
      <c r="O212" s="115">
        <v>-0.76250399452731576</v>
      </c>
      <c r="P212" s="115">
        <v>0.47675545413139048</v>
      </c>
      <c r="Q212" s="115">
        <v>0.5927170603271128</v>
      </c>
      <c r="R212" s="115">
        <v>-0.85901570126060867</v>
      </c>
      <c r="S212" s="115">
        <v>-0.99684471085485937</v>
      </c>
      <c r="T212" s="115">
        <v>0.61025235645707454</v>
      </c>
      <c r="U212" s="112">
        <v>-0.92286093426823534</v>
      </c>
      <c r="V212" s="112">
        <v>0.43435780388443646</v>
      </c>
      <c r="W212" s="84">
        <v>-0.36867033177206943</v>
      </c>
      <c r="X212" s="46"/>
      <c r="Y212" s="85">
        <v>211</v>
      </c>
      <c r="Z212" s="112">
        <f>(幕後結果!$AB$2+幕後結果!$AB$4*幕後結果_最佳化!$N1213)*12/3</f>
        <v>-0.45258302432627034</v>
      </c>
      <c r="AA212" s="112">
        <f>(幕後結果!$AC$2+幕後結果!$AC$4*幕後結果_最佳化!$O1213)*12/3</f>
        <v>-2.4569976470120984</v>
      </c>
      <c r="AB212" s="112">
        <f>(幕後結果!$AD$2+幕後結果!$AD$4*幕後結果_最佳化!$P1213)*12/3</f>
        <v>0.69969534489846252</v>
      </c>
      <c r="AC212" s="112">
        <f>(幕後結果!$AE$2+幕後結果!$AE$4*幕後結果_最佳化!$Q1213)*12/3</f>
        <v>1.2787322505440102</v>
      </c>
      <c r="AD212" s="112">
        <f>(幕後結果!$AF$2+幕後結果!$AF$4*幕後結果_最佳化!$R1213)*12/3</f>
        <v>1.1245129682973736</v>
      </c>
      <c r="AE212" s="112">
        <f>(幕後結果!$AG$2+幕後結果!$AG$4*幕後結果_最佳化!$S1213)*12/3</f>
        <v>-1.4612487557172062</v>
      </c>
      <c r="AF212" s="112">
        <f>(幕後結果!$AH$2+幕後結果!$AH$4*幕後結果_最佳化!$T1213)*12/3</f>
        <v>0.26929478413515473</v>
      </c>
      <c r="AG212" s="112">
        <f>(幕後結果!$AI$2+幕後結果!$AI$4*幕後結果_最佳化!$U1213)*12/3</f>
        <v>-0.3322261194171261</v>
      </c>
      <c r="AH212" s="112">
        <f>(幕後結果!$AJ$2+幕後結果!$AJ$4*幕後結果_最佳化!$V1213)*12/3</f>
        <v>1.3514038821202143</v>
      </c>
      <c r="AI212" s="86">
        <f>(幕後結果!$AK$2+幕後結果!$AK$4*幕後結果_最佳化!$W1213)*12/3</f>
        <v>-0.42387595192358063</v>
      </c>
      <c r="AJ212" s="46"/>
      <c r="AK212" s="46"/>
      <c r="AL212" s="46"/>
      <c r="AM212" s="94">
        <v>211</v>
      </c>
      <c r="AN212" s="112">
        <f t="shared" si="40"/>
        <v>0.12946484786304771</v>
      </c>
      <c r="AO212" s="112">
        <f t="shared" si="41"/>
        <v>0.12350358635141648</v>
      </c>
      <c r="AP212" s="112">
        <f t="shared" si="42"/>
        <v>8.619519224895239E-2</v>
      </c>
      <c r="AQ212" s="112">
        <f t="shared" si="43"/>
        <v>0.12577536894961702</v>
      </c>
      <c r="AR212" s="112">
        <f t="shared" si="44"/>
        <v>0.10345880203669429</v>
      </c>
      <c r="AS212" s="112">
        <f t="shared" si="45"/>
        <v>0.13631467313857459</v>
      </c>
      <c r="AT212" s="112">
        <f t="shared" si="46"/>
        <v>1.8305969365995501E-4</v>
      </c>
      <c r="AU212" s="112">
        <f t="shared" si="47"/>
        <v>0.10525329035463385</v>
      </c>
      <c r="AV212" s="112">
        <f t="shared" si="48"/>
        <v>7.5327548005281561E-2</v>
      </c>
      <c r="AW212" s="112">
        <f t="shared" si="49"/>
        <v>0.11452363135812209</v>
      </c>
      <c r="AX212" s="112">
        <f t="shared" si="50"/>
        <v>0.99999999999999989</v>
      </c>
      <c r="AY212" s="112">
        <f>SUMPRODUCT(AN212:AW212,幕後結果_最佳化!$Z$1005:$AI$1005)</f>
        <v>0.31606214246775444</v>
      </c>
      <c r="AZ212" s="112">
        <f>(SUMPRODUCT(AN212:AW212,MMULT(AN212:AW212,幕後結果!$AB$9:$AK$18)))*252</f>
        <v>5.7175848947583374E-2</v>
      </c>
      <c r="BA212" s="112">
        <f t="shared" si="51"/>
        <v>0.23911471921984095</v>
      </c>
      <c r="BB212" s="88">
        <f t="shared" si="52"/>
        <v>1.1423894913663197</v>
      </c>
      <c r="BC212" s="46"/>
      <c r="BD212" s="46"/>
    </row>
    <row r="213" spans="1:56">
      <c r="A213" s="81">
        <v>212</v>
      </c>
      <c r="B213" s="112">
        <v>0.32162869403108085</v>
      </c>
      <c r="C213" s="112">
        <v>0.40286211715445264</v>
      </c>
      <c r="D213" s="112">
        <v>0.67592121464718824</v>
      </c>
      <c r="E213" s="112">
        <v>0.94782044223786044</v>
      </c>
      <c r="F213" s="112">
        <v>0.11470422889142573</v>
      </c>
      <c r="G213" s="112">
        <v>0.67203207763168771</v>
      </c>
      <c r="H213" s="112">
        <v>0.98939419704506837</v>
      </c>
      <c r="I213" s="112">
        <v>0.48099530979089233</v>
      </c>
      <c r="J213" s="112">
        <v>0.55437021912984052</v>
      </c>
      <c r="K213" s="90">
        <v>0.80267230895754249</v>
      </c>
      <c r="L213" s="91"/>
      <c r="M213" s="92">
        <v>212</v>
      </c>
      <c r="N213" s="115">
        <v>-0.46314925307429311</v>
      </c>
      <c r="O213" s="115">
        <v>-0.24594574173522776</v>
      </c>
      <c r="P213" s="115">
        <v>0.45632321747743682</v>
      </c>
      <c r="Q213" s="115">
        <v>1.6240782206639499</v>
      </c>
      <c r="R213" s="115">
        <v>-1.2018840426338624</v>
      </c>
      <c r="S213" s="115">
        <v>0.44553130097535204</v>
      </c>
      <c r="T213" s="115">
        <v>2.3041966726243213</v>
      </c>
      <c r="U213" s="112">
        <v>-4.7655725919554144E-2</v>
      </c>
      <c r="V213" s="112">
        <v>0.13671058592808219</v>
      </c>
      <c r="W213" s="84">
        <v>0.85120518675659507</v>
      </c>
      <c r="X213" s="46"/>
      <c r="Y213" s="85">
        <v>212</v>
      </c>
      <c r="Z213" s="112">
        <f>(幕後結果!$AB$2+幕後結果!$AB$4*幕後結果_最佳化!$N1214)*12/3</f>
        <v>-0.6233134639092317</v>
      </c>
      <c r="AA213" s="112">
        <f>(幕後結果!$AC$2+幕後結果!$AC$4*幕後結果_最佳化!$O1214)*12/3</f>
        <v>-1.7570906087635161</v>
      </c>
      <c r="AB213" s="112">
        <f>(幕後結果!$AD$2+幕後結果!$AD$4*幕後結果_最佳化!$P1214)*12/3</f>
        <v>0.69304963313809875</v>
      </c>
      <c r="AC213" s="112">
        <f>(幕後結果!$AE$2+幕後結果!$AE$4*幕後結果_最佳化!$Q1214)*12/3</f>
        <v>2.1029970011693822</v>
      </c>
      <c r="AD213" s="112">
        <f>(幕後結果!$AF$2+幕後結果!$AF$4*幕後結果_最佳化!$R1214)*12/3</f>
        <v>1.0899242717611273</v>
      </c>
      <c r="AE213" s="112">
        <f>(幕後結果!$AG$2+幕後結果!$AG$4*幕後結果_最佳化!$S1214)*12/3</f>
        <v>0.17257745780632408</v>
      </c>
      <c r="AF213" s="112">
        <f>(幕後結果!$AH$2+幕後結果!$AH$4*幕後結果_最佳化!$T1214)*12/3</f>
        <v>1.4310770751298432</v>
      </c>
      <c r="AG213" s="112">
        <f>(幕後結果!$AI$2+幕後結果!$AI$4*幕後結果_最佳化!$U1214)*12/3</f>
        <v>1.2645345970902346</v>
      </c>
      <c r="AH213" s="112">
        <f>(幕後結果!$AJ$2+幕後結果!$AJ$4*幕後結果_最佳化!$V1214)*12/3</f>
        <v>1.0370146618364009</v>
      </c>
      <c r="AI213" s="86">
        <f>(幕後結果!$AK$2+幕後結果!$AK$4*幕後結果_最佳化!$W1214)*12/3</f>
        <v>0.59756308948481807</v>
      </c>
      <c r="AJ213" s="46"/>
      <c r="AK213" s="46"/>
      <c r="AL213" s="46"/>
      <c r="AM213" s="94">
        <v>212</v>
      </c>
      <c r="AN213" s="112">
        <f t="shared" si="40"/>
        <v>9.9597183902592062E-2</v>
      </c>
      <c r="AO213" s="112">
        <f t="shared" si="41"/>
        <v>9.0153746297409285E-2</v>
      </c>
      <c r="AP213" s="112">
        <f t="shared" si="42"/>
        <v>0.10826098604464851</v>
      </c>
      <c r="AQ213" s="112">
        <f t="shared" si="43"/>
        <v>0.10654876701014539</v>
      </c>
      <c r="AR213" s="112">
        <f t="shared" si="44"/>
        <v>0.14286987999403644</v>
      </c>
      <c r="AS213" s="112">
        <f t="shared" si="45"/>
        <v>5.9916527719575917E-2</v>
      </c>
      <c r="AT213" s="112">
        <f t="shared" si="46"/>
        <v>9.1602878447072336E-2</v>
      </c>
      <c r="AU213" s="112">
        <f t="shared" si="47"/>
        <v>9.0072328847240979E-2</v>
      </c>
      <c r="AV213" s="112">
        <f t="shared" si="48"/>
        <v>2.8941140545666554E-2</v>
      </c>
      <c r="AW213" s="112">
        <f t="shared" si="49"/>
        <v>0.18203656119161241</v>
      </c>
      <c r="AX213" s="112">
        <f t="shared" si="50"/>
        <v>0.99999999999999978</v>
      </c>
      <c r="AY213" s="112">
        <f>SUMPRODUCT(AN213:AW213,幕後結果_最佳化!$Z$1005:$AI$1005)</f>
        <v>0.38383482241708367</v>
      </c>
      <c r="AZ213" s="112">
        <f>(SUMPRODUCT(AN213:AW213,MMULT(AN213:AW213,幕後結果!$AB$9:$AK$18)))*252</f>
        <v>5.3464652170727225E-2</v>
      </c>
      <c r="BA213" s="112">
        <f t="shared" si="51"/>
        <v>0.2312242465026694</v>
      </c>
      <c r="BB213" s="88">
        <f t="shared" si="52"/>
        <v>1.4744769528880168</v>
      </c>
      <c r="BC213" s="46"/>
      <c r="BD213" s="46"/>
    </row>
    <row r="214" spans="1:56">
      <c r="A214" s="81">
        <v>213</v>
      </c>
      <c r="B214" s="112">
        <v>0.45420983797912684</v>
      </c>
      <c r="C214" s="112">
        <v>0.17867867075515953</v>
      </c>
      <c r="D214" s="112">
        <v>0.97736053113847721</v>
      </c>
      <c r="E214" s="112">
        <v>0.29854609998939541</v>
      </c>
      <c r="F214" s="112">
        <v>0.59748516727930512</v>
      </c>
      <c r="G214" s="112">
        <v>0.33899393204183204</v>
      </c>
      <c r="H214" s="112">
        <v>0.25861587775529005</v>
      </c>
      <c r="I214" s="112">
        <v>0.59000749890904403</v>
      </c>
      <c r="J214" s="112">
        <v>0.5787321873700102</v>
      </c>
      <c r="K214" s="90">
        <v>0.72685673620240432</v>
      </c>
      <c r="L214" s="91"/>
      <c r="M214" s="92">
        <v>213</v>
      </c>
      <c r="N214" s="115">
        <v>-0.11503210358297729</v>
      </c>
      <c r="O214" s="115">
        <v>-0.92041230363424076</v>
      </c>
      <c r="P214" s="115">
        <v>2.0020538733657549</v>
      </c>
      <c r="Q214" s="115">
        <v>-0.52858668349873583</v>
      </c>
      <c r="R214" s="115">
        <v>0.24684308440448899</v>
      </c>
      <c r="S214" s="115">
        <v>-0.4152104301145737</v>
      </c>
      <c r="T214" s="115">
        <v>-0.647618458647786</v>
      </c>
      <c r="U214" s="112">
        <v>0.22756426663745311</v>
      </c>
      <c r="V214" s="112">
        <v>0.19865116754135509</v>
      </c>
      <c r="W214" s="84">
        <v>0.60333398687133111</v>
      </c>
      <c r="X214" s="46"/>
      <c r="Y214" s="85">
        <v>213</v>
      </c>
      <c r="Z214" s="112">
        <f>(幕後結果!$AB$2+幕後結果!$AB$4*幕後結果_最佳化!$N1215)*12/3</f>
        <v>-0.19110847879522808</v>
      </c>
      <c r="AA214" s="112">
        <f>(幕後結果!$AC$2+幕後結果!$AC$4*幕後結果_最佳化!$O1215)*12/3</f>
        <v>-2.6563085341629367</v>
      </c>
      <c r="AB214" s="112">
        <f>(幕後結果!$AD$2+幕後結果!$AD$4*幕後結果_最佳化!$P1215)*12/3</f>
        <v>2.0679122350711068</v>
      </c>
      <c r="AC214" s="112">
        <f>(幕後結果!$AE$2+幕後結果!$AE$4*幕後結果_最佳化!$Q1215)*12/3</f>
        <v>0.81040742200888483</v>
      </c>
      <c r="AD214" s="112">
        <f>(幕後結果!$AF$2+幕後結果!$AF$4*幕後結果_最佳化!$R1215)*12/3</f>
        <v>2.2602761576545518</v>
      </c>
      <c r="AE214" s="112">
        <f>(幕後結果!$AG$2+幕後結果!$AG$4*幕後結果_最佳化!$S1215)*12/3</f>
        <v>-0.74798224994892115</v>
      </c>
      <c r="AF214" s="112">
        <f>(幕後結果!$AH$2+幕後結果!$AH$4*幕後結果_最佳化!$T1215)*12/3</f>
        <v>-0.40409939187925409</v>
      </c>
      <c r="AG214" s="112">
        <f>(幕後結果!$AI$2+幕後結果!$AI$4*幕後結果_最佳化!$U1215)*12/3</f>
        <v>0.2229466648512817</v>
      </c>
      <c r="AH214" s="112">
        <f>(幕後結果!$AJ$2+幕後結果!$AJ$4*幕後結果_最佳化!$V1215)*12/3</f>
        <v>1.5013991478082085</v>
      </c>
      <c r="AI214" s="86">
        <f>(幕後結果!$AK$2+幕後結果!$AK$4*幕後結果_最佳化!$W1215)*12/3</f>
        <v>0.44454996084137549</v>
      </c>
      <c r="AJ214" s="46"/>
      <c r="AK214" s="46"/>
      <c r="AL214" s="46"/>
      <c r="AM214" s="94">
        <v>213</v>
      </c>
      <c r="AN214" s="112">
        <f t="shared" si="40"/>
        <v>9.7711014474681945E-2</v>
      </c>
      <c r="AO214" s="112">
        <f t="shared" si="41"/>
        <v>0.19681803031745945</v>
      </c>
      <c r="AP214" s="112">
        <f t="shared" si="42"/>
        <v>0.13530834391987959</v>
      </c>
      <c r="AQ214" s="112">
        <f t="shared" si="43"/>
        <v>2.4054053965043246E-2</v>
      </c>
      <c r="AR214" s="112">
        <f t="shared" si="44"/>
        <v>0.15517056915047495</v>
      </c>
      <c r="AS214" s="112">
        <f t="shared" si="45"/>
        <v>0.12207406001936261</v>
      </c>
      <c r="AT214" s="112">
        <f t="shared" si="46"/>
        <v>6.7386715793774199E-2</v>
      </c>
      <c r="AU214" s="112">
        <f t="shared" si="47"/>
        <v>2.9188073889891059E-2</v>
      </c>
      <c r="AV214" s="112">
        <f t="shared" si="48"/>
        <v>5.13281503490325E-2</v>
      </c>
      <c r="AW214" s="112">
        <f t="shared" si="49"/>
        <v>0.12096098812040047</v>
      </c>
      <c r="AX214" s="112">
        <f t="shared" si="50"/>
        <v>1</v>
      </c>
      <c r="AY214" s="112">
        <f>SUMPRODUCT(AN214:AW214,幕後結果_最佳化!$Z$1005:$AI$1005)</f>
        <v>0.19649511239821521</v>
      </c>
      <c r="AZ214" s="112">
        <f>(SUMPRODUCT(AN214:AW214,MMULT(AN214:AW214,幕後結果!$AB$9:$AK$18)))*252</f>
        <v>6.3593357632133724E-2</v>
      </c>
      <c r="BA214" s="112">
        <f t="shared" si="51"/>
        <v>0.25217723456357777</v>
      </c>
      <c r="BB214" s="88">
        <f t="shared" si="52"/>
        <v>0.60907604393405912</v>
      </c>
      <c r="BC214" s="46"/>
      <c r="BD214" s="46"/>
    </row>
    <row r="215" spans="1:56">
      <c r="A215" s="81">
        <v>214</v>
      </c>
      <c r="B215" s="112">
        <v>1.9697594476044689E-3</v>
      </c>
      <c r="C215" s="112">
        <v>0.72780868484161365</v>
      </c>
      <c r="D215" s="112">
        <v>0.76825994292478761</v>
      </c>
      <c r="E215" s="112">
        <v>0.73725725890527394</v>
      </c>
      <c r="F215" s="112">
        <v>0.17322769028431906</v>
      </c>
      <c r="G215" s="112">
        <v>0.9348017252490306</v>
      </c>
      <c r="H215" s="112">
        <v>0.16838793755638237</v>
      </c>
      <c r="I215" s="112">
        <v>0.66886217683514282</v>
      </c>
      <c r="J215" s="112">
        <v>0.18982246549244319</v>
      </c>
      <c r="K215" s="90">
        <v>0.76069963255205542</v>
      </c>
      <c r="L215" s="91"/>
      <c r="M215" s="92">
        <v>214</v>
      </c>
      <c r="N215" s="115">
        <v>-2.8829644567673975</v>
      </c>
      <c r="O215" s="115">
        <v>0.60619897957566837</v>
      </c>
      <c r="P215" s="115">
        <v>0.73312840960492898</v>
      </c>
      <c r="Q215" s="115">
        <v>0.6349125029182886</v>
      </c>
      <c r="R215" s="115">
        <v>-0.94148693672083394</v>
      </c>
      <c r="S215" s="115">
        <v>1.5125399814971401</v>
      </c>
      <c r="T215" s="115">
        <v>-0.96055517696227855</v>
      </c>
      <c r="U215" s="112">
        <v>0.4367734626149688</v>
      </c>
      <c r="V215" s="112">
        <v>-0.87855071010981922</v>
      </c>
      <c r="W215" s="84">
        <v>0.70855489531496785</v>
      </c>
      <c r="X215" s="46"/>
      <c r="Y215" s="85">
        <v>214</v>
      </c>
      <c r="Z215" s="112">
        <f>(幕後結果!$AB$2+幕後結果!$AB$4*幕後結果_最佳化!$N1216)*12/3</f>
        <v>-3.6276359904468323</v>
      </c>
      <c r="AA215" s="112">
        <f>(幕後結果!$AC$2+幕後結果!$AC$4*幕後結果_最佳化!$O1216)*12/3</f>
        <v>-0.79301886025642998</v>
      </c>
      <c r="AB215" s="112">
        <f>(幕後結果!$AD$2+幕後結果!$AD$4*幕後結果_最佳化!$P1216)*12/3</f>
        <v>0.29049319992132006</v>
      </c>
      <c r="AC215" s="112">
        <f>(幕後結果!$AE$2+幕後結果!$AE$4*幕後結果_最佳化!$Q1216)*12/3</f>
        <v>1.454259143280997</v>
      </c>
      <c r="AD215" s="112">
        <f>(幕後結果!$AF$2+幕後結果!$AF$4*幕後結果_最佳化!$R1216)*12/3</f>
        <v>0.67251318910988866</v>
      </c>
      <c r="AE215" s="112">
        <f>(幕後結果!$AG$2+幕後結果!$AG$4*幕後結果_最佳化!$S1216)*12/3</f>
        <v>1.5685194287075934</v>
      </c>
      <c r="AF215" s="112">
        <f>(幕後結果!$AH$2+幕後結果!$AH$4*幕後結果_最佳化!$T1216)*12/3</f>
        <v>-0.59211275942749642</v>
      </c>
      <c r="AG215" s="112">
        <f>(幕後結果!$AI$2+幕後結果!$AI$4*幕後結果_最佳化!$U1216)*12/3</f>
        <v>0.6939744524369843</v>
      </c>
      <c r="AH215" s="112">
        <f>(幕後結果!$AJ$2+幕後結果!$AJ$4*幕後結果_最佳化!$V1216)*12/3</f>
        <v>-0.77930615222928645</v>
      </c>
      <c r="AI215" s="86">
        <f>(幕後結果!$AK$2+幕後結果!$AK$4*幕後結果_最佳化!$W1216)*12/3</f>
        <v>4.163972087537017E-2</v>
      </c>
      <c r="AJ215" s="46"/>
      <c r="AK215" s="46"/>
      <c r="AL215" s="46"/>
      <c r="AM215" s="94">
        <v>214</v>
      </c>
      <c r="AN215" s="112">
        <f t="shared" si="40"/>
        <v>5.9563242449446975E-2</v>
      </c>
      <c r="AO215" s="112">
        <f t="shared" si="41"/>
        <v>1.4930624431490128E-2</v>
      </c>
      <c r="AP215" s="112">
        <f t="shared" si="42"/>
        <v>2.8869829285547446E-2</v>
      </c>
      <c r="AQ215" s="112">
        <f t="shared" si="43"/>
        <v>0.11674703899458341</v>
      </c>
      <c r="AR215" s="112">
        <f t="shared" si="44"/>
        <v>0.14475531995693447</v>
      </c>
      <c r="AS215" s="112">
        <f t="shared" si="45"/>
        <v>0.12406619320195098</v>
      </c>
      <c r="AT215" s="112">
        <f t="shared" si="46"/>
        <v>0.2220106121824596</v>
      </c>
      <c r="AU215" s="112">
        <f t="shared" si="47"/>
        <v>0.13332769566636032</v>
      </c>
      <c r="AV215" s="112">
        <f t="shared" si="48"/>
        <v>0.13967215164741403</v>
      </c>
      <c r="AW215" s="112">
        <f t="shared" si="49"/>
        <v>1.6057292183812726E-2</v>
      </c>
      <c r="AX215" s="112">
        <f t="shared" si="50"/>
        <v>1</v>
      </c>
      <c r="AY215" s="112">
        <f>SUMPRODUCT(AN215:AW215,幕後結果_最佳化!$Z$1005:$AI$1005)</f>
        <v>0.58283427968632595</v>
      </c>
      <c r="AZ215" s="112">
        <f>(SUMPRODUCT(AN215:AW215,MMULT(AN215:AW215,幕後結果!$AB$9:$AK$18)))*252</f>
        <v>4.6550918360139519E-2</v>
      </c>
      <c r="BA215" s="112">
        <f t="shared" si="51"/>
        <v>0.21575661834608809</v>
      </c>
      <c r="BB215" s="88">
        <f t="shared" si="52"/>
        <v>2.5025154909511751</v>
      </c>
      <c r="BC215" s="46"/>
      <c r="BD215" s="46"/>
    </row>
    <row r="216" spans="1:56">
      <c r="A216" s="81">
        <v>215</v>
      </c>
      <c r="B216" s="112">
        <v>0.71509190656613186</v>
      </c>
      <c r="C216" s="112">
        <v>0.6126038281322268</v>
      </c>
      <c r="D216" s="112">
        <v>0.14564359501586832</v>
      </c>
      <c r="E216" s="112">
        <v>0.59529736417648516</v>
      </c>
      <c r="F216" s="112">
        <v>2.1766891317410275E-2</v>
      </c>
      <c r="G216" s="112">
        <v>0.28434905379642927</v>
      </c>
      <c r="H216" s="112">
        <v>0.68579233626102742</v>
      </c>
      <c r="I216" s="112">
        <v>0.67959903473336514</v>
      </c>
      <c r="J216" s="112">
        <v>5.4654889767410397E-2</v>
      </c>
      <c r="K216" s="90">
        <v>0.77735391483810501</v>
      </c>
      <c r="L216" s="91"/>
      <c r="M216" s="92">
        <v>215</v>
      </c>
      <c r="N216" s="115">
        <v>0.5683222302754829</v>
      </c>
      <c r="O216" s="115">
        <v>0.28611199629830431</v>
      </c>
      <c r="P216" s="115">
        <v>-1.0553020802186668</v>
      </c>
      <c r="Q216" s="115">
        <v>0.2411933410564216</v>
      </c>
      <c r="R216" s="115">
        <v>-2.0185522080176481</v>
      </c>
      <c r="S216" s="115">
        <v>-0.56996990878508669</v>
      </c>
      <c r="T216" s="115">
        <v>0.48395849196866098</v>
      </c>
      <c r="U216" s="112">
        <v>0.46657785957163939</v>
      </c>
      <c r="V216" s="112">
        <v>-1.601303204885016</v>
      </c>
      <c r="W216" s="84">
        <v>0.76328713917320878</v>
      </c>
      <c r="X216" s="46"/>
      <c r="Y216" s="85">
        <v>215</v>
      </c>
      <c r="Z216" s="112">
        <f>(幕後結果!$AB$2+幕後結果!$AB$4*幕後結果_最佳化!$N1217)*12/3</f>
        <v>0.65731036562097755</v>
      </c>
      <c r="AA216" s="112">
        <f>(幕後結果!$AC$2+幕後結果!$AC$4*幕後結果_最佳化!$O1217)*12/3</f>
        <v>-0.93425676809392055</v>
      </c>
      <c r="AB216" s="112">
        <f>(幕後結果!$AD$2+幕後結果!$AD$4*幕後結果_最佳化!$P1217)*12/3</f>
        <v>-0.25123739207423978</v>
      </c>
      <c r="AC216" s="112">
        <f>(幕後結果!$AE$2+幕後結果!$AE$4*幕後結果_最佳化!$Q1217)*12/3</f>
        <v>0.8973440964587206</v>
      </c>
      <c r="AD216" s="112">
        <f>(幕後結果!$AF$2+幕後結果!$AF$4*幕後結果_最佳化!$R1217)*12/3</f>
        <v>0.18956476494972785</v>
      </c>
      <c r="AE216" s="112">
        <f>(幕後結果!$AG$2+幕後結果!$AG$4*幕後結果_最佳化!$S1217)*12/3</f>
        <v>-1.0164080840122227</v>
      </c>
      <c r="AF216" s="112">
        <f>(幕後結果!$AH$2+幕後結果!$AH$4*幕後結果_最佳化!$T1217)*12/3</f>
        <v>-8.0655372710867035E-2</v>
      </c>
      <c r="AG216" s="112">
        <f>(幕後結果!$AI$2+幕後結果!$AI$4*幕後結果_最佳化!$U1217)*12/3</f>
        <v>0.57917032079790987</v>
      </c>
      <c r="AH216" s="112">
        <f>(幕後結果!$AJ$2+幕後結果!$AJ$4*幕後結果_最佳化!$V1217)*12/3</f>
        <v>-0.83779334672655936</v>
      </c>
      <c r="AI216" s="86">
        <f>(幕後結果!$AK$2+幕後結果!$AK$4*幕後結果_最佳化!$W1217)*12/3</f>
        <v>0.15077770882579619</v>
      </c>
      <c r="AJ216" s="46"/>
      <c r="AK216" s="46"/>
      <c r="AL216" s="46"/>
      <c r="AM216" s="94">
        <v>215</v>
      </c>
      <c r="AN216" s="112">
        <f t="shared" si="40"/>
        <v>2.1479838716061676E-2</v>
      </c>
      <c r="AO216" s="112">
        <f t="shared" si="41"/>
        <v>0.17690187398591278</v>
      </c>
      <c r="AP216" s="112">
        <f t="shared" si="42"/>
        <v>4.6219588632991908E-2</v>
      </c>
      <c r="AQ216" s="112">
        <f t="shared" si="43"/>
        <v>0.16470655929937011</v>
      </c>
      <c r="AR216" s="112">
        <f t="shared" si="44"/>
        <v>0.14444804821080914</v>
      </c>
      <c r="AS216" s="112">
        <f t="shared" si="45"/>
        <v>7.8884410852603816E-3</v>
      </c>
      <c r="AT216" s="112">
        <f t="shared" si="46"/>
        <v>0.1349188330598978</v>
      </c>
      <c r="AU216" s="112">
        <f t="shared" si="47"/>
        <v>0.14860954760891934</v>
      </c>
      <c r="AV216" s="112">
        <f t="shared" si="48"/>
        <v>0.1403000512215552</v>
      </c>
      <c r="AW216" s="112">
        <f t="shared" si="49"/>
        <v>1.4527218179221767E-2</v>
      </c>
      <c r="AX216" s="112">
        <f t="shared" si="50"/>
        <v>1.0000000000000002</v>
      </c>
      <c r="AY216" s="112">
        <f>SUMPRODUCT(AN216:AW216,幕後結果_最佳化!$Z$1005:$AI$1005)</f>
        <v>0.43866943274075698</v>
      </c>
      <c r="AZ216" s="112">
        <f>(SUMPRODUCT(AN216:AW216,MMULT(AN216:AW216,幕後結果!$AB$9:$AK$18)))*252</f>
        <v>5.8441183808919869E-2</v>
      </c>
      <c r="BA216" s="112">
        <f t="shared" si="51"/>
        <v>0.24174611436157536</v>
      </c>
      <c r="BB216" s="88">
        <f t="shared" si="52"/>
        <v>1.6371284137738473</v>
      </c>
      <c r="BC216" s="46"/>
      <c r="BD216" s="46"/>
    </row>
    <row r="217" spans="1:56">
      <c r="A217" s="81">
        <v>216</v>
      </c>
      <c r="B217" s="112">
        <v>0.55364289169806402</v>
      </c>
      <c r="C217" s="112">
        <v>0.5752088007443712</v>
      </c>
      <c r="D217" s="112">
        <v>0.24329270146597914</v>
      </c>
      <c r="E217" s="112">
        <v>0.40511858675825962</v>
      </c>
      <c r="F217" s="112">
        <v>0.82030395865386274</v>
      </c>
      <c r="G217" s="112">
        <v>0.5206877293847596</v>
      </c>
      <c r="H217" s="112">
        <v>0.22145451257693294</v>
      </c>
      <c r="I217" s="112">
        <v>0.4660034525597101</v>
      </c>
      <c r="J217" s="112">
        <v>5.3691147382189497E-2</v>
      </c>
      <c r="K217" s="90">
        <v>0.66339115570013729</v>
      </c>
      <c r="L217" s="91"/>
      <c r="M217" s="92">
        <v>216</v>
      </c>
      <c r="N217" s="115">
        <v>0.13487055993854746</v>
      </c>
      <c r="O217" s="115">
        <v>0.18965128283675084</v>
      </c>
      <c r="P217" s="115">
        <v>-0.69575000625611605</v>
      </c>
      <c r="Q217" s="115">
        <v>-0.24012007280608813</v>
      </c>
      <c r="R217" s="115">
        <v>0.91652408161337995</v>
      </c>
      <c r="S217" s="115">
        <v>5.1879710432183368E-2</v>
      </c>
      <c r="T217" s="115">
        <v>-0.76729014725217637</v>
      </c>
      <c r="U217" s="112">
        <v>-8.5320109041706088E-2</v>
      </c>
      <c r="V217" s="112">
        <v>-1.6100712860531812</v>
      </c>
      <c r="W217" s="84">
        <v>0.42173604925233799</v>
      </c>
      <c r="X217" s="46"/>
      <c r="Y217" s="85">
        <v>216</v>
      </c>
      <c r="Z217" s="112">
        <f>(幕後結果!$AB$2+幕後結果!$AB$4*幕後結果_最佳化!$N1218)*12/3</f>
        <v>0.11915827228295998</v>
      </c>
      <c r="AA217" s="112">
        <f>(幕後結果!$AC$2+幕後結果!$AC$4*幕後結果_最佳化!$O1218)*12/3</f>
        <v>-1.1048471462478684</v>
      </c>
      <c r="AB217" s="112">
        <f>(幕後結果!$AD$2+幕後結果!$AD$4*幕後結果_最佳化!$P1218)*12/3</f>
        <v>-8.0229354362429395E-2</v>
      </c>
      <c r="AC217" s="112">
        <f>(幕後結果!$AE$2+幕後結果!$AE$4*幕後結果_最佳化!$Q1218)*12/3</f>
        <v>0.59056937884727179</v>
      </c>
      <c r="AD217" s="112">
        <f>(幕後結果!$AF$2+幕後結果!$AF$4*幕後結果_最佳化!$R1218)*12/3</f>
        <v>2.9460452441651128</v>
      </c>
      <c r="AE217" s="112">
        <f>(幕後結果!$AG$2+幕後結果!$AG$4*幕後結果_最佳化!$S1218)*12/3</f>
        <v>0.13011155633894983</v>
      </c>
      <c r="AF217" s="112">
        <f>(幕後結果!$AH$2+幕後結果!$AH$4*幕後結果_最佳化!$T1218)*12/3</f>
        <v>-0.53736364349887589</v>
      </c>
      <c r="AG217" s="112">
        <f>(幕後結果!$AI$2+幕後結果!$AI$4*幕後結果_最佳化!$U1218)*12/3</f>
        <v>0.11093032798990081</v>
      </c>
      <c r="AH217" s="112">
        <f>(幕後結果!$AJ$2+幕後結果!$AJ$4*幕後結果_最佳化!$V1218)*12/3</f>
        <v>-3.4106603389760792E-2</v>
      </c>
      <c r="AI217" s="86">
        <f>(幕後結果!$AK$2+幕後結果!$AK$4*幕後結果_最佳化!$W1218)*12/3</f>
        <v>0.29343127176888295</v>
      </c>
      <c r="AJ217" s="46"/>
      <c r="AK217" s="46"/>
      <c r="AL217" s="46"/>
      <c r="AM217" s="94">
        <v>216</v>
      </c>
      <c r="AN217" s="112">
        <f t="shared" si="40"/>
        <v>0.1621375412210708</v>
      </c>
      <c r="AO217" s="112">
        <f t="shared" si="41"/>
        <v>6.8711387459194037E-4</v>
      </c>
      <c r="AP217" s="112">
        <f t="shared" si="42"/>
        <v>3.8275552689711737E-2</v>
      </c>
      <c r="AQ217" s="112">
        <f t="shared" si="43"/>
        <v>0.12366992314323072</v>
      </c>
      <c r="AR217" s="112">
        <f t="shared" si="44"/>
        <v>0.12604442971282273</v>
      </c>
      <c r="AS217" s="112">
        <f t="shared" si="45"/>
        <v>0.10749795127719475</v>
      </c>
      <c r="AT217" s="112">
        <f t="shared" si="46"/>
        <v>0.13486058268984186</v>
      </c>
      <c r="AU217" s="112">
        <f t="shared" si="47"/>
        <v>2.6945106017325533E-2</v>
      </c>
      <c r="AV217" s="112">
        <f t="shared" si="48"/>
        <v>0.14372152662429491</v>
      </c>
      <c r="AW217" s="112">
        <f t="shared" si="49"/>
        <v>0.13616027274991505</v>
      </c>
      <c r="AX217" s="112">
        <f t="shared" si="50"/>
        <v>1</v>
      </c>
      <c r="AY217" s="112">
        <f>SUMPRODUCT(AN217:AW217,幕後結果_最佳化!$Z$1005:$AI$1005)</f>
        <v>0.54827503959003587</v>
      </c>
      <c r="AZ217" s="112">
        <f>(SUMPRODUCT(AN217:AW217,MMULT(AN217:AW217,幕後結果!$AB$9:$AK$18)))*252</f>
        <v>4.7450366246867638E-2</v>
      </c>
      <c r="BA217" s="112">
        <f t="shared" si="51"/>
        <v>0.21783104977681128</v>
      </c>
      <c r="BB217" s="88">
        <f t="shared" si="52"/>
        <v>2.320032153854287</v>
      </c>
      <c r="BC217" s="46"/>
      <c r="BD217" s="46"/>
    </row>
    <row r="218" spans="1:56">
      <c r="A218" s="81">
        <v>217</v>
      </c>
      <c r="B218" s="112">
        <v>0.73184060856167754</v>
      </c>
      <c r="C218" s="112">
        <v>0.3413133151584804</v>
      </c>
      <c r="D218" s="112">
        <v>0.24510305212351624</v>
      </c>
      <c r="E218" s="112">
        <v>0.63615053315100267</v>
      </c>
      <c r="F218" s="112">
        <v>0.92792270258910547</v>
      </c>
      <c r="G218" s="112">
        <v>7.8388881807661903E-2</v>
      </c>
      <c r="H218" s="112">
        <v>0.65457831140169032</v>
      </c>
      <c r="I218" s="112">
        <v>9.523404870162322E-2</v>
      </c>
      <c r="J218" s="112">
        <v>0.93984981777490528</v>
      </c>
      <c r="K218" s="90">
        <v>0.95300287851231658</v>
      </c>
      <c r="L218" s="91"/>
      <c r="M218" s="92">
        <v>217</v>
      </c>
      <c r="N218" s="115">
        <v>0.61838924914048043</v>
      </c>
      <c r="O218" s="115">
        <v>-0.40888149427239912</v>
      </c>
      <c r="P218" s="115">
        <v>-0.68998105022150391</v>
      </c>
      <c r="Q218" s="115">
        <v>0.34818808726183448</v>
      </c>
      <c r="R218" s="115">
        <v>1.4604931280189719</v>
      </c>
      <c r="S218" s="115">
        <v>-1.4159922839402963</v>
      </c>
      <c r="T218" s="115">
        <v>0.39771079771254464</v>
      </c>
      <c r="U218" s="112">
        <v>-1.3091956144516397</v>
      </c>
      <c r="V218" s="112">
        <v>1.5535140955034901</v>
      </c>
      <c r="W218" s="84">
        <v>1.6746942154185818</v>
      </c>
      <c r="X218" s="46"/>
      <c r="Y218" s="85">
        <v>217</v>
      </c>
      <c r="Z218" s="112">
        <f>(幕後結果!$AB$2+幕後結果!$AB$4*幕後結果_最佳化!$N1219)*12/3</f>
        <v>0.71947109276374821</v>
      </c>
      <c r="AA218" s="112">
        <f>(幕後結果!$AC$2+幕後結果!$AC$4*幕後結果_最佳化!$O1219)*12/3</f>
        <v>-1.8876584057654628</v>
      </c>
      <c r="AB218" s="112">
        <f>(幕後結果!$AD$2+幕後結果!$AD$4*幕後結果_最佳化!$P1219)*12/3</f>
        <v>9.6031154002922392E-3</v>
      </c>
      <c r="AC218" s="112">
        <f>(幕後結果!$AE$2+幕後結果!$AE$4*幕後結果_最佳化!$Q1219)*12/3</f>
        <v>0.94378326733916529</v>
      </c>
      <c r="AD218" s="112">
        <f>(幕後結果!$AF$2+幕後結果!$AF$4*幕後結果_最佳化!$R1219)*12/3</f>
        <v>3.6108199746406093</v>
      </c>
      <c r="AE218" s="112">
        <f>(幕後結果!$AG$2+幕後結果!$AG$4*幕後結果_最佳化!$S1219)*12/3</f>
        <v>-1.4136685362169106</v>
      </c>
      <c r="AF218" s="112">
        <f>(幕後結果!$AH$2+幕後結果!$AH$4*幕後結果_最佳化!$T1219)*12/3</f>
        <v>0.32140430874383075</v>
      </c>
      <c r="AG218" s="112">
        <f>(幕後結果!$AI$2+幕後結果!$AI$4*幕後結果_最佳化!$U1219)*12/3</f>
        <v>-0.52458824286308603</v>
      </c>
      <c r="AH218" s="112">
        <f>(幕後結果!$AJ$2+幕後結果!$AJ$4*幕後結果_最佳化!$V1219)*12/3</f>
        <v>3.2607775288276835</v>
      </c>
      <c r="AI218" s="86">
        <f>(幕後結果!$AK$2+幕後結果!$AK$4*幕後結果_最佳化!$W1219)*12/3</f>
        <v>1.6922662413123952</v>
      </c>
      <c r="AJ218" s="46"/>
      <c r="AK218" s="46"/>
      <c r="AL218" s="46"/>
      <c r="AM218" s="94">
        <v>217</v>
      </c>
      <c r="AN218" s="112">
        <f t="shared" si="40"/>
        <v>0.16206498511267514</v>
      </c>
      <c r="AO218" s="112">
        <f t="shared" si="41"/>
        <v>4.4132639709749559E-2</v>
      </c>
      <c r="AP218" s="112">
        <f t="shared" si="42"/>
        <v>6.402671260204125E-2</v>
      </c>
      <c r="AQ218" s="112">
        <f t="shared" si="43"/>
        <v>3.0496938322299556E-2</v>
      </c>
      <c r="AR218" s="112">
        <f t="shared" si="44"/>
        <v>0.17156849880636596</v>
      </c>
      <c r="AS218" s="112">
        <f t="shared" si="45"/>
        <v>0.17629845138817918</v>
      </c>
      <c r="AT218" s="112">
        <f t="shared" si="46"/>
        <v>5.5947883745694161E-3</v>
      </c>
      <c r="AU218" s="112">
        <f t="shared" si="47"/>
        <v>0.19612641292508817</v>
      </c>
      <c r="AV218" s="112">
        <f t="shared" si="48"/>
        <v>0.13800003765356392</v>
      </c>
      <c r="AW218" s="112">
        <f t="shared" si="49"/>
        <v>1.1690535105467914E-2</v>
      </c>
      <c r="AX218" s="112">
        <f t="shared" si="50"/>
        <v>1</v>
      </c>
      <c r="AY218" s="112">
        <f>SUMPRODUCT(AN218:AW218,幕後結果_最佳化!$Z$1005:$AI$1005)</f>
        <v>0.55879440354415633</v>
      </c>
      <c r="AZ218" s="112">
        <f>(SUMPRODUCT(AN218:AW218,MMULT(AN218:AW218,幕後結果!$AB$9:$AK$18)))*252</f>
        <v>6.3930523421460675E-2</v>
      </c>
      <c r="BA218" s="112">
        <f t="shared" si="51"/>
        <v>0.2528448603817382</v>
      </c>
      <c r="BB218" s="88">
        <f t="shared" si="52"/>
        <v>2.0403594629737505</v>
      </c>
      <c r="BC218" s="46"/>
      <c r="BD218" s="46"/>
    </row>
    <row r="219" spans="1:56">
      <c r="A219" s="81">
        <v>218</v>
      </c>
      <c r="B219" s="112">
        <v>0.59201296373511592</v>
      </c>
      <c r="C219" s="112">
        <v>0.70224947050632758</v>
      </c>
      <c r="D219" s="112">
        <v>0.42854891135314044</v>
      </c>
      <c r="E219" s="112">
        <v>0.7049669577037676</v>
      </c>
      <c r="F219" s="112">
        <v>0.91683664359534967</v>
      </c>
      <c r="G219" s="112">
        <v>0.92966360518466251</v>
      </c>
      <c r="H219" s="112">
        <v>0.96835066927680558</v>
      </c>
      <c r="I219" s="112">
        <v>0.55195618737345287</v>
      </c>
      <c r="J219" s="112">
        <v>0.43532560930369724</v>
      </c>
      <c r="K219" s="90">
        <v>0.38027206131220148</v>
      </c>
      <c r="L219" s="91"/>
      <c r="M219" s="92">
        <v>218</v>
      </c>
      <c r="N219" s="115">
        <v>0.23272613633748523</v>
      </c>
      <c r="O219" s="115">
        <v>0.53088126830911531</v>
      </c>
      <c r="P219" s="115">
        <v>-0.18006973432438483</v>
      </c>
      <c r="Q219" s="115">
        <v>0.53874026757302607</v>
      </c>
      <c r="R219" s="115">
        <v>1.3841036717441502</v>
      </c>
      <c r="S219" s="115">
        <v>1.4732902461132709</v>
      </c>
      <c r="T219" s="115">
        <v>1.8570878153901098</v>
      </c>
      <c r="U219" s="112">
        <v>0.13060520468813361</v>
      </c>
      <c r="V219" s="112">
        <v>-0.16283135677612803</v>
      </c>
      <c r="W219" s="84">
        <v>-0.30476633582457779</v>
      </c>
      <c r="X219" s="46"/>
      <c r="Y219" s="85">
        <v>218</v>
      </c>
      <c r="Z219" s="112">
        <f>(幕後結果!$AB$2+幕後結果!$AB$4*幕後結果_最佳化!$N1220)*12/3</f>
        <v>0.24065090199863617</v>
      </c>
      <c r="AA219" s="112">
        <f>(幕後結果!$AC$2+幕後結果!$AC$4*幕後結果_最佳化!$O1220)*12/3</f>
        <v>-0.62610515216948237</v>
      </c>
      <c r="AB219" s="112">
        <f>(幕後結果!$AD$2+幕後結果!$AD$4*幕後結果_最佳化!$P1220)*12/3</f>
        <v>0.43045073699537922</v>
      </c>
      <c r="AC219" s="112">
        <f>(幕後結果!$AE$2+幕後結果!$AE$4*幕後結果_最佳化!$Q1220)*12/3</f>
        <v>1.3417977947920832</v>
      </c>
      <c r="AD219" s="112">
        <f>(幕後結果!$AF$2+幕後結果!$AF$4*幕後結果_最佳化!$R1220)*12/3</f>
        <v>3.7838730890952532</v>
      </c>
      <c r="AE219" s="112">
        <f>(幕後結果!$AG$2+幕後結果!$AG$4*幕後結果_最佳化!$S1220)*12/3</f>
        <v>1.8344260307492728</v>
      </c>
      <c r="AF219" s="112">
        <f>(幕後結果!$AH$2+幕後結果!$AH$4*幕後結果_最佳化!$T1220)*12/3</f>
        <v>1.3480082751751057</v>
      </c>
      <c r="AG219" s="112">
        <f>(幕後結果!$AI$2+幕後結果!$AI$4*幕後結果_最佳化!$U1220)*12/3</f>
        <v>1.3567556902410629</v>
      </c>
      <c r="AH219" s="112">
        <f>(幕後結果!$AJ$2+幕後結果!$AJ$4*幕後結果_最佳化!$V1220)*12/3</f>
        <v>1.7729732344525653</v>
      </c>
      <c r="AI219" s="86">
        <f>(幕後結果!$AK$2+幕後結果!$AK$4*幕後結果_最佳化!$W1220)*12/3</f>
        <v>0.48657506028445346</v>
      </c>
      <c r="AJ219" s="46"/>
      <c r="AK219" s="46"/>
      <c r="AL219" s="46"/>
      <c r="AM219" s="94">
        <v>218</v>
      </c>
      <c r="AN219" s="112">
        <f t="shared" si="40"/>
        <v>6.8050298876882825E-2</v>
      </c>
      <c r="AO219" s="112">
        <f t="shared" si="41"/>
        <v>0.20764473611274753</v>
      </c>
      <c r="AP219" s="112">
        <f t="shared" si="42"/>
        <v>0.13369191815163015</v>
      </c>
      <c r="AQ219" s="112">
        <f t="shared" si="43"/>
        <v>2.6511582235263748E-2</v>
      </c>
      <c r="AR219" s="112">
        <f t="shared" si="44"/>
        <v>5.042629527399968E-2</v>
      </c>
      <c r="AS219" s="112">
        <f t="shared" si="45"/>
        <v>0.18678071947202882</v>
      </c>
      <c r="AT219" s="112">
        <f t="shared" si="46"/>
        <v>4.8834165553819191E-2</v>
      </c>
      <c r="AU219" s="112">
        <f t="shared" si="47"/>
        <v>2.0356155680344372E-2</v>
      </c>
      <c r="AV219" s="112">
        <f t="shared" si="48"/>
        <v>8.201263645642716E-2</v>
      </c>
      <c r="AW219" s="112">
        <f t="shared" si="49"/>
        <v>0.1756914921868567</v>
      </c>
      <c r="AX219" s="112">
        <f t="shared" si="50"/>
        <v>1</v>
      </c>
      <c r="AY219" s="112">
        <f>SUMPRODUCT(AN219:AW219,幕後結果_最佳化!$Z$1005:$AI$1005)</f>
        <v>1.6872178216042234E-3</v>
      </c>
      <c r="AZ219" s="112">
        <f>(SUMPRODUCT(AN219:AW219,MMULT(AN219:AW219,幕後結果!$AB$9:$AK$18)))*252</f>
        <v>6.2004738321786448E-2</v>
      </c>
      <c r="BA219" s="112">
        <f t="shared" si="51"/>
        <v>0.24900750655710452</v>
      </c>
      <c r="BB219" s="88">
        <f t="shared" si="52"/>
        <v>-0.16550819189438576</v>
      </c>
      <c r="BC219" s="46"/>
      <c r="BD219" s="46"/>
    </row>
    <row r="220" spans="1:56">
      <c r="A220" s="81">
        <v>219</v>
      </c>
      <c r="B220" s="112">
        <v>0.98554553924364274</v>
      </c>
      <c r="C220" s="112">
        <v>0.93404867762201205</v>
      </c>
      <c r="D220" s="112">
        <v>0.8373828010840183</v>
      </c>
      <c r="E220" s="112">
        <v>0.34277054921671923</v>
      </c>
      <c r="F220" s="112">
        <v>8.2847385291939579E-2</v>
      </c>
      <c r="G220" s="112">
        <v>0.48638665409969661</v>
      </c>
      <c r="H220" s="112">
        <v>0.75462248100191398</v>
      </c>
      <c r="I220" s="112">
        <v>0.61858258762636043</v>
      </c>
      <c r="J220" s="112">
        <v>0.78003356212132569</v>
      </c>
      <c r="K220" s="90">
        <v>0.37270951696921473</v>
      </c>
      <c r="L220" s="91"/>
      <c r="M220" s="92">
        <v>219</v>
      </c>
      <c r="N220" s="115">
        <v>2.1847262880722029</v>
      </c>
      <c r="O220" s="115">
        <v>1.5066412237971569</v>
      </c>
      <c r="P220" s="115">
        <v>0.98375823734850265</v>
      </c>
      <c r="Q220" s="115">
        <v>-0.40491349492701656</v>
      </c>
      <c r="R220" s="115">
        <v>-1.3861707506033689</v>
      </c>
      <c r="S220" s="115">
        <v>-3.4130222812493498E-2</v>
      </c>
      <c r="T220" s="115">
        <v>0.68910842592779975</v>
      </c>
      <c r="U220" s="112">
        <v>0.30176026340285067</v>
      </c>
      <c r="V220" s="112">
        <v>0.7723065688580627</v>
      </c>
      <c r="W220" s="84">
        <v>-0.32468560039462929</v>
      </c>
      <c r="X220" s="46"/>
      <c r="Y220" s="85">
        <v>219</v>
      </c>
      <c r="Z220" s="112">
        <f>(幕後結果!$AB$2+幕後結果!$AB$4*幕後結果_最佳化!$N1221)*12/3</f>
        <v>2.6641574651077389</v>
      </c>
      <c r="AA220" s="112">
        <f>(幕後結果!$AC$2+幕後結果!$AC$4*幕後結果_最佳化!$O1221)*12/3</f>
        <v>0.8881629035848807</v>
      </c>
      <c r="AB220" s="112">
        <f>(幕後結果!$AD$2+幕後結果!$AD$4*幕後結果_最佳化!$P1221)*12/3</f>
        <v>2.1252702918089201</v>
      </c>
      <c r="AC220" s="112">
        <f>(幕後結果!$AE$2+幕後結果!$AE$4*幕後結果_最佳化!$Q1221)*12/3</f>
        <v>1.2169620128183674</v>
      </c>
      <c r="AD220" s="112">
        <f>(幕後結果!$AF$2+幕後結果!$AF$4*幕後結果_最佳化!$R1221)*12/3</f>
        <v>1.8197806394386362</v>
      </c>
      <c r="AE220" s="112">
        <f>(幕後結果!$AG$2+幕後結果!$AG$4*幕後結果_最佳化!$S1221)*12/3</f>
        <v>-4.0185010669000348E-3</v>
      </c>
      <c r="AF220" s="112">
        <f>(幕後結果!$AH$2+幕後結果!$AH$4*幕後結果_最佳化!$T1221)*12/3</f>
        <v>0.33500479744409239</v>
      </c>
      <c r="AG220" s="112">
        <f>(幕後結果!$AI$2+幕後結果!$AI$4*幕後結果_最佳化!$U1221)*12/3</f>
        <v>1.2866320200411696</v>
      </c>
      <c r="AH220" s="112">
        <f>(幕後結果!$AJ$2+幕後結果!$AJ$4*幕後結果_最佳化!$V1221)*12/3</f>
        <v>2.0679608540240171</v>
      </c>
      <c r="AI220" s="86">
        <f>(幕後結果!$AK$2+幕後結果!$AK$4*幕後結果_最佳化!$W1221)*12/3</f>
        <v>0.81968681003555999</v>
      </c>
      <c r="AJ220" s="46"/>
      <c r="AK220" s="46"/>
      <c r="AL220" s="46"/>
      <c r="AM220" s="94">
        <v>219</v>
      </c>
      <c r="AN220" s="112">
        <f t="shared" si="40"/>
        <v>1.6803301081462801E-2</v>
      </c>
      <c r="AO220" s="112">
        <f t="shared" si="41"/>
        <v>0.16249518943982846</v>
      </c>
      <c r="AP220" s="112">
        <f t="shared" si="42"/>
        <v>0.15460053641655763</v>
      </c>
      <c r="AQ220" s="112">
        <f t="shared" si="43"/>
        <v>0.10278728903582281</v>
      </c>
      <c r="AR220" s="112">
        <f t="shared" si="44"/>
        <v>5.7958748489534292E-2</v>
      </c>
      <c r="AS220" s="112">
        <f t="shared" si="45"/>
        <v>6.1269423840138837E-2</v>
      </c>
      <c r="AT220" s="112">
        <f t="shared" si="46"/>
        <v>0.11127842663318305</v>
      </c>
      <c r="AU220" s="112">
        <f t="shared" si="47"/>
        <v>0.16810840723481998</v>
      </c>
      <c r="AV220" s="112">
        <f t="shared" si="48"/>
        <v>3.1922554637520015E-2</v>
      </c>
      <c r="AW220" s="112">
        <f t="shared" si="49"/>
        <v>0.13277612319113219</v>
      </c>
      <c r="AX220" s="112">
        <f t="shared" si="50"/>
        <v>1</v>
      </c>
      <c r="AY220" s="112">
        <f>SUMPRODUCT(AN220:AW220,幕後結果_最佳化!$Z$1005:$AI$1005)</f>
        <v>0.15974816542902384</v>
      </c>
      <c r="AZ220" s="112">
        <f>(SUMPRODUCT(AN220:AW220,MMULT(AN220:AW220,幕後結果!$AB$9:$AK$18)))*252</f>
        <v>5.645575504888526E-2</v>
      </c>
      <c r="BA220" s="112">
        <f t="shared" si="51"/>
        <v>0.23760419829810511</v>
      </c>
      <c r="BB220" s="88">
        <f t="shared" si="52"/>
        <v>0.49177651853787008</v>
      </c>
      <c r="BC220" s="46"/>
      <c r="BD220" s="46"/>
    </row>
    <row r="221" spans="1:56">
      <c r="A221" s="81">
        <v>220</v>
      </c>
      <c r="B221" s="112">
        <v>0.79385069314458789</v>
      </c>
      <c r="C221" s="112">
        <v>0.99302666555559127</v>
      </c>
      <c r="D221" s="112">
        <v>4.4536163336123202E-2</v>
      </c>
      <c r="E221" s="112">
        <v>0.98216995562356146</v>
      </c>
      <c r="F221" s="112">
        <v>0.89506631776204104</v>
      </c>
      <c r="G221" s="112">
        <v>0.88617962604955891</v>
      </c>
      <c r="H221" s="112">
        <v>0.8081223160744555</v>
      </c>
      <c r="I221" s="112">
        <v>0.88188424742302929</v>
      </c>
      <c r="J221" s="112">
        <v>0.51677635005988765</v>
      </c>
      <c r="K221" s="90">
        <v>0.98412208404188939</v>
      </c>
      <c r="L221" s="91"/>
      <c r="M221" s="92">
        <v>220</v>
      </c>
      <c r="N221" s="115">
        <v>0.81985527873630648</v>
      </c>
      <c r="O221" s="115">
        <v>2.4586340764559544</v>
      </c>
      <c r="P221" s="115">
        <v>-1.7003116158609599</v>
      </c>
      <c r="Q221" s="115">
        <v>2.1007822105203799</v>
      </c>
      <c r="R221" s="115">
        <v>1.2539302344051133</v>
      </c>
      <c r="S221" s="115">
        <v>1.2064585089872166</v>
      </c>
      <c r="T221" s="115">
        <v>0.87099777522012756</v>
      </c>
      <c r="U221" s="112">
        <v>1.1844587770142518</v>
      </c>
      <c r="V221" s="112">
        <v>4.2064475067831231E-2</v>
      </c>
      <c r="W221" s="84">
        <v>2.1474706429596462</v>
      </c>
      <c r="X221" s="46"/>
      <c r="Y221" s="85">
        <v>220</v>
      </c>
      <c r="Z221" s="112">
        <f>(幕後結果!$AB$2+幕後結果!$AB$4*幕後結果_最佳化!$N1222)*12/3</f>
        <v>0.96960132176762992</v>
      </c>
      <c r="AA221" s="112">
        <f>(幕後結果!$AC$2+幕後結果!$AC$4*幕後結果_最佳化!$O1222)*12/3</f>
        <v>2.0814915629139898</v>
      </c>
      <c r="AB221" s="112">
        <f>(幕後結果!$AD$2+幕後結果!$AD$4*幕後結果_最佳化!$P1222)*12/3</f>
        <v>-0.51337195532859714</v>
      </c>
      <c r="AC221" s="112">
        <f>(幕後結果!$AE$2+幕後結果!$AE$4*幕後結果_最佳化!$Q1222)*12/3</f>
        <v>2.4846599383700569</v>
      </c>
      <c r="AD221" s="112">
        <f>(幕後結果!$AF$2+幕後結果!$AF$4*幕後結果_最佳化!$R1222)*12/3</f>
        <v>4.4358972981363891</v>
      </c>
      <c r="AE221" s="112">
        <f>(幕後結果!$AG$2+幕後結果!$AG$4*幕後結果_最佳化!$S1222)*12/3</f>
        <v>2.1797758953945165</v>
      </c>
      <c r="AF221" s="112">
        <f>(幕後結果!$AH$2+幕後結果!$AH$4*幕後結果_最佳化!$T1222)*12/3</f>
        <v>0.86285771769055664</v>
      </c>
      <c r="AG221" s="112">
        <f>(幕後結果!$AI$2+幕後結果!$AI$4*幕後結果_最佳化!$U1222)*12/3</f>
        <v>3.1756534472656965</v>
      </c>
      <c r="AH221" s="112">
        <f>(幕後結果!$AJ$2+幕後結果!$AJ$4*幕後結果_最佳化!$V1222)*12/3</f>
        <v>1.5120265822247176</v>
      </c>
      <c r="AI221" s="86">
        <f>(幕後結果!$AK$2+幕後結果!$AK$4*幕後結果_最佳化!$W1222)*12/3</f>
        <v>2.6944121439344237</v>
      </c>
      <c r="AJ221" s="46"/>
      <c r="AK221" s="46"/>
      <c r="AL221" s="46"/>
      <c r="AM221" s="94">
        <v>220</v>
      </c>
      <c r="AN221" s="112">
        <f t="shared" si="40"/>
        <v>0.19351371580939949</v>
      </c>
      <c r="AO221" s="112">
        <f t="shared" si="41"/>
        <v>2.9638525407319281E-2</v>
      </c>
      <c r="AP221" s="112">
        <f t="shared" si="42"/>
        <v>0.21302120720281559</v>
      </c>
      <c r="AQ221" s="112">
        <f t="shared" si="43"/>
        <v>0.21145108304024693</v>
      </c>
      <c r="AR221" s="112">
        <f t="shared" si="44"/>
        <v>1.0438421944352209E-2</v>
      </c>
      <c r="AS221" s="112">
        <f t="shared" si="45"/>
        <v>2.376377455717029E-2</v>
      </c>
      <c r="AT221" s="112">
        <f t="shared" si="46"/>
        <v>5.6912052097611701E-2</v>
      </c>
      <c r="AU221" s="112">
        <f t="shared" si="47"/>
        <v>0.16938216222650579</v>
      </c>
      <c r="AV221" s="112">
        <f t="shared" si="48"/>
        <v>7.4027951992754804E-2</v>
      </c>
      <c r="AW221" s="112">
        <f t="shared" si="49"/>
        <v>1.7851105721824131E-2</v>
      </c>
      <c r="AX221" s="112">
        <f t="shared" si="50"/>
        <v>1.0000000000000002</v>
      </c>
      <c r="AY221" s="112">
        <f>SUMPRODUCT(AN221:AW221,幕後結果_最佳化!$Z$1005:$AI$1005)</f>
        <v>0.39715719858578902</v>
      </c>
      <c r="AZ221" s="112">
        <f>(SUMPRODUCT(AN221:AW221,MMULT(AN221:AW221,幕後結果!$AB$9:$AK$18)))*252</f>
        <v>5.8170621858174981E-2</v>
      </c>
      <c r="BA221" s="112">
        <f t="shared" si="51"/>
        <v>0.24118586579270143</v>
      </c>
      <c r="BB221" s="88">
        <f t="shared" si="52"/>
        <v>1.4688140924902793</v>
      </c>
      <c r="BC221" s="46"/>
      <c r="BD221" s="46"/>
    </row>
    <row r="222" spans="1:56">
      <c r="A222" s="81">
        <v>221</v>
      </c>
      <c r="B222" s="112">
        <v>0.6321797021058706</v>
      </c>
      <c r="C222" s="112">
        <v>0.65554074783278682</v>
      </c>
      <c r="D222" s="112">
        <v>0.4298386558327012</v>
      </c>
      <c r="E222" s="112">
        <v>0.64879068270183748</v>
      </c>
      <c r="F222" s="112">
        <v>0.51694050778094547</v>
      </c>
      <c r="G222" s="112">
        <v>0.69114619390309073</v>
      </c>
      <c r="H222" s="112">
        <v>0.58744097384335814</v>
      </c>
      <c r="I222" s="112">
        <v>0.65638805733323102</v>
      </c>
      <c r="J222" s="112">
        <v>0.15742769584466387</v>
      </c>
      <c r="K222" s="90">
        <v>0.49397643112840606</v>
      </c>
      <c r="L222" s="91"/>
      <c r="M222" s="92">
        <v>221</v>
      </c>
      <c r="N222" s="115">
        <v>0.33763190518562186</v>
      </c>
      <c r="O222" s="115">
        <v>0.40032317015018837</v>
      </c>
      <c r="P222" s="115">
        <v>-0.17678494917092447</v>
      </c>
      <c r="Q222" s="115">
        <v>0.38205760829095631</v>
      </c>
      <c r="R222" s="115">
        <v>4.2476325235733373E-2</v>
      </c>
      <c r="S222" s="115">
        <v>0.49910188143133416</v>
      </c>
      <c r="T222" s="115">
        <v>0.22096709727243333</v>
      </c>
      <c r="U222" s="112">
        <v>0.40262531275932534</v>
      </c>
      <c r="V222" s="112">
        <v>-1.0050861019551371</v>
      </c>
      <c r="W222" s="84">
        <v>-1.5099421787353195E-2</v>
      </c>
      <c r="X222" s="46"/>
      <c r="Y222" s="85">
        <v>221</v>
      </c>
      <c r="Z222" s="112">
        <f>(幕後結果!$AB$2+幕後結果!$AB$4*幕後結果_最佳化!$N1223)*12/3</f>
        <v>0.3708967009477428</v>
      </c>
      <c r="AA222" s="112">
        <f>(幕後結果!$AC$2+幕後結果!$AC$4*幕後結果_最佳化!$O1223)*12/3</f>
        <v>-0.79690898727400461</v>
      </c>
      <c r="AB222" s="112">
        <f>(幕後結果!$AD$2+幕後結果!$AD$4*幕後結果_最佳化!$P1223)*12/3</f>
        <v>0.45163071800587401</v>
      </c>
      <c r="AC222" s="112">
        <f>(幕後結果!$AE$2+幕後結果!$AE$4*幕後結果_最佳化!$Q1223)*12/3</f>
        <v>1.2126121210754564</v>
      </c>
      <c r="AD222" s="112">
        <f>(幕後結果!$AF$2+幕後結果!$AF$4*幕後結果_最佳化!$R1223)*12/3</f>
        <v>2.3951577756209628</v>
      </c>
      <c r="AE222" s="112">
        <f>(幕後結果!$AG$2+幕後結果!$AG$4*幕後結果_最佳化!$S1223)*12/3</f>
        <v>0.53664799239269712</v>
      </c>
      <c r="AF222" s="112">
        <f>(幕後結果!$AH$2+幕後結果!$AH$4*幕後結果_最佳化!$T1223)*12/3</f>
        <v>9.8221423883438644E-2</v>
      </c>
      <c r="AG222" s="112">
        <f>(幕後結果!$AI$2+幕後結果!$AI$4*幕後結果_最佳化!$U1223)*12/3</f>
        <v>1.0593316035226317</v>
      </c>
      <c r="AH222" s="112">
        <f>(幕後結果!$AJ$2+幕後結果!$AJ$4*幕後結果_最佳化!$V1223)*12/3</f>
        <v>0.33971135715023837</v>
      </c>
      <c r="AI222" s="86">
        <f>(幕後結果!$AK$2+幕後結果!$AK$4*幕後結果_最佳化!$W1223)*12/3</f>
        <v>0.17295670476075822</v>
      </c>
      <c r="AJ222" s="46"/>
      <c r="AK222" s="46"/>
      <c r="AL222" s="46"/>
      <c r="AM222" s="94">
        <v>221</v>
      </c>
      <c r="AN222" s="112">
        <f t="shared" si="40"/>
        <v>8.5545686698369691E-2</v>
      </c>
      <c r="AO222" s="112">
        <f t="shared" si="41"/>
        <v>7.054855051436397E-2</v>
      </c>
      <c r="AP222" s="112">
        <f t="shared" si="42"/>
        <v>0.11896504403365055</v>
      </c>
      <c r="AQ222" s="112">
        <f t="shared" si="43"/>
        <v>9.6459746616962647E-2</v>
      </c>
      <c r="AR222" s="112">
        <f t="shared" si="44"/>
        <v>2.0257571872987466E-2</v>
      </c>
      <c r="AS222" s="112">
        <f t="shared" si="45"/>
        <v>0.11545346081670657</v>
      </c>
      <c r="AT222" s="112">
        <f t="shared" si="46"/>
        <v>8.1239798772195074E-2</v>
      </c>
      <c r="AU222" s="112">
        <f t="shared" si="47"/>
        <v>0.12357271714698241</v>
      </c>
      <c r="AV222" s="112">
        <f t="shared" si="48"/>
        <v>0.17385184421737601</v>
      </c>
      <c r="AW222" s="112">
        <f t="shared" si="49"/>
        <v>0.11410557931040544</v>
      </c>
      <c r="AX222" s="112">
        <f t="shared" si="50"/>
        <v>0.99999999999999989</v>
      </c>
      <c r="AY222" s="112">
        <f>SUMPRODUCT(AN222:AW222,幕後結果_最佳化!$Z$1005:$AI$1005)</f>
        <v>0.32312484857773127</v>
      </c>
      <c r="AZ222" s="112">
        <f>(SUMPRODUCT(AN222:AW222,MMULT(AN222:AW222,幕後結果!$AB$9:$AK$18)))*252</f>
        <v>4.5042859440906413E-2</v>
      </c>
      <c r="BA222" s="112">
        <f t="shared" si="51"/>
        <v>0.21223303098459112</v>
      </c>
      <c r="BB222" s="88">
        <f t="shared" si="52"/>
        <v>1.320363975756802</v>
      </c>
      <c r="BC222" s="46"/>
      <c r="BD222" s="46"/>
    </row>
    <row r="223" spans="1:56">
      <c r="A223" s="81">
        <v>222</v>
      </c>
      <c r="B223" s="112">
        <v>0.28463242937355959</v>
      </c>
      <c r="C223" s="112">
        <v>3.2137366115736032E-2</v>
      </c>
      <c r="D223" s="112">
        <v>0.32182063941491079</v>
      </c>
      <c r="E223" s="112">
        <v>0.43710229430183656</v>
      </c>
      <c r="F223" s="112">
        <v>0.82675538600644982</v>
      </c>
      <c r="G223" s="112">
        <v>0.57851752374014187</v>
      </c>
      <c r="H223" s="112">
        <v>0.74185602899489678</v>
      </c>
      <c r="I223" s="112">
        <v>0.22658324709628141</v>
      </c>
      <c r="J223" s="112">
        <v>0.33302931667531288</v>
      </c>
      <c r="K223" s="90">
        <v>0.47440584160752541</v>
      </c>
      <c r="L223" s="91"/>
      <c r="M223" s="92">
        <v>222</v>
      </c>
      <c r="N223" s="115">
        <v>-0.56913451220480304</v>
      </c>
      <c r="O223" s="115">
        <v>-1.8502693894501245</v>
      </c>
      <c r="P223" s="115">
        <v>-0.46261371121888445</v>
      </c>
      <c r="Q223" s="115">
        <v>-0.15832007686587909</v>
      </c>
      <c r="R223" s="115">
        <v>0.94142085964962685</v>
      </c>
      <c r="S223" s="115">
        <v>0.1981023930966791</v>
      </c>
      <c r="T223" s="115">
        <v>0.6490780294645192</v>
      </c>
      <c r="U223" s="112">
        <v>-0.75014647034417647</v>
      </c>
      <c r="V223" s="112">
        <v>-0.43156357993334271</v>
      </c>
      <c r="W223" s="84">
        <v>-6.4199113562847382E-2</v>
      </c>
      <c r="X223" s="46"/>
      <c r="Y223" s="85">
        <v>222</v>
      </c>
      <c r="Z223" s="112">
        <f>(幕後結果!$AB$2+幕後結果!$AB$4*幕後結果_最佳化!$N1224)*12/3</f>
        <v>-0.75489950444685405</v>
      </c>
      <c r="AA223" s="112">
        <f>(幕後結果!$AC$2+幕後結果!$AC$4*幕後結果_最佳化!$O1224)*12/3</f>
        <v>-3.977174132038396</v>
      </c>
      <c r="AB223" s="112">
        <f>(幕後結果!$AD$2+幕後結果!$AD$4*幕後結果_最佳化!$P1224)*12/3</f>
        <v>-0.29756288010233634</v>
      </c>
      <c r="AC223" s="112">
        <f>(幕後結果!$AE$2+幕後結果!$AE$4*幕後結果_最佳化!$Q1224)*12/3</f>
        <v>0.30995674271346774</v>
      </c>
      <c r="AD223" s="112">
        <f>(幕後結果!$AF$2+幕後結果!$AF$4*幕後結果_最佳化!$R1224)*12/3</f>
        <v>2.2736124057824769</v>
      </c>
      <c r="AE223" s="112">
        <f>(幕後結果!$AG$2+幕後結果!$AG$4*幕後結果_最佳化!$S1224)*12/3</f>
        <v>-0.31256734460256869</v>
      </c>
      <c r="AF223" s="112">
        <f>(幕後結果!$AH$2+幕後結果!$AH$4*幕後結果_最佳化!$T1224)*12/3</f>
        <v>0.2251766676810267</v>
      </c>
      <c r="AG223" s="112">
        <f>(幕後結果!$AI$2+幕後結果!$AI$4*幕後結果_最佳化!$U1224)*12/3</f>
        <v>-0.8037282825042853</v>
      </c>
      <c r="AH223" s="112">
        <f>(幕後結果!$AJ$2+幕後結果!$AJ$4*幕後結果_最佳化!$V1224)*12/3</f>
        <v>1.1502060860566752</v>
      </c>
      <c r="AI223" s="86">
        <f>(幕後結果!$AK$2+幕後結果!$AK$4*幕後結果_最佳化!$W1224)*12/3</f>
        <v>-0.51839367308195794</v>
      </c>
      <c r="AJ223" s="46"/>
      <c r="AK223" s="46"/>
      <c r="AL223" s="46"/>
      <c r="AM223" s="94">
        <v>222</v>
      </c>
      <c r="AN223" s="112">
        <f t="shared" si="40"/>
        <v>0.21418295823472866</v>
      </c>
      <c r="AO223" s="112">
        <f t="shared" si="41"/>
        <v>8.8271321115364884E-2</v>
      </c>
      <c r="AP223" s="112">
        <f t="shared" si="42"/>
        <v>0.15865838695661125</v>
      </c>
      <c r="AQ223" s="112">
        <f t="shared" si="43"/>
        <v>0.21170249737878438</v>
      </c>
      <c r="AR223" s="112">
        <f t="shared" si="44"/>
        <v>3.525897352029371E-2</v>
      </c>
      <c r="AS223" s="112">
        <f t="shared" si="45"/>
        <v>3.6087052866843113E-2</v>
      </c>
      <c r="AT223" s="112">
        <f t="shared" si="46"/>
        <v>4.2978915428512184E-2</v>
      </c>
      <c r="AU223" s="112">
        <f t="shared" si="47"/>
        <v>6.6889921400758515E-2</v>
      </c>
      <c r="AV223" s="112">
        <f t="shared" si="48"/>
        <v>1.6765910570438903E-2</v>
      </c>
      <c r="AW223" s="112">
        <f t="shared" si="49"/>
        <v>0.12920406252766439</v>
      </c>
      <c r="AX223" s="112">
        <f t="shared" si="50"/>
        <v>0.99999999999999989</v>
      </c>
      <c r="AY223" s="112">
        <f>SUMPRODUCT(AN223:AW223,幕後結果_最佳化!$Z$1005:$AI$1005)</f>
        <v>0.24887847557210932</v>
      </c>
      <c r="AZ223" s="112">
        <f>(SUMPRODUCT(AN223:AW223,MMULT(AN223:AW223,幕後結果!$AB$9:$AK$18)))*252</f>
        <v>5.6891322190581739E-2</v>
      </c>
      <c r="BA223" s="112">
        <f t="shared" si="51"/>
        <v>0.23851901850917831</v>
      </c>
      <c r="BB223" s="88">
        <f t="shared" si="52"/>
        <v>0.86357254385642712</v>
      </c>
      <c r="BC223" s="46"/>
      <c r="BD223" s="46"/>
    </row>
    <row r="224" spans="1:56">
      <c r="A224" s="81">
        <v>223</v>
      </c>
      <c r="B224" s="112">
        <v>8.9160206806716769E-2</v>
      </c>
      <c r="C224" s="112">
        <v>0.24181051032176959</v>
      </c>
      <c r="D224" s="112">
        <v>0.69602441414734906</v>
      </c>
      <c r="E224" s="112">
        <v>0.35475249203088155</v>
      </c>
      <c r="F224" s="112">
        <v>0.85436498983187081</v>
      </c>
      <c r="G224" s="112">
        <v>0.66052051539989587</v>
      </c>
      <c r="H224" s="112">
        <v>0.76636610466874844</v>
      </c>
      <c r="I224" s="112">
        <v>0.68979848376530661</v>
      </c>
      <c r="J224" s="112">
        <v>0.19332541938930814</v>
      </c>
      <c r="K224" s="90">
        <v>0.71861927028263461</v>
      </c>
      <c r="L224" s="91"/>
      <c r="M224" s="92">
        <v>223</v>
      </c>
      <c r="N224" s="115">
        <v>-1.3459445075566596</v>
      </c>
      <c r="O224" s="115">
        <v>-0.7004905244883447</v>
      </c>
      <c r="P224" s="115">
        <v>0.51300021298816434</v>
      </c>
      <c r="Q224" s="115">
        <v>-0.37252099392694504</v>
      </c>
      <c r="R224" s="115">
        <v>1.0553396345360195</v>
      </c>
      <c r="S224" s="115">
        <v>0.41388412684485498</v>
      </c>
      <c r="T224" s="115">
        <v>0.72693171006744528</v>
      </c>
      <c r="U224" s="112">
        <v>0.49527922656236978</v>
      </c>
      <c r="V224" s="112">
        <v>-0.865707039264901</v>
      </c>
      <c r="W224" s="84">
        <v>0.57874468569722215</v>
      </c>
      <c r="X224" s="46"/>
      <c r="Y224" s="85">
        <v>223</v>
      </c>
      <c r="Z224" s="112">
        <f>(幕後結果!$AB$2+幕後結果!$AB$4*幕後結果_最佳化!$N1225)*12/3</f>
        <v>-1.7193482624814935</v>
      </c>
      <c r="AA224" s="112">
        <f>(幕後結果!$AC$2+幕後結果!$AC$4*幕後結果_最佳化!$O1225)*12/3</f>
        <v>-2.4601881991036145</v>
      </c>
      <c r="AB224" s="112">
        <f>(幕後結果!$AD$2+幕後結果!$AD$4*幕後結果_最佳化!$P1225)*12/3</f>
        <v>0.430081956033115</v>
      </c>
      <c r="AC224" s="112">
        <f>(幕後結果!$AE$2+幕後結果!$AE$4*幕後結果_最佳化!$Q1225)*12/3</f>
        <v>0.53728595205677943</v>
      </c>
      <c r="AD224" s="112">
        <f>(幕後結果!$AF$2+幕後結果!$AF$4*幕後結果_最佳化!$R1225)*12/3</f>
        <v>2.560913651976533</v>
      </c>
      <c r="AE224" s="112">
        <f>(幕後結果!$AG$2+幕後結果!$AG$4*幕後結果_最佳化!$S1225)*12/3</f>
        <v>0.314229285373958</v>
      </c>
      <c r="AF224" s="112">
        <f>(幕後結果!$AH$2+幕後結果!$AH$4*幕後結果_最佳化!$T1225)*12/3</f>
        <v>0.5167187578518172</v>
      </c>
      <c r="AG224" s="112">
        <f>(幕後結果!$AI$2+幕後結果!$AI$4*幕後結果_最佳化!$U1225)*12/3</f>
        <v>0.32248386555348546</v>
      </c>
      <c r="AH224" s="112">
        <f>(幕後結果!$AJ$2+幕後結果!$AJ$4*幕後結果_最佳化!$V1225)*12/3</f>
        <v>0.63571989151216446</v>
      </c>
      <c r="AI224" s="86">
        <f>(幕後結果!$AK$2+幕後結果!$AK$4*幕後結果_最佳化!$W1225)*12/3</f>
        <v>0.16885406218630272</v>
      </c>
      <c r="AJ224" s="46"/>
      <c r="AK224" s="46"/>
      <c r="AL224" s="46"/>
      <c r="AM224" s="94">
        <v>223</v>
      </c>
      <c r="AN224" s="112">
        <f t="shared" si="40"/>
        <v>0.15131383659348305</v>
      </c>
      <c r="AO224" s="112">
        <f t="shared" si="41"/>
        <v>3.3704967240265421E-2</v>
      </c>
      <c r="AP224" s="112">
        <f t="shared" si="42"/>
        <v>0.1856924517295043</v>
      </c>
      <c r="AQ224" s="112">
        <f t="shared" si="43"/>
        <v>5.1532409164855618E-3</v>
      </c>
      <c r="AR224" s="112">
        <f t="shared" si="44"/>
        <v>2.5400600082128535E-2</v>
      </c>
      <c r="AS224" s="112">
        <f t="shared" si="45"/>
        <v>5.6422458865955441E-3</v>
      </c>
      <c r="AT224" s="112">
        <f t="shared" si="46"/>
        <v>0.17604672586628253</v>
      </c>
      <c r="AU224" s="112">
        <f t="shared" si="47"/>
        <v>0.1312294701857212</v>
      </c>
      <c r="AV224" s="112">
        <f t="shared" si="48"/>
        <v>0.14429718023512672</v>
      </c>
      <c r="AW224" s="112">
        <f t="shared" si="49"/>
        <v>0.14151928126440716</v>
      </c>
      <c r="AX224" s="112">
        <f t="shared" si="50"/>
        <v>1</v>
      </c>
      <c r="AY224" s="112">
        <f>SUMPRODUCT(AN224:AW224,幕後結果_最佳化!$Z$1005:$AI$1005)</f>
        <v>0.29538055906995841</v>
      </c>
      <c r="AZ224" s="112">
        <f>(SUMPRODUCT(AN224:AW224,MMULT(AN224:AW224,幕後結果!$AB$9:$AK$18)))*252</f>
        <v>4.9278758733307677E-2</v>
      </c>
      <c r="BA224" s="112">
        <f t="shared" si="51"/>
        <v>0.22198819503141981</v>
      </c>
      <c r="BB224" s="88">
        <f t="shared" si="52"/>
        <v>1.1373602953716651</v>
      </c>
      <c r="BC224" s="46"/>
      <c r="BD224" s="46"/>
    </row>
    <row r="225" spans="1:56">
      <c r="A225" s="81">
        <v>224</v>
      </c>
      <c r="B225" s="112">
        <v>0.60897858675861682</v>
      </c>
      <c r="C225" s="112">
        <v>0.53448293279463965</v>
      </c>
      <c r="D225" s="112">
        <v>0.78500658733866002</v>
      </c>
      <c r="E225" s="112">
        <v>0.29803332141034722</v>
      </c>
      <c r="F225" s="112">
        <v>0.20309203487340755</v>
      </c>
      <c r="G225" s="112">
        <v>0.27165352968813772</v>
      </c>
      <c r="H225" s="112">
        <v>0.84337926158348653</v>
      </c>
      <c r="I225" s="112">
        <v>0.13136239915624714</v>
      </c>
      <c r="J225" s="112">
        <v>0.81941532663457806</v>
      </c>
      <c r="K225" s="90">
        <v>0.99690459814484078</v>
      </c>
      <c r="L225" s="91"/>
      <c r="M225" s="92">
        <v>224</v>
      </c>
      <c r="N225" s="115">
        <v>0.2766578673260926</v>
      </c>
      <c r="O225" s="115">
        <v>8.6543806142410779E-2</v>
      </c>
      <c r="P225" s="115">
        <v>0.78921419755162026</v>
      </c>
      <c r="Q225" s="115">
        <v>-0.53006532011813479</v>
      </c>
      <c r="R225" s="115">
        <v>-0.83062754376460723</v>
      </c>
      <c r="S225" s="115">
        <v>-0.6078197039927048</v>
      </c>
      <c r="T225" s="115">
        <v>1.0084437541280566</v>
      </c>
      <c r="U225" s="112">
        <v>-1.1199741021467782</v>
      </c>
      <c r="V225" s="112">
        <v>0.91313917942130463</v>
      </c>
      <c r="W225" s="84">
        <v>2.7375004408301811</v>
      </c>
      <c r="X225" s="46"/>
      <c r="Y225" s="85">
        <v>224</v>
      </c>
      <c r="Z225" s="112">
        <f>(幕後結果!$AB$2+幕後結果!$AB$4*幕後結果_最佳化!$N1226)*12/3</f>
        <v>0.29519436004346061</v>
      </c>
      <c r="AA225" s="112">
        <f>(幕後結果!$AC$2+幕後結果!$AC$4*幕後結果_最佳化!$O1226)*12/3</f>
        <v>-1.2346175678669409</v>
      </c>
      <c r="AB225" s="112">
        <f>(幕後結果!$AD$2+幕後結果!$AD$4*幕後結果_最佳化!$P1226)*12/3</f>
        <v>1.2379000824129669</v>
      </c>
      <c r="AC225" s="112">
        <f>(幕後結果!$AE$2+幕後結果!$AE$4*幕後結果_最佳化!$Q1226)*12/3</f>
        <v>0.72098181822483498</v>
      </c>
      <c r="AD225" s="112">
        <f>(幕後結果!$AF$2+幕後結果!$AF$4*幕後結果_最佳化!$R1226)*12/3</f>
        <v>1.3687422639273603</v>
      </c>
      <c r="AE225" s="112">
        <f>(幕後結果!$AG$2+幕後結果!$AG$4*幕後結果_最佳化!$S1226)*12/3</f>
        <v>-0.8838204910956472</v>
      </c>
      <c r="AF225" s="112">
        <f>(幕後結果!$AH$2+幕後結果!$AH$4*幕後結果_最佳化!$T1226)*12/3</f>
        <v>0.52802169888907879</v>
      </c>
      <c r="AG225" s="112">
        <f>(幕後結果!$AI$2+幕後結果!$AI$4*幕後結果_最佳化!$U1226)*12/3</f>
        <v>-0.59881457580035435</v>
      </c>
      <c r="AH225" s="112">
        <f>(幕後結果!$AJ$2+幕後結果!$AJ$4*幕後結果_最佳化!$V1226)*12/3</f>
        <v>2.1205641561282502</v>
      </c>
      <c r="AI225" s="86">
        <f>(幕後結果!$AK$2+幕後結果!$AK$4*幕後結果_最佳化!$W1226)*12/3</f>
        <v>2.2328261792831201</v>
      </c>
      <c r="AJ225" s="46"/>
      <c r="AK225" s="46"/>
      <c r="AL225" s="46"/>
      <c r="AM225" s="94">
        <v>224</v>
      </c>
      <c r="AN225" s="112">
        <f t="shared" si="40"/>
        <v>8.3112013364708318E-2</v>
      </c>
      <c r="AO225" s="112">
        <f t="shared" si="41"/>
        <v>5.2129087217196786E-2</v>
      </c>
      <c r="AP225" s="112">
        <f t="shared" si="42"/>
        <v>7.3256118501075995E-2</v>
      </c>
      <c r="AQ225" s="112">
        <f t="shared" si="43"/>
        <v>0.16767178517036405</v>
      </c>
      <c r="AR225" s="112">
        <f t="shared" si="44"/>
        <v>0.13457327489563667</v>
      </c>
      <c r="AS225" s="112">
        <f t="shared" si="45"/>
        <v>7.2848361797403935E-2</v>
      </c>
      <c r="AT225" s="112">
        <f t="shared" si="46"/>
        <v>0.10705470292957292</v>
      </c>
      <c r="AU225" s="112">
        <f t="shared" si="47"/>
        <v>0.11930268075629918</v>
      </c>
      <c r="AV225" s="112">
        <f t="shared" si="48"/>
        <v>8.0799929362470047E-2</v>
      </c>
      <c r="AW225" s="112">
        <f t="shared" si="49"/>
        <v>0.10925204600527216</v>
      </c>
      <c r="AX225" s="112">
        <f t="shared" si="50"/>
        <v>1</v>
      </c>
      <c r="AY225" s="112">
        <f>SUMPRODUCT(AN225:AW225,幕後結果_最佳化!$Z$1005:$AI$1005)</f>
        <v>0.52276935114653478</v>
      </c>
      <c r="AZ225" s="112">
        <f>(SUMPRODUCT(AN225:AW225,MMULT(AN225:AW225,幕後結果!$AB$9:$AK$18)))*252</f>
        <v>4.8909094174736378E-2</v>
      </c>
      <c r="BA225" s="112">
        <f t="shared" si="51"/>
        <v>0.22115400555887832</v>
      </c>
      <c r="BB225" s="88">
        <f t="shared" si="52"/>
        <v>2.1698424585792915</v>
      </c>
      <c r="BC225" s="46"/>
      <c r="BD225" s="46"/>
    </row>
    <row r="226" spans="1:56">
      <c r="A226" s="81">
        <v>225</v>
      </c>
      <c r="B226" s="112">
        <v>0.57491370582829515</v>
      </c>
      <c r="C226" s="112">
        <v>0.17108626406018934</v>
      </c>
      <c r="D226" s="112">
        <v>0.26610263339836671</v>
      </c>
      <c r="E226" s="112">
        <v>0.22710316818763587</v>
      </c>
      <c r="F226" s="112">
        <v>0.88935701942472933</v>
      </c>
      <c r="G226" s="112">
        <v>0.97492097470953309</v>
      </c>
      <c r="H226" s="112">
        <v>0.18545393883787153</v>
      </c>
      <c r="I226" s="112">
        <v>0.87943360124412662</v>
      </c>
      <c r="J226" s="112">
        <v>0.37556220842807608</v>
      </c>
      <c r="K226" s="90">
        <v>0.74516078901970073</v>
      </c>
      <c r="L226" s="91"/>
      <c r="M226" s="92">
        <v>225</v>
      </c>
      <c r="N226" s="115">
        <v>0.1888982204496284</v>
      </c>
      <c r="O226" s="115">
        <v>-0.94988138169858283</v>
      </c>
      <c r="P226" s="115">
        <v>-0.62464318945171204</v>
      </c>
      <c r="Q226" s="115">
        <v>-0.74842087283686454</v>
      </c>
      <c r="R226" s="115">
        <v>1.2231158016342458</v>
      </c>
      <c r="S226" s="115">
        <v>1.9586136433410966</v>
      </c>
      <c r="T226" s="115">
        <v>-0.89477406355086853</v>
      </c>
      <c r="U226" s="112">
        <v>1.1721600671394119</v>
      </c>
      <c r="V226" s="112">
        <v>-0.31715707776452695</v>
      </c>
      <c r="W226" s="84">
        <v>0.65933850442957675</v>
      </c>
      <c r="X226" s="46"/>
      <c r="Y226" s="85">
        <v>225</v>
      </c>
      <c r="Z226" s="112">
        <f>(幕後結果!$AB$2+幕後結果!$AB$4*幕後結果_最佳化!$N1227)*12/3</f>
        <v>0.1862363356333514</v>
      </c>
      <c r="AA226" s="112">
        <f>(幕後結果!$AC$2+幕後結果!$AC$4*幕後結果_最佳化!$O1227)*12/3</f>
        <v>-2.6705120642301501</v>
      </c>
      <c r="AB226" s="112">
        <f>(幕後結果!$AD$2+幕後結果!$AD$4*幕後結果_最佳化!$P1227)*12/3</f>
        <v>-0.11811888256808123</v>
      </c>
      <c r="AC226" s="112">
        <f>(幕後結果!$AE$2+幕後結果!$AE$4*幕後結果_最佳化!$Q1227)*12/3</f>
        <v>4.4787302319223454E-2</v>
      </c>
      <c r="AD226" s="112">
        <f>(幕後結果!$AF$2+幕後結果!$AF$4*幕後結果_最佳化!$R1227)*12/3</f>
        <v>2.8742157133104342</v>
      </c>
      <c r="AE226" s="112">
        <f>(幕後結果!$AG$2+幕後結果!$AG$4*幕後結果_最佳化!$S1227)*12/3</f>
        <v>1.7417357740448767</v>
      </c>
      <c r="AF226" s="112">
        <f>(幕後結果!$AH$2+幕後結果!$AH$4*幕後結果_最佳化!$T1227)*12/3</f>
        <v>-0.8141953315960323</v>
      </c>
      <c r="AG226" s="112">
        <f>(幕後結果!$AI$2+幕後結果!$AI$4*幕後結果_最佳化!$U1227)*12/3</f>
        <v>0.7229297223305281</v>
      </c>
      <c r="AH226" s="112">
        <f>(幕後結果!$AJ$2+幕後結果!$AJ$4*幕後結果_最佳化!$V1227)*12/3</f>
        <v>1.1420374126793835</v>
      </c>
      <c r="AI226" s="86">
        <f>(幕後結果!$AK$2+幕後結果!$AK$4*幕後結果_最佳化!$W1227)*12/3</f>
        <v>0.37237234371738603</v>
      </c>
      <c r="AJ226" s="46"/>
      <c r="AK226" s="46"/>
      <c r="AL226" s="46"/>
      <c r="AM226" s="94">
        <v>225</v>
      </c>
      <c r="AN226" s="112">
        <f t="shared" si="40"/>
        <v>0.14259051086512622</v>
      </c>
      <c r="AO226" s="112">
        <f t="shared" si="41"/>
        <v>6.5112548176590151E-2</v>
      </c>
      <c r="AP226" s="112">
        <f t="shared" si="42"/>
        <v>0.1106331024420944</v>
      </c>
      <c r="AQ226" s="112">
        <f t="shared" si="43"/>
        <v>0.11974818786995119</v>
      </c>
      <c r="AR226" s="112">
        <f t="shared" si="44"/>
        <v>0.15139644497933816</v>
      </c>
      <c r="AS226" s="112">
        <f t="shared" si="45"/>
        <v>1.4214573821732537E-2</v>
      </c>
      <c r="AT226" s="112">
        <f t="shared" si="46"/>
        <v>4.323026011827457E-2</v>
      </c>
      <c r="AU226" s="112">
        <f t="shared" si="47"/>
        <v>0.15013379287800435</v>
      </c>
      <c r="AV226" s="112">
        <f t="shared" si="48"/>
        <v>0.145064972873233</v>
      </c>
      <c r="AW226" s="112">
        <f t="shared" si="49"/>
        <v>5.787560597565522E-2</v>
      </c>
      <c r="AX226" s="112">
        <f t="shared" si="50"/>
        <v>0.99999999999999967</v>
      </c>
      <c r="AY226" s="112">
        <f>SUMPRODUCT(AN226:AW226,幕後結果_最佳化!$Z$1005:$AI$1005)</f>
        <v>0.59771796200860472</v>
      </c>
      <c r="AZ226" s="112">
        <f>(SUMPRODUCT(AN226:AW226,MMULT(AN226:AW226,幕後結果!$AB$9:$AK$18)))*252</f>
        <v>5.7745320214065032E-2</v>
      </c>
      <c r="BA226" s="112">
        <f t="shared" si="51"/>
        <v>0.24030255973265252</v>
      </c>
      <c r="BB226" s="88">
        <f t="shared" si="52"/>
        <v>2.3088308448560215</v>
      </c>
      <c r="BC226" s="46"/>
      <c r="BD226" s="46"/>
    </row>
    <row r="227" spans="1:56">
      <c r="A227" s="81">
        <v>226</v>
      </c>
      <c r="B227" s="112">
        <v>0.34493767475057791</v>
      </c>
      <c r="C227" s="112">
        <v>0.91170749953328079</v>
      </c>
      <c r="D227" s="112">
        <v>0.35013595203599501</v>
      </c>
      <c r="E227" s="112">
        <v>0.77311904857165392</v>
      </c>
      <c r="F227" s="112">
        <v>0.80106758370237685</v>
      </c>
      <c r="G227" s="112">
        <v>3.7661626930274972E-2</v>
      </c>
      <c r="H227" s="112">
        <v>0.87597330007557117</v>
      </c>
      <c r="I227" s="112">
        <v>0.25518356633678563</v>
      </c>
      <c r="J227" s="112">
        <v>0.3963553238798565</v>
      </c>
      <c r="K227" s="90">
        <v>0.58714317394865523</v>
      </c>
      <c r="L227" s="91"/>
      <c r="M227" s="92">
        <v>226</v>
      </c>
      <c r="N227" s="115">
        <v>-0.39902423182941438</v>
      </c>
      <c r="O227" s="115">
        <v>1.3513448200078793</v>
      </c>
      <c r="P227" s="115">
        <v>-0.3849534502315814</v>
      </c>
      <c r="Q227" s="115">
        <v>0.74915812847855456</v>
      </c>
      <c r="R227" s="115">
        <v>0.84544069270523259</v>
      </c>
      <c r="S227" s="115">
        <v>-1.7784909691176956</v>
      </c>
      <c r="T227" s="115">
        <v>1.1550904225002598</v>
      </c>
      <c r="U227" s="112">
        <v>-0.65826613816625668</v>
      </c>
      <c r="V227" s="112">
        <v>-0.26279232978757822</v>
      </c>
      <c r="W227" s="84">
        <v>0.22020224009434336</v>
      </c>
      <c r="X227" s="46"/>
      <c r="Y227" s="85">
        <v>226</v>
      </c>
      <c r="Z227" s="112">
        <f>(幕後結果!$AB$2+幕後結果!$AB$4*幕後結果_最佳化!$N1228)*12/3</f>
        <v>-0.54369901833228562</v>
      </c>
      <c r="AA227" s="112">
        <f>(幕後結果!$AC$2+幕後結果!$AC$4*幕後結果_最佳化!$O1228)*12/3</f>
        <v>0.44966377927945533</v>
      </c>
      <c r="AB227" s="112">
        <f>(幕後結果!$AD$2+幕後結果!$AD$4*幕後結果_最佳化!$P1228)*12/3</f>
        <v>0.1460915211038778</v>
      </c>
      <c r="AC227" s="112">
        <f>(幕後結果!$AE$2+幕後結果!$AE$4*幕後結果_最佳化!$Q1228)*12/3</f>
        <v>1.5504141967476384</v>
      </c>
      <c r="AD227" s="112">
        <f>(幕後結果!$AF$2+幕後結果!$AF$4*幕後結果_最佳化!$R1228)*12/3</f>
        <v>3.2774010712682524</v>
      </c>
      <c r="AE227" s="112">
        <f>(幕後結果!$AG$2+幕後結果!$AG$4*幕後結果_最佳化!$S1228)*12/3</f>
        <v>-1.2960120145692884</v>
      </c>
      <c r="AF227" s="112">
        <f>(幕後結果!$AH$2+幕後結果!$AH$4*幕後結果_最佳化!$T1228)*12/3</f>
        <v>1.0473834470737524</v>
      </c>
      <c r="AG227" s="112">
        <f>(幕後結果!$AI$2+幕後結果!$AI$4*幕後結果_最佳化!$U1228)*12/3</f>
        <v>0.41627929280898651</v>
      </c>
      <c r="AH227" s="112">
        <f>(幕後結果!$AJ$2+幕後結果!$AJ$4*幕後結果_最佳化!$V1228)*12/3</f>
        <v>1.2831852418802103</v>
      </c>
      <c r="AI227" s="86">
        <f>(幕後結果!$AK$2+幕後結果!$AK$4*幕後結果_最佳化!$W1228)*12/3</f>
        <v>0.72466405196606631</v>
      </c>
      <c r="AJ227" s="46"/>
      <c r="AK227" s="46"/>
      <c r="AL227" s="46"/>
      <c r="AM227" s="94">
        <v>226</v>
      </c>
      <c r="AN227" s="112">
        <f t="shared" si="40"/>
        <v>8.432539043672467E-2</v>
      </c>
      <c r="AO227" s="112">
        <f t="shared" si="41"/>
        <v>4.3658499332275044E-2</v>
      </c>
      <c r="AP227" s="112">
        <f t="shared" si="42"/>
        <v>6.3854463165969613E-2</v>
      </c>
      <c r="AQ227" s="112">
        <f t="shared" si="43"/>
        <v>9.4679143951773362E-2</v>
      </c>
      <c r="AR227" s="112">
        <f t="shared" si="44"/>
        <v>5.8172336142187697E-2</v>
      </c>
      <c r="AS227" s="112">
        <f t="shared" si="45"/>
        <v>0.11548342982523124</v>
      </c>
      <c r="AT227" s="112">
        <f t="shared" si="46"/>
        <v>3.4674451823779859E-2</v>
      </c>
      <c r="AU227" s="112">
        <f t="shared" si="47"/>
        <v>0.20808679432068733</v>
      </c>
      <c r="AV227" s="112">
        <f t="shared" si="48"/>
        <v>0.1802748388311291</v>
      </c>
      <c r="AW227" s="112">
        <f t="shared" si="49"/>
        <v>0.11679065217024204</v>
      </c>
      <c r="AX227" s="112">
        <f t="shared" si="50"/>
        <v>0.99999999999999978</v>
      </c>
      <c r="AY227" s="112">
        <f>SUMPRODUCT(AN227:AW227,幕後結果_最佳化!$Z$1005:$AI$1005)</f>
        <v>0.45442208912386239</v>
      </c>
      <c r="AZ227" s="112">
        <f>(SUMPRODUCT(AN227:AW227,MMULT(AN227:AW227,幕後結果!$AB$9:$AK$18)))*252</f>
        <v>5.071761774430221E-2</v>
      </c>
      <c r="BA227" s="112">
        <f t="shared" si="51"/>
        <v>0.22520572316062976</v>
      </c>
      <c r="BB227" s="88">
        <f t="shared" si="52"/>
        <v>1.8273163015059837</v>
      </c>
      <c r="BC227" s="46"/>
      <c r="BD227" s="46"/>
    </row>
    <row r="228" spans="1:56">
      <c r="A228" s="81">
        <v>227</v>
      </c>
      <c r="B228" s="112">
        <v>0.94866034047953152</v>
      </c>
      <c r="C228" s="112">
        <v>0.81907346610811738</v>
      </c>
      <c r="D228" s="112">
        <v>0.78860461863900833</v>
      </c>
      <c r="E228" s="112">
        <v>0.35015625598840261</v>
      </c>
      <c r="F228" s="112">
        <v>0.43772300114420504</v>
      </c>
      <c r="G228" s="112">
        <v>0.98553927559700871</v>
      </c>
      <c r="H228" s="112">
        <v>0.14760584367974339</v>
      </c>
      <c r="I228" s="112">
        <v>7.6404169055230398E-2</v>
      </c>
      <c r="J228" s="112">
        <v>0.89638668256811393</v>
      </c>
      <c r="K228" s="90">
        <v>0.47031250118507262</v>
      </c>
      <c r="L228" s="91"/>
      <c r="M228" s="92">
        <v>227</v>
      </c>
      <c r="N228" s="115">
        <v>1.6320007934481104</v>
      </c>
      <c r="O228" s="115">
        <v>0.91183977681355555</v>
      </c>
      <c r="P228" s="115">
        <v>0.80158896541573954</v>
      </c>
      <c r="Q228" s="115">
        <v>-0.38489864212404235</v>
      </c>
      <c r="R228" s="115">
        <v>-0.15674476937706666</v>
      </c>
      <c r="S228" s="115">
        <v>2.1845555673419494</v>
      </c>
      <c r="T228" s="115">
        <v>-1.0467569561837999</v>
      </c>
      <c r="U228" s="112">
        <v>-1.4296818976476315</v>
      </c>
      <c r="V228" s="112">
        <v>1.2612282178120231</v>
      </c>
      <c r="W228" s="84">
        <v>-7.44843388073963E-2</v>
      </c>
      <c r="X228" s="46"/>
      <c r="Y228" s="85">
        <v>227</v>
      </c>
      <c r="Z228" s="112">
        <f>(幕後結果!$AB$2+幕後結果!$AB$4*幕後結果_最佳化!$N1229)*12/3</f>
        <v>1.9779209078878088</v>
      </c>
      <c r="AA228" s="112">
        <f>(幕後結果!$AC$2+幕後結果!$AC$4*幕後結果_最佳化!$O1229)*12/3</f>
        <v>2.0459536763889341E-2</v>
      </c>
      <c r="AB228" s="112">
        <f>(幕後結果!$AD$2+幕後結果!$AD$4*幕後結果_最佳化!$P1229)*12/3</f>
        <v>1.7406404209268971</v>
      </c>
      <c r="AC228" s="112">
        <f>(幕後結果!$AE$2+幕後結果!$AE$4*幕後結果_最佳化!$Q1229)*12/3</f>
        <v>1.0526938270703421</v>
      </c>
      <c r="AD228" s="112">
        <f>(幕後結果!$AF$2+幕後結果!$AF$4*幕後結果_最佳化!$R1229)*12/3</f>
        <v>2.7110743158756136</v>
      </c>
      <c r="AE228" s="112">
        <f>(幕後結果!$AG$2+幕後結果!$AG$4*幕後結果_最佳化!$S1229)*12/3</f>
        <v>2.3113203299180691</v>
      </c>
      <c r="AF228" s="112">
        <f>(幕後結果!$AH$2+幕後結果!$AH$4*幕後結果_最佳化!$T1229)*12/3</f>
        <v>-0.78747726288075415</v>
      </c>
      <c r="AG228" s="112">
        <f>(幕後結果!$AI$2+幕後結果!$AI$4*幕後結果_最佳化!$U1229)*12/3</f>
        <v>5.7928237813912875E-3</v>
      </c>
      <c r="AH228" s="112">
        <f>(幕後結果!$AJ$2+幕後結果!$AJ$4*幕後結果_最佳化!$V1229)*12/3</f>
        <v>2.610127287543345</v>
      </c>
      <c r="AI228" s="86">
        <f>(幕後結果!$AK$2+幕後結果!$AK$4*幕後結果_最佳化!$W1229)*12/3</f>
        <v>1.0031405579862156</v>
      </c>
      <c r="AJ228" s="46"/>
      <c r="AK228" s="46"/>
      <c r="AL228" s="46"/>
      <c r="AM228" s="94">
        <v>227</v>
      </c>
      <c r="AN228" s="112">
        <f t="shared" si="40"/>
        <v>0.14526157277180912</v>
      </c>
      <c r="AO228" s="112">
        <f t="shared" si="41"/>
        <v>6.2169471875834409E-2</v>
      </c>
      <c r="AP228" s="112">
        <f t="shared" si="42"/>
        <v>5.7670235353695309E-2</v>
      </c>
      <c r="AQ228" s="112">
        <f t="shared" si="43"/>
        <v>0.11751348991545223</v>
      </c>
      <c r="AR228" s="112">
        <f t="shared" si="44"/>
        <v>0.11565615449569686</v>
      </c>
      <c r="AS228" s="112">
        <f t="shared" si="45"/>
        <v>0.23147558444609584</v>
      </c>
      <c r="AT228" s="112">
        <f t="shared" si="46"/>
        <v>5.4225377057893688E-2</v>
      </c>
      <c r="AU228" s="112">
        <f t="shared" si="47"/>
        <v>8.1698504523604748E-2</v>
      </c>
      <c r="AV228" s="112">
        <f t="shared" si="48"/>
        <v>7.1041420452783027E-2</v>
      </c>
      <c r="AW228" s="112">
        <f t="shared" si="49"/>
        <v>6.3288189107134893E-2</v>
      </c>
      <c r="AX228" s="112">
        <f t="shared" si="50"/>
        <v>1</v>
      </c>
      <c r="AY228" s="112">
        <f>SUMPRODUCT(AN228:AW228,幕後結果_最佳化!$Z$1005:$AI$1005)</f>
        <v>0.37387049296301211</v>
      </c>
      <c r="AZ228" s="112">
        <f>(SUMPRODUCT(AN228:AW228,MMULT(AN228:AW228,幕後結果!$AB$9:$AK$18)))*252</f>
        <v>5.383616304605119E-2</v>
      </c>
      <c r="BA228" s="112">
        <f t="shared" si="51"/>
        <v>0.23202621198056739</v>
      </c>
      <c r="BB228" s="88">
        <f t="shared" si="52"/>
        <v>1.4264357898957187</v>
      </c>
      <c r="BC228" s="46"/>
      <c r="BD228" s="46"/>
    </row>
    <row r="229" spans="1:56">
      <c r="A229" s="81">
        <v>228</v>
      </c>
      <c r="B229" s="112">
        <v>5.0218108820303087E-2</v>
      </c>
      <c r="C229" s="112">
        <v>0.57667767687959293</v>
      </c>
      <c r="D229" s="112">
        <v>0.17273801387822418</v>
      </c>
      <c r="E229" s="112">
        <v>0.14094136207884689</v>
      </c>
      <c r="F229" s="112">
        <v>0.32015259764582304</v>
      </c>
      <c r="G229" s="112">
        <v>0.32644688366576391</v>
      </c>
      <c r="H229" s="112">
        <v>0.27728524710674529</v>
      </c>
      <c r="I229" s="112">
        <v>4.8629297406201255E-2</v>
      </c>
      <c r="J229" s="112">
        <v>0.49779496199221573</v>
      </c>
      <c r="K229" s="90">
        <v>0.20703603374051238</v>
      </c>
      <c r="L229" s="91"/>
      <c r="M229" s="92">
        <v>228</v>
      </c>
      <c r="N229" s="115">
        <v>-1.6427425185799951</v>
      </c>
      <c r="O229" s="115">
        <v>0.19340136533249266</v>
      </c>
      <c r="P229" s="115">
        <v>-0.94340061690226984</v>
      </c>
      <c r="Q229" s="115">
        <v>-1.076099578514375</v>
      </c>
      <c r="R229" s="115">
        <v>-0.46727212754467945</v>
      </c>
      <c r="S229" s="115">
        <v>-0.4497457662114322</v>
      </c>
      <c r="T229" s="115">
        <v>-0.59092526886225383</v>
      </c>
      <c r="U229" s="112">
        <v>-1.6582917430118476</v>
      </c>
      <c r="V229" s="112">
        <v>-5.5272387600157286E-3</v>
      </c>
      <c r="W229" s="84">
        <v>-0.81674867688390995</v>
      </c>
      <c r="X229" s="46"/>
      <c r="Y229" s="85">
        <v>228</v>
      </c>
      <c r="Z229" s="112">
        <f>(幕後結果!$AB$2+幕後結果!$AB$4*幕後結果_最佳化!$N1230)*12/3</f>
        <v>-2.0878379508626934</v>
      </c>
      <c r="AA229" s="112">
        <f>(幕後結果!$AC$2+幕後結果!$AC$4*幕後結果_最佳化!$O1230)*12/3</f>
        <v>-1.2541273025082249</v>
      </c>
      <c r="AB229" s="112">
        <f>(幕後結果!$AD$2+幕後結果!$AD$4*幕後結果_最佳化!$P1230)*12/3</f>
        <v>-0.82968368732041931</v>
      </c>
      <c r="AC229" s="112">
        <f>(幕後結果!$AE$2+幕後結果!$AE$4*幕後結果_最佳化!$Q1230)*12/3</f>
        <v>-0.17925896432323674</v>
      </c>
      <c r="AD229" s="112">
        <f>(幕後結果!$AF$2+幕後結果!$AF$4*幕後結果_最佳化!$R1230)*12/3</f>
        <v>0.79328279846131178</v>
      </c>
      <c r="AE229" s="112">
        <f>(幕後結果!$AG$2+幕後結果!$AG$4*幕後結果_最佳化!$S1230)*12/3</f>
        <v>-0.66090412963958811</v>
      </c>
      <c r="AF229" s="112">
        <f>(幕後結果!$AH$2+幕後結果!$AH$4*幕後結果_最佳化!$T1230)*12/3</f>
        <v>-0.61101166700733733</v>
      </c>
      <c r="AG229" s="112">
        <f>(幕後結果!$AI$2+幕後結果!$AI$4*幕後結果_最佳化!$U1230)*12/3</f>
        <v>-2.0721938041236427</v>
      </c>
      <c r="AH229" s="112">
        <f>(幕後結果!$AJ$2+幕後結果!$AJ$4*幕後結果_最佳化!$V1230)*12/3</f>
        <v>0.70305659606347082</v>
      </c>
      <c r="AI229" s="86">
        <f>(幕後結果!$AK$2+幕後結果!$AK$4*幕後結果_最佳化!$W1230)*12/3</f>
        <v>-0.90718873535106059</v>
      </c>
      <c r="AJ229" s="46"/>
      <c r="AK229" s="46"/>
      <c r="AL229" s="46"/>
      <c r="AM229" s="94">
        <v>228</v>
      </c>
      <c r="AN229" s="112">
        <f t="shared" si="40"/>
        <v>0.16601150268977791</v>
      </c>
      <c r="AO229" s="112">
        <f t="shared" si="41"/>
        <v>7.8261230331219456E-2</v>
      </c>
      <c r="AP229" s="112">
        <f t="shared" si="42"/>
        <v>8.760930854674974E-2</v>
      </c>
      <c r="AQ229" s="112">
        <f t="shared" si="43"/>
        <v>0.1266236766583729</v>
      </c>
      <c r="AR229" s="112">
        <f t="shared" si="44"/>
        <v>0.12079856739835476</v>
      </c>
      <c r="AS229" s="112">
        <f t="shared" si="45"/>
        <v>0.12816214667733436</v>
      </c>
      <c r="AT229" s="112">
        <f t="shared" si="46"/>
        <v>0.16327995118130051</v>
      </c>
      <c r="AU229" s="112">
        <f t="shared" si="47"/>
        <v>6.7985337769275829E-3</v>
      </c>
      <c r="AV229" s="112">
        <f t="shared" si="48"/>
        <v>7.3861419418826013E-2</v>
      </c>
      <c r="AW229" s="112">
        <f t="shared" si="49"/>
        <v>4.859366332113662E-2</v>
      </c>
      <c r="AX229" s="112">
        <f t="shared" si="50"/>
        <v>1</v>
      </c>
      <c r="AY229" s="112">
        <f>SUMPRODUCT(AN229:AW229,幕後結果_最佳化!$Z$1005:$AI$1005)</f>
        <v>0.35654263484198251</v>
      </c>
      <c r="AZ229" s="112">
        <f>(SUMPRODUCT(AN229:AW229,MMULT(AN229:AW229,幕後結果!$AB$9:$AK$18)))*252</f>
        <v>4.6907809309530091E-2</v>
      </c>
      <c r="BA229" s="112">
        <f t="shared" si="51"/>
        <v>0.21658210754706883</v>
      </c>
      <c r="BB229" s="88">
        <f t="shared" si="52"/>
        <v>1.4481465638791051</v>
      </c>
      <c r="BC229" s="46"/>
      <c r="BD229" s="46"/>
    </row>
    <row r="230" spans="1:56">
      <c r="A230" s="81">
        <v>229</v>
      </c>
      <c r="B230" s="112">
        <v>0.46673197178046255</v>
      </c>
      <c r="C230" s="112">
        <v>0.32371136028766312</v>
      </c>
      <c r="D230" s="112">
        <v>0.45530713201591788</v>
      </c>
      <c r="E230" s="112">
        <v>0.67148406919545778</v>
      </c>
      <c r="F230" s="112">
        <v>0.99478566966297133</v>
      </c>
      <c r="G230" s="112">
        <v>0.84392243361866015</v>
      </c>
      <c r="H230" s="112">
        <v>0.73212235969355244</v>
      </c>
      <c r="I230" s="112">
        <v>0.15676024374799913</v>
      </c>
      <c r="J230" s="112">
        <v>0.18579540112349324</v>
      </c>
      <c r="K230" s="90">
        <v>0.94035882080047939</v>
      </c>
      <c r="L230" s="91"/>
      <c r="M230" s="92">
        <v>229</v>
      </c>
      <c r="N230" s="115">
        <v>-8.3487465647835032E-2</v>
      </c>
      <c r="O230" s="115">
        <v>-0.45734551390986428</v>
      </c>
      <c r="P230" s="115">
        <v>-0.11226377439222579</v>
      </c>
      <c r="Q230" s="115">
        <v>0.44401483054019858</v>
      </c>
      <c r="R230" s="115">
        <v>2.5612822032022091</v>
      </c>
      <c r="S230" s="115">
        <v>1.010710243725673</v>
      </c>
      <c r="T230" s="115">
        <v>0.61924452998971125</v>
      </c>
      <c r="U230" s="112">
        <v>-1.0078624769555384</v>
      </c>
      <c r="V230" s="112">
        <v>-0.89349751510612219</v>
      </c>
      <c r="W230" s="84">
        <v>1.5577928630231315</v>
      </c>
      <c r="X230" s="46"/>
      <c r="Y230" s="85">
        <v>229</v>
      </c>
      <c r="Z230" s="112">
        <f>(幕後結果!$AB$2+幕後結果!$AB$4*幕後結果_最佳化!$N1231)*12/3</f>
        <v>-0.15194422104720551</v>
      </c>
      <c r="AA230" s="112">
        <f>(幕後結果!$AC$2+幕後結果!$AC$4*幕後結果_最佳化!$O1231)*12/3</f>
        <v>-2.015427969323571</v>
      </c>
      <c r="AB230" s="112">
        <f>(幕後結果!$AD$2+幕後結果!$AD$4*幕後結果_最佳化!$P1231)*12/3</f>
        <v>0.29356053907280394</v>
      </c>
      <c r="AC230" s="112">
        <f>(幕後結果!$AE$2+幕後結果!$AE$4*幕後結果_最佳化!$Q1231)*12/3</f>
        <v>1.0992695348586077</v>
      </c>
      <c r="AD230" s="112">
        <f>(幕後結果!$AF$2+幕後結果!$AF$4*幕後結果_最佳化!$R1231)*12/3</f>
        <v>4.6052169896199979</v>
      </c>
      <c r="AE230" s="112">
        <f>(幕後結果!$AG$2+幕後結果!$AG$4*幕後結果_最佳化!$S1231)*12/3</f>
        <v>1.287381906918708</v>
      </c>
      <c r="AF230" s="112">
        <f>(幕後結果!$AH$2+幕後結果!$AH$4*幕後結果_最佳化!$T1231)*12/3</f>
        <v>0.60864535191863345</v>
      </c>
      <c r="AG230" s="112">
        <f>(幕後結果!$AI$2+幕後結果!$AI$4*幕後結果_最佳化!$U1231)*12/3</f>
        <v>0.1231592855911295</v>
      </c>
      <c r="AH230" s="112">
        <f>(幕後結果!$AJ$2+幕後結果!$AJ$4*幕後結果_最佳化!$V1231)*12/3</f>
        <v>1.3771945223039832</v>
      </c>
      <c r="AI230" s="86">
        <f>(幕後結果!$AK$2+幕後結果!$AK$4*幕後結果_最佳化!$W1231)*12/3</f>
        <v>1.4366670658127993</v>
      </c>
      <c r="AJ230" s="46"/>
      <c r="AK230" s="46"/>
      <c r="AL230" s="46"/>
      <c r="AM230" s="94">
        <v>229</v>
      </c>
      <c r="AN230" s="112">
        <f t="shared" si="40"/>
        <v>8.4874346254556254E-2</v>
      </c>
      <c r="AO230" s="112">
        <f t="shared" si="41"/>
        <v>0.1829105787858516</v>
      </c>
      <c r="AP230" s="112">
        <f t="shared" si="42"/>
        <v>0.1343070785087056</v>
      </c>
      <c r="AQ230" s="112">
        <f t="shared" si="43"/>
        <v>0.12881819829269214</v>
      </c>
      <c r="AR230" s="112">
        <f t="shared" si="44"/>
        <v>1.9206092536741489E-2</v>
      </c>
      <c r="AS230" s="112">
        <f t="shared" si="45"/>
        <v>7.937298838323939E-2</v>
      </c>
      <c r="AT230" s="112">
        <f t="shared" si="46"/>
        <v>3.017315361918951E-2</v>
      </c>
      <c r="AU230" s="112">
        <f t="shared" si="47"/>
        <v>5.5498410887308211E-3</v>
      </c>
      <c r="AV230" s="112">
        <f t="shared" si="48"/>
        <v>0.17443489588020161</v>
      </c>
      <c r="AW230" s="112">
        <f t="shared" si="49"/>
        <v>0.1603528266500916</v>
      </c>
      <c r="AX230" s="112">
        <f t="shared" si="50"/>
        <v>0.99999999999999978</v>
      </c>
      <c r="AY230" s="112">
        <f>SUMPRODUCT(AN230:AW230,幕後結果_最佳化!$Z$1005:$AI$1005)</f>
        <v>0.17301555395336438</v>
      </c>
      <c r="AZ230" s="112">
        <f>(SUMPRODUCT(AN230:AW230,MMULT(AN230:AW230,幕後結果!$AB$9:$AK$18)))*252</f>
        <v>5.3751357177589748E-2</v>
      </c>
      <c r="BA230" s="112">
        <f t="shared" si="51"/>
        <v>0.23184338933338114</v>
      </c>
      <c r="BB230" s="88">
        <f t="shared" si="52"/>
        <v>0.5612217554595168</v>
      </c>
      <c r="BC230" s="46"/>
      <c r="BD230" s="46"/>
    </row>
    <row r="231" spans="1:56">
      <c r="A231" s="81">
        <v>230</v>
      </c>
      <c r="B231" s="112">
        <v>0.23607222034297104</v>
      </c>
      <c r="C231" s="112">
        <v>0.71865985228118867</v>
      </c>
      <c r="D231" s="112">
        <v>0.91936408536730752</v>
      </c>
      <c r="E231" s="112">
        <v>0.76628182573117631</v>
      </c>
      <c r="F231" s="112">
        <v>0.85378114082674839</v>
      </c>
      <c r="G231" s="112">
        <v>0.52006676810691777</v>
      </c>
      <c r="H231" s="112">
        <v>0.36985665477372565</v>
      </c>
      <c r="I231" s="112">
        <v>0.36967755558260751</v>
      </c>
      <c r="J231" s="112">
        <v>0.45855833805539414</v>
      </c>
      <c r="K231" s="90">
        <v>7.7496294567779289E-2</v>
      </c>
      <c r="L231" s="91"/>
      <c r="M231" s="92">
        <v>230</v>
      </c>
      <c r="N231" s="115">
        <v>-0.71899428544912425</v>
      </c>
      <c r="O231" s="115">
        <v>0.57886495947526562</v>
      </c>
      <c r="P231" s="115">
        <v>1.4008068848651456</v>
      </c>
      <c r="Q231" s="115">
        <v>0.72665659611397238</v>
      </c>
      <c r="R231" s="115">
        <v>1.052788976445219</v>
      </c>
      <c r="S231" s="115">
        <v>5.0321157617477831E-2</v>
      </c>
      <c r="T231" s="115">
        <v>-0.33223302338980937</v>
      </c>
      <c r="U231" s="112">
        <v>-0.33270746880099061</v>
      </c>
      <c r="V231" s="112">
        <v>-0.10406637334549239</v>
      </c>
      <c r="W231" s="84">
        <v>-1.4221159639852006</v>
      </c>
      <c r="X231" s="46"/>
      <c r="Y231" s="85">
        <v>230</v>
      </c>
      <c r="Z231" s="112">
        <f>(幕後結果!$AB$2+幕後結果!$AB$4*幕後結果_最佳化!$N1232)*12/3</f>
        <v>-0.94095796539568921</v>
      </c>
      <c r="AA231" s="112">
        <f>(幕後結果!$AC$2+幕後結果!$AC$4*幕後結果_最佳化!$O1232)*12/3</f>
        <v>-0.64267042543673036</v>
      </c>
      <c r="AB231" s="112">
        <f>(幕後結果!$AD$2+幕後結果!$AD$4*幕後結果_最佳化!$P1232)*12/3</f>
        <v>1.5176368414974231</v>
      </c>
      <c r="AC231" s="112">
        <f>(幕後結果!$AE$2+幕後結果!$AE$4*幕後結果_最佳化!$Q1232)*12/3</f>
        <v>1.8023514267029477</v>
      </c>
      <c r="AD231" s="112">
        <f>(幕後結果!$AF$2+幕後結果!$AF$4*幕後結果_最佳化!$R1232)*12/3</f>
        <v>3.4587925618730644</v>
      </c>
      <c r="AE231" s="112">
        <f>(幕後結果!$AG$2+幕後結果!$AG$4*幕後結果_最佳化!$S1232)*12/3</f>
        <v>0.42290914127525125</v>
      </c>
      <c r="AF231" s="112">
        <f>(幕後結果!$AH$2+幕後結果!$AH$4*幕後結果_最佳化!$T1232)*12/3</f>
        <v>0.12684480949513988</v>
      </c>
      <c r="AG231" s="112">
        <f>(幕後結果!$AI$2+幕後結果!$AI$4*幕後結果_最佳化!$U1232)*12/3</f>
        <v>0.82357449354414214</v>
      </c>
      <c r="AH231" s="112">
        <f>(幕後結果!$AJ$2+幕後結果!$AJ$4*幕後結果_最佳化!$V1232)*12/3</f>
        <v>1.2847052509871479</v>
      </c>
      <c r="AI231" s="86">
        <f>(幕後結果!$AK$2+幕後結果!$AK$4*幕後結果_最佳化!$W1232)*12/3</f>
        <v>-0.4811691285955913</v>
      </c>
      <c r="AJ231" s="46"/>
      <c r="AK231" s="46"/>
      <c r="AL231" s="46"/>
      <c r="AM231" s="94">
        <v>230</v>
      </c>
      <c r="AN231" s="112">
        <f t="shared" si="40"/>
        <v>0.11577003283558464</v>
      </c>
      <c r="AO231" s="112">
        <f t="shared" si="41"/>
        <v>8.5706351547924553E-2</v>
      </c>
      <c r="AP231" s="112">
        <f t="shared" si="42"/>
        <v>0.16302824701805849</v>
      </c>
      <c r="AQ231" s="112">
        <f t="shared" si="43"/>
        <v>6.4914838238299785E-2</v>
      </c>
      <c r="AR231" s="112">
        <f t="shared" si="44"/>
        <v>0.14894869259910976</v>
      </c>
      <c r="AS231" s="112">
        <f t="shared" si="45"/>
        <v>0.12783051965150566</v>
      </c>
      <c r="AT231" s="112">
        <f t="shared" si="46"/>
        <v>1.0263046312357209E-2</v>
      </c>
      <c r="AU231" s="112">
        <f t="shared" si="47"/>
        <v>0.1487718410898061</v>
      </c>
      <c r="AV231" s="112">
        <f t="shared" si="48"/>
        <v>4.4458202206372359E-2</v>
      </c>
      <c r="AW231" s="112">
        <f t="shared" si="49"/>
        <v>9.0308228500981538E-2</v>
      </c>
      <c r="AX231" s="112">
        <f t="shared" si="50"/>
        <v>1</v>
      </c>
      <c r="AY231" s="112">
        <f>SUMPRODUCT(AN231:AW231,幕後結果_最佳化!$Z$1005:$AI$1005)</f>
        <v>0.41997458153546735</v>
      </c>
      <c r="AZ231" s="112">
        <f>(SUMPRODUCT(AN231:AW231,MMULT(AN231:AW231,幕後結果!$AB$9:$AK$18)))*252</f>
        <v>5.9735747141767541E-2</v>
      </c>
      <c r="BA231" s="112">
        <f t="shared" si="51"/>
        <v>0.24440897516614962</v>
      </c>
      <c r="BB231" s="88">
        <f t="shared" si="52"/>
        <v>1.5428016965380729</v>
      </c>
      <c r="BC231" s="46"/>
      <c r="BD231" s="46"/>
    </row>
    <row r="232" spans="1:56">
      <c r="A232" s="81">
        <v>231</v>
      </c>
      <c r="B232" s="112">
        <v>0.85031576735951386</v>
      </c>
      <c r="C232" s="112">
        <v>0.65214514749115238</v>
      </c>
      <c r="D232" s="112">
        <v>0.89050457293801299</v>
      </c>
      <c r="E232" s="112">
        <v>0.49059078035704839</v>
      </c>
      <c r="F232" s="112">
        <v>2.7271690038781937E-2</v>
      </c>
      <c r="G232" s="112">
        <v>0.13841185766704966</v>
      </c>
      <c r="H232" s="112">
        <v>7.3123006225340514E-2</v>
      </c>
      <c r="I232" s="112">
        <v>0.75815696682786804</v>
      </c>
      <c r="J232" s="112">
        <v>0.65624601996220044</v>
      </c>
      <c r="K232" s="90">
        <v>0.69257230650831048</v>
      </c>
      <c r="L232" s="91"/>
      <c r="M232" s="92">
        <v>231</v>
      </c>
      <c r="N232" s="115">
        <v>1.0377886431227954</v>
      </c>
      <c r="O232" s="115">
        <v>0.3911184210150786</v>
      </c>
      <c r="P232" s="115">
        <v>1.2292159397957665</v>
      </c>
      <c r="Q232" s="115">
        <v>-2.358760307555853E-2</v>
      </c>
      <c r="R232" s="115">
        <v>-1.9224959709784131</v>
      </c>
      <c r="S232" s="115">
        <v>-1.0874823032589509</v>
      </c>
      <c r="T232" s="115">
        <v>-1.4529198372340686</v>
      </c>
      <c r="U232" s="112">
        <v>0.70038633737372913</v>
      </c>
      <c r="V232" s="112">
        <v>0.40223924819991297</v>
      </c>
      <c r="W232" s="84">
        <v>0.50315487660387714</v>
      </c>
      <c r="X232" s="46"/>
      <c r="Y232" s="85">
        <v>231</v>
      </c>
      <c r="Z232" s="112">
        <f>(幕後結果!$AB$2+幕後結果!$AB$4*幕後結果_最佳化!$N1233)*12/3</f>
        <v>1.2401765768165252</v>
      </c>
      <c r="AA232" s="112">
        <f>(幕後結果!$AC$2+幕後結果!$AC$4*幕後結果_最佳化!$O1233)*12/3</f>
        <v>-0.74876063305196039</v>
      </c>
      <c r="AB232" s="112">
        <f>(幕後結果!$AD$2+幕後結果!$AD$4*幕後結果_最佳化!$P1233)*12/3</f>
        <v>1.8790897089940621</v>
      </c>
      <c r="AC232" s="112">
        <f>(幕後結果!$AE$2+幕後結果!$AE$4*幕後結果_最佳化!$Q1233)*12/3</f>
        <v>1.2900162237579811</v>
      </c>
      <c r="AD232" s="112">
        <f>(幕後結果!$AF$2+幕後結果!$AF$4*幕後結果_最佳化!$R1233)*12/3</f>
        <v>0.75575145325315185</v>
      </c>
      <c r="AE232" s="112">
        <f>(幕後結果!$AG$2+幕後結果!$AG$4*幕後結果_最佳化!$S1233)*12/3</f>
        <v>-1.4561374993623522</v>
      </c>
      <c r="AF232" s="112">
        <f>(幕後結果!$AH$2+幕後結果!$AH$4*幕後結果_最佳化!$T1233)*12/3</f>
        <v>-1.130101200846479</v>
      </c>
      <c r="AG232" s="112">
        <f>(幕後結果!$AI$2+幕後結果!$AI$4*幕後結果_最佳化!$U1233)*12/3</f>
        <v>0.92009818726851667</v>
      </c>
      <c r="AH232" s="112">
        <f>(幕後結果!$AJ$2+幕後結果!$AJ$4*幕後結果_最佳化!$V1233)*12/3</f>
        <v>0.91714217989422631</v>
      </c>
      <c r="AI232" s="86">
        <f>(幕後結果!$AK$2+幕後結果!$AK$4*幕後結果_最佳化!$W1233)*12/3</f>
        <v>0.53004652720646539</v>
      </c>
      <c r="AJ232" s="46"/>
      <c r="AK232" s="46"/>
      <c r="AL232" s="46"/>
      <c r="AM232" s="94">
        <v>231</v>
      </c>
      <c r="AN232" s="112">
        <f t="shared" si="40"/>
        <v>0.12888128944844363</v>
      </c>
      <c r="AO232" s="112">
        <f t="shared" si="41"/>
        <v>0.12841828236723823</v>
      </c>
      <c r="AP232" s="112">
        <f t="shared" si="42"/>
        <v>0.11564097414020168</v>
      </c>
      <c r="AQ232" s="112">
        <f t="shared" si="43"/>
        <v>7.1496382666686772E-2</v>
      </c>
      <c r="AR232" s="112">
        <f t="shared" si="44"/>
        <v>2.5237231054410825E-2</v>
      </c>
      <c r="AS232" s="112">
        <f t="shared" si="45"/>
        <v>0.10562442069433997</v>
      </c>
      <c r="AT232" s="112">
        <f t="shared" si="46"/>
        <v>8.7479532151740078E-2</v>
      </c>
      <c r="AU232" s="112">
        <f t="shared" si="47"/>
        <v>5.5968820702356953E-2</v>
      </c>
      <c r="AV232" s="112">
        <f t="shared" si="48"/>
        <v>0.10775680150941433</v>
      </c>
      <c r="AW232" s="112">
        <f t="shared" si="49"/>
        <v>0.17349626526516762</v>
      </c>
      <c r="AX232" s="112">
        <f t="shared" si="50"/>
        <v>1.0000000000000002</v>
      </c>
      <c r="AY232" s="112">
        <f>SUMPRODUCT(AN232:AW232,幕後結果_最佳化!$Z$1005:$AI$1005)</f>
        <v>0.13014578436265234</v>
      </c>
      <c r="AZ232" s="112">
        <f>(SUMPRODUCT(AN232:AW232,MMULT(AN232:AW232,幕後結果!$AB$9:$AK$18)))*252</f>
        <v>4.9486818760773814E-2</v>
      </c>
      <c r="BA232" s="112">
        <f t="shared" si="51"/>
        <v>0.22245633000832729</v>
      </c>
      <c r="BB232" s="88">
        <f t="shared" si="52"/>
        <v>0.39219286032178291</v>
      </c>
      <c r="BC232" s="46"/>
      <c r="BD232" s="46"/>
    </row>
    <row r="233" spans="1:56">
      <c r="A233" s="81">
        <v>232</v>
      </c>
      <c r="B233" s="112">
        <v>0.37044865628364532</v>
      </c>
      <c r="C233" s="112">
        <v>0.4520535822748537</v>
      </c>
      <c r="D233" s="112">
        <v>0.12209581916135392</v>
      </c>
      <c r="E233" s="112">
        <v>0.48069298090331825</v>
      </c>
      <c r="F233" s="112">
        <v>0.99344840032306836</v>
      </c>
      <c r="G233" s="112">
        <v>0.71948416660704551</v>
      </c>
      <c r="H233" s="112">
        <v>0.33902499145693699</v>
      </c>
      <c r="I233" s="112">
        <v>0.29305525558823131</v>
      </c>
      <c r="J233" s="112">
        <v>0.85884175501715077</v>
      </c>
      <c r="K233" s="90">
        <v>0.42974235744051925</v>
      </c>
      <c r="L233" s="91"/>
      <c r="M233" s="92">
        <v>232</v>
      </c>
      <c r="N233" s="115">
        <v>-0.33066530422016976</v>
      </c>
      <c r="O233" s="115">
        <v>-0.12047464392267393</v>
      </c>
      <c r="P233" s="115">
        <v>-1.1645735923732239</v>
      </c>
      <c r="Q233" s="115">
        <v>-4.8414426872166509E-2</v>
      </c>
      <c r="R233" s="115">
        <v>2.480952062985716</v>
      </c>
      <c r="S233" s="115">
        <v>0.58130981499359669</v>
      </c>
      <c r="T233" s="115">
        <v>-0.41512556842466375</v>
      </c>
      <c r="U233" s="112">
        <v>-0.54448101227790047</v>
      </c>
      <c r="V233" s="112">
        <v>1.0751300889048114</v>
      </c>
      <c r="W233" s="84">
        <v>-0.17703014036693177</v>
      </c>
      <c r="X233" s="46"/>
      <c r="Y233" s="85">
        <v>232</v>
      </c>
      <c r="Z233" s="112">
        <f>(幕後結果!$AB$2+幕後結果!$AB$4*幕後結果_最佳化!$N1234)*12/3</f>
        <v>-0.45882796462827996</v>
      </c>
      <c r="AA233" s="112">
        <f>(幕後結果!$AC$2+幕後結果!$AC$4*幕後結果_最佳化!$O1234)*12/3</f>
        <v>-1.5726714079897992</v>
      </c>
      <c r="AB233" s="112">
        <f>(幕後結果!$AD$2+幕後結果!$AD$4*幕後結果_最佳化!$P1234)*12/3</f>
        <v>-0.6579133647361709</v>
      </c>
      <c r="AC233" s="112">
        <f>(幕後結果!$AE$2+幕後結果!$AE$4*幕後結果_最佳化!$Q1234)*12/3</f>
        <v>0.53767735109595849</v>
      </c>
      <c r="AD233" s="112">
        <f>(幕後結果!$AF$2+幕後結果!$AF$4*幕後結果_最佳化!$R1234)*12/3</f>
        <v>4.268815775071447</v>
      </c>
      <c r="AE233" s="112">
        <f>(幕後結果!$AG$2+幕後結果!$AG$4*幕後結果_最佳化!$S1234)*12/3</f>
        <v>0.8809025770973884</v>
      </c>
      <c r="AF233" s="112">
        <f>(幕後結果!$AH$2+幕後結果!$AH$4*幕後結果_最佳化!$T1234)*12/3</f>
        <v>-0.16368456956982394</v>
      </c>
      <c r="AG233" s="112">
        <f>(幕後結果!$AI$2+幕後結果!$AI$4*幕後結果_最佳化!$U1234)*12/3</f>
        <v>-0.1323329987755022</v>
      </c>
      <c r="AH233" s="112">
        <f>(幕後結果!$AJ$2+幕後結果!$AJ$4*幕後結果_最佳化!$V1234)*12/3</f>
        <v>2.7689616025900325</v>
      </c>
      <c r="AI233" s="86">
        <f>(幕後結果!$AK$2+幕後結果!$AK$4*幕後結果_最佳化!$W1234)*12/3</f>
        <v>0.36751197536437924</v>
      </c>
      <c r="AJ233" s="46"/>
      <c r="AK233" s="46"/>
      <c r="AL233" s="46"/>
      <c r="AM233" s="94">
        <v>232</v>
      </c>
      <c r="AN233" s="112">
        <f t="shared" si="40"/>
        <v>5.6919867203595473E-2</v>
      </c>
      <c r="AO233" s="112">
        <f t="shared" si="41"/>
        <v>0.20453222315601233</v>
      </c>
      <c r="AP233" s="112">
        <f t="shared" si="42"/>
        <v>0.18794855792297058</v>
      </c>
      <c r="AQ233" s="112">
        <f t="shared" si="43"/>
        <v>0.16166870402987049</v>
      </c>
      <c r="AR233" s="112">
        <f t="shared" si="44"/>
        <v>1.0092172032568458E-2</v>
      </c>
      <c r="AS233" s="112">
        <f t="shared" si="45"/>
        <v>4.3068726627028039E-3</v>
      </c>
      <c r="AT233" s="112">
        <f t="shared" si="46"/>
        <v>7.9218749149360862E-2</v>
      </c>
      <c r="AU233" s="112">
        <f t="shared" si="47"/>
        <v>0.12234167347615919</v>
      </c>
      <c r="AV233" s="112">
        <f t="shared" si="48"/>
        <v>1.3917440127693626E-2</v>
      </c>
      <c r="AW233" s="112">
        <f t="shared" si="49"/>
        <v>0.15905374023906613</v>
      </c>
      <c r="AX233" s="112">
        <f t="shared" si="50"/>
        <v>0.99999999999999989</v>
      </c>
      <c r="AY233" s="112">
        <f>SUMPRODUCT(AN233:AW233,幕後結果_最佳化!$Z$1005:$AI$1005)</f>
        <v>3.9475203541220749E-2</v>
      </c>
      <c r="AZ233" s="112">
        <f>(SUMPRODUCT(AN233:AW233,MMULT(AN233:AW233,幕後結果!$AB$9:$AK$18)))*252</f>
        <v>6.161121790210012E-2</v>
      </c>
      <c r="BA233" s="112">
        <f t="shared" si="51"/>
        <v>0.24821607099883786</v>
      </c>
      <c r="BB233" s="88">
        <f t="shared" si="52"/>
        <v>-1.379764188917198E-2</v>
      </c>
      <c r="BC233" s="46"/>
      <c r="BD233" s="46"/>
    </row>
    <row r="234" spans="1:56">
      <c r="A234" s="81">
        <v>233</v>
      </c>
      <c r="B234" s="112">
        <v>0.96113997894628334</v>
      </c>
      <c r="C234" s="112">
        <v>0.98514299391642068</v>
      </c>
      <c r="D234" s="112">
        <v>0.6419767819675728</v>
      </c>
      <c r="E234" s="112">
        <v>0.25485115707738903</v>
      </c>
      <c r="F234" s="112">
        <v>0.99640408781808198</v>
      </c>
      <c r="G234" s="112">
        <v>0.50496676135377783</v>
      </c>
      <c r="H234" s="112">
        <v>4.6879009086428169E-2</v>
      </c>
      <c r="I234" s="112">
        <v>0.80644888821457572</v>
      </c>
      <c r="J234" s="112">
        <v>0.86550021880740347</v>
      </c>
      <c r="K234" s="90">
        <v>0.84983397480621115</v>
      </c>
      <c r="L234" s="91"/>
      <c r="M234" s="92">
        <v>233</v>
      </c>
      <c r="N234" s="115">
        <v>1.7640709057778452</v>
      </c>
      <c r="O234" s="115">
        <v>2.1738818138700187</v>
      </c>
      <c r="P234" s="115">
        <v>0.36374767891393839</v>
      </c>
      <c r="Q234" s="115">
        <v>-0.65930129007664551</v>
      </c>
      <c r="R234" s="115">
        <v>2.6878288702627575</v>
      </c>
      <c r="S234" s="115">
        <v>1.2450146076754489E-2</v>
      </c>
      <c r="T234" s="115">
        <v>-1.6758987931289551</v>
      </c>
      <c r="U234" s="112">
        <v>0.86488443117687774</v>
      </c>
      <c r="V234" s="112">
        <v>1.105369388488411</v>
      </c>
      <c r="W234" s="84">
        <v>1.0357215828143045</v>
      </c>
      <c r="X234" s="46"/>
      <c r="Y234" s="85">
        <v>233</v>
      </c>
      <c r="Z234" s="112">
        <f>(幕後結果!$AB$2+幕後結果!$AB$4*幕後結果_最佳化!$N1235)*12/3</f>
        <v>2.1418926082676601</v>
      </c>
      <c r="AA234" s="112">
        <f>(幕後結果!$AC$2+幕後結果!$AC$4*幕後結果_最佳化!$O1235)*12/3</f>
        <v>1.7711204231274829</v>
      </c>
      <c r="AB234" s="112">
        <f>(幕後結果!$AD$2+幕後結果!$AD$4*幕後結果_最佳化!$P1235)*12/3</f>
        <v>1.5294496746087376</v>
      </c>
      <c r="AC234" s="112">
        <f>(幕後結果!$AE$2+幕後結果!$AE$4*幕後結果_最佳化!$Q1235)*12/3</f>
        <v>0.97672442651929359</v>
      </c>
      <c r="AD234" s="112">
        <f>(幕後結果!$AF$2+幕後結果!$AF$4*幕後結果_最佳化!$R1235)*12/3</f>
        <v>5.8261578824934501</v>
      </c>
      <c r="AE234" s="112">
        <f>(幕後結果!$AG$2+幕後結果!$AG$4*幕後結果_最佳化!$S1235)*12/3</f>
        <v>0.99517682569449983</v>
      </c>
      <c r="AF234" s="112">
        <f>(幕後結果!$AH$2+幕後結果!$AH$4*幕後結果_最佳化!$T1235)*12/3</f>
        <v>-0.67543615655795597</v>
      </c>
      <c r="AG234" s="112">
        <f>(幕後結果!$AI$2+幕後結果!$AI$4*幕後結果_最佳化!$U1235)*12/3</f>
        <v>1.6894567109319485</v>
      </c>
      <c r="AH234" s="112">
        <f>(幕後結果!$AJ$2+幕後結果!$AJ$4*幕後結果_最佳化!$V1235)*12/3</f>
        <v>3.1907724877998991</v>
      </c>
      <c r="AI234" s="86">
        <f>(幕後結果!$AK$2+幕後結果!$AK$4*幕後結果_最佳化!$W1235)*12/3</f>
        <v>2.4056106695083717</v>
      </c>
      <c r="AJ234" s="46"/>
      <c r="AK234" s="46"/>
      <c r="AL234" s="46"/>
      <c r="AM234" s="94">
        <v>233</v>
      </c>
      <c r="AN234" s="112">
        <f t="shared" si="40"/>
        <v>0.13237922503935948</v>
      </c>
      <c r="AO234" s="112">
        <f t="shared" si="41"/>
        <v>0.14172077804676822</v>
      </c>
      <c r="AP234" s="112">
        <f t="shared" si="42"/>
        <v>4.3070643493939437E-2</v>
      </c>
      <c r="AQ234" s="112">
        <f t="shared" si="43"/>
        <v>6.9819478677400529E-2</v>
      </c>
      <c r="AR234" s="112">
        <f t="shared" si="44"/>
        <v>7.3482849844814166E-2</v>
      </c>
      <c r="AS234" s="112">
        <f t="shared" si="45"/>
        <v>0.11148729949725732</v>
      </c>
      <c r="AT234" s="112">
        <f t="shared" si="46"/>
        <v>6.2649507610242031E-2</v>
      </c>
      <c r="AU234" s="112">
        <f t="shared" si="47"/>
        <v>9.3250455986328223E-2</v>
      </c>
      <c r="AV234" s="112">
        <f t="shared" si="48"/>
        <v>0.12617409345730249</v>
      </c>
      <c r="AW234" s="112">
        <f t="shared" si="49"/>
        <v>0.14596566834658814</v>
      </c>
      <c r="AX234" s="112">
        <f t="shared" si="50"/>
        <v>1</v>
      </c>
      <c r="AY234" s="112">
        <f>SUMPRODUCT(AN234:AW234,幕後結果_最佳化!$Z$1005:$AI$1005)</f>
        <v>0.21204672571283872</v>
      </c>
      <c r="AZ234" s="112">
        <f>(SUMPRODUCT(AN234:AW234,MMULT(AN234:AW234,幕後結果!$AB$9:$AK$18)))*252</f>
        <v>5.4014023587892743E-2</v>
      </c>
      <c r="BA234" s="112">
        <f t="shared" si="51"/>
        <v>0.23240917277055298</v>
      </c>
      <c r="BB234" s="88">
        <f t="shared" si="52"/>
        <v>0.72779711616558962</v>
      </c>
      <c r="BC234" s="46"/>
      <c r="BD234" s="46"/>
    </row>
    <row r="235" spans="1:56">
      <c r="A235" s="81">
        <v>234</v>
      </c>
      <c r="B235" s="112">
        <v>0.721725972840775</v>
      </c>
      <c r="C235" s="112">
        <v>0.59208503483868502</v>
      </c>
      <c r="D235" s="112">
        <v>0.42770410137956194</v>
      </c>
      <c r="E235" s="112">
        <v>0.45381940167176715</v>
      </c>
      <c r="F235" s="112">
        <v>0.38040688259878563</v>
      </c>
      <c r="G235" s="112">
        <v>0.95110671654599632</v>
      </c>
      <c r="H235" s="112">
        <v>0.21078960435717131</v>
      </c>
      <c r="I235" s="112">
        <v>7.1025167414221713E-2</v>
      </c>
      <c r="J235" s="112">
        <v>0.46094329931640377</v>
      </c>
      <c r="K235" s="90">
        <v>0.66985803521992526</v>
      </c>
      <c r="L235" s="91"/>
      <c r="M235" s="92">
        <v>234</v>
      </c>
      <c r="N235" s="115">
        <v>0.58797651818441443</v>
      </c>
      <c r="O235" s="115">
        <v>0.23291175494040303</v>
      </c>
      <c r="P235" s="115">
        <v>-0.18222238963342344</v>
      </c>
      <c r="Q235" s="115">
        <v>-0.11601733485161549</v>
      </c>
      <c r="R235" s="115">
        <v>-0.30441234323866101</v>
      </c>
      <c r="S235" s="115">
        <v>1.6556803588857851</v>
      </c>
      <c r="T235" s="115">
        <v>-0.80368449879868742</v>
      </c>
      <c r="U235" s="112">
        <v>-1.468198414497804</v>
      </c>
      <c r="V235" s="112">
        <v>-9.8057545692079029E-2</v>
      </c>
      <c r="W235" s="84">
        <v>0.43952119260404643</v>
      </c>
      <c r="X235" s="46"/>
      <c r="Y235" s="85">
        <v>234</v>
      </c>
      <c r="Z235" s="112">
        <f>(幕後結果!$AB$2+幕後結果!$AB$4*幕後結果_最佳化!$N1236)*12/3</f>
        <v>0.68171215457483658</v>
      </c>
      <c r="AA235" s="112">
        <f>(幕後結果!$AC$2+幕後結果!$AC$4*幕後結果_最佳化!$O1236)*12/3</f>
        <v>-1.0058629162030306</v>
      </c>
      <c r="AB235" s="112">
        <f>(幕後結果!$AD$2+幕後結果!$AD$4*幕後結果_最佳化!$P1236)*12/3</f>
        <v>0.50531815207037778</v>
      </c>
      <c r="AC235" s="112">
        <f>(幕後結果!$AE$2+幕後結果!$AE$4*幕後結果_最佳化!$Q1236)*12/3</f>
        <v>0.83609492207327873</v>
      </c>
      <c r="AD235" s="112">
        <f>(幕後結果!$AF$2+幕後結果!$AF$4*幕後結果_最佳化!$R1236)*12/3</f>
        <v>1.9701153733476897</v>
      </c>
      <c r="AE235" s="112">
        <f>(幕後結果!$AG$2+幕後結果!$AG$4*幕後結果_最佳化!$S1236)*12/3</f>
        <v>1.5540026667952815</v>
      </c>
      <c r="AF235" s="112">
        <f>(幕後結果!$AH$2+幕後結果!$AH$4*幕後結果_最佳化!$T1236)*12/3</f>
        <v>-0.73524363277268445</v>
      </c>
      <c r="AG235" s="112">
        <f>(幕後結果!$AI$2+幕後結果!$AI$4*幕後結果_最佳化!$U1236)*12/3</f>
        <v>-0.51300928856036465</v>
      </c>
      <c r="AH235" s="112">
        <f>(幕後結果!$AJ$2+幕後結果!$AJ$4*幕後結果_最佳化!$V1236)*12/3</f>
        <v>1.0872671091019084</v>
      </c>
      <c r="AI235" s="86">
        <f>(幕後結果!$AK$2+幕後結果!$AK$4*幕後結果_最佳化!$W1236)*12/3</f>
        <v>0.59688174172232145</v>
      </c>
      <c r="AJ235" s="46"/>
      <c r="AK235" s="46"/>
      <c r="AL235" s="46"/>
      <c r="AM235" s="94">
        <v>234</v>
      </c>
      <c r="AN235" s="112">
        <f t="shared" si="40"/>
        <v>7.829836742126578E-2</v>
      </c>
      <c r="AO235" s="112">
        <f t="shared" si="41"/>
        <v>0.14305367218556608</v>
      </c>
      <c r="AP235" s="112">
        <f t="shared" si="42"/>
        <v>7.4274263201071652E-2</v>
      </c>
      <c r="AQ235" s="112">
        <f t="shared" si="43"/>
        <v>0.15830192250851655</v>
      </c>
      <c r="AR235" s="112">
        <f t="shared" si="44"/>
        <v>0.10452898460687</v>
      </c>
      <c r="AS235" s="112">
        <f t="shared" si="45"/>
        <v>0.11875103451181136</v>
      </c>
      <c r="AT235" s="112">
        <f t="shared" si="46"/>
        <v>0.15679710820558748</v>
      </c>
      <c r="AU235" s="112">
        <f t="shared" si="47"/>
        <v>8.2030644543453587E-2</v>
      </c>
      <c r="AV235" s="112">
        <f t="shared" si="48"/>
        <v>7.9462090562565063E-2</v>
      </c>
      <c r="AW235" s="112">
        <f t="shared" si="49"/>
        <v>4.5019122532923951E-3</v>
      </c>
      <c r="AX235" s="112">
        <f t="shared" si="50"/>
        <v>0.99999999999999989</v>
      </c>
      <c r="AY235" s="112">
        <f>SUMPRODUCT(AN235:AW235,幕後結果_最佳化!$Z$1005:$AI$1005)</f>
        <v>0.29725930643627407</v>
      </c>
      <c r="AZ235" s="112">
        <f>(SUMPRODUCT(AN235:AW235,MMULT(AN235:AW235,幕後結果!$AB$9:$AK$18)))*252</f>
        <v>4.9687283115480187E-2</v>
      </c>
      <c r="BA235" s="112">
        <f t="shared" si="51"/>
        <v>0.22290644475985927</v>
      </c>
      <c r="BB235" s="88">
        <f t="shared" si="52"/>
        <v>1.1411034199136749</v>
      </c>
      <c r="BC235" s="46"/>
      <c r="BD235" s="46"/>
    </row>
    <row r="236" spans="1:56">
      <c r="A236" s="81">
        <v>235</v>
      </c>
      <c r="B236" s="112">
        <v>0.64624879045133055</v>
      </c>
      <c r="C236" s="112">
        <v>0.99722997522397616</v>
      </c>
      <c r="D236" s="112">
        <v>2.0690726220409239E-3</v>
      </c>
      <c r="E236" s="112">
        <v>0.40686447936986081</v>
      </c>
      <c r="F236" s="112">
        <v>0.93145926095848641</v>
      </c>
      <c r="G236" s="112">
        <v>0.80587664342035059</v>
      </c>
      <c r="H236" s="112">
        <v>0.27887914533653713</v>
      </c>
      <c r="I236" s="112">
        <v>0.85855522545379115</v>
      </c>
      <c r="J236" s="112">
        <v>0.51565497798858528</v>
      </c>
      <c r="K236" s="90">
        <v>0.33410883245523237</v>
      </c>
      <c r="L236" s="91"/>
      <c r="M236" s="92">
        <v>235</v>
      </c>
      <c r="N236" s="115">
        <v>0.37521252076267769</v>
      </c>
      <c r="O236" s="115">
        <v>2.7738307315379807</v>
      </c>
      <c r="P236" s="115">
        <v>-2.8674344448105602</v>
      </c>
      <c r="Q236" s="115">
        <v>-0.23561818805966095</v>
      </c>
      <c r="R236" s="115">
        <v>1.4867476289718173</v>
      </c>
      <c r="S236" s="115">
        <v>0.86280132024053768</v>
      </c>
      <c r="T236" s="115">
        <v>-0.586174448322069</v>
      </c>
      <c r="U236" s="112">
        <v>1.0738508186139348</v>
      </c>
      <c r="V236" s="112">
        <v>3.9251286973844807E-2</v>
      </c>
      <c r="W236" s="84">
        <v>-0.42859543957892793</v>
      </c>
      <c r="X236" s="46"/>
      <c r="Y236" s="85">
        <v>235</v>
      </c>
      <c r="Z236" s="112">
        <f>(幕後結果!$AB$2+幕後結果!$AB$4*幕後結果_最佳化!$N1237)*12/3</f>
        <v>0.41755492913268227</v>
      </c>
      <c r="AA236" s="112">
        <f>(幕後結果!$AC$2+幕後結果!$AC$4*幕後結果_最佳化!$O1237)*12/3</f>
        <v>2.4772227213722982</v>
      </c>
      <c r="AB236" s="112">
        <f>(幕後結果!$AD$2+幕後結果!$AD$4*幕後結果_最佳化!$P1237)*12/3</f>
        <v>-1.6259416728442799</v>
      </c>
      <c r="AC236" s="112">
        <f>(幕後結果!$AE$2+幕後結果!$AE$4*幕後結果_最佳化!$Q1237)*12/3</f>
        <v>0.54332739993303969</v>
      </c>
      <c r="AD236" s="112">
        <f>(幕後結果!$AF$2+幕後結果!$AF$4*幕後結果_最佳化!$R1237)*12/3</f>
        <v>3.9378915538619075</v>
      </c>
      <c r="AE236" s="112">
        <f>(幕後結果!$AG$2+幕後結果!$AG$4*幕後結果_最佳化!$S1237)*12/3</f>
        <v>1.7870763297208647</v>
      </c>
      <c r="AF236" s="112">
        <f>(幕後結果!$AH$2+幕後結果!$AH$4*幕後結果_最佳化!$T1237)*12/3</f>
        <v>-0.30865891142209934</v>
      </c>
      <c r="AG236" s="112">
        <f>(幕後結果!$AI$2+幕後結果!$AI$4*幕後結果_最佳化!$U1237)*12/3</f>
        <v>1.4286891867494222</v>
      </c>
      <c r="AH236" s="112">
        <f>(幕後結果!$AJ$2+幕後結果!$AJ$4*幕後結果_最佳化!$V1237)*12/3</f>
        <v>1.3951519725592767</v>
      </c>
      <c r="AI236" s="86">
        <f>(幕後結果!$AK$2+幕後結果!$AK$4*幕後結果_最佳化!$W1237)*12/3</f>
        <v>0.69109448722539557</v>
      </c>
      <c r="AJ236" s="46"/>
      <c r="AK236" s="46"/>
      <c r="AL236" s="46"/>
      <c r="AM236" s="94">
        <v>235</v>
      </c>
      <c r="AN236" s="112">
        <f t="shared" si="40"/>
        <v>7.7695912627642041E-2</v>
      </c>
      <c r="AO236" s="112">
        <f t="shared" si="41"/>
        <v>9.4090185442317356E-2</v>
      </c>
      <c r="AP236" s="112">
        <f t="shared" si="42"/>
        <v>7.6103216402450033E-2</v>
      </c>
      <c r="AQ236" s="112">
        <f t="shared" si="43"/>
        <v>4.2588498379276113E-2</v>
      </c>
      <c r="AR236" s="112">
        <f t="shared" si="44"/>
        <v>1.6718056400964736E-2</v>
      </c>
      <c r="AS236" s="112">
        <f t="shared" si="45"/>
        <v>0.17201458810850825</v>
      </c>
      <c r="AT236" s="112">
        <f t="shared" si="46"/>
        <v>0.12923045610745384</v>
      </c>
      <c r="AU236" s="112">
        <f t="shared" si="47"/>
        <v>0.15672158374458997</v>
      </c>
      <c r="AV236" s="112">
        <f t="shared" si="48"/>
        <v>0.21935845551225899</v>
      </c>
      <c r="AW236" s="112">
        <f t="shared" si="49"/>
        <v>1.5479047274538795E-2</v>
      </c>
      <c r="AX236" s="112">
        <f t="shared" si="50"/>
        <v>1.0000000000000002</v>
      </c>
      <c r="AY236" s="112">
        <f>SUMPRODUCT(AN236:AW236,幕後結果_最佳化!$Z$1005:$AI$1005)</f>
        <v>0.26406671069592769</v>
      </c>
      <c r="AZ236" s="112">
        <f>(SUMPRODUCT(AN236:AW236,MMULT(AN236:AW236,幕後結果!$AB$9:$AK$18)))*252</f>
        <v>4.716590466303363E-2</v>
      </c>
      <c r="BA236" s="112">
        <f t="shared" si="51"/>
        <v>0.21717712739382486</v>
      </c>
      <c r="BB236" s="88">
        <f t="shared" si="52"/>
        <v>1.0183701817497024</v>
      </c>
      <c r="BC236" s="46"/>
      <c r="BD236" s="46"/>
    </row>
    <row r="237" spans="1:56">
      <c r="A237" s="81">
        <v>236</v>
      </c>
      <c r="B237" s="112">
        <v>0.62153863295532275</v>
      </c>
      <c r="C237" s="112">
        <v>0.81313290636915014</v>
      </c>
      <c r="D237" s="112">
        <v>0.91605057876150764</v>
      </c>
      <c r="E237" s="112">
        <v>0.50640586569624957</v>
      </c>
      <c r="F237" s="112">
        <v>0.23446951787083337</v>
      </c>
      <c r="G237" s="112">
        <v>0.21474936540130085</v>
      </c>
      <c r="H237" s="112">
        <v>0.41206751203515912</v>
      </c>
      <c r="I237" s="112">
        <v>0.16138132514236503</v>
      </c>
      <c r="J237" s="112">
        <v>0.82383728412204649</v>
      </c>
      <c r="K237" s="90">
        <v>0.81380695470635089</v>
      </c>
      <c r="L237" s="91"/>
      <c r="M237" s="92">
        <v>236</v>
      </c>
      <c r="N237" s="115">
        <v>0.30952429511032076</v>
      </c>
      <c r="O237" s="115">
        <v>0.88950043922400301</v>
      </c>
      <c r="P237" s="115">
        <v>1.3789867393627628</v>
      </c>
      <c r="Q237" s="115">
        <v>1.6057814144666536E-2</v>
      </c>
      <c r="R237" s="115">
        <v>-0.72420639067999482</v>
      </c>
      <c r="S237" s="115">
        <v>-0.79004972212181446</v>
      </c>
      <c r="T237" s="115">
        <v>-0.22222976524429014</v>
      </c>
      <c r="U237" s="112">
        <v>-0.98879663639536997</v>
      </c>
      <c r="V237" s="112">
        <v>0.93008817697416191</v>
      </c>
      <c r="W237" s="84">
        <v>0.89201276466751978</v>
      </c>
      <c r="X237" s="46"/>
      <c r="Y237" s="85">
        <v>236</v>
      </c>
      <c r="Z237" s="112">
        <f>(幕後結果!$AB$2+幕後結果!$AB$4*幕後結果_最佳化!$N1238)*12/3</f>
        <v>0.33599968650321649</v>
      </c>
      <c r="AA237" s="112">
        <f>(幕後結果!$AC$2+幕後結果!$AC$4*幕後結果_最佳化!$O1238)*12/3</f>
        <v>-0.12522916768103931</v>
      </c>
      <c r="AB237" s="112">
        <f>(幕後結果!$AD$2+幕後結果!$AD$4*幕後結果_最佳化!$P1238)*12/3</f>
        <v>1.8400616454720626</v>
      </c>
      <c r="AC237" s="112">
        <f>(幕後結果!$AE$2+幕後結果!$AE$4*幕後結果_最佳化!$Q1238)*12/3</f>
        <v>1.3969250729278784</v>
      </c>
      <c r="AD237" s="112">
        <f>(幕後結果!$AF$2+幕後結果!$AF$4*幕後結果_最佳化!$R1238)*12/3</f>
        <v>1.9058802441567269</v>
      </c>
      <c r="AE237" s="112">
        <f>(幕後結果!$AG$2+幕後結果!$AG$4*幕後結果_最佳化!$S1238)*12/3</f>
        <v>-0.74834808413186982</v>
      </c>
      <c r="AF237" s="112">
        <f>(幕後結果!$AH$2+幕後結果!$AH$4*幕後結果_最佳化!$T1238)*12/3</f>
        <v>-7.1553352606492995E-2</v>
      </c>
      <c r="AG237" s="112">
        <f>(幕後結果!$AI$2+幕後結果!$AI$4*幕後結果_最佳化!$U1238)*12/3</f>
        <v>-4.1486690425132644E-3</v>
      </c>
      <c r="AH237" s="112">
        <f>(幕後結果!$AJ$2+幕後結果!$AJ$4*幕後結果_最佳化!$V1238)*12/3</f>
        <v>1.9539200018969229</v>
      </c>
      <c r="AI237" s="86">
        <f>(幕後結果!$AK$2+幕後結果!$AK$4*幕後結果_最佳化!$W1238)*12/3</f>
        <v>1.2460799316548186</v>
      </c>
      <c r="AJ237" s="46"/>
      <c r="AK237" s="46"/>
      <c r="AL237" s="46"/>
      <c r="AM237" s="94">
        <v>236</v>
      </c>
      <c r="AN237" s="112">
        <f t="shared" si="40"/>
        <v>2.3749214725906975E-2</v>
      </c>
      <c r="AO237" s="112">
        <f t="shared" si="41"/>
        <v>0.21809998820578294</v>
      </c>
      <c r="AP237" s="112">
        <f t="shared" si="42"/>
        <v>0.15196362017226708</v>
      </c>
      <c r="AQ237" s="112">
        <f t="shared" si="43"/>
        <v>0.27957297969220585</v>
      </c>
      <c r="AR237" s="112">
        <f t="shared" si="44"/>
        <v>0.1015354575287153</v>
      </c>
      <c r="AS237" s="112">
        <f t="shared" si="45"/>
        <v>4.9995092163379953E-2</v>
      </c>
      <c r="AT237" s="112">
        <f t="shared" si="46"/>
        <v>1.3801356784941946E-2</v>
      </c>
      <c r="AU237" s="112">
        <f t="shared" si="47"/>
        <v>0.12491467326908723</v>
      </c>
      <c r="AV237" s="112">
        <f t="shared" si="48"/>
        <v>2.2665798532491722E-2</v>
      </c>
      <c r="AW237" s="112">
        <f t="shared" si="49"/>
        <v>1.3701818925220771E-2</v>
      </c>
      <c r="AX237" s="112">
        <f t="shared" si="50"/>
        <v>0.99999999999999978</v>
      </c>
      <c r="AY237" s="112">
        <f>SUMPRODUCT(AN237:AW237,幕後結果_最佳化!$Z$1005:$AI$1005)</f>
        <v>0.30715392586487456</v>
      </c>
      <c r="AZ237" s="112">
        <f>(SUMPRODUCT(AN237:AW237,MMULT(AN237:AW237,幕後結果!$AB$9:$AK$18)))*252</f>
        <v>6.9853251037089351E-2</v>
      </c>
      <c r="BA237" s="112">
        <f t="shared" si="51"/>
        <v>0.26429765613241701</v>
      </c>
      <c r="BB237" s="88">
        <f t="shared" si="52"/>
        <v>0.99983454159911078</v>
      </c>
      <c r="BC237" s="46"/>
      <c r="BD237" s="46"/>
    </row>
    <row r="238" spans="1:56">
      <c r="A238" s="81">
        <v>237</v>
      </c>
      <c r="B238" s="112">
        <v>0.5330827751920415</v>
      </c>
      <c r="C238" s="112">
        <v>0.95111716401633695</v>
      </c>
      <c r="D238" s="112">
        <v>0.10390527853269038</v>
      </c>
      <c r="E238" s="112">
        <v>0.82795639609279115</v>
      </c>
      <c r="F238" s="112">
        <v>0.3675153617398863</v>
      </c>
      <c r="G238" s="112">
        <v>0.34723200114040842</v>
      </c>
      <c r="H238" s="112">
        <v>0.39963453812528638</v>
      </c>
      <c r="I238" s="112">
        <v>0.31795710654067522</v>
      </c>
      <c r="J238" s="112">
        <v>0.84024558266508165</v>
      </c>
      <c r="K238" s="90">
        <v>7.3815103230507662E-2</v>
      </c>
      <c r="L238" s="91"/>
      <c r="M238" s="92">
        <v>237</v>
      </c>
      <c r="N238" s="115">
        <v>8.3021493062260379E-2</v>
      </c>
      <c r="O238" s="115">
        <v>1.655783492205096</v>
      </c>
      <c r="P238" s="115">
        <v>-1.2596086957052088</v>
      </c>
      <c r="Q238" s="115">
        <v>0.946120345222484</v>
      </c>
      <c r="R238" s="115">
        <v>-0.33844120976814623</v>
      </c>
      <c r="S238" s="115">
        <v>-0.39280433549032673</v>
      </c>
      <c r="T238" s="115">
        <v>-0.25429316963594056</v>
      </c>
      <c r="U238" s="112">
        <v>-0.47341908978237429</v>
      </c>
      <c r="V238" s="112">
        <v>0.99546772366839054</v>
      </c>
      <c r="W238" s="84">
        <v>-1.4479529609896442</v>
      </c>
      <c r="X238" s="46"/>
      <c r="Y238" s="85">
        <v>237</v>
      </c>
      <c r="Z238" s="112">
        <f>(幕後結果!$AB$2+幕後結果!$AB$4*幕後結果_最佳化!$N1239)*12/3</f>
        <v>5.4785042724501604E-2</v>
      </c>
      <c r="AA238" s="112">
        <f>(幕後結果!$AC$2+幕後結果!$AC$4*幕後結果_最佳化!$O1239)*12/3</f>
        <v>0.91108504994351824</v>
      </c>
      <c r="AB238" s="112">
        <f>(幕後結果!$AD$2+幕後結果!$AD$4*幕後結果_最佳化!$P1239)*12/3</f>
        <v>-0.43520890177301846</v>
      </c>
      <c r="AC238" s="112">
        <f>(幕後結果!$AE$2+幕後結果!$AE$4*幕後結果_最佳化!$Q1239)*12/3</f>
        <v>1.5684410943197331</v>
      </c>
      <c r="AD238" s="112">
        <f>(幕後結果!$AF$2+幕後結果!$AF$4*幕後結果_最佳化!$R1239)*12/3</f>
        <v>2.21604363153731</v>
      </c>
      <c r="AE238" s="112">
        <f>(幕後結果!$AG$2+幕後結果!$AG$4*幕後結果_最佳化!$S1239)*12/3</f>
        <v>-4.2382979313120829E-2</v>
      </c>
      <c r="AF238" s="112">
        <f>(幕後結果!$AH$2+幕後結果!$AH$4*幕後結果_最佳化!$T1239)*12/3</f>
        <v>-0.14263378639162139</v>
      </c>
      <c r="AG238" s="112">
        <f>(幕後結果!$AI$2+幕後結果!$AI$4*幕後結果_最佳化!$U1239)*12/3</f>
        <v>0.62151325018257952</v>
      </c>
      <c r="AH238" s="112">
        <f>(幕後結果!$AJ$2+幕後結果!$AJ$4*幕後結果_最佳化!$V1239)*12/3</f>
        <v>1.7403197004448485</v>
      </c>
      <c r="AI238" s="86">
        <f>(幕後結果!$AK$2+幕後結果!$AK$4*幕後結果_最佳化!$W1239)*12/3</f>
        <v>-0.36171139078466402</v>
      </c>
      <c r="AJ238" s="46"/>
      <c r="AK238" s="46"/>
      <c r="AL238" s="46"/>
      <c r="AM238" s="94">
        <v>237</v>
      </c>
      <c r="AN238" s="112">
        <f t="shared" si="40"/>
        <v>7.2711432168854645E-2</v>
      </c>
      <c r="AO238" s="112">
        <f t="shared" si="41"/>
        <v>8.0468549239390535E-2</v>
      </c>
      <c r="AP238" s="112">
        <f t="shared" si="42"/>
        <v>8.4939864653749877E-2</v>
      </c>
      <c r="AQ238" s="112">
        <f t="shared" si="43"/>
        <v>0.20432735636809643</v>
      </c>
      <c r="AR238" s="112">
        <f t="shared" si="44"/>
        <v>0.12813535818083829</v>
      </c>
      <c r="AS238" s="112">
        <f t="shared" si="45"/>
        <v>0.10360858046329069</v>
      </c>
      <c r="AT238" s="112">
        <f t="shared" si="46"/>
        <v>2.5930462531509785E-2</v>
      </c>
      <c r="AU238" s="112">
        <f t="shared" si="47"/>
        <v>0.15156759979877502</v>
      </c>
      <c r="AV238" s="112">
        <f t="shared" si="48"/>
        <v>3.3253089854816557E-2</v>
      </c>
      <c r="AW238" s="112">
        <f t="shared" si="49"/>
        <v>0.1150577067406781</v>
      </c>
      <c r="AX238" s="112">
        <f t="shared" si="50"/>
        <v>0.99999999999999989</v>
      </c>
      <c r="AY238" s="112">
        <f>SUMPRODUCT(AN238:AW238,幕後結果_最佳化!$Z$1005:$AI$1005)</f>
        <v>0.4717552489542855</v>
      </c>
      <c r="AZ238" s="112">
        <f>(SUMPRODUCT(AN238:AW238,MMULT(AN238:AW238,幕後結果!$AB$9:$AK$18)))*252</f>
        <v>5.6393892936246401E-2</v>
      </c>
      <c r="BA238" s="112">
        <f t="shared" si="51"/>
        <v>0.23747398370399736</v>
      </c>
      <c r="BB238" s="88">
        <f t="shared" si="52"/>
        <v>1.8059041342770326</v>
      </c>
      <c r="BC238" s="46"/>
      <c r="BD238" s="46"/>
    </row>
    <row r="239" spans="1:56">
      <c r="A239" s="81">
        <v>238</v>
      </c>
      <c r="B239" s="112">
        <v>0.76620425177668938</v>
      </c>
      <c r="C239" s="112">
        <v>0.90751014431414689</v>
      </c>
      <c r="D239" s="112">
        <v>0.52786387379466615</v>
      </c>
      <c r="E239" s="112">
        <v>0.62697323003876493</v>
      </c>
      <c r="F239" s="112">
        <v>0.50253105267438558</v>
      </c>
      <c r="G239" s="112">
        <v>0.11907160424084817</v>
      </c>
      <c r="H239" s="112">
        <v>0.39715189659054673</v>
      </c>
      <c r="I239" s="112">
        <v>0.54500190308992824</v>
      </c>
      <c r="J239" s="112">
        <v>0.98488255746816167</v>
      </c>
      <c r="K239" s="90">
        <v>0.40685214379039714</v>
      </c>
      <c r="L239" s="91"/>
      <c r="M239" s="92">
        <v>238</v>
      </c>
      <c r="N239" s="115">
        <v>0.72640341801417396</v>
      </c>
      <c r="O239" s="115">
        <v>1.3255774146048158</v>
      </c>
      <c r="P239" s="115">
        <v>6.9901257284842741E-2</v>
      </c>
      <c r="Q239" s="115">
        <v>0.3238474374848106</v>
      </c>
      <c r="R239" s="115">
        <v>6.3444507608023011E-3</v>
      </c>
      <c r="S239" s="115">
        <v>-1.1796405486059773</v>
      </c>
      <c r="T239" s="115">
        <v>-0.26072602731141842</v>
      </c>
      <c r="U239" s="112">
        <v>0.11304334155946373</v>
      </c>
      <c r="V239" s="112">
        <v>2.166999594199134</v>
      </c>
      <c r="W239" s="84">
        <v>-0.23564997921032324</v>
      </c>
      <c r="X239" s="46"/>
      <c r="Y239" s="85">
        <v>238</v>
      </c>
      <c r="Z239" s="112">
        <f>(幕後結果!$AB$2+幕後結果!$AB$4*幕後結果_最佳化!$N1240)*12/3</f>
        <v>0.85357612699826735</v>
      </c>
      <c r="AA239" s="112">
        <f>(幕後結果!$AC$2+幕後結果!$AC$4*幕後結果_最佳化!$O1240)*12/3</f>
        <v>0.51193727983181758</v>
      </c>
      <c r="AB239" s="112">
        <f>(幕後結果!$AD$2+幕後結果!$AD$4*幕後結果_最佳化!$P1240)*12/3</f>
        <v>0.87631122997670641</v>
      </c>
      <c r="AC239" s="112">
        <f>(幕後結果!$AE$2+幕後結果!$AE$4*幕後結果_最佳化!$Q1240)*12/3</f>
        <v>1.4118023064884724</v>
      </c>
      <c r="AD239" s="112">
        <f>(幕後結果!$AF$2+幕後結果!$AF$4*幕後結果_最佳化!$R1240)*12/3</f>
        <v>2.7465446920226717</v>
      </c>
      <c r="AE239" s="112">
        <f>(幕後結果!$AG$2+幕後結果!$AG$4*幕後結果_最佳化!$S1240)*12/3</f>
        <v>-0.89903592630824614</v>
      </c>
      <c r="AF239" s="112">
        <f>(幕後結果!$AH$2+幕後結果!$AH$4*幕後結果_最佳化!$T1240)*12/3</f>
        <v>-5.5304400492239364E-2</v>
      </c>
      <c r="AG239" s="112">
        <f>(幕後結果!$AI$2+幕後結果!$AI$4*幕後結果_最佳化!$U1240)*12/3</f>
        <v>0.92414345979613632</v>
      </c>
      <c r="AH239" s="112">
        <f>(幕後結果!$AJ$2+幕後結果!$AJ$4*幕後結果_最佳化!$V1240)*12/3</f>
        <v>3.1507883080974808</v>
      </c>
      <c r="AI239" s="86">
        <f>(幕後結果!$AK$2+幕後結果!$AK$4*幕後結果_最佳化!$W1240)*12/3</f>
        <v>0.81090425281649392</v>
      </c>
      <c r="AJ239" s="46"/>
      <c r="AK239" s="46"/>
      <c r="AL239" s="46"/>
      <c r="AM239" s="94">
        <v>238</v>
      </c>
      <c r="AN239" s="112">
        <f t="shared" si="40"/>
        <v>6.8000742315635687E-2</v>
      </c>
      <c r="AO239" s="112">
        <f t="shared" si="41"/>
        <v>5.2309451352214353E-4</v>
      </c>
      <c r="AP239" s="112">
        <f t="shared" si="42"/>
        <v>5.3203100313852621E-2</v>
      </c>
      <c r="AQ239" s="112">
        <f t="shared" si="43"/>
        <v>0.21193530971512298</v>
      </c>
      <c r="AR239" s="112">
        <f t="shared" si="44"/>
        <v>0.15463989288460392</v>
      </c>
      <c r="AS239" s="112">
        <f t="shared" si="45"/>
        <v>5.4818630308217193E-3</v>
      </c>
      <c r="AT239" s="112">
        <f t="shared" si="46"/>
        <v>5.0065084565114486E-2</v>
      </c>
      <c r="AU239" s="112">
        <f t="shared" si="47"/>
        <v>0.21790302248163299</v>
      </c>
      <c r="AV239" s="112">
        <f t="shared" si="48"/>
        <v>0.10094892976777696</v>
      </c>
      <c r="AW239" s="112">
        <f t="shared" si="49"/>
        <v>0.13729896041191639</v>
      </c>
      <c r="AX239" s="112">
        <f t="shared" si="50"/>
        <v>0.99999999999999967</v>
      </c>
      <c r="AY239" s="112">
        <f>SUMPRODUCT(AN239:AW239,幕後結果_最佳化!$Z$1005:$AI$1005)</f>
        <v>0.73904192800479651</v>
      </c>
      <c r="AZ239" s="112">
        <f>(SUMPRODUCT(AN239:AW239,MMULT(AN239:AW239,幕後結果!$AB$9:$AK$18)))*252</f>
        <v>5.785454925357196E-2</v>
      </c>
      <c r="BA239" s="112">
        <f t="shared" si="51"/>
        <v>0.24052972634078301</v>
      </c>
      <c r="BB239" s="88">
        <f t="shared" si="52"/>
        <v>2.8942033011691084</v>
      </c>
      <c r="BC239" s="46"/>
      <c r="BD239" s="46"/>
    </row>
    <row r="240" spans="1:56">
      <c r="A240" s="81">
        <v>239</v>
      </c>
      <c r="B240" s="112">
        <v>0.37398424868950886</v>
      </c>
      <c r="C240" s="112">
        <v>0.92627764357460141</v>
      </c>
      <c r="D240" s="112">
        <v>0.86678777549156516</v>
      </c>
      <c r="E240" s="112">
        <v>0.38640442200929481</v>
      </c>
      <c r="F240" s="112">
        <v>0.99286594586819144</v>
      </c>
      <c r="G240" s="112">
        <v>0.25998479990013634</v>
      </c>
      <c r="H240" s="112">
        <v>0.57845262267256392</v>
      </c>
      <c r="I240" s="112">
        <v>0.72430128809848715</v>
      </c>
      <c r="J240" s="112">
        <v>0.27654751195879168</v>
      </c>
      <c r="K240" s="90">
        <v>0.68300597087445447</v>
      </c>
      <c r="L240" s="91"/>
      <c r="M240" s="92">
        <v>239</v>
      </c>
      <c r="N240" s="115">
        <v>-0.32131921369019484</v>
      </c>
      <c r="O240" s="115">
        <v>1.4486164923332425</v>
      </c>
      <c r="P240" s="115">
        <v>1.1113343733616303</v>
      </c>
      <c r="Q240" s="115">
        <v>-0.2887027683718873</v>
      </c>
      <c r="R240" s="115">
        <v>2.4504416588034852</v>
      </c>
      <c r="S240" s="115">
        <v>-0.64339226716555831</v>
      </c>
      <c r="T240" s="115">
        <v>0.19793648923783205</v>
      </c>
      <c r="U240" s="112">
        <v>0.59566742512659887</v>
      </c>
      <c r="V240" s="112">
        <v>-0.59312870107891702</v>
      </c>
      <c r="W240" s="84">
        <v>0.47612116648168479</v>
      </c>
      <c r="X240" s="46"/>
      <c r="Y240" s="85">
        <v>239</v>
      </c>
      <c r="Z240" s="112">
        <f>(幕後結果!$AB$2+幕後結果!$AB$4*幕後結果_最佳化!$N1241)*12/3</f>
        <v>-0.4472243222214507</v>
      </c>
      <c r="AA240" s="112">
        <f>(幕後結果!$AC$2+幕後結果!$AC$4*幕後結果_最佳化!$O1241)*12/3</f>
        <v>0.59046264377691893</v>
      </c>
      <c r="AB240" s="112">
        <f>(幕後結果!$AD$2+幕後結果!$AD$4*幕後結果_最佳化!$P1241)*12/3</f>
        <v>1.4750776659777547</v>
      </c>
      <c r="AC240" s="112">
        <f>(幕後結果!$AE$2+幕後結果!$AE$4*幕後結果_最佳化!$Q1241)*12/3</f>
        <v>1.1719956003219458</v>
      </c>
      <c r="AD240" s="112">
        <f>(幕後結果!$AF$2+幕後結果!$AF$4*幕後結果_最佳化!$R1241)*12/3</f>
        <v>4.95671187116643</v>
      </c>
      <c r="AE240" s="112">
        <f>(幕後結果!$AG$2+幕後結果!$AG$4*幕後結果_最佳化!$S1241)*12/3</f>
        <v>0.16095627682190589</v>
      </c>
      <c r="AF240" s="112">
        <f>(幕後結果!$AH$2+幕後結果!$AH$4*幕後結果_最佳化!$T1241)*12/3</f>
        <v>0.65480043802698817</v>
      </c>
      <c r="AG240" s="112">
        <f>(幕後結果!$AI$2+幕後結果!$AI$4*幕後結果_最佳化!$U1241)*12/3</f>
        <v>1.2675324631030342</v>
      </c>
      <c r="AH240" s="112">
        <f>(幕後結果!$AJ$2+幕後結果!$AJ$4*幕後結果_最佳化!$V1241)*12/3</f>
        <v>1.5156338054860765</v>
      </c>
      <c r="AI240" s="86">
        <f>(幕後結果!$AK$2+幕後結果!$AK$4*幕後結果_最佳化!$W1241)*12/3</f>
        <v>1.2581055524249056</v>
      </c>
      <c r="AJ240" s="46"/>
      <c r="AK240" s="46"/>
      <c r="AL240" s="46"/>
      <c r="AM240" s="94">
        <v>239</v>
      </c>
      <c r="AN240" s="112">
        <f t="shared" si="40"/>
        <v>7.5907182343509641E-2</v>
      </c>
      <c r="AO240" s="112">
        <f t="shared" si="41"/>
        <v>0.10223190746764617</v>
      </c>
      <c r="AP240" s="112">
        <f t="shared" si="42"/>
        <v>0.10600535146060931</v>
      </c>
      <c r="AQ240" s="112">
        <f t="shared" si="43"/>
        <v>7.3695927961229771E-2</v>
      </c>
      <c r="AR240" s="112">
        <f t="shared" si="44"/>
        <v>7.2252209897422079E-2</v>
      </c>
      <c r="AS240" s="112">
        <f t="shared" si="45"/>
        <v>9.6815570781649041E-2</v>
      </c>
      <c r="AT240" s="112">
        <f t="shared" si="46"/>
        <v>1.8706975934104888E-2</v>
      </c>
      <c r="AU240" s="112">
        <f t="shared" si="47"/>
        <v>9.0229243848725785E-2</v>
      </c>
      <c r="AV240" s="112">
        <f t="shared" si="48"/>
        <v>0.16661740249654172</v>
      </c>
      <c r="AW240" s="112">
        <f t="shared" si="49"/>
        <v>0.19753822780856162</v>
      </c>
      <c r="AX240" s="112">
        <f t="shared" si="50"/>
        <v>1</v>
      </c>
      <c r="AY240" s="112">
        <f>SUMPRODUCT(AN240:AW240,幕後結果_最佳化!$Z$1005:$AI$1005)</f>
        <v>0.35536410263862683</v>
      </c>
      <c r="AZ240" s="112">
        <f>(SUMPRODUCT(AN240:AW240,MMULT(AN240:AW240,幕後結果!$AB$9:$AK$18)))*252</f>
        <v>5.2389734025776589E-2</v>
      </c>
      <c r="BA240" s="112">
        <f t="shared" si="51"/>
        <v>0.22888803818849204</v>
      </c>
      <c r="BB240" s="88">
        <f t="shared" si="52"/>
        <v>1.365139502752472</v>
      </c>
      <c r="BC240" s="46"/>
      <c r="BD240" s="46"/>
    </row>
    <row r="241" spans="1:56">
      <c r="A241" s="81">
        <v>240</v>
      </c>
      <c r="B241" s="112">
        <v>6.2384582079749729E-2</v>
      </c>
      <c r="C241" s="112">
        <v>0.65334912905821141</v>
      </c>
      <c r="D241" s="112">
        <v>0.7478856363396551</v>
      </c>
      <c r="E241" s="112">
        <v>0.59702484002147327</v>
      </c>
      <c r="F241" s="112">
        <v>0.41426698683778285</v>
      </c>
      <c r="G241" s="112">
        <v>2.9268972747455102E-2</v>
      </c>
      <c r="H241" s="112">
        <v>0.34269084787816517</v>
      </c>
      <c r="I241" s="112">
        <v>0.15927050363008388</v>
      </c>
      <c r="J241" s="112">
        <v>0.12939351170036395</v>
      </c>
      <c r="K241" s="90">
        <v>0.72463919454903536</v>
      </c>
      <c r="L241" s="91"/>
      <c r="M241" s="92">
        <v>240</v>
      </c>
      <c r="N241" s="115">
        <v>-1.535059700292184</v>
      </c>
      <c r="O241" s="115">
        <v>0.39437832775474002</v>
      </c>
      <c r="P241" s="115">
        <v>0.66785096983634495</v>
      </c>
      <c r="Q241" s="115">
        <v>0.24565369495130757</v>
      </c>
      <c r="R241" s="115">
        <v>-0.21658218095395421</v>
      </c>
      <c r="S241" s="115">
        <v>-1.8916476284885553</v>
      </c>
      <c r="T241" s="115">
        <v>-0.40513035369329192</v>
      </c>
      <c r="U241" s="112">
        <v>-0.99746056264743332</v>
      </c>
      <c r="V241" s="112">
        <v>-1.1292627175986996</v>
      </c>
      <c r="W241" s="84">
        <v>0.5966791570742046</v>
      </c>
      <c r="X241" s="46"/>
      <c r="Y241" s="85">
        <v>240</v>
      </c>
      <c r="Z241" s="112">
        <f>(幕後結果!$AB$2+幕後結果!$AB$4*幕後結果_最佳化!$N1242)*12/3</f>
        <v>-1.954144305079585</v>
      </c>
      <c r="AA241" s="112">
        <f>(幕後結果!$AC$2+幕後結果!$AC$4*幕後結果_最佳化!$O1242)*12/3</f>
        <v>-0.96781036189001368</v>
      </c>
      <c r="AB241" s="112">
        <f>(幕後結果!$AD$2+幕後結果!$AD$4*幕後結果_最佳化!$P1242)*12/3</f>
        <v>0.61841633247787786</v>
      </c>
      <c r="AC241" s="112">
        <f>(幕後結果!$AE$2+幕後結果!$AE$4*幕後結果_最佳化!$Q1242)*12/3</f>
        <v>1.200235814743873</v>
      </c>
      <c r="AD241" s="112">
        <f>(幕後結果!$AF$2+幕後結果!$AF$4*幕後結果_最佳化!$R1242)*12/3</f>
        <v>1.6647658761567774</v>
      </c>
      <c r="AE241" s="112">
        <f>(幕後結果!$AG$2+幕後結果!$AG$4*幕後結果_最佳化!$S1242)*12/3</f>
        <v>-1.8817711880022792</v>
      </c>
      <c r="AF241" s="112">
        <f>(幕後結果!$AH$2+幕後結果!$AH$4*幕後結果_最佳化!$T1242)*12/3</f>
        <v>-0.11740440104365495</v>
      </c>
      <c r="AG241" s="112">
        <f>(幕後結果!$AI$2+幕後結果!$AI$4*幕後結果_最佳化!$U1242)*12/3</f>
        <v>-0.64728707802960994</v>
      </c>
      <c r="AH241" s="112">
        <f>(幕後結果!$AJ$2+幕後結果!$AJ$4*幕後結果_最佳化!$V1242)*12/3</f>
        <v>-0.18245000734312056</v>
      </c>
      <c r="AI241" s="86">
        <f>(幕後結果!$AK$2+幕後結果!$AK$4*幕後結果_最佳化!$W1242)*12/3</f>
        <v>0.17060899423081877</v>
      </c>
      <c r="AJ241" s="46"/>
      <c r="AK241" s="46"/>
      <c r="AL241" s="46"/>
      <c r="AM241" s="94">
        <v>240</v>
      </c>
      <c r="AN241" s="112">
        <f t="shared" si="40"/>
        <v>7.4607622584459424E-2</v>
      </c>
      <c r="AO241" s="112">
        <f t="shared" si="41"/>
        <v>4.1726018650192168E-2</v>
      </c>
      <c r="AP241" s="112">
        <f t="shared" si="42"/>
        <v>0.10539866074273037</v>
      </c>
      <c r="AQ241" s="112">
        <f t="shared" si="43"/>
        <v>5.56161063567557E-2</v>
      </c>
      <c r="AR241" s="112">
        <f t="shared" si="44"/>
        <v>5.3101850935369552E-2</v>
      </c>
      <c r="AS241" s="112">
        <f t="shared" si="45"/>
        <v>0.10296645516890894</v>
      </c>
      <c r="AT241" s="112">
        <f t="shared" si="46"/>
        <v>0.16188122069575955</v>
      </c>
      <c r="AU241" s="112">
        <f t="shared" si="47"/>
        <v>0.16360266394481818</v>
      </c>
      <c r="AV241" s="112">
        <f t="shared" si="48"/>
        <v>0.11378866024575786</v>
      </c>
      <c r="AW241" s="112">
        <f t="shared" si="49"/>
        <v>0.12731074067524828</v>
      </c>
      <c r="AX241" s="112">
        <f t="shared" si="50"/>
        <v>1</v>
      </c>
      <c r="AY241" s="112">
        <f>SUMPRODUCT(AN241:AW241,幕後結果_最佳化!$Z$1005:$AI$1005)</f>
        <v>0.32890468310654036</v>
      </c>
      <c r="AZ241" s="112">
        <f>(SUMPRODUCT(AN241:AW241,MMULT(AN241:AW241,幕後結果!$AB$9:$AK$18)))*252</f>
        <v>4.4126109855827648E-2</v>
      </c>
      <c r="BA241" s="112">
        <f t="shared" si="51"/>
        <v>0.21006215712457027</v>
      </c>
      <c r="BB241" s="88">
        <f t="shared" si="52"/>
        <v>1.3615240699300968</v>
      </c>
      <c r="BC241" s="46"/>
      <c r="BD241" s="46"/>
    </row>
    <row r="242" spans="1:56">
      <c r="A242" s="81">
        <v>241</v>
      </c>
      <c r="B242" s="112">
        <v>0.20283307821363805</v>
      </c>
      <c r="C242" s="112">
        <v>3.6977323160974684E-2</v>
      </c>
      <c r="D242" s="112">
        <v>0.60570399160727773</v>
      </c>
      <c r="E242" s="112">
        <v>0.84266516615102449</v>
      </c>
      <c r="F242" s="112">
        <v>0.70453205217912607</v>
      </c>
      <c r="G242" s="112">
        <v>0.34745245660791046</v>
      </c>
      <c r="H242" s="112">
        <v>0.17683021918093766</v>
      </c>
      <c r="I242" s="112">
        <v>0.72303999983914413</v>
      </c>
      <c r="J242" s="112">
        <v>0.18572438365281752</v>
      </c>
      <c r="K242" s="90">
        <v>0.41988619615987433</v>
      </c>
      <c r="L242" s="91"/>
      <c r="M242" s="92">
        <v>241</v>
      </c>
      <c r="N242" s="115">
        <v>-0.83154440047548728</v>
      </c>
      <c r="O242" s="115">
        <v>-1.7868938523458773</v>
      </c>
      <c r="P242" s="115">
        <v>0.26813940297499916</v>
      </c>
      <c r="Q242" s="115">
        <v>1.0054719123130378</v>
      </c>
      <c r="R242" s="115">
        <v>0.53748029058136637</v>
      </c>
      <c r="S242" s="115">
        <v>-0.39220748615982232</v>
      </c>
      <c r="T242" s="115">
        <v>-0.92751262795029932</v>
      </c>
      <c r="U242" s="112">
        <v>0.59189634672943769</v>
      </c>
      <c r="V242" s="112">
        <v>-0.89376289222829519</v>
      </c>
      <c r="W242" s="84">
        <v>-0.20218462509292479</v>
      </c>
      <c r="X242" s="46"/>
      <c r="Y242" s="85">
        <v>241</v>
      </c>
      <c r="Z242" s="112">
        <f>(幕後結果!$AB$2+幕後結果!$AB$4*幕後結果_最佳化!$N1243)*12/3</f>
        <v>-1.080694605376312</v>
      </c>
      <c r="AA242" s="112">
        <f>(幕後結果!$AC$2+幕後結果!$AC$4*幕後結果_最佳化!$O1243)*12/3</f>
        <v>-3.9126375225701278</v>
      </c>
      <c r="AB242" s="112">
        <f>(幕後結果!$AD$2+幕後結果!$AD$4*幕後結果_最佳化!$P1243)*12/3</f>
        <v>0.26263323003875949</v>
      </c>
      <c r="AC242" s="112">
        <f>(幕後結果!$AE$2+幕後結果!$AE$4*幕後結果_最佳化!$Q1243)*12/3</f>
        <v>1.3214859136213088</v>
      </c>
      <c r="AD242" s="112">
        <f>(幕後結果!$AF$2+幕後結果!$AF$4*幕後結果_最佳化!$R1243)*12/3</f>
        <v>2.1652358870280128</v>
      </c>
      <c r="AE242" s="112">
        <f>(幕後結果!$AG$2+幕後結果!$AG$4*幕後結果_最佳化!$S1243)*12/3</f>
        <v>-0.86125178372265776</v>
      </c>
      <c r="AF242" s="112">
        <f>(幕後結果!$AH$2+幕後結果!$AH$4*幕後結果_最佳化!$T1243)*12/3</f>
        <v>-0.6595359817725025</v>
      </c>
      <c r="AG242" s="112">
        <f>(幕後結果!$AI$2+幕後結果!$AI$4*幕後結果_最佳化!$U1243)*12/3</f>
        <v>0.63719330465628987</v>
      </c>
      <c r="AH242" s="112">
        <f>(幕後結果!$AJ$2+幕後結果!$AJ$4*幕後結果_最佳化!$V1243)*12/3</f>
        <v>0.13360283117768712</v>
      </c>
      <c r="AI242" s="86">
        <f>(幕後結果!$AK$2+幕後結果!$AK$4*幕後結果_最佳化!$W1243)*12/3</f>
        <v>-0.82218438389925075</v>
      </c>
      <c r="AJ242" s="46"/>
      <c r="AK242" s="46"/>
      <c r="AL242" s="46"/>
      <c r="AM242" s="94">
        <v>241</v>
      </c>
      <c r="AN242" s="112">
        <f t="shared" si="40"/>
        <v>0.11666526807089017</v>
      </c>
      <c r="AO242" s="112">
        <f t="shared" si="41"/>
        <v>0.141288951827377</v>
      </c>
      <c r="AP242" s="112">
        <f t="shared" si="42"/>
        <v>5.6318181372517154E-3</v>
      </c>
      <c r="AQ242" s="112">
        <f t="shared" si="43"/>
        <v>1.0541858272900516E-2</v>
      </c>
      <c r="AR242" s="112">
        <f t="shared" si="44"/>
        <v>0.15892246665246487</v>
      </c>
      <c r="AS242" s="112">
        <f t="shared" si="45"/>
        <v>4.0316548775538016E-2</v>
      </c>
      <c r="AT242" s="112">
        <f t="shared" si="46"/>
        <v>0.14124586561459243</v>
      </c>
      <c r="AU242" s="112">
        <f t="shared" si="47"/>
        <v>0.15034594721095917</v>
      </c>
      <c r="AV242" s="112">
        <f t="shared" si="48"/>
        <v>0.14175560813738888</v>
      </c>
      <c r="AW242" s="112">
        <f t="shared" si="49"/>
        <v>9.3285667300637129E-2</v>
      </c>
      <c r="AX242" s="112">
        <f t="shared" si="50"/>
        <v>0.99999999999999989</v>
      </c>
      <c r="AY242" s="112">
        <f>SUMPRODUCT(AN242:AW242,幕後結果_最佳化!$Z$1005:$AI$1005)</f>
        <v>0.35430826982753211</v>
      </c>
      <c r="AZ242" s="112">
        <f>(SUMPRODUCT(AN242:AW242,MMULT(AN242:AW242,幕後結果!$AB$9:$AK$18)))*252</f>
        <v>5.8725413488367524E-2</v>
      </c>
      <c r="BA242" s="112">
        <f t="shared" si="51"/>
        <v>0.2423332694624647</v>
      </c>
      <c r="BB242" s="88">
        <f t="shared" si="52"/>
        <v>1.285041342108276</v>
      </c>
      <c r="BC242" s="46"/>
      <c r="BD242" s="46"/>
    </row>
    <row r="243" spans="1:56">
      <c r="A243" s="81">
        <v>242</v>
      </c>
      <c r="B243" s="112">
        <v>8.2735504343779187E-2</v>
      </c>
      <c r="C243" s="112">
        <v>0.70287591725105769</v>
      </c>
      <c r="D243" s="112">
        <v>0.82149483130813628</v>
      </c>
      <c r="E243" s="112">
        <v>0.27114506316252407</v>
      </c>
      <c r="F243" s="112">
        <v>1.5418888750181603E-2</v>
      </c>
      <c r="G243" s="112">
        <v>0.12578183462938575</v>
      </c>
      <c r="H243" s="112">
        <v>0.66940996026641453</v>
      </c>
      <c r="I243" s="112">
        <v>0.40572057045357912</v>
      </c>
      <c r="J243" s="112">
        <v>0.45756132228281921</v>
      </c>
      <c r="K243" s="90">
        <v>0.4351524758862626</v>
      </c>
      <c r="L243" s="91"/>
      <c r="M243" s="92">
        <v>242</v>
      </c>
      <c r="N243" s="115">
        <v>-1.38690409605007</v>
      </c>
      <c r="O243" s="115">
        <v>0.53269003478495724</v>
      </c>
      <c r="P243" s="115">
        <v>0.92107678928736414</v>
      </c>
      <c r="Q243" s="115">
        <v>-0.60935353961004834</v>
      </c>
      <c r="R243" s="115">
        <v>-2.1591597241521887</v>
      </c>
      <c r="S243" s="115">
        <v>-1.1465596298777321</v>
      </c>
      <c r="T243" s="115">
        <v>0.43828447388300318</v>
      </c>
      <c r="U243" s="112">
        <v>-0.23856727800129299</v>
      </c>
      <c r="V243" s="112">
        <v>-0.10657942185222653</v>
      </c>
      <c r="W243" s="84">
        <v>-0.16327114525988656</v>
      </c>
      <c r="X243" s="46"/>
      <c r="Y243" s="85">
        <v>242</v>
      </c>
      <c r="Z243" s="112">
        <f>(幕後結果!$AB$2+幕後結果!$AB$4*幕後結果_最佳化!$N1244)*12/3</f>
        <v>-1.7702016558318023</v>
      </c>
      <c r="AA243" s="112">
        <f>(幕後結果!$AC$2+幕後結果!$AC$4*幕後結果_最佳化!$O1244)*12/3</f>
        <v>-0.7643342322438299</v>
      </c>
      <c r="AB243" s="112">
        <f>(幕後結果!$AD$2+幕後結果!$AD$4*幕後結果_最佳化!$P1244)*12/3</f>
        <v>0.89636529412295063</v>
      </c>
      <c r="AC243" s="112">
        <f>(幕後結果!$AE$2+幕後結果!$AE$4*幕後結果_最佳化!$Q1244)*12/3</f>
        <v>0.67267508532332909</v>
      </c>
      <c r="AD243" s="112">
        <f>(幕後結果!$AF$2+幕後結果!$AF$4*幕後結果_最佳化!$R1244)*12/3</f>
        <v>-0.35644942014318426</v>
      </c>
      <c r="AE243" s="112">
        <f>(幕後結果!$AG$2+幕後結果!$AG$4*幕後結果_最佳化!$S1244)*12/3</f>
        <v>-1.5057932674115346</v>
      </c>
      <c r="AF243" s="112">
        <f>(幕後結果!$AH$2+幕後結果!$AH$4*幕後結果_最佳化!$T1244)*12/3</f>
        <v>0.11565149469539319</v>
      </c>
      <c r="AG243" s="112">
        <f>(幕後結果!$AI$2+幕後結果!$AI$4*幕後結果_最佳化!$U1244)*12/3</f>
        <v>-0.47186992810691564</v>
      </c>
      <c r="AH243" s="112">
        <f>(幕後結果!$AJ$2+幕後結果!$AJ$4*幕後結果_最佳化!$V1244)*12/3</f>
        <v>0.25616271454426409</v>
      </c>
      <c r="AI243" s="86">
        <f>(幕後結果!$AK$2+幕後結果!$AK$4*幕後結果_最佳化!$W1244)*12/3</f>
        <v>-0.39644327974282634</v>
      </c>
      <c r="AJ243" s="46"/>
      <c r="AK243" s="46"/>
      <c r="AL243" s="46"/>
      <c r="AM243" s="94">
        <v>242</v>
      </c>
      <c r="AN243" s="112">
        <f t="shared" si="40"/>
        <v>4.1361321018534056E-2</v>
      </c>
      <c r="AO243" s="112">
        <f t="shared" si="41"/>
        <v>0.1705239872875646</v>
      </c>
      <c r="AP243" s="112">
        <f t="shared" si="42"/>
        <v>9.1422871038175438E-2</v>
      </c>
      <c r="AQ243" s="112">
        <f t="shared" si="43"/>
        <v>0.10629676502157559</v>
      </c>
      <c r="AR243" s="112">
        <f t="shared" si="44"/>
        <v>8.3117260680245927E-2</v>
      </c>
      <c r="AS243" s="112">
        <f t="shared" si="45"/>
        <v>0.14033032191988784</v>
      </c>
      <c r="AT243" s="112">
        <f t="shared" si="46"/>
        <v>0.16570484583667489</v>
      </c>
      <c r="AU243" s="112">
        <f t="shared" si="47"/>
        <v>2.8648049978335258E-2</v>
      </c>
      <c r="AV243" s="112">
        <f t="shared" si="48"/>
        <v>2.1214312890031003E-2</v>
      </c>
      <c r="AW243" s="112">
        <f t="shared" si="49"/>
        <v>0.15138026432897542</v>
      </c>
      <c r="AX243" s="112">
        <f t="shared" si="50"/>
        <v>1</v>
      </c>
      <c r="AY243" s="112">
        <f>SUMPRODUCT(AN243:AW243,幕後結果_最佳化!$Z$1005:$AI$1005)</f>
        <v>0.10210660834240429</v>
      </c>
      <c r="AZ243" s="112">
        <f>(SUMPRODUCT(AN243:AW243,MMULT(AN243:AW243,幕後結果!$AB$9:$AK$18)))*252</f>
        <v>5.2926763802789129E-2</v>
      </c>
      <c r="BA243" s="112">
        <f t="shared" si="51"/>
        <v>0.23005817482278071</v>
      </c>
      <c r="BB243" s="88">
        <f t="shared" si="52"/>
        <v>0.25735494245319712</v>
      </c>
      <c r="BC243" s="46"/>
      <c r="BD243" s="46"/>
    </row>
    <row r="244" spans="1:56">
      <c r="A244" s="81">
        <v>243</v>
      </c>
      <c r="B244" s="112">
        <v>0.27804430341680453</v>
      </c>
      <c r="C244" s="112">
        <v>0.69986881620215491</v>
      </c>
      <c r="D244" s="112">
        <v>9.4684719409928952E-2</v>
      </c>
      <c r="E244" s="112">
        <v>0.18856368685147284</v>
      </c>
      <c r="F244" s="112">
        <v>0.85696128594364462</v>
      </c>
      <c r="G244" s="112">
        <v>0.84430670353071502</v>
      </c>
      <c r="H244" s="112">
        <v>0.5829050119103123</v>
      </c>
      <c r="I244" s="112">
        <v>5.2453683459029676E-2</v>
      </c>
      <c r="J244" s="112">
        <v>0.29495099818436898</v>
      </c>
      <c r="K244" s="90">
        <v>0.36405173561907622</v>
      </c>
      <c r="L244" s="91"/>
      <c r="M244" s="92">
        <v>243</v>
      </c>
      <c r="N244" s="115">
        <v>-0.58866114612426468</v>
      </c>
      <c r="O244" s="115">
        <v>0.52402325181838882</v>
      </c>
      <c r="P244" s="115">
        <v>-1.3124467589707742</v>
      </c>
      <c r="Q244" s="115">
        <v>-0.88320156960559537</v>
      </c>
      <c r="R244" s="115">
        <v>1.0667661931475021</v>
      </c>
      <c r="S244" s="115">
        <v>1.0123168246450702</v>
      </c>
      <c r="T244" s="115">
        <v>0.20933084259237886</v>
      </c>
      <c r="U244" s="112">
        <v>-1.6215143874749212</v>
      </c>
      <c r="V244" s="112">
        <v>-0.53897805573108126</v>
      </c>
      <c r="W244" s="84">
        <v>-0.34764944069538861</v>
      </c>
      <c r="X244" s="46"/>
      <c r="Y244" s="85">
        <v>243</v>
      </c>
      <c r="Z244" s="112">
        <f>(幕後結果!$AB$2+幕後結果!$AB$4*幕後結果_最佳化!$N1245)*12/3</f>
        <v>-0.77914280453942253</v>
      </c>
      <c r="AA244" s="112">
        <f>(幕後結果!$AC$2+幕後結果!$AC$4*幕後結果_最佳化!$O1245)*12/3</f>
        <v>-0.70692229364648618</v>
      </c>
      <c r="AB244" s="112">
        <f>(幕後結果!$AD$2+幕後結果!$AD$4*幕後結果_最佳化!$P1245)*12/3</f>
        <v>-0.79820868502416487</v>
      </c>
      <c r="AC244" s="112">
        <f>(幕後結果!$AE$2+幕後結果!$AE$4*幕後結果_最佳化!$Q1245)*12/3</f>
        <v>-6.3847149610400944E-3</v>
      </c>
      <c r="AD244" s="112">
        <f>(幕後結果!$AF$2+幕後結果!$AF$4*幕後結果_最佳化!$R1245)*12/3</f>
        <v>2.7322195923379469</v>
      </c>
      <c r="AE244" s="112">
        <f>(幕後結果!$AG$2+幕後結果!$AG$4*幕後結果_最佳化!$S1245)*12/3</f>
        <v>1.193248948366467</v>
      </c>
      <c r="AF244" s="112">
        <f>(幕後結果!$AH$2+幕後結果!$AH$4*幕後結果_最佳化!$T1245)*12/3</f>
        <v>4.0863420056301378E-2</v>
      </c>
      <c r="AG244" s="112">
        <f>(幕後結果!$AI$2+幕後結果!$AI$4*幕後結果_最佳化!$U1245)*12/3</f>
        <v>-1.2966767312260337</v>
      </c>
      <c r="AH244" s="112">
        <f>(幕後結果!$AJ$2+幕後結果!$AJ$4*幕後結果_最佳化!$V1245)*12/3</f>
        <v>1.0700539482657669</v>
      </c>
      <c r="AI244" s="86">
        <f>(幕後結果!$AK$2+幕後結果!$AK$4*幕後結果_最佳化!$W1245)*12/3</f>
        <v>-3.0394797088983627E-2</v>
      </c>
      <c r="AJ244" s="46"/>
      <c r="AK244" s="46"/>
      <c r="AL244" s="46"/>
      <c r="AM244" s="94">
        <v>243</v>
      </c>
      <c r="AN244" s="112">
        <f t="shared" si="40"/>
        <v>9.1413126028218314E-2</v>
      </c>
      <c r="AO244" s="112">
        <f t="shared" si="41"/>
        <v>0.1258202672690959</v>
      </c>
      <c r="AP244" s="112">
        <f t="shared" si="42"/>
        <v>8.7301416688949723E-2</v>
      </c>
      <c r="AQ244" s="112">
        <f t="shared" si="43"/>
        <v>1.5816323564433667E-2</v>
      </c>
      <c r="AR244" s="112">
        <f t="shared" si="44"/>
        <v>3.2983789832528643E-2</v>
      </c>
      <c r="AS244" s="112">
        <f t="shared" si="45"/>
        <v>0.10972730124794138</v>
      </c>
      <c r="AT244" s="112">
        <f t="shared" si="46"/>
        <v>0.15676450362725325</v>
      </c>
      <c r="AU244" s="112">
        <f t="shared" si="47"/>
        <v>0.14653184301974126</v>
      </c>
      <c r="AV244" s="112">
        <f t="shared" si="48"/>
        <v>0.12132030854962784</v>
      </c>
      <c r="AW244" s="112">
        <f t="shared" si="49"/>
        <v>0.11232112017220991</v>
      </c>
      <c r="AX244" s="112">
        <f t="shared" si="50"/>
        <v>1</v>
      </c>
      <c r="AY244" s="112">
        <f>SUMPRODUCT(AN244:AW244,幕後結果_最佳化!$Z$1005:$AI$1005)</f>
        <v>0.1272212756687027</v>
      </c>
      <c r="AZ244" s="112">
        <f>(SUMPRODUCT(AN244:AW244,MMULT(AN244:AW244,幕後結果!$AB$9:$AK$18)))*252</f>
        <v>4.8003133338693417E-2</v>
      </c>
      <c r="BA244" s="112">
        <f t="shared" si="51"/>
        <v>0.2190961737198836</v>
      </c>
      <c r="BB244" s="88">
        <f t="shared" si="52"/>
        <v>0.38485964513697168</v>
      </c>
      <c r="BC244" s="46"/>
      <c r="BD244" s="46"/>
    </row>
    <row r="245" spans="1:56">
      <c r="A245" s="81">
        <v>244</v>
      </c>
      <c r="B245" s="112">
        <v>0.69374019809459342</v>
      </c>
      <c r="C245" s="112">
        <v>1.026342920424006E-2</v>
      </c>
      <c r="D245" s="112">
        <v>0.30735888378466591</v>
      </c>
      <c r="E245" s="112">
        <v>0.65516115615624892</v>
      </c>
      <c r="F245" s="112">
        <v>0.25099193379714779</v>
      </c>
      <c r="G245" s="112">
        <v>0.30044833148322447</v>
      </c>
      <c r="H245" s="112">
        <v>0.82753398500574105</v>
      </c>
      <c r="I245" s="112">
        <v>0.88723956397747017</v>
      </c>
      <c r="J245" s="112">
        <v>0.21351929773754641</v>
      </c>
      <c r="K245" s="90">
        <v>2.0806656391656464E-2</v>
      </c>
      <c r="L245" s="91"/>
      <c r="M245" s="92">
        <v>244</v>
      </c>
      <c r="N245" s="115">
        <v>0.50648017463577955</v>
      </c>
      <c r="O245" s="115">
        <v>-2.3165756623355596</v>
      </c>
      <c r="P245" s="115">
        <v>-0.50335064161744991</v>
      </c>
      <c r="Q245" s="115">
        <v>0.39929250684062467</v>
      </c>
      <c r="R245" s="115">
        <v>-0.67137154470776861</v>
      </c>
      <c r="S245" s="115">
        <v>-0.52311150028924014</v>
      </c>
      <c r="T245" s="115">
        <v>0.94446509628961473</v>
      </c>
      <c r="U245" s="112">
        <v>1.2119778174695919</v>
      </c>
      <c r="V245" s="112">
        <v>-0.79426943204199041</v>
      </c>
      <c r="W245" s="84">
        <v>-2.0373666552328755</v>
      </c>
      <c r="X245" s="46"/>
      <c r="Y245" s="85">
        <v>244</v>
      </c>
      <c r="Z245" s="112">
        <f>(幕後結果!$AB$2+幕後結果!$AB$4*幕後結果_最佳化!$N1246)*12/3</f>
        <v>0.58053033689721545</v>
      </c>
      <c r="AA245" s="112">
        <f>(幕後結果!$AC$2+幕後結果!$AC$4*幕後結果_最佳化!$O1246)*12/3</f>
        <v>-4.5263233213366751</v>
      </c>
      <c r="AB245" s="112">
        <f>(幕後結果!$AD$2+幕後結果!$AD$4*幕後結果_最佳化!$P1246)*12/3</f>
        <v>-5.6244353275338055E-2</v>
      </c>
      <c r="AC245" s="112">
        <f>(幕後結果!$AE$2+幕後結果!$AE$4*幕後結果_最佳化!$Q1246)*12/3</f>
        <v>0.68809482525879095</v>
      </c>
      <c r="AD245" s="112">
        <f>(幕後結果!$AF$2+幕後結果!$AF$4*幕後結果_最佳化!$R1246)*12/3</f>
        <v>0.96402146868848781</v>
      </c>
      <c r="AE245" s="112">
        <f>(幕後結果!$AG$2+幕後結果!$AG$4*幕後結果_最佳化!$S1246)*12/3</f>
        <v>-1.4840033393925303</v>
      </c>
      <c r="AF245" s="112">
        <f>(幕後結果!$AH$2+幕後結果!$AH$4*幕後結果_最佳化!$T1246)*12/3</f>
        <v>0.18249445144811718</v>
      </c>
      <c r="AG245" s="112">
        <f>(幕後結果!$AI$2+幕後結果!$AI$4*幕後結果_最佳化!$U1246)*12/3</f>
        <v>0.78820118179618293</v>
      </c>
      <c r="AH245" s="112">
        <f>(幕後結果!$AJ$2+幕後結果!$AJ$4*幕後結果_最佳化!$V1246)*12/3</f>
        <v>0.37686196401628114</v>
      </c>
      <c r="AI245" s="86">
        <f>(幕後結果!$AK$2+幕後結果!$AK$4*幕後結果_最佳化!$W1246)*12/3</f>
        <v>-2.2082532829146349</v>
      </c>
      <c r="AJ245" s="46"/>
      <c r="AK245" s="46"/>
      <c r="AL245" s="46"/>
      <c r="AM245" s="94">
        <v>244</v>
      </c>
      <c r="AN245" s="112">
        <f t="shared" si="40"/>
        <v>4.8869789812398756E-2</v>
      </c>
      <c r="AO245" s="112">
        <f t="shared" si="41"/>
        <v>6.9241461809333063E-2</v>
      </c>
      <c r="AP245" s="112">
        <f t="shared" si="42"/>
        <v>5.6100246612338749E-2</v>
      </c>
      <c r="AQ245" s="112">
        <f t="shared" si="43"/>
        <v>0.10592638741925976</v>
      </c>
      <c r="AR245" s="112">
        <f t="shared" si="44"/>
        <v>0.132100741089967</v>
      </c>
      <c r="AS245" s="112">
        <f t="shared" si="45"/>
        <v>0.12124625509930965</v>
      </c>
      <c r="AT245" s="112">
        <f t="shared" si="46"/>
        <v>0.13361425204153707</v>
      </c>
      <c r="AU245" s="112">
        <f t="shared" si="47"/>
        <v>0.16013539413443123</v>
      </c>
      <c r="AV245" s="112">
        <f t="shared" si="48"/>
        <v>5.1168527296170066E-2</v>
      </c>
      <c r="AW245" s="112">
        <f t="shared" si="49"/>
        <v>0.12159694468525452</v>
      </c>
      <c r="AX245" s="112">
        <f t="shared" si="50"/>
        <v>0.99999999999999989</v>
      </c>
      <c r="AY245" s="112">
        <f>SUMPRODUCT(AN245:AW245,幕後結果_最佳化!$Z$1005:$AI$1005)</f>
        <v>0.40900993215268838</v>
      </c>
      <c r="AZ245" s="112">
        <f>(SUMPRODUCT(AN245:AW245,MMULT(AN245:AW245,幕後結果!$AB$9:$AK$18)))*252</f>
        <v>5.0904294028156792E-2</v>
      </c>
      <c r="BA245" s="112">
        <f t="shared" si="51"/>
        <v>0.22561979972546026</v>
      </c>
      <c r="BB245" s="88">
        <f t="shared" si="52"/>
        <v>1.6226852988885727</v>
      </c>
      <c r="BC245" s="46"/>
      <c r="BD245" s="46"/>
    </row>
    <row r="246" spans="1:56">
      <c r="A246" s="81">
        <v>245</v>
      </c>
      <c r="B246" s="112">
        <v>3.3285106700106315E-2</v>
      </c>
      <c r="C246" s="112">
        <v>0.47719971697815389</v>
      </c>
      <c r="D246" s="112">
        <v>0.27885048496849185</v>
      </c>
      <c r="E246" s="112">
        <v>0.57982197321644047</v>
      </c>
      <c r="F246" s="112">
        <v>0.23101241755845825</v>
      </c>
      <c r="G246" s="112">
        <v>3.0746666250453414E-2</v>
      </c>
      <c r="H246" s="112">
        <v>0.17198153161354424</v>
      </c>
      <c r="I246" s="112">
        <v>0.76284389367510541</v>
      </c>
      <c r="J246" s="112">
        <v>0.40428216086212698</v>
      </c>
      <c r="K246" s="90">
        <v>0.65273466747371378</v>
      </c>
      <c r="L246" s="91"/>
      <c r="M246" s="92">
        <v>245</v>
      </c>
      <c r="N246" s="115">
        <v>-1.8345646976541521</v>
      </c>
      <c r="O246" s="115">
        <v>-5.7182982523179063E-2</v>
      </c>
      <c r="P246" s="115">
        <v>-0.58625975724395984</v>
      </c>
      <c r="Q246" s="115">
        <v>0.20143806505242609</v>
      </c>
      <c r="R246" s="115">
        <v>-0.73551676246911191</v>
      </c>
      <c r="S246" s="115">
        <v>-1.8699314879825839</v>
      </c>
      <c r="T246" s="115">
        <v>-0.94636379856087738</v>
      </c>
      <c r="U246" s="112">
        <v>0.71548045681823247</v>
      </c>
      <c r="V246" s="112">
        <v>-0.2422785650036868</v>
      </c>
      <c r="W246" s="84">
        <v>0.39271408690658921</v>
      </c>
      <c r="X246" s="46"/>
      <c r="Y246" s="85">
        <v>245</v>
      </c>
      <c r="Z246" s="112">
        <f>(幕後結果!$AB$2+幕後結果!$AB$4*幕後結果_最佳化!$N1247)*12/3</f>
        <v>-2.325994853423881</v>
      </c>
      <c r="AA246" s="112">
        <f>(幕後結果!$AC$2+幕後結果!$AC$4*幕後結果_最佳化!$O1247)*12/3</f>
        <v>-1.6161172925743992</v>
      </c>
      <c r="AB246" s="112">
        <f>(幕後結果!$AD$2+幕後結果!$AD$4*幕後結果_最佳化!$P1247)*12/3</f>
        <v>-0.60364292924583307</v>
      </c>
      <c r="AC246" s="112">
        <f>(幕後結果!$AE$2+幕後結果!$AE$4*幕後結果_最佳化!$Q1247)*12/3</f>
        <v>0.77656076731399937</v>
      </c>
      <c r="AD246" s="112">
        <f>(幕後結果!$AF$2+幕後結果!$AF$4*幕後結果_最佳化!$R1247)*12/3</f>
        <v>0.72677456058503365</v>
      </c>
      <c r="AE246" s="112">
        <f>(幕後結果!$AG$2+幕後結果!$AG$4*幕後結果_最佳化!$S1247)*12/3</f>
        <v>-2.1283653195574685</v>
      </c>
      <c r="AF246" s="112">
        <f>(幕後結果!$AH$2+幕後結果!$AH$4*幕後結果_最佳化!$T1247)*12/3</f>
        <v>-0.7070527166186299</v>
      </c>
      <c r="AG246" s="112">
        <f>(幕後結果!$AI$2+幕後結果!$AI$4*幕後結果_最佳化!$U1247)*12/3</f>
        <v>4.5418165362787088E-2</v>
      </c>
      <c r="AH246" s="112">
        <f>(幕後結果!$AJ$2+幕後結果!$AJ$4*幕後結果_最佳化!$V1247)*12/3</f>
        <v>3.3628112834293233E-2</v>
      </c>
      <c r="AI246" s="86">
        <f>(幕後結果!$AK$2+幕後結果!$AK$4*幕後結果_最佳化!$W1247)*12/3</f>
        <v>-0.34931935417635307</v>
      </c>
      <c r="AJ246" s="46"/>
      <c r="AK246" s="46"/>
      <c r="AL246" s="46"/>
      <c r="AM246" s="94">
        <v>245</v>
      </c>
      <c r="AN246" s="112">
        <f t="shared" si="40"/>
        <v>0.15475891609309053</v>
      </c>
      <c r="AO246" s="112">
        <f t="shared" si="41"/>
        <v>6.832026494225725E-2</v>
      </c>
      <c r="AP246" s="112">
        <f t="shared" si="42"/>
        <v>6.9539017538574166E-2</v>
      </c>
      <c r="AQ246" s="112">
        <f t="shared" si="43"/>
        <v>0.12358888205534321</v>
      </c>
      <c r="AR246" s="112">
        <f t="shared" si="44"/>
        <v>5.5510095013699048E-3</v>
      </c>
      <c r="AS246" s="112">
        <f t="shared" si="45"/>
        <v>6.39504818741123E-2</v>
      </c>
      <c r="AT246" s="112">
        <f t="shared" si="46"/>
        <v>0.12892981400631753</v>
      </c>
      <c r="AU246" s="112">
        <f t="shared" si="47"/>
        <v>0.14267528523813514</v>
      </c>
      <c r="AV246" s="112">
        <f t="shared" si="48"/>
        <v>9.1586067137309199E-2</v>
      </c>
      <c r="AW246" s="112">
        <f t="shared" si="49"/>
        <v>0.15110026161349072</v>
      </c>
      <c r="AX246" s="112">
        <f t="shared" si="50"/>
        <v>1</v>
      </c>
      <c r="AY246" s="112">
        <f>SUMPRODUCT(AN246:AW246,幕後結果_最佳化!$Z$1005:$AI$1005)</f>
        <v>0.20636279450817346</v>
      </c>
      <c r="AZ246" s="112">
        <f>(SUMPRODUCT(AN246:AW246,MMULT(AN246:AW246,幕後結果!$AB$9:$AK$18)))*252</f>
        <v>4.6198578271631589E-2</v>
      </c>
      <c r="BA246" s="112">
        <f t="shared" si="51"/>
        <v>0.21493854533710696</v>
      </c>
      <c r="BB246" s="88">
        <f t="shared" si="52"/>
        <v>0.76050944818576138</v>
      </c>
      <c r="BC246" s="46"/>
      <c r="BD246" s="46"/>
    </row>
    <row r="247" spans="1:56">
      <c r="A247" s="81">
        <v>246</v>
      </c>
      <c r="B247" s="112">
        <v>0.79747368747135705</v>
      </c>
      <c r="C247" s="112">
        <v>0.96249000602192614</v>
      </c>
      <c r="D247" s="112">
        <v>2.4461070466270662E-3</v>
      </c>
      <c r="E247" s="112">
        <v>0.53367312774915909</v>
      </c>
      <c r="F247" s="112">
        <v>9.2140918103976954E-2</v>
      </c>
      <c r="G247" s="112">
        <v>0.65215644846691956</v>
      </c>
      <c r="H247" s="112">
        <v>0.56989691112319574</v>
      </c>
      <c r="I247" s="112">
        <v>0.41677163051756327</v>
      </c>
      <c r="J247" s="112">
        <v>0.52456758629616984</v>
      </c>
      <c r="K247" s="90">
        <v>0.62929326730095303</v>
      </c>
      <c r="L247" s="91"/>
      <c r="M247" s="92">
        <v>246</v>
      </c>
      <c r="N247" s="115">
        <v>0.83263143420283003</v>
      </c>
      <c r="O247" s="115">
        <v>1.7803421196896416</v>
      </c>
      <c r="P247" s="115">
        <v>-2.8140465670649362</v>
      </c>
      <c r="Q247" s="115">
        <v>8.4506488145640962E-2</v>
      </c>
      <c r="R247" s="115">
        <v>-1.3276860733154314</v>
      </c>
      <c r="S247" s="115">
        <v>0.39114900022599003</v>
      </c>
      <c r="T247" s="115">
        <v>0.17611171471972381</v>
      </c>
      <c r="U247" s="112">
        <v>-0.21015940637082436</v>
      </c>
      <c r="V247" s="112">
        <v>6.1620781171720214E-2</v>
      </c>
      <c r="W247" s="84">
        <v>0.32998212914848551</v>
      </c>
      <c r="X247" s="46"/>
      <c r="Y247" s="85">
        <v>246</v>
      </c>
      <c r="Z247" s="112">
        <f>(幕後結果!$AB$2+幕後結果!$AB$4*幕後結果_最佳化!$N1248)*12/3</f>
        <v>0.98546356265777801</v>
      </c>
      <c r="AA247" s="112">
        <f>(幕後結果!$AC$2+幕後結果!$AC$4*幕後結果_最佳化!$O1248)*12/3</f>
        <v>1.1478658374131563</v>
      </c>
      <c r="AB247" s="112">
        <f>(幕後結果!$AD$2+幕後結果!$AD$4*幕後結果_最佳化!$P1248)*12/3</f>
        <v>-1.5428481321811027</v>
      </c>
      <c r="AC247" s="112">
        <f>(幕後結果!$AE$2+幕後結果!$AE$4*幕後結果_最佳化!$Q1248)*12/3</f>
        <v>0.64340112606094435</v>
      </c>
      <c r="AD247" s="112">
        <f>(幕後結果!$AF$2+幕後結果!$AF$4*幕後結果_最佳化!$R1248)*12/3</f>
        <v>1.0532316894184579</v>
      </c>
      <c r="AE247" s="112">
        <f>(幕後結果!$AG$2+幕後結果!$AG$4*幕後結果_最佳化!$S1248)*12/3</f>
        <v>0.48164514952717213</v>
      </c>
      <c r="AF247" s="112">
        <f>(幕後結果!$AH$2+幕後結果!$AH$4*幕後結果_最佳化!$T1248)*12/3</f>
        <v>-0.2573869923565002</v>
      </c>
      <c r="AG247" s="112">
        <f>(幕後結果!$AI$2+幕後結果!$AI$4*幕後結果_最佳化!$U1248)*12/3</f>
        <v>0.28707613370797552</v>
      </c>
      <c r="AH247" s="112">
        <f>(幕後結果!$AJ$2+幕後結果!$AJ$4*幕後結果_最佳化!$V1248)*12/3</f>
        <v>0.76801815396706219</v>
      </c>
      <c r="AI247" s="86">
        <f>(幕後結果!$AK$2+幕後結果!$AK$4*幕後結果_最佳化!$W1248)*12/3</f>
        <v>0.59394526484031407</v>
      </c>
      <c r="AJ247" s="46"/>
      <c r="AK247" s="46"/>
      <c r="AL247" s="46"/>
      <c r="AM247" s="94">
        <v>246</v>
      </c>
      <c r="AN247" s="112">
        <f t="shared" si="40"/>
        <v>2.4096910939978987E-3</v>
      </c>
      <c r="AO247" s="112">
        <f t="shared" si="41"/>
        <v>0.17748614345225239</v>
      </c>
      <c r="AP247" s="112">
        <f t="shared" si="42"/>
        <v>0.25916628236343081</v>
      </c>
      <c r="AQ247" s="112">
        <f t="shared" si="43"/>
        <v>0.1240718555426871</v>
      </c>
      <c r="AR247" s="112">
        <f t="shared" si="44"/>
        <v>4.2188876265236999E-2</v>
      </c>
      <c r="AS247" s="112">
        <f t="shared" si="45"/>
        <v>3.4307293819882893E-2</v>
      </c>
      <c r="AT247" s="112">
        <f t="shared" si="46"/>
        <v>0.12701762938546793</v>
      </c>
      <c r="AU247" s="112">
        <f t="shared" si="47"/>
        <v>8.288000078181694E-2</v>
      </c>
      <c r="AV247" s="112">
        <f t="shared" si="48"/>
        <v>4.429279785059697E-2</v>
      </c>
      <c r="AW247" s="112">
        <f t="shared" si="49"/>
        <v>0.10617942944462995</v>
      </c>
      <c r="AX247" s="112">
        <f t="shared" si="50"/>
        <v>0.99999999999999978</v>
      </c>
      <c r="AY247" s="112">
        <f>SUMPRODUCT(AN247:AW247,幕後結果_最佳化!$Z$1005:$AI$1005)</f>
        <v>0.15633906759966826</v>
      </c>
      <c r="AZ247" s="112">
        <f>(SUMPRODUCT(AN247:AW247,MMULT(AN247:AW247,幕後結果!$AB$9:$AK$18)))*252</f>
        <v>5.5804290422697259E-2</v>
      </c>
      <c r="BA247" s="112">
        <f t="shared" si="51"/>
        <v>0.23622931744958597</v>
      </c>
      <c r="BB247" s="88">
        <f t="shared" si="52"/>
        <v>0.48020740534831141</v>
      </c>
      <c r="BC247" s="46"/>
      <c r="BD247" s="46"/>
    </row>
    <row r="248" spans="1:56">
      <c r="A248" s="81">
        <v>247</v>
      </c>
      <c r="B248" s="112">
        <v>0.96484147663800046</v>
      </c>
      <c r="C248" s="112">
        <v>0.75767545564195937</v>
      </c>
      <c r="D248" s="112">
        <v>0.99730011884718972</v>
      </c>
      <c r="E248" s="112">
        <v>0.81959511786788575</v>
      </c>
      <c r="F248" s="112">
        <v>0.91490244708719359</v>
      </c>
      <c r="G248" s="112">
        <v>0.99011890306916617</v>
      </c>
      <c r="H248" s="112">
        <v>0.56802427845820991</v>
      </c>
      <c r="I248" s="112">
        <v>0.88501721089391183</v>
      </c>
      <c r="J248" s="112">
        <v>3.9638841523894186E-2</v>
      </c>
      <c r="K248" s="90">
        <v>0.76798200865206567</v>
      </c>
      <c r="L248" s="91"/>
      <c r="M248" s="92">
        <v>247</v>
      </c>
      <c r="N248" s="115">
        <v>1.8098629256080203</v>
      </c>
      <c r="O248" s="115">
        <v>0.69884470212195393</v>
      </c>
      <c r="P248" s="115">
        <v>2.7821647389590547</v>
      </c>
      <c r="Q248" s="115">
        <v>0.91382318004682384</v>
      </c>
      <c r="R248" s="115">
        <v>1.3715771671265848</v>
      </c>
      <c r="S248" s="115">
        <v>2.3308324963952916</v>
      </c>
      <c r="T248" s="115">
        <v>0.17134634263271845</v>
      </c>
      <c r="U248" s="112">
        <v>1.2004475318779073</v>
      </c>
      <c r="V248" s="112">
        <v>-1.7548925832204956</v>
      </c>
      <c r="W248" s="84">
        <v>0.7322172410150477</v>
      </c>
      <c r="X248" s="46"/>
      <c r="Y248" s="85">
        <v>247</v>
      </c>
      <c r="Z248" s="112">
        <f>(幕後結果!$AB$2+幕後結果!$AB$4*幕後結果_最佳化!$N1249)*12/3</f>
        <v>2.1987457086620568</v>
      </c>
      <c r="AA248" s="112">
        <f>(幕後結果!$AC$2+幕後結果!$AC$4*幕後結果_最佳化!$O1249)*12/3</f>
        <v>-0.25760964493669913</v>
      </c>
      <c r="AB248" s="112">
        <f>(幕後結果!$AD$2+幕後結果!$AD$4*幕後結果_最佳化!$P1249)*12/3</f>
        <v>3.4876467541887592</v>
      </c>
      <c r="AC248" s="112">
        <f>(幕後結果!$AE$2+幕後結果!$AE$4*幕後結果_最佳化!$Q1249)*12/3</f>
        <v>2.4351039449982466</v>
      </c>
      <c r="AD248" s="112">
        <f>(幕後結果!$AF$2+幕後結果!$AF$4*幕後結果_最佳化!$R1249)*12/3</f>
        <v>4.8361984675294636</v>
      </c>
      <c r="AE248" s="112">
        <f>(幕後結果!$AG$2+幕後結果!$AG$4*幕後結果_最佳化!$S1249)*12/3</f>
        <v>2.8268555209267117</v>
      </c>
      <c r="AF248" s="112">
        <f>(幕後結果!$AH$2+幕後結果!$AH$4*幕後結果_最佳化!$T1249)*12/3</f>
        <v>0.48182930950731223</v>
      </c>
      <c r="AG248" s="112">
        <f>(幕後結果!$AI$2+幕後結果!$AI$4*幕後結果_最佳化!$U1249)*12/3</f>
        <v>3.2138920214198374</v>
      </c>
      <c r="AH248" s="112">
        <f>(幕後結果!$AJ$2+幕後結果!$AJ$4*幕後結果_最佳化!$V1249)*12/3</f>
        <v>0.56833136072054291</v>
      </c>
      <c r="AI248" s="86">
        <f>(幕後結果!$AK$2+幕後結果!$AK$4*幕後結果_最佳化!$W1249)*12/3</f>
        <v>1.567290194742996</v>
      </c>
      <c r="AJ248" s="46"/>
      <c r="AK248" s="46"/>
      <c r="AL248" s="46"/>
      <c r="AM248" s="94">
        <v>247</v>
      </c>
      <c r="AN248" s="112">
        <f t="shared" si="40"/>
        <v>0.11256183065355468</v>
      </c>
      <c r="AO248" s="112">
        <f t="shared" si="41"/>
        <v>1.2672121999546503E-2</v>
      </c>
      <c r="AP248" s="112">
        <f t="shared" si="42"/>
        <v>5.1948405208965182E-2</v>
      </c>
      <c r="AQ248" s="112">
        <f t="shared" si="43"/>
        <v>9.9211125040276543E-2</v>
      </c>
      <c r="AR248" s="112">
        <f t="shared" si="44"/>
        <v>0.13292234720737686</v>
      </c>
      <c r="AS248" s="112">
        <f t="shared" si="45"/>
        <v>0.20100791541619673</v>
      </c>
      <c r="AT248" s="112">
        <f t="shared" si="46"/>
        <v>0.19116867724541287</v>
      </c>
      <c r="AU248" s="112">
        <f t="shared" si="47"/>
        <v>8.513764641608032E-2</v>
      </c>
      <c r="AV248" s="112">
        <f t="shared" si="48"/>
        <v>3.3289544228025943E-2</v>
      </c>
      <c r="AW248" s="112">
        <f t="shared" si="49"/>
        <v>8.008038658456422E-2</v>
      </c>
      <c r="AX248" s="112">
        <f t="shared" si="50"/>
        <v>0.99999999999999989</v>
      </c>
      <c r="AY248" s="112">
        <f>SUMPRODUCT(AN248:AW248,幕後結果_最佳化!$Z$1005:$AI$1005)</f>
        <v>0.41161691895305613</v>
      </c>
      <c r="AZ248" s="112">
        <f>(SUMPRODUCT(AN248:AW248,MMULT(AN248:AW248,幕後結果!$AB$9:$AK$18)))*252</f>
        <v>4.6888319536319223E-2</v>
      </c>
      <c r="BA248" s="112">
        <f t="shared" si="51"/>
        <v>0.2165371089128125</v>
      </c>
      <c r="BB248" s="88">
        <f t="shared" si="52"/>
        <v>1.7027885927003765</v>
      </c>
      <c r="BC248" s="46"/>
      <c r="BD248" s="46"/>
    </row>
    <row r="249" spans="1:56">
      <c r="A249" s="81">
        <v>248</v>
      </c>
      <c r="B249" s="112">
        <v>0.13360290167773203</v>
      </c>
      <c r="C249" s="112">
        <v>0.63363385256544502</v>
      </c>
      <c r="D249" s="112">
        <v>0.37352701802109145</v>
      </c>
      <c r="E249" s="112">
        <v>0.88876727284818324</v>
      </c>
      <c r="F249" s="112">
        <v>0.12686447194779449</v>
      </c>
      <c r="G249" s="112">
        <v>4.1744176121426557E-2</v>
      </c>
      <c r="H249" s="112">
        <v>3.5913455099527258E-2</v>
      </c>
      <c r="I249" s="112">
        <v>0.19191993103985805</v>
      </c>
      <c r="J249" s="112">
        <v>0.48671469630920794</v>
      </c>
      <c r="K249" s="90">
        <v>0.69303329622269749</v>
      </c>
      <c r="L249" s="91"/>
      <c r="M249" s="92">
        <v>248</v>
      </c>
      <c r="N249" s="115">
        <v>-1.1095202738500216</v>
      </c>
      <c r="O249" s="115">
        <v>0.34149323758955952</v>
      </c>
      <c r="P249" s="115">
        <v>-0.32252627464714057</v>
      </c>
      <c r="Q249" s="115">
        <v>1.2199984715686132</v>
      </c>
      <c r="R249" s="115">
        <v>-1.1413388429845324</v>
      </c>
      <c r="S249" s="115">
        <v>-1.7307948977677301</v>
      </c>
      <c r="T249" s="115">
        <v>-1.8002136443638486</v>
      </c>
      <c r="U249" s="112">
        <v>-0.87084303839643884</v>
      </c>
      <c r="V249" s="112">
        <v>-3.3307475328801121E-2</v>
      </c>
      <c r="W249" s="84">
        <v>0.50446677036420617</v>
      </c>
      <c r="X249" s="46"/>
      <c r="Y249" s="85">
        <v>248</v>
      </c>
      <c r="Z249" s="112">
        <f>(幕後結果!$AB$2+幕後結果!$AB$4*幕後結果_最佳化!$N1250)*12/3</f>
        <v>-1.4258156612893871</v>
      </c>
      <c r="AA249" s="112">
        <f>(幕後結果!$AC$2+幕後結果!$AC$4*幕後結果_最佳化!$O1250)*12/3</f>
        <v>-1.0037168484771699</v>
      </c>
      <c r="AB249" s="112">
        <f>(幕後結果!$AD$2+幕後結果!$AD$4*幕後結果_最佳化!$P1250)*12/3</f>
        <v>-0.11640311110687884</v>
      </c>
      <c r="AC249" s="112">
        <f>(幕後結果!$AE$2+幕後結果!$AE$4*幕後結果_最佳化!$Q1250)*12/3</f>
        <v>1.6895131498555715</v>
      </c>
      <c r="AD249" s="112">
        <f>(幕後結果!$AF$2+幕後結果!$AF$4*幕後結果_最佳化!$R1250)*12/3</f>
        <v>0.90154918408587503</v>
      </c>
      <c r="AE249" s="112">
        <f>(幕後結果!$AG$2+幕後結果!$AG$4*幕後結果_最佳化!$S1250)*12/3</f>
        <v>-1.8816216900959539</v>
      </c>
      <c r="AF249" s="112">
        <f>(幕後結果!$AH$2+幕後結果!$AH$4*幕後結果_最佳化!$T1250)*12/3</f>
        <v>-1.2018555185934403</v>
      </c>
      <c r="AG249" s="112">
        <f>(幕後結果!$AI$2+幕後結果!$AI$4*幕後結果_最佳化!$U1250)*12/3</f>
        <v>-0.31390126810375119</v>
      </c>
      <c r="AH249" s="112">
        <f>(幕後結果!$AJ$2+幕後結果!$AJ$4*幕後結果_最佳化!$V1250)*12/3</f>
        <v>0.1419162371289413</v>
      </c>
      <c r="AI249" s="86">
        <f>(幕後結果!$AK$2+幕後結果!$AK$4*幕後結果_最佳化!$W1250)*12/3</f>
        <v>2.7103216492708943E-2</v>
      </c>
      <c r="AJ249" s="46"/>
      <c r="AK249" s="46"/>
      <c r="AL249" s="46"/>
      <c r="AM249" s="94">
        <v>248</v>
      </c>
      <c r="AN249" s="112">
        <f t="shared" si="40"/>
        <v>0.18268656926142057</v>
      </c>
      <c r="AO249" s="112">
        <f t="shared" si="41"/>
        <v>9.8554317605272904E-2</v>
      </c>
      <c r="AP249" s="112">
        <f t="shared" si="42"/>
        <v>2.3255368930522918E-2</v>
      </c>
      <c r="AQ249" s="112">
        <f t="shared" si="43"/>
        <v>5.6806735423592429E-2</v>
      </c>
      <c r="AR249" s="112">
        <f t="shared" si="44"/>
        <v>8.4257601329565557E-2</v>
      </c>
      <c r="AS249" s="112">
        <f t="shared" si="45"/>
        <v>0.14634448404432954</v>
      </c>
      <c r="AT249" s="112">
        <f t="shared" si="46"/>
        <v>0.14344066938054378</v>
      </c>
      <c r="AU249" s="112">
        <f t="shared" si="47"/>
        <v>0.12219803380694334</v>
      </c>
      <c r="AV249" s="112">
        <f t="shared" si="48"/>
        <v>4.5984709516840729E-2</v>
      </c>
      <c r="AW249" s="112">
        <f t="shared" si="49"/>
        <v>9.6471510700968349E-2</v>
      </c>
      <c r="AX249" s="112">
        <f t="shared" si="50"/>
        <v>1.0000000000000002</v>
      </c>
      <c r="AY249" s="112">
        <f>SUMPRODUCT(AN249:AW249,幕後結果_最佳化!$Z$1005:$AI$1005)</f>
        <v>0.1719165267127308</v>
      </c>
      <c r="AZ249" s="112">
        <f>(SUMPRODUCT(AN249:AW249,MMULT(AN249:AW249,幕後結果!$AB$9:$AK$18)))*252</f>
        <v>5.2226374719935444E-2</v>
      </c>
      <c r="BA249" s="112">
        <f t="shared" si="51"/>
        <v>0.22853090539341817</v>
      </c>
      <c r="BB249" s="88">
        <f t="shared" si="52"/>
        <v>0.56454739235652884</v>
      </c>
      <c r="BC249" s="46"/>
      <c r="BD249" s="46"/>
    </row>
    <row r="250" spans="1:56">
      <c r="A250" s="81">
        <v>249</v>
      </c>
      <c r="B250" s="112">
        <v>3.9135523285666274E-2</v>
      </c>
      <c r="C250" s="112">
        <v>0.21918055303592121</v>
      </c>
      <c r="D250" s="112">
        <v>0.13888856838368135</v>
      </c>
      <c r="E250" s="112">
        <v>5.4847973781460446E-2</v>
      </c>
      <c r="F250" s="112">
        <v>0.45747593044783774</v>
      </c>
      <c r="G250" s="112">
        <v>0.68510088073995967</v>
      </c>
      <c r="H250" s="112">
        <v>0.84022090042915898</v>
      </c>
      <c r="I250" s="112">
        <v>5.3634812485024774E-2</v>
      </c>
      <c r="J250" s="112">
        <v>0.77496190752297411</v>
      </c>
      <c r="K250" s="90">
        <v>0.43970610334564508</v>
      </c>
      <c r="L250" s="91"/>
      <c r="M250" s="92">
        <v>249</v>
      </c>
      <c r="N250" s="115">
        <v>-1.7608071659412585</v>
      </c>
      <c r="O250" s="115">
        <v>-0.77496370606833564</v>
      </c>
      <c r="P250" s="115">
        <v>-1.0853263558803483</v>
      </c>
      <c r="Q250" s="115">
        <v>-1.5995612636821039</v>
      </c>
      <c r="R250" s="115">
        <v>-0.10679468906060507</v>
      </c>
      <c r="S250" s="115">
        <v>0.48201085018639822</v>
      </c>
      <c r="T250" s="115">
        <v>0.99536618397593823</v>
      </c>
      <c r="U250" s="112">
        <v>-1.6105876610338994</v>
      </c>
      <c r="V250" s="112">
        <v>0.75528802049061561</v>
      </c>
      <c r="W250" s="84">
        <v>-0.15171439036718243</v>
      </c>
      <c r="X250" s="46"/>
      <c r="Y250" s="85">
        <v>249</v>
      </c>
      <c r="Z250" s="112">
        <f>(幕後結果!$AB$2+幕後結果!$AB$4*幕後結果_最佳化!$N1251)*12/3</f>
        <v>-2.2344211606523561</v>
      </c>
      <c r="AA250" s="112">
        <f>(幕後結果!$AC$2+幕後結果!$AC$4*幕後結果_最佳化!$O1251)*12/3</f>
        <v>-2.59886304714977</v>
      </c>
      <c r="AB250" s="112">
        <f>(幕後結果!$AD$2+幕後結果!$AD$4*幕後結果_最佳化!$P1251)*12/3</f>
        <v>-1.0864941263912917</v>
      </c>
      <c r="AC250" s="112">
        <f>(幕後結果!$AE$2+幕後結果!$AE$4*幕後結果_最佳化!$Q1251)*12/3</f>
        <v>-0.76688930947830192</v>
      </c>
      <c r="AD250" s="112">
        <f>(幕後結果!$AF$2+幕後結果!$AF$4*幕後結果_最佳化!$R1251)*12/3</f>
        <v>0.73213960950807166</v>
      </c>
      <c r="AE250" s="112">
        <f>(幕後結果!$AG$2+幕後結果!$AG$4*幕後結果_最佳化!$S1251)*12/3</f>
        <v>1.9730379204410634E-2</v>
      </c>
      <c r="AF250" s="112">
        <f>(幕後結果!$AH$2+幕後結果!$AH$4*幕後結果_最佳化!$T1251)*12/3</f>
        <v>0.28720449814761773</v>
      </c>
      <c r="AG250" s="112">
        <f>(幕後結果!$AI$2+幕後結果!$AI$4*幕後結果_最佳化!$U1251)*12/3</f>
        <v>-2.33324125869132</v>
      </c>
      <c r="AH250" s="112">
        <f>(幕後結果!$AJ$2+幕後結果!$AJ$4*幕後結果_最佳化!$V1251)*12/3</f>
        <v>1.7601198250903269</v>
      </c>
      <c r="AI250" s="86">
        <f>(幕後結果!$AK$2+幕後結果!$AK$4*幕後結果_最佳化!$W1251)*12/3</f>
        <v>-0.51482810584575034</v>
      </c>
      <c r="AJ250" s="46"/>
      <c r="AK250" s="46"/>
      <c r="AL250" s="46"/>
      <c r="AM250" s="94">
        <v>249</v>
      </c>
      <c r="AN250" s="112">
        <f t="shared" si="40"/>
        <v>4.5964671632713359E-2</v>
      </c>
      <c r="AO250" s="112">
        <f t="shared" si="41"/>
        <v>0.12294194786236791</v>
      </c>
      <c r="AP250" s="112">
        <f t="shared" si="42"/>
        <v>4.7641290924371894E-2</v>
      </c>
      <c r="AQ250" s="112">
        <f t="shared" si="43"/>
        <v>0.1452885768195443</v>
      </c>
      <c r="AR250" s="112">
        <f t="shared" si="44"/>
        <v>0.13240642782545123</v>
      </c>
      <c r="AS250" s="112">
        <f t="shared" si="45"/>
        <v>9.6241972060077272E-2</v>
      </c>
      <c r="AT250" s="112">
        <f t="shared" si="46"/>
        <v>6.381788731954352E-2</v>
      </c>
      <c r="AU250" s="112">
        <f t="shared" si="47"/>
        <v>0.15659563850177982</v>
      </c>
      <c r="AV250" s="112">
        <f t="shared" si="48"/>
        <v>0.1355600949372269</v>
      </c>
      <c r="AW250" s="112">
        <f t="shared" si="49"/>
        <v>5.3541492116923807E-2</v>
      </c>
      <c r="AX250" s="112">
        <f t="shared" si="50"/>
        <v>0.99999999999999989</v>
      </c>
      <c r="AY250" s="112">
        <f>SUMPRODUCT(AN250:AW250,幕後結果_最佳化!$Z$1005:$AI$1005)</f>
        <v>0.46718268375979988</v>
      </c>
      <c r="AZ250" s="112">
        <f>(SUMPRODUCT(AN250:AW250,MMULT(AN250:AW250,幕後結果!$AB$9:$AK$18)))*252</f>
        <v>5.4872262318993531E-2</v>
      </c>
      <c r="BA250" s="112">
        <f t="shared" si="51"/>
        <v>0.2342482920300456</v>
      </c>
      <c r="BB250" s="88">
        <f t="shared" si="52"/>
        <v>1.8112519843063775</v>
      </c>
      <c r="BC250" s="46"/>
      <c r="BD250" s="46"/>
    </row>
    <row r="251" spans="1:56">
      <c r="A251" s="81">
        <v>250</v>
      </c>
      <c r="B251" s="112">
        <v>0.59138842405748004</v>
      </c>
      <c r="C251" s="112">
        <v>0.25119955422664364</v>
      </c>
      <c r="D251" s="112">
        <v>0.75516266387628339</v>
      </c>
      <c r="E251" s="112">
        <v>0.8416859283860938</v>
      </c>
      <c r="F251" s="112">
        <v>0.79608922274892713</v>
      </c>
      <c r="G251" s="112">
        <v>0.82502944092069286</v>
      </c>
      <c r="H251" s="112">
        <v>0.63493128877184013</v>
      </c>
      <c r="I251" s="112">
        <v>0.33500795864123734</v>
      </c>
      <c r="J251" s="112">
        <v>0.56424531921853216</v>
      </c>
      <c r="K251" s="90">
        <v>0.55190946063193635</v>
      </c>
      <c r="L251" s="91"/>
      <c r="M251" s="92">
        <v>250</v>
      </c>
      <c r="N251" s="115">
        <v>0.2311179739729794</v>
      </c>
      <c r="O251" s="115">
        <v>-0.67071970335253372</v>
      </c>
      <c r="P251" s="115">
        <v>0.69082635331450315</v>
      </c>
      <c r="Q251" s="115">
        <v>1.0014110103359681</v>
      </c>
      <c r="R251" s="115">
        <v>0.82773330268614786</v>
      </c>
      <c r="S251" s="115">
        <v>0.9347035087472273</v>
      </c>
      <c r="T251" s="115">
        <v>0.34494273461911662</v>
      </c>
      <c r="U251" s="112">
        <v>-0.42612616237892548</v>
      </c>
      <c r="V251" s="112">
        <v>0.16174157739730785</v>
      </c>
      <c r="W251" s="84">
        <v>0.13048707579944216</v>
      </c>
      <c r="X251" s="46"/>
      <c r="Y251" s="85">
        <v>250</v>
      </c>
      <c r="Z251" s="112">
        <f>(幕後結果!$AB$2+幕後結果!$AB$4*幕後結果_最佳化!$N1252)*12/3</f>
        <v>0.23865428737672575</v>
      </c>
      <c r="AA251" s="112">
        <f>(幕後結果!$AC$2+幕後結果!$AC$4*幕後結果_最佳化!$O1252)*12/3</f>
        <v>-2.2821386464456683</v>
      </c>
      <c r="AB251" s="112">
        <f>(幕後結果!$AD$2+幕後結果!$AD$4*幕後結果_最佳化!$P1252)*12/3</f>
        <v>1.0620746196504389</v>
      </c>
      <c r="AC251" s="112">
        <f>(幕後結果!$AE$2+幕後結果!$AE$4*幕後結果_最佳化!$Q1252)*12/3</f>
        <v>1.6746064783571761</v>
      </c>
      <c r="AD251" s="112">
        <f>(幕後結果!$AF$2+幕後結果!$AF$4*幕後結果_最佳化!$R1252)*12/3</f>
        <v>3.1400894901673513</v>
      </c>
      <c r="AE251" s="112">
        <f>(幕後結果!$AG$2+幕後結果!$AG$4*幕後結果_最佳化!$S1252)*12/3</f>
        <v>0.87002212066438089</v>
      </c>
      <c r="AF251" s="112">
        <f>(幕後結果!$AH$2+幕後結果!$AH$4*幕後結果_最佳化!$T1252)*12/3</f>
        <v>0.28992802946416729</v>
      </c>
      <c r="AG251" s="112">
        <f>(幕後結果!$AI$2+幕後結果!$AI$4*幕後結果_最佳化!$U1252)*12/3</f>
        <v>0.81138016776302602</v>
      </c>
      <c r="AH251" s="112">
        <f>(幕後結果!$AJ$2+幕後結果!$AJ$4*幕後結果_最佳化!$V1252)*12/3</f>
        <v>1.6966713589228106</v>
      </c>
      <c r="AI251" s="86">
        <f>(幕後結果!$AK$2+幕後結果!$AK$4*幕後結果_最佳化!$W1252)*12/3</f>
        <v>0.38116005147997972</v>
      </c>
      <c r="AJ251" s="46"/>
      <c r="AK251" s="46"/>
      <c r="AL251" s="46"/>
      <c r="AM251" s="94">
        <v>250</v>
      </c>
      <c r="AN251" s="112">
        <f t="shared" si="40"/>
        <v>7.312643657368724E-2</v>
      </c>
      <c r="AO251" s="112">
        <f t="shared" si="41"/>
        <v>3.359742457259951E-3</v>
      </c>
      <c r="AP251" s="112">
        <f t="shared" si="42"/>
        <v>3.4742231419631432E-2</v>
      </c>
      <c r="AQ251" s="112">
        <f t="shared" si="43"/>
        <v>0.33590229649124898</v>
      </c>
      <c r="AR251" s="112">
        <f t="shared" si="44"/>
        <v>0.11079678441575977</v>
      </c>
      <c r="AS251" s="112">
        <f t="shared" si="45"/>
        <v>8.1632598716300381E-3</v>
      </c>
      <c r="AT251" s="112">
        <f t="shared" si="46"/>
        <v>0.10044985200558838</v>
      </c>
      <c r="AU251" s="112">
        <f t="shared" si="47"/>
        <v>5.3941031678287905E-2</v>
      </c>
      <c r="AV251" s="112">
        <f t="shared" si="48"/>
        <v>7.5743232785595777E-2</v>
      </c>
      <c r="AW251" s="112">
        <f t="shared" si="49"/>
        <v>0.20377513230131039</v>
      </c>
      <c r="AX251" s="112">
        <f t="shared" si="50"/>
        <v>0.99999999999999989</v>
      </c>
      <c r="AY251" s="112">
        <f>SUMPRODUCT(AN251:AW251,幕後結果_最佳化!$Z$1005:$AI$1005)</f>
        <v>0.66187441561495464</v>
      </c>
      <c r="AZ251" s="112">
        <f>(SUMPRODUCT(AN251:AW251,MMULT(AN251:AW251,幕後結果!$AB$9:$AK$18)))*252</f>
        <v>4.8594099851262181E-2</v>
      </c>
      <c r="BA251" s="112">
        <f t="shared" si="51"/>
        <v>0.22044069463522878</v>
      </c>
      <c r="BB251" s="88">
        <f t="shared" si="52"/>
        <v>2.807895414407009</v>
      </c>
      <c r="BC251" s="46"/>
      <c r="BD251" s="46"/>
    </row>
    <row r="252" spans="1:56">
      <c r="A252" s="81">
        <v>251</v>
      </c>
      <c r="B252" s="112">
        <v>0.30797769261456565</v>
      </c>
      <c r="C252" s="112">
        <v>0.5110859449189904</v>
      </c>
      <c r="D252" s="112">
        <v>0.14148446102407841</v>
      </c>
      <c r="E252" s="112">
        <v>6.2858146640345058E-2</v>
      </c>
      <c r="F252" s="112">
        <v>0.32661305944262486</v>
      </c>
      <c r="G252" s="112">
        <v>0.76821433003337369</v>
      </c>
      <c r="H252" s="112">
        <v>0.77714499345284116</v>
      </c>
      <c r="I252" s="112">
        <v>7.1756950745937687E-2</v>
      </c>
      <c r="J252" s="112">
        <v>0.44245716968042359</v>
      </c>
      <c r="K252" s="90">
        <v>0.16600537897552337</v>
      </c>
      <c r="L252" s="91"/>
      <c r="M252" s="92">
        <v>251</v>
      </c>
      <c r="N252" s="115">
        <v>-0.50159080996261829</v>
      </c>
      <c r="O252" s="115">
        <v>2.7791920274546605E-2</v>
      </c>
      <c r="P252" s="115">
        <v>-1.0736737686833508</v>
      </c>
      <c r="Q252" s="115">
        <v>-1.5312148846587224</v>
      </c>
      <c r="R252" s="115">
        <v>-0.44928494198076019</v>
      </c>
      <c r="S252" s="115">
        <v>0.73297883239374539</v>
      </c>
      <c r="T252" s="115">
        <v>0.76258654213215737</v>
      </c>
      <c r="U252" s="112">
        <v>-1.4628300016901727</v>
      </c>
      <c r="V252" s="112">
        <v>-0.14474230110881819</v>
      </c>
      <c r="W252" s="84">
        <v>-0.97007169232267476</v>
      </c>
      <c r="X252" s="46"/>
      <c r="Y252" s="85">
        <v>251</v>
      </c>
      <c r="Z252" s="112">
        <f>(幕後結果!$AB$2+幕後結果!$AB$4*幕後結果_最佳化!$N1253)*12/3</f>
        <v>-0.67104059412087358</v>
      </c>
      <c r="AA252" s="112">
        <f>(幕後結果!$AC$2+幕後結果!$AC$4*幕後結果_最佳化!$O1253)*12/3</f>
        <v>-1.3832001449553912</v>
      </c>
      <c r="AB252" s="112">
        <f>(幕後結果!$AD$2+幕後結果!$AD$4*幕後結果_最佳化!$P1253)*12/3</f>
        <v>-0.61561995730741825</v>
      </c>
      <c r="AC252" s="112">
        <f>(幕後結果!$AE$2+幕後結果!$AE$4*幕後結果_最佳化!$Q1253)*12/3</f>
        <v>-0.50067984319553194</v>
      </c>
      <c r="AD252" s="112">
        <f>(幕後結果!$AF$2+幕後結果!$AF$4*幕後結果_最佳化!$R1253)*12/3</f>
        <v>0.99755121791808676</v>
      </c>
      <c r="AE252" s="112">
        <f>(幕後結果!$AG$2+幕後結果!$AG$4*幕後結果_最佳化!$S1253)*12/3</f>
        <v>0.42958255423853586</v>
      </c>
      <c r="AF252" s="112">
        <f>(幕後結果!$AH$2+幕後結果!$AH$4*幕後結果_最佳化!$T1253)*12/3</f>
        <v>0.1259583176250412</v>
      </c>
      <c r="AG252" s="112">
        <f>(幕後結果!$AI$2+幕後結果!$AI$4*幕後結果_最佳化!$U1253)*12/3</f>
        <v>-1.7329910785747693</v>
      </c>
      <c r="AH252" s="112">
        <f>(幕後結果!$AJ$2+幕後結果!$AJ$4*幕後結果_最佳化!$V1253)*12/3</f>
        <v>1.0827605097503963</v>
      </c>
      <c r="AI252" s="86">
        <f>(幕後結果!$AK$2+幕後結果!$AK$4*幕後結果_最佳化!$W1253)*12/3</f>
        <v>-0.77357765000602718</v>
      </c>
      <c r="AJ252" s="46"/>
      <c r="AK252" s="46"/>
      <c r="AL252" s="46"/>
      <c r="AM252" s="94">
        <v>251</v>
      </c>
      <c r="AN252" s="112">
        <f t="shared" si="40"/>
        <v>0.16734259435956625</v>
      </c>
      <c r="AO252" s="112">
        <f t="shared" si="41"/>
        <v>5.9551296529843679E-2</v>
      </c>
      <c r="AP252" s="112">
        <f t="shared" si="42"/>
        <v>2.7336441019282582E-2</v>
      </c>
      <c r="AQ252" s="112">
        <f t="shared" si="43"/>
        <v>0.12589152209376403</v>
      </c>
      <c r="AR252" s="112">
        <f t="shared" si="44"/>
        <v>6.1204910358946797E-2</v>
      </c>
      <c r="AS252" s="112">
        <f t="shared" si="45"/>
        <v>5.5536398180414948E-2</v>
      </c>
      <c r="AT252" s="112">
        <f t="shared" si="46"/>
        <v>0.19938361770037949</v>
      </c>
      <c r="AU252" s="112">
        <f t="shared" si="47"/>
        <v>0.13178259017557895</v>
      </c>
      <c r="AV252" s="112">
        <f t="shared" si="48"/>
        <v>0.11180467303127514</v>
      </c>
      <c r="AW252" s="112">
        <f t="shared" si="49"/>
        <v>6.0165956550947974E-2</v>
      </c>
      <c r="AX252" s="112">
        <f t="shared" si="50"/>
        <v>0.99999999999999978</v>
      </c>
      <c r="AY252" s="112">
        <f>SUMPRODUCT(AN252:AW252,幕後結果_最佳化!$Z$1005:$AI$1005)</f>
        <v>0.32301702643448232</v>
      </c>
      <c r="AZ252" s="112">
        <f>(SUMPRODUCT(AN252:AW252,MMULT(AN252:AW252,幕後結果!$AB$9:$AK$18)))*252</f>
        <v>4.5717565359103284E-2</v>
      </c>
      <c r="BA252" s="112">
        <f t="shared" si="51"/>
        <v>0.2138166629594225</v>
      </c>
      <c r="BB252" s="88">
        <f t="shared" si="52"/>
        <v>1.3100804331963694</v>
      </c>
      <c r="BC252" s="46"/>
      <c r="BD252" s="46"/>
    </row>
    <row r="253" spans="1:56">
      <c r="A253" s="81">
        <v>252</v>
      </c>
      <c r="B253" s="112">
        <v>0.82782276724856185</v>
      </c>
      <c r="C253" s="112">
        <v>0.81821247524208673</v>
      </c>
      <c r="D253" s="112">
        <v>0.77813995165470717</v>
      </c>
      <c r="E253" s="112">
        <v>0.42317036934869123</v>
      </c>
      <c r="F253" s="112">
        <v>0.56675636759160031</v>
      </c>
      <c r="G253" s="112">
        <v>0.85788633707388806</v>
      </c>
      <c r="H253" s="112">
        <v>0.63343624352983019</v>
      </c>
      <c r="I253" s="112">
        <v>0.13057110518061132</v>
      </c>
      <c r="J253" s="112">
        <v>0.83586019442190529</v>
      </c>
      <c r="K253" s="90">
        <v>4.9042008509053048E-2</v>
      </c>
      <c r="L253" s="91"/>
      <c r="M253" s="92">
        <v>252</v>
      </c>
      <c r="N253" s="115">
        <v>0.94559643061033605</v>
      </c>
      <c r="O253" s="115">
        <v>0.90857397436825449</v>
      </c>
      <c r="P253" s="115">
        <v>0.76592639966849185</v>
      </c>
      <c r="Q253" s="115">
        <v>-0.19378946200808397</v>
      </c>
      <c r="R253" s="115">
        <v>0.16812204750453305</v>
      </c>
      <c r="S253" s="115">
        <v>1.0708712471349189</v>
      </c>
      <c r="T253" s="115">
        <v>0.34096821134127381</v>
      </c>
      <c r="U253" s="112">
        <v>-1.1236955371060624</v>
      </c>
      <c r="V253" s="112">
        <v>0.97758501606925119</v>
      </c>
      <c r="W253" s="84">
        <v>-1.654214109641216</v>
      </c>
      <c r="X253" s="46"/>
      <c r="Y253" s="85">
        <v>252</v>
      </c>
      <c r="Z253" s="112">
        <f>(幕後結果!$AB$2+幕後結果!$AB$4*幕後結果_最佳化!$N1254)*12/3</f>
        <v>1.12571529878182</v>
      </c>
      <c r="AA253" s="112">
        <f>(幕後結果!$AC$2+幕後結果!$AC$4*幕後結果_最佳化!$O1254)*12/3</f>
        <v>-4.3679270860134789E-2</v>
      </c>
      <c r="AB253" s="112">
        <f>(幕後結果!$AD$2+幕後結果!$AD$4*幕後結果_最佳化!$P1254)*12/3</f>
        <v>1.5026949348571499</v>
      </c>
      <c r="AC253" s="112">
        <f>(幕後結果!$AE$2+幕後結果!$AE$4*幕後結果_最佳化!$Q1254)*12/3</f>
        <v>1.141419813613918</v>
      </c>
      <c r="AD253" s="112">
        <f>(幕後結果!$AF$2+幕後結果!$AF$4*幕後結果_最佳化!$R1254)*12/3</f>
        <v>2.864340065303034</v>
      </c>
      <c r="AE253" s="112">
        <f>(幕後結果!$AG$2+幕後結果!$AG$4*幕後結果_最佳化!$S1254)*12/3</f>
        <v>1.2695608347782346</v>
      </c>
      <c r="AF253" s="112">
        <f>(幕後結果!$AH$2+幕後結果!$AH$4*幕後結果_最佳化!$T1254)*12/3</f>
        <v>0.24895422964705746</v>
      </c>
      <c r="AG253" s="112">
        <f>(幕後結果!$AI$2+幕後結果!$AI$4*幕後結果_最佳化!$U1254)*12/3</f>
        <v>0.18410886604000035</v>
      </c>
      <c r="AH253" s="112">
        <f>(幕後結果!$AJ$2+幕後結果!$AJ$4*幕後結果_最佳化!$V1254)*12/3</f>
        <v>2.5074854294363353</v>
      </c>
      <c r="AI253" s="86">
        <f>(幕後結果!$AK$2+幕後結果!$AK$4*幕後結果_最佳化!$W1254)*12/3</f>
        <v>-0.18735578337454703</v>
      </c>
      <c r="AJ253" s="46"/>
      <c r="AK253" s="46"/>
      <c r="AL253" s="46"/>
      <c r="AM253" s="94">
        <v>252</v>
      </c>
      <c r="AN253" s="112">
        <f t="shared" si="40"/>
        <v>0.13632094236745293</v>
      </c>
      <c r="AO253" s="112">
        <f t="shared" si="41"/>
        <v>9.0126809204877478E-2</v>
      </c>
      <c r="AP253" s="112">
        <f t="shared" si="42"/>
        <v>0.10209191258626152</v>
      </c>
      <c r="AQ253" s="112">
        <f t="shared" si="43"/>
        <v>0.14753746919063065</v>
      </c>
      <c r="AR253" s="112">
        <f t="shared" si="44"/>
        <v>6.9300191546459208E-2</v>
      </c>
      <c r="AS253" s="112">
        <f t="shared" si="45"/>
        <v>0.17610618398956529</v>
      </c>
      <c r="AT253" s="112">
        <f t="shared" si="46"/>
        <v>0.12520738729648659</v>
      </c>
      <c r="AU253" s="112">
        <f t="shared" si="47"/>
        <v>3.4481433996932029E-2</v>
      </c>
      <c r="AV253" s="112">
        <f t="shared" si="48"/>
        <v>5.295386956804024E-2</v>
      </c>
      <c r="AW253" s="112">
        <f t="shared" si="49"/>
        <v>6.5873800253293896E-2</v>
      </c>
      <c r="AX253" s="112">
        <f t="shared" si="50"/>
        <v>1</v>
      </c>
      <c r="AY253" s="112">
        <f>SUMPRODUCT(AN253:AW253,幕後結果_最佳化!$Z$1005:$AI$1005)</f>
        <v>0.24838258562018437</v>
      </c>
      <c r="AZ253" s="112">
        <f>(SUMPRODUCT(AN253:AW253,MMULT(AN253:AW253,幕後結果!$AB$9:$AK$18)))*252</f>
        <v>4.634442544486167E-2</v>
      </c>
      <c r="BA253" s="112">
        <f t="shared" si="51"/>
        <v>0.21527755443812918</v>
      </c>
      <c r="BB253" s="88">
        <f t="shared" si="52"/>
        <v>0.95450074280382124</v>
      </c>
      <c r="BC253" s="46"/>
      <c r="BD253" s="46"/>
    </row>
    <row r="254" spans="1:56">
      <c r="A254" s="81">
        <v>253</v>
      </c>
      <c r="B254" s="112">
        <v>0.278107065369261</v>
      </c>
      <c r="C254" s="112">
        <v>0.91789878808994496</v>
      </c>
      <c r="D254" s="112">
        <v>0.92388174427888958</v>
      </c>
      <c r="E254" s="112">
        <v>0.76120095057241244</v>
      </c>
      <c r="F254" s="112">
        <v>0.35647257903675289</v>
      </c>
      <c r="G254" s="112">
        <v>0.6543645769134192</v>
      </c>
      <c r="H254" s="112">
        <v>0.23911730837391443</v>
      </c>
      <c r="I254" s="112">
        <v>0.82537316738339372</v>
      </c>
      <c r="J254" s="112">
        <v>0.24675351926128419</v>
      </c>
      <c r="K254" s="90">
        <v>0.93963890073878997</v>
      </c>
      <c r="L254" s="91"/>
      <c r="M254" s="92">
        <v>253</v>
      </c>
      <c r="N254" s="115">
        <v>-0.58847407413964514</v>
      </c>
      <c r="O254" s="115">
        <v>1.3910758612717078</v>
      </c>
      <c r="P254" s="115">
        <v>1.4316761975980989</v>
      </c>
      <c r="Q254" s="115">
        <v>0.71017100507194797</v>
      </c>
      <c r="R254" s="115">
        <v>-0.36790354332008168</v>
      </c>
      <c r="S254" s="115">
        <v>0.39713102000333789</v>
      </c>
      <c r="T254" s="115">
        <v>-0.70914481211356706</v>
      </c>
      <c r="U254" s="112">
        <v>0.93603791791599222</v>
      </c>
      <c r="V254" s="112">
        <v>-0.68474152824015722</v>
      </c>
      <c r="W254" s="84">
        <v>1.5517493956834663</v>
      </c>
      <c r="X254" s="46"/>
      <c r="Y254" s="85">
        <v>253</v>
      </c>
      <c r="Z254" s="112">
        <f>(幕後結果!$AB$2+幕後結果!$AB$4*幕後結果_最佳化!$N1255)*12/3</f>
        <v>-0.77891054524267178</v>
      </c>
      <c r="AA254" s="112">
        <f>(幕後結果!$AC$2+幕後結果!$AC$4*幕後結果_最佳化!$O1255)*12/3</f>
        <v>0.48795568811443513</v>
      </c>
      <c r="AB254" s="112">
        <f>(幕後結果!$AD$2+幕後結果!$AD$4*幕後結果_最佳化!$P1255)*12/3</f>
        <v>1.6661701167485437</v>
      </c>
      <c r="AC254" s="112">
        <f>(幕後結果!$AE$2+幕後結果!$AE$4*幕後結果_最佳化!$Q1255)*12/3</f>
        <v>1.9459803139332632</v>
      </c>
      <c r="AD254" s="112">
        <f>(幕後結果!$AF$2+幕後結果!$AF$4*幕後結果_最佳化!$R1255)*12/3</f>
        <v>2.2805717696440944</v>
      </c>
      <c r="AE254" s="112">
        <f>(幕後結果!$AG$2+幕後結果!$AG$4*幕後結果_最佳化!$S1255)*12/3</f>
        <v>0.75196030834939831</v>
      </c>
      <c r="AF254" s="112">
        <f>(幕後結果!$AH$2+幕後結果!$AH$4*幕後結果_最佳化!$T1255)*12/3</f>
        <v>-0.23665034960227746</v>
      </c>
      <c r="AG254" s="112">
        <f>(幕後結果!$AI$2+幕後結果!$AI$4*幕後結果_最佳化!$U1255)*12/3</f>
        <v>1.8421798891927523</v>
      </c>
      <c r="AH254" s="112">
        <f>(幕後結果!$AJ$2+幕後結果!$AJ$4*幕後結果_最佳化!$V1255)*12/3</f>
        <v>0.15885958275669076</v>
      </c>
      <c r="AI254" s="86">
        <f>(幕後結果!$AK$2+幕後結果!$AK$4*幕後結果_最佳化!$W1255)*12/3</f>
        <v>1.4834222199376013</v>
      </c>
      <c r="AJ254" s="46"/>
      <c r="AK254" s="46"/>
      <c r="AL254" s="46"/>
      <c r="AM254" s="94">
        <v>253</v>
      </c>
      <c r="AN254" s="112">
        <f t="shared" si="40"/>
        <v>0.15310780371462523</v>
      </c>
      <c r="AO254" s="112">
        <f t="shared" si="41"/>
        <v>3.5995936710196574E-2</v>
      </c>
      <c r="AP254" s="112">
        <f t="shared" si="42"/>
        <v>9.918457020810148E-2</v>
      </c>
      <c r="AQ254" s="112">
        <f t="shared" si="43"/>
        <v>0.1692834628024322</v>
      </c>
      <c r="AR254" s="112">
        <f t="shared" si="44"/>
        <v>6.9805397452650277E-3</v>
      </c>
      <c r="AS254" s="112">
        <f t="shared" si="45"/>
        <v>0.15977546607573342</v>
      </c>
      <c r="AT254" s="112">
        <f t="shared" si="46"/>
        <v>6.1014152543041177E-2</v>
      </c>
      <c r="AU254" s="112">
        <f t="shared" si="47"/>
        <v>0.14634775198649316</v>
      </c>
      <c r="AV254" s="112">
        <f t="shared" si="48"/>
        <v>0.11337351767694595</v>
      </c>
      <c r="AW254" s="112">
        <f t="shared" si="49"/>
        <v>5.4936798537165772E-2</v>
      </c>
      <c r="AX254" s="112">
        <f t="shared" si="50"/>
        <v>1</v>
      </c>
      <c r="AY254" s="112">
        <f>SUMPRODUCT(AN254:AW254,幕後結果_最佳化!$Z$1005:$AI$1005)</f>
        <v>0.32531785859201734</v>
      </c>
      <c r="AZ254" s="112">
        <f>(SUMPRODUCT(AN254:AW254,MMULT(AN254:AW254,幕後結果!$AB$9:$AK$18)))*252</f>
        <v>4.7600270296090139E-2</v>
      </c>
      <c r="BA254" s="112">
        <f t="shared" si="51"/>
        <v>0.21817486174188386</v>
      </c>
      <c r="BB254" s="88">
        <f t="shared" si="52"/>
        <v>1.294456457252795</v>
      </c>
      <c r="BC254" s="46"/>
      <c r="BD254" s="46"/>
    </row>
    <row r="255" spans="1:56">
      <c r="A255" s="81">
        <v>254</v>
      </c>
      <c r="B255" s="112">
        <v>0.84383963775860971</v>
      </c>
      <c r="C255" s="112">
        <v>0.47559676660804584</v>
      </c>
      <c r="D255" s="112">
        <v>0.51570285619786538</v>
      </c>
      <c r="E255" s="112">
        <v>0.57282130740993642</v>
      </c>
      <c r="F255" s="112">
        <v>0.3990493802062951</v>
      </c>
      <c r="G255" s="112">
        <v>0.24672702741408914</v>
      </c>
      <c r="H255" s="112">
        <v>0.65675908409986206</v>
      </c>
      <c r="I255" s="112">
        <v>0.86713538199149998</v>
      </c>
      <c r="J255" s="112">
        <v>0.86019055408720702</v>
      </c>
      <c r="K255" s="90">
        <v>0.16649851290798501</v>
      </c>
      <c r="L255" s="91"/>
      <c r="M255" s="92">
        <v>254</v>
      </c>
      <c r="N255" s="115">
        <v>1.0103644268247729</v>
      </c>
      <c r="O255" s="115">
        <v>-6.1208031876277921E-2</v>
      </c>
      <c r="P255" s="115">
        <v>3.9371392615706331E-2</v>
      </c>
      <c r="Q255" s="115">
        <v>0.18356160604328095</v>
      </c>
      <c r="R255" s="115">
        <v>-0.25580843496351602</v>
      </c>
      <c r="S255" s="115">
        <v>-0.68482547978536912</v>
      </c>
      <c r="T255" s="115">
        <v>0.4036340651091484</v>
      </c>
      <c r="U255" s="112">
        <v>1.1129515556518699</v>
      </c>
      <c r="V255" s="112">
        <v>1.0811758647779304</v>
      </c>
      <c r="W255" s="84">
        <v>-0.96809480165729522</v>
      </c>
      <c r="X255" s="46"/>
      <c r="Y255" s="85">
        <v>254</v>
      </c>
      <c r="Z255" s="112">
        <f>(幕後結果!$AB$2+幕後結果!$AB$4*幕後結果_最佳化!$N1256)*12/3</f>
        <v>1.2061280301874091</v>
      </c>
      <c r="AA255" s="112">
        <f>(幕後結果!$AC$2+幕後結果!$AC$4*幕後結果_最佳化!$O1256)*12/3</f>
        <v>-1.3744822273293147</v>
      </c>
      <c r="AB255" s="112">
        <f>(幕後結果!$AD$2+幕後結果!$AD$4*幕後結果_最佳化!$P1256)*12/3</f>
        <v>0.79454930207076335</v>
      </c>
      <c r="AC255" s="112">
        <f>(幕後結果!$AE$2+幕後結果!$AE$4*幕後結果_最佳化!$Q1256)*12/3</f>
        <v>1.0798432993901503</v>
      </c>
      <c r="AD255" s="112">
        <f>(幕後結果!$AF$2+幕後結果!$AF$4*幕後結果_最佳化!$R1256)*12/3</f>
        <v>2.1686685474719609</v>
      </c>
      <c r="AE255" s="112">
        <f>(幕後結果!$AG$2+幕後結果!$AG$4*幕後結果_最佳化!$S1256)*12/3</f>
        <v>-0.88928608451856006</v>
      </c>
      <c r="AF255" s="112">
        <f>(幕後結果!$AH$2+幕後結果!$AH$4*幕後結果_最佳化!$T1256)*12/3</f>
        <v>0.15095827392423705</v>
      </c>
      <c r="AG255" s="112">
        <f>(幕後結果!$AI$2+幕後結果!$AI$4*幕後結果_最佳化!$U1256)*12/3</f>
        <v>1.3564247967462417</v>
      </c>
      <c r="AH255" s="112">
        <f>(幕後結果!$AJ$2+幕後結果!$AJ$4*幕後結果_最佳化!$V1256)*12/3</f>
        <v>2.2314258415919523</v>
      </c>
      <c r="AI255" s="86">
        <f>(幕後結果!$AK$2+幕後結果!$AK$4*幕後結果_最佳化!$W1256)*12/3</f>
        <v>-0.27459862586856387</v>
      </c>
      <c r="AJ255" s="46"/>
      <c r="AK255" s="46"/>
      <c r="AL255" s="46"/>
      <c r="AM255" s="94">
        <v>254</v>
      </c>
      <c r="AN255" s="112">
        <f t="shared" si="40"/>
        <v>0.10952659825761774</v>
      </c>
      <c r="AO255" s="112">
        <f t="shared" si="41"/>
        <v>8.345980661080224E-2</v>
      </c>
      <c r="AP255" s="112">
        <f t="shared" si="42"/>
        <v>0.16622059563104041</v>
      </c>
      <c r="AQ255" s="112">
        <f t="shared" si="43"/>
        <v>0.10976039950413422</v>
      </c>
      <c r="AR255" s="112">
        <f t="shared" si="44"/>
        <v>5.3505375474860964E-2</v>
      </c>
      <c r="AS255" s="112">
        <f t="shared" si="45"/>
        <v>1.051601868184922E-2</v>
      </c>
      <c r="AT255" s="112">
        <f t="shared" si="46"/>
        <v>5.2935275194367207E-2</v>
      </c>
      <c r="AU255" s="112">
        <f t="shared" si="47"/>
        <v>0.14479310859254635</v>
      </c>
      <c r="AV255" s="112">
        <f t="shared" si="48"/>
        <v>0.12345538178327548</v>
      </c>
      <c r="AW255" s="112">
        <f t="shared" si="49"/>
        <v>0.14582744026950625</v>
      </c>
      <c r="AX255" s="112">
        <f t="shared" si="50"/>
        <v>1.0000000000000002</v>
      </c>
      <c r="AY255" s="112">
        <f>SUMPRODUCT(AN255:AW255,幕後結果_最佳化!$Z$1005:$AI$1005)</f>
        <v>0.36790619788579154</v>
      </c>
      <c r="AZ255" s="112">
        <f>(SUMPRODUCT(AN255:AW255,MMULT(AN255:AW255,幕後結果!$AB$9:$AK$18)))*252</f>
        <v>5.2128415788578367E-2</v>
      </c>
      <c r="BA255" s="112">
        <f t="shared" si="51"/>
        <v>0.22831648164024071</v>
      </c>
      <c r="BB255" s="88">
        <f t="shared" si="52"/>
        <v>1.4234898661319828</v>
      </c>
      <c r="BC255" s="46"/>
      <c r="BD255" s="46"/>
    </row>
    <row r="256" spans="1:56">
      <c r="A256" s="81">
        <v>255</v>
      </c>
      <c r="B256" s="112">
        <v>0.18126681760961572</v>
      </c>
      <c r="C256" s="112">
        <v>0.6015823917764902</v>
      </c>
      <c r="D256" s="112">
        <v>0.58465358573564319</v>
      </c>
      <c r="E256" s="112">
        <v>0.51619734930795302</v>
      </c>
      <c r="F256" s="112">
        <v>0.1015951717027388</v>
      </c>
      <c r="G256" s="112">
        <v>0.4042716763820271</v>
      </c>
      <c r="H256" s="112">
        <v>0.58007707009752241</v>
      </c>
      <c r="I256" s="112">
        <v>9.4446219524434216E-2</v>
      </c>
      <c r="J256" s="112">
        <v>3.2759692086676839E-3</v>
      </c>
      <c r="K256" s="90">
        <v>5.6106253109376114E-2</v>
      </c>
      <c r="L256" s="91"/>
      <c r="M256" s="92">
        <v>255</v>
      </c>
      <c r="N256" s="115">
        <v>-0.91054789477110543</v>
      </c>
      <c r="O256" s="115">
        <v>0.25744506708432247</v>
      </c>
      <c r="P256" s="115">
        <v>0.21381307477957262</v>
      </c>
      <c r="Q256" s="115">
        <v>4.0611894696953241E-2</v>
      </c>
      <c r="R256" s="115">
        <v>-1.2725145904146913</v>
      </c>
      <c r="S256" s="115">
        <v>-0.24230562854116228</v>
      </c>
      <c r="T256" s="115">
        <v>0.20209064677501526</v>
      </c>
      <c r="U256" s="112">
        <v>-1.3138626225451764</v>
      </c>
      <c r="V256" s="112">
        <v>-2.7187991257216479</v>
      </c>
      <c r="W256" s="84">
        <v>-1.5883265970566802</v>
      </c>
      <c r="X256" s="46"/>
      <c r="Y256" s="85">
        <v>255</v>
      </c>
      <c r="Z256" s="112">
        <f>(幕後結果!$AB$2+幕後結果!$AB$4*幕後結果_最佳化!$N1257)*12/3</f>
        <v>-1.1787814250744715</v>
      </c>
      <c r="AA256" s="112">
        <f>(幕後結果!$AC$2+幕後結果!$AC$4*幕後結果_最佳化!$O1257)*12/3</f>
        <v>-1.1022536270446355</v>
      </c>
      <c r="AB256" s="112">
        <f>(幕後結果!$AD$2+幕後結果!$AD$4*幕後結果_最佳化!$P1257)*12/3</f>
        <v>0.39942784084902794</v>
      </c>
      <c r="AC256" s="112">
        <f>(幕後結果!$AE$2+幕後結果!$AE$4*幕後結果_最佳化!$Q1257)*12/3</f>
        <v>0.9580213147542791</v>
      </c>
      <c r="AD256" s="112">
        <f>(幕後結果!$AF$2+幕後結果!$AF$4*幕後結果_最佳化!$R1257)*12/3</f>
        <v>0.63917733953356404</v>
      </c>
      <c r="AE256" s="112">
        <f>(幕後結果!$AG$2+幕後結果!$AG$4*幕後結果_最佳化!$S1257)*12/3</f>
        <v>-0.49071903205749062</v>
      </c>
      <c r="AF256" s="112">
        <f>(幕後結果!$AH$2+幕後結果!$AH$4*幕後結果_最佳化!$T1257)*12/3</f>
        <v>-1.9196347081532977E-2</v>
      </c>
      <c r="AG256" s="112">
        <f>(幕後結果!$AI$2+幕後結果!$AI$4*幕後結果_最佳化!$U1257)*12/3</f>
        <v>-0.80261628733311108</v>
      </c>
      <c r="AH256" s="112">
        <f>(幕後結果!$AJ$2+幕後結果!$AJ$4*幕後結果_最佳化!$V1257)*12/3</f>
        <v>-1.6857364752286401</v>
      </c>
      <c r="AI256" s="86">
        <f>(幕後結果!$AK$2+幕後結果!$AK$4*幕後結果_最佳化!$W1257)*12/3</f>
        <v>-1.6240689410335005</v>
      </c>
      <c r="AJ256" s="46"/>
      <c r="AK256" s="46"/>
      <c r="AL256" s="46"/>
      <c r="AM256" s="94">
        <v>255</v>
      </c>
      <c r="AN256" s="112">
        <f t="shared" si="40"/>
        <v>9.731131626475642E-2</v>
      </c>
      <c r="AO256" s="112">
        <f t="shared" si="41"/>
        <v>0.13354487418434427</v>
      </c>
      <c r="AP256" s="112">
        <f t="shared" si="42"/>
        <v>9.7874477696714798E-2</v>
      </c>
      <c r="AQ256" s="112">
        <f t="shared" si="43"/>
        <v>0.10322587891533598</v>
      </c>
      <c r="AR256" s="112">
        <f t="shared" si="44"/>
        <v>5.4231662614786465E-2</v>
      </c>
      <c r="AS256" s="112">
        <f t="shared" si="45"/>
        <v>0.10173806686921634</v>
      </c>
      <c r="AT256" s="112">
        <f t="shared" si="46"/>
        <v>0.13364408487731813</v>
      </c>
      <c r="AU256" s="112">
        <f t="shared" si="47"/>
        <v>7.1057513493022403E-2</v>
      </c>
      <c r="AV256" s="112">
        <f t="shared" si="48"/>
        <v>0.15611760618493353</v>
      </c>
      <c r="AW256" s="112">
        <f t="shared" si="49"/>
        <v>5.1254518899571611E-2</v>
      </c>
      <c r="AX256" s="112">
        <f t="shared" si="50"/>
        <v>1</v>
      </c>
      <c r="AY256" s="112">
        <f>SUMPRODUCT(AN256:AW256,幕後結果_最佳化!$Z$1005:$AI$1005)</f>
        <v>0.25559032061594306</v>
      </c>
      <c r="AZ256" s="112">
        <f>(SUMPRODUCT(AN256:AW256,MMULT(AN256:AW256,幕後結果!$AB$9:$AK$18)))*252</f>
        <v>4.6376617559339098E-2</v>
      </c>
      <c r="BA256" s="112">
        <f t="shared" si="51"/>
        <v>0.21535231031809038</v>
      </c>
      <c r="BB256" s="88">
        <f t="shared" si="52"/>
        <v>0.9876389080840815</v>
      </c>
      <c r="BC256" s="46"/>
      <c r="BD256" s="46"/>
    </row>
    <row r="257" spans="1:56">
      <c r="A257" s="81">
        <v>256</v>
      </c>
      <c r="B257" s="112">
        <v>0.4516705741326128</v>
      </c>
      <c r="C257" s="112">
        <v>0.41380066483313316</v>
      </c>
      <c r="D257" s="112">
        <v>0.40550837045918842</v>
      </c>
      <c r="E257" s="112">
        <v>0.99803646607885521</v>
      </c>
      <c r="F257" s="112">
        <v>0.37942607708628207</v>
      </c>
      <c r="G257" s="112">
        <v>0.89551729091677501</v>
      </c>
      <c r="H257" s="112">
        <v>0.86129604841140606</v>
      </c>
      <c r="I257" s="112">
        <v>0.18014281947230848</v>
      </c>
      <c r="J257" s="112">
        <v>0.51172178852562045</v>
      </c>
      <c r="K257" s="90">
        <v>0.8577177541066654</v>
      </c>
      <c r="L257" s="91"/>
      <c r="M257" s="92">
        <v>256</v>
      </c>
      <c r="N257" s="115">
        <v>-0.12144175200745008</v>
      </c>
      <c r="O257" s="115">
        <v>-0.21777897147149464</v>
      </c>
      <c r="P257" s="115">
        <v>-0.23911457424713722</v>
      </c>
      <c r="Q257" s="115">
        <v>2.8839614815113488</v>
      </c>
      <c r="R257" s="115">
        <v>-0.30698846238238581</v>
      </c>
      <c r="S257" s="115">
        <v>1.2564153527718007</v>
      </c>
      <c r="T257" s="115">
        <v>1.0861606953259055</v>
      </c>
      <c r="U257" s="112">
        <v>-0.91482094186662588</v>
      </c>
      <c r="V257" s="112">
        <v>2.9386395486881042E-2</v>
      </c>
      <c r="W257" s="84">
        <v>1.07012179088455</v>
      </c>
      <c r="X257" s="46"/>
      <c r="Y257" s="85">
        <v>256</v>
      </c>
      <c r="Z257" s="112">
        <f>(幕後結果!$AB$2+幕後結果!$AB$4*幕後結果_最佳化!$N1258)*12/3</f>
        <v>-0.19906638034053636</v>
      </c>
      <c r="AA257" s="112">
        <f>(幕後結果!$AC$2+幕後結果!$AC$4*幕後結果_最佳化!$O1258)*12/3</f>
        <v>-1.6885854637709041</v>
      </c>
      <c r="AB257" s="112">
        <f>(幕後結果!$AD$2+幕後結果!$AD$4*幕後結果_最佳化!$P1258)*12/3</f>
        <v>0.19661506193552811</v>
      </c>
      <c r="AC257" s="112">
        <f>(幕後結果!$AE$2+幕後結果!$AE$4*幕後結果_最佳化!$Q1258)*12/3</f>
        <v>2.8778924365264644</v>
      </c>
      <c r="AD257" s="112">
        <f>(幕後結果!$AF$2+幕後結果!$AF$4*幕後結果_最佳化!$R1258)*12/3</f>
        <v>2.2648964739737893</v>
      </c>
      <c r="AE257" s="112">
        <f>(幕後結果!$AG$2+幕後結果!$AG$4*幕後結果_最佳化!$S1258)*12/3</f>
        <v>1.2334446803884842</v>
      </c>
      <c r="AF257" s="112">
        <f>(幕後結果!$AH$2+幕後結果!$AH$4*幕後結果_最佳化!$T1258)*12/3</f>
        <v>0.74477688120144292</v>
      </c>
      <c r="AG257" s="112">
        <f>(幕後結果!$AI$2+幕後結果!$AI$4*幕後結果_最佳化!$U1258)*12/3</f>
        <v>1.3718671158827547</v>
      </c>
      <c r="AH257" s="112">
        <f>(幕後結果!$AJ$2+幕後結果!$AJ$4*幕後結果_最佳化!$V1258)*12/3</f>
        <v>1.0108139779818028</v>
      </c>
      <c r="AI257" s="86">
        <f>(幕後結果!$AK$2+幕後結果!$AK$4*幕後結果_最佳化!$W1258)*12/3</f>
        <v>0.90901553424959547</v>
      </c>
      <c r="AJ257" s="46"/>
      <c r="AK257" s="46"/>
      <c r="AL257" s="46"/>
      <c r="AM257" s="94">
        <v>256</v>
      </c>
      <c r="AN257" s="112">
        <f t="shared" si="40"/>
        <v>0.15637641402788888</v>
      </c>
      <c r="AO257" s="112">
        <f t="shared" si="41"/>
        <v>9.8346565774681989E-3</v>
      </c>
      <c r="AP257" s="112">
        <f t="shared" si="42"/>
        <v>0.11596495872462352</v>
      </c>
      <c r="AQ257" s="112">
        <f t="shared" si="43"/>
        <v>0.10515980255523023</v>
      </c>
      <c r="AR257" s="112">
        <f t="shared" si="44"/>
        <v>0.12079834175297766</v>
      </c>
      <c r="AS257" s="112">
        <f t="shared" si="45"/>
        <v>6.3314646367180386E-2</v>
      </c>
      <c r="AT257" s="112">
        <f t="shared" si="46"/>
        <v>0.11395016344026847</v>
      </c>
      <c r="AU257" s="112">
        <f t="shared" si="47"/>
        <v>0.12838957879255714</v>
      </c>
      <c r="AV257" s="112">
        <f t="shared" si="48"/>
        <v>0.11536748081228122</v>
      </c>
      <c r="AW257" s="112">
        <f t="shared" si="49"/>
        <v>7.0843956949524348E-2</v>
      </c>
      <c r="AX257" s="112">
        <f t="shared" si="50"/>
        <v>1</v>
      </c>
      <c r="AY257" s="112">
        <f>SUMPRODUCT(AN257:AW257,幕後結果_最佳化!$Z$1005:$AI$1005)</f>
        <v>0.54656865798348098</v>
      </c>
      <c r="AZ257" s="112">
        <f>(SUMPRODUCT(AN257:AW257,MMULT(AN257:AW257,幕後結果!$AB$9:$AK$18)))*252</f>
        <v>5.0419082142193587E-2</v>
      </c>
      <c r="BA257" s="112">
        <f t="shared" si="51"/>
        <v>0.22454193849299864</v>
      </c>
      <c r="BB257" s="88">
        <f t="shared" si="52"/>
        <v>2.243093924296844</v>
      </c>
      <c r="BC257" s="46"/>
      <c r="BD257" s="46"/>
    </row>
    <row r="258" spans="1:56">
      <c r="A258" s="81">
        <v>257</v>
      </c>
      <c r="B258" s="112">
        <v>0.72435554064201679</v>
      </c>
      <c r="C258" s="112">
        <v>0.70257440535794125</v>
      </c>
      <c r="D258" s="112">
        <v>0.99964807749376527</v>
      </c>
      <c r="E258" s="112">
        <v>0.61249846608824599</v>
      </c>
      <c r="F258" s="112">
        <v>0.80633938583130926</v>
      </c>
      <c r="G258" s="112">
        <v>0.47980311740542736</v>
      </c>
      <c r="H258" s="112">
        <v>0.87543204077944492</v>
      </c>
      <c r="I258" s="112">
        <v>0.64430076670602787</v>
      </c>
      <c r="J258" s="112">
        <v>0.87867642064870966</v>
      </c>
      <c r="K258" s="90">
        <v>0.14443155001302199</v>
      </c>
      <c r="L258" s="91"/>
      <c r="M258" s="92">
        <v>257</v>
      </c>
      <c r="N258" s="115">
        <v>0.59582982255976569</v>
      </c>
      <c r="O258" s="115">
        <v>0.53181924942264536</v>
      </c>
      <c r="P258" s="115">
        <v>3.3880770025957339</v>
      </c>
      <c r="Q258" s="115">
        <v>0.28583686960858529</v>
      </c>
      <c r="R258" s="115">
        <v>0.864485525534049</v>
      </c>
      <c r="S258" s="115">
        <v>-5.0647722161614256E-2</v>
      </c>
      <c r="T258" s="115">
        <v>1.1524506971839161</v>
      </c>
      <c r="U258" s="112">
        <v>0.36997855831735588</v>
      </c>
      <c r="V258" s="112">
        <v>1.1683957742421911</v>
      </c>
      <c r="W258" s="84">
        <v>-1.0606189654265639</v>
      </c>
      <c r="X258" s="46"/>
      <c r="Y258" s="85">
        <v>257</v>
      </c>
      <c r="Z258" s="112">
        <f>(幕後結果!$AB$2+幕後結果!$AB$4*幕後結果_最佳化!$N1259)*12/3</f>
        <v>0.69146242773892597</v>
      </c>
      <c r="AA258" s="112">
        <f>(幕後結果!$AC$2+幕後結果!$AC$4*幕後結果_最佳化!$O1259)*12/3</f>
        <v>-0.59326425523421744</v>
      </c>
      <c r="AB258" s="112">
        <f>(幕後結果!$AD$2+幕後結果!$AD$4*幕後結果_最佳化!$P1259)*12/3</f>
        <v>3.6297260640476807</v>
      </c>
      <c r="AC258" s="112">
        <f>(幕後結果!$AE$2+幕後結果!$AE$4*幕後結果_最佳化!$Q1259)*12/3</f>
        <v>2.0213406851322753</v>
      </c>
      <c r="AD258" s="112">
        <f>(幕後結果!$AF$2+幕後結果!$AF$4*幕後結果_最佳化!$R1259)*12/3</f>
        <v>3.8714746867673306</v>
      </c>
      <c r="AE258" s="112">
        <f>(幕後結果!$AG$2+幕後結果!$AG$4*幕後結果_最佳化!$S1259)*12/3</f>
        <v>0.26383409445699407</v>
      </c>
      <c r="AF258" s="112">
        <f>(幕後結果!$AH$2+幕後結果!$AH$4*幕後結果_最佳化!$T1259)*12/3</f>
        <v>1.1839900832277623</v>
      </c>
      <c r="AG258" s="112">
        <f>(幕後結果!$AI$2+幕後結果!$AI$4*幕後結果_最佳化!$U1259)*12/3</f>
        <v>1.8175707236020127</v>
      </c>
      <c r="AH258" s="112">
        <f>(幕後結果!$AJ$2+幕後結果!$AJ$4*幕後結果_最佳化!$V1259)*12/3</f>
        <v>3.0162106517441747</v>
      </c>
      <c r="AI258" s="86">
        <f>(幕後結果!$AK$2+幕後結果!$AK$4*幕後結果_最佳化!$W1259)*12/3</f>
        <v>0.4337493284855814</v>
      </c>
      <c r="AJ258" s="46"/>
      <c r="AK258" s="46"/>
      <c r="AL258" s="46"/>
      <c r="AM258" s="94">
        <v>257</v>
      </c>
      <c r="AN258" s="112">
        <f t="shared" si="40"/>
        <v>0.11405772040631926</v>
      </c>
      <c r="AO258" s="112">
        <f t="shared" si="41"/>
        <v>6.3732426653074728E-2</v>
      </c>
      <c r="AP258" s="112">
        <f t="shared" si="42"/>
        <v>0.14851909887928019</v>
      </c>
      <c r="AQ258" s="112">
        <f t="shared" si="43"/>
        <v>1.1436539993860816E-2</v>
      </c>
      <c r="AR258" s="112">
        <f t="shared" si="44"/>
        <v>0.13520116465907439</v>
      </c>
      <c r="AS258" s="112">
        <f t="shared" si="45"/>
        <v>1.7734399038081688E-2</v>
      </c>
      <c r="AT258" s="112">
        <f t="shared" si="46"/>
        <v>2.357995395696879E-2</v>
      </c>
      <c r="AU258" s="112">
        <f t="shared" si="47"/>
        <v>0.2051234121729118</v>
      </c>
      <c r="AV258" s="112">
        <f t="shared" si="48"/>
        <v>4.4064812751279908E-2</v>
      </c>
      <c r="AW258" s="112">
        <f t="shared" si="49"/>
        <v>0.23655047148914843</v>
      </c>
      <c r="AX258" s="112">
        <f t="shared" si="50"/>
        <v>1</v>
      </c>
      <c r="AY258" s="112">
        <f>SUMPRODUCT(AN258:AW258,幕後結果_最佳化!$Z$1005:$AI$1005)</f>
        <v>0.4055157535455467</v>
      </c>
      <c r="AZ258" s="112">
        <f>(SUMPRODUCT(AN258:AW258,MMULT(AN258:AW258,幕後結果!$AB$9:$AK$18)))*252</f>
        <v>6.2630211051896312E-2</v>
      </c>
      <c r="BA258" s="112">
        <f t="shared" si="51"/>
        <v>0.25026028660555855</v>
      </c>
      <c r="BB258" s="88">
        <f t="shared" si="52"/>
        <v>1.4489544404505315</v>
      </c>
      <c r="BC258" s="46"/>
      <c r="BD258" s="46"/>
    </row>
    <row r="259" spans="1:56">
      <c r="A259" s="81">
        <v>258</v>
      </c>
      <c r="B259" s="112">
        <v>0.50899833316033849</v>
      </c>
      <c r="C259" s="112">
        <v>0.4557723447563955</v>
      </c>
      <c r="D259" s="112">
        <v>0.33651612108341689</v>
      </c>
      <c r="E259" s="112">
        <v>0.84730789972802056</v>
      </c>
      <c r="F259" s="112">
        <v>0.11999412632677897</v>
      </c>
      <c r="G259" s="112">
        <v>0.53386660072393455</v>
      </c>
      <c r="H259" s="112">
        <v>0.60912630628158304</v>
      </c>
      <c r="I259" s="112">
        <v>0.20555036519470882</v>
      </c>
      <c r="J259" s="112">
        <v>0.96482360380866172</v>
      </c>
      <c r="K259" s="90">
        <v>0.41227033280571312</v>
      </c>
      <c r="L259" s="91"/>
      <c r="M259" s="92">
        <v>258</v>
      </c>
      <c r="N259" s="115">
        <v>2.2557389179472139E-2</v>
      </c>
      <c r="O259" s="115">
        <v>-0.11109036443629404</v>
      </c>
      <c r="P259" s="115">
        <v>-0.42199010193333197</v>
      </c>
      <c r="Q259" s="115">
        <v>1.024955467622654</v>
      </c>
      <c r="R259" s="115">
        <v>-1.1750161549952096</v>
      </c>
      <c r="S259" s="115">
        <v>8.4993197749094238E-2</v>
      </c>
      <c r="T259" s="115">
        <v>0.27704261084476028</v>
      </c>
      <c r="U259" s="112">
        <v>-0.82195812421930625</v>
      </c>
      <c r="V259" s="112">
        <v>1.8096325263773645</v>
      </c>
      <c r="W259" s="84">
        <v>-0.22170868898698468</v>
      </c>
      <c r="X259" s="46"/>
      <c r="Y259" s="85">
        <v>258</v>
      </c>
      <c r="Z259" s="112">
        <f>(幕後結果!$AB$2+幕後結果!$AB$4*幕後結果_最佳化!$N1260)*12/3</f>
        <v>-2.0284189448571709E-2</v>
      </c>
      <c r="AA259" s="112">
        <f>(幕後結果!$AC$2+幕後結果!$AC$4*幕後結果_最佳化!$O1260)*12/3</f>
        <v>-1.5290494067175626</v>
      </c>
      <c r="AB259" s="112">
        <f>(幕後結果!$AD$2+幕後結果!$AD$4*幕後結果_最佳化!$P1260)*12/3</f>
        <v>9.2460446536217489E-2</v>
      </c>
      <c r="AC259" s="112">
        <f>(幕後結果!$AE$2+幕後結果!$AE$4*幕後結果_最佳化!$Q1260)*12/3</f>
        <v>1.5137536574636581</v>
      </c>
      <c r="AD259" s="112">
        <f>(幕後結果!$AF$2+幕後結果!$AF$4*幕後結果_最佳化!$R1260)*12/3</f>
        <v>1.0357238782362215</v>
      </c>
      <c r="AE259" s="112">
        <f>(幕後結果!$AG$2+幕後結果!$AG$4*幕後結果_最佳化!$S1260)*12/3</f>
        <v>-0.22649073533692179</v>
      </c>
      <c r="AF259" s="112">
        <f>(幕後結果!$AH$2+幕後結果!$AH$4*幕後結果_最佳化!$T1260)*12/3</f>
        <v>-2.5423041230773158E-2</v>
      </c>
      <c r="AG259" s="112">
        <f>(幕後結果!$AI$2+幕後結果!$AI$4*幕後結果_最佳化!$U1260)*12/3</f>
        <v>0.13498222988131339</v>
      </c>
      <c r="AH259" s="112">
        <f>(幕後結果!$AJ$2+幕後結果!$AJ$4*幕後結果_最佳化!$V1260)*12/3</f>
        <v>2.3332419220708323</v>
      </c>
      <c r="AI259" s="86">
        <f>(幕後結果!$AK$2+幕後結果!$AK$4*幕後結果_最佳化!$W1260)*12/3</f>
        <v>4.2333413461238679E-2</v>
      </c>
      <c r="AJ259" s="46"/>
      <c r="AK259" s="46"/>
      <c r="AL259" s="46"/>
      <c r="AM259" s="94">
        <v>258</v>
      </c>
      <c r="AN259" s="112">
        <f t="shared" si="40"/>
        <v>0.16005877847598959</v>
      </c>
      <c r="AO259" s="112">
        <f t="shared" si="41"/>
        <v>0.19280724968034443</v>
      </c>
      <c r="AP259" s="112">
        <f t="shared" si="42"/>
        <v>2.534319902295885E-2</v>
      </c>
      <c r="AQ259" s="112">
        <f t="shared" si="43"/>
        <v>0.12157957540089624</v>
      </c>
      <c r="AR259" s="112">
        <f t="shared" si="44"/>
        <v>5.3185056247045739E-2</v>
      </c>
      <c r="AS259" s="112">
        <f t="shared" si="45"/>
        <v>7.5072665138185848E-2</v>
      </c>
      <c r="AT259" s="112">
        <f t="shared" si="46"/>
        <v>0.14799807354469649</v>
      </c>
      <c r="AU259" s="112">
        <f t="shared" si="47"/>
        <v>0.10795291462303509</v>
      </c>
      <c r="AV259" s="112">
        <f t="shared" si="48"/>
        <v>4.0370738461498648E-2</v>
      </c>
      <c r="AW259" s="112">
        <f t="shared" si="49"/>
        <v>7.5631749405349252E-2</v>
      </c>
      <c r="AX259" s="112">
        <f t="shared" si="50"/>
        <v>1.0000000000000004</v>
      </c>
      <c r="AY259" s="112">
        <f>SUMPRODUCT(AN259:AW259,幕後結果_最佳化!$Z$1005:$AI$1005)</f>
        <v>3.2954061361930784E-2</v>
      </c>
      <c r="AZ259" s="112">
        <f>(SUMPRODUCT(AN259:AW259,MMULT(AN259:AW259,幕後結果!$AB$9:$AK$18)))*252</f>
        <v>5.6126698192470223E-2</v>
      </c>
      <c r="BA259" s="112">
        <f t="shared" si="51"/>
        <v>0.23691073887114156</v>
      </c>
      <c r="BB259" s="88">
        <f t="shared" si="52"/>
        <v>-4.1981797386900749E-2</v>
      </c>
      <c r="BC259" s="46"/>
      <c r="BD259" s="46"/>
    </row>
    <row r="260" spans="1:56">
      <c r="A260" s="81">
        <v>259</v>
      </c>
      <c r="B260" s="112">
        <v>0.65511786212955614</v>
      </c>
      <c r="C260" s="112">
        <v>0.44490551766128461</v>
      </c>
      <c r="D260" s="112">
        <v>0.94520523729231343</v>
      </c>
      <c r="E260" s="112">
        <v>0.30038337580847574</v>
      </c>
      <c r="F260" s="112">
        <v>0.32686850996426275</v>
      </c>
      <c r="G260" s="112">
        <v>0.64843441733656948</v>
      </c>
      <c r="H260" s="112">
        <v>0.69472170986904658</v>
      </c>
      <c r="I260" s="112">
        <v>0.85795083253963589</v>
      </c>
      <c r="J260" s="112">
        <v>0.46377851593081854</v>
      </c>
      <c r="K260" s="90">
        <v>7.2783024604879287E-2</v>
      </c>
      <c r="L260" s="91"/>
      <c r="M260" s="92">
        <v>259</v>
      </c>
      <c r="N260" s="115">
        <v>0.39917498231988968</v>
      </c>
      <c r="O260" s="115">
        <v>-0.13854331995386707</v>
      </c>
      <c r="P260" s="115">
        <v>1.6000408321829733</v>
      </c>
      <c r="Q260" s="115">
        <v>-0.52329820257676396</v>
      </c>
      <c r="R260" s="115">
        <v>-0.4485767347593192</v>
      </c>
      <c r="S260" s="115">
        <v>0.38109714566100189</v>
      </c>
      <c r="T260" s="115">
        <v>0.50927913592047147</v>
      </c>
      <c r="U260" s="112">
        <v>1.0711581287634242</v>
      </c>
      <c r="V260" s="112">
        <v>-9.0918900629416183E-2</v>
      </c>
      <c r="W260" s="84">
        <v>-1.4553729196885632</v>
      </c>
      <c r="X260" s="46"/>
      <c r="Y260" s="85">
        <v>259</v>
      </c>
      <c r="Z260" s="112">
        <f>(幕後結果!$AB$2+幕後結果!$AB$4*幕後結果_最佳化!$N1261)*12/3</f>
        <v>0.44730553278942065</v>
      </c>
      <c r="AA260" s="112">
        <f>(幕後結果!$AC$2+幕後結果!$AC$4*幕後結果_最佳化!$O1261)*12/3</f>
        <v>-1.5341591341470515</v>
      </c>
      <c r="AB260" s="112">
        <f>(幕後結果!$AD$2+幕後結果!$AD$4*幕後結果_最佳化!$P1261)*12/3</f>
        <v>1.9540705783039014</v>
      </c>
      <c r="AC260" s="112">
        <f>(幕後結果!$AE$2+幕後結果!$AE$4*幕後結果_最佳化!$Q1261)*12/3</f>
        <v>0.88538353555694604</v>
      </c>
      <c r="AD260" s="112">
        <f>(幕後結果!$AF$2+幕後結果!$AF$4*幕後結果_最佳化!$R1261)*12/3</f>
        <v>1.8597032796698543</v>
      </c>
      <c r="AE260" s="112">
        <f>(幕後結果!$AG$2+幕後結果!$AG$4*幕後結果_最佳化!$S1261)*12/3</f>
        <v>0.14532408321302903</v>
      </c>
      <c r="AF260" s="112">
        <f>(幕後結果!$AH$2+幕後結果!$AH$4*幕後結果_最佳化!$T1261)*12/3</f>
        <v>0.26323923932695026</v>
      </c>
      <c r="AG260" s="112">
        <f>(幕後結果!$AI$2+幕後結果!$AI$4*幕後結果_最佳化!$U1261)*12/3</f>
        <v>1.2048445807059531</v>
      </c>
      <c r="AH260" s="112">
        <f>(幕後結果!$AJ$2+幕後結果!$AJ$4*幕後結果_最佳化!$V1261)*12/3</f>
        <v>1.2099134900981838</v>
      </c>
      <c r="AI260" s="86">
        <f>(幕後結果!$AK$2+幕後結果!$AK$4*幕後結果_最佳化!$W1261)*12/3</f>
        <v>-0.76262046884069845</v>
      </c>
      <c r="AJ260" s="46"/>
      <c r="AK260" s="46"/>
      <c r="AL260" s="46"/>
      <c r="AM260" s="94">
        <v>259</v>
      </c>
      <c r="AN260" s="112">
        <f t="shared" ref="AN260:AN323" si="53">B1261/SUM($B1261:$K1261)</f>
        <v>0.17980231777495786</v>
      </c>
      <c r="AO260" s="112">
        <f t="shared" ref="AO260:AO323" si="54">C1261/SUM($B1261:$K1261)</f>
        <v>3.3578265230090665E-2</v>
      </c>
      <c r="AP260" s="112">
        <f t="shared" ref="AP260:AP323" si="55">D1261/SUM($B1261:$K1261)</f>
        <v>6.2953569290792849E-2</v>
      </c>
      <c r="AQ260" s="112">
        <f t="shared" ref="AQ260:AQ323" si="56">E1261/SUM($B1261:$K1261)</f>
        <v>9.2660962089524387E-2</v>
      </c>
      <c r="AR260" s="112">
        <f t="shared" ref="AR260:AR323" si="57">F1261/SUM($B1261:$K1261)</f>
        <v>0.21308371269049728</v>
      </c>
      <c r="AS260" s="112">
        <f t="shared" ref="AS260:AS323" si="58">G1261/SUM($B1261:$K1261)</f>
        <v>6.7023996575092434E-2</v>
      </c>
      <c r="AT260" s="112">
        <f t="shared" ref="AT260:AT323" si="59">H1261/SUM($B1261:$K1261)</f>
        <v>0.16054795863232157</v>
      </c>
      <c r="AU260" s="112">
        <f t="shared" ref="AU260:AU323" si="60">I1261/SUM($B1261:$K1261)</f>
        <v>4.3390382874749882E-2</v>
      </c>
      <c r="AV260" s="112">
        <f t="shared" ref="AV260:AV323" si="61">J1261/SUM($B1261:$K1261)</f>
        <v>3.8241218536912334E-2</v>
      </c>
      <c r="AW260" s="112">
        <f t="shared" ref="AW260:AW323" si="62">K1261/SUM($B1261:$K1261)</f>
        <v>0.10871761630506074</v>
      </c>
      <c r="AX260" s="112">
        <f t="shared" ref="AX260:AX323" si="63">SUM(AN260:AW260)</f>
        <v>0.99999999999999989</v>
      </c>
      <c r="AY260" s="112">
        <f>SUMPRODUCT(AN260:AW260,幕後結果_最佳化!$Z$1005:$AI$1005)</f>
        <v>0.54791086369558317</v>
      </c>
      <c r="AZ260" s="112">
        <f>(SUMPRODUCT(AN260:AW260,MMULT(AN260:AW260,幕後結果!$AB$9:$AK$18)))*252</f>
        <v>5.5007097620772626E-2</v>
      </c>
      <c r="BA260" s="112">
        <f t="shared" ref="BA260:BA323" si="64">AZ260^0.5</f>
        <v>0.23453591968134141</v>
      </c>
      <c r="BB260" s="88">
        <f t="shared" ref="BB260:BB323" si="65">(AY260-$BC$2)/$BA260</f>
        <v>2.1532346276925507</v>
      </c>
      <c r="BC260" s="46"/>
      <c r="BD260" s="46"/>
    </row>
    <row r="261" spans="1:56">
      <c r="A261" s="81">
        <v>260</v>
      </c>
      <c r="B261" s="112">
        <v>0.41267369834227097</v>
      </c>
      <c r="C261" s="112">
        <v>0.4409445622493473</v>
      </c>
      <c r="D261" s="112">
        <v>7.7113162132476543E-2</v>
      </c>
      <c r="E261" s="112">
        <v>0.35918431137525442</v>
      </c>
      <c r="F261" s="112">
        <v>0.32104027681488234</v>
      </c>
      <c r="G261" s="112">
        <v>7.862160444986932E-2</v>
      </c>
      <c r="H261" s="112">
        <v>0.35734135206995998</v>
      </c>
      <c r="I261" s="112">
        <v>0.17890629480667997</v>
      </c>
      <c r="J261" s="112">
        <v>0.56461137471508516</v>
      </c>
      <c r="K261" s="90">
        <v>0.82292483197968114</v>
      </c>
      <c r="L261" s="91"/>
      <c r="M261" s="92">
        <v>260</v>
      </c>
      <c r="N261" s="115">
        <v>-0.22067256259883924</v>
      </c>
      <c r="O261" s="115">
        <v>-0.14857484367253887</v>
      </c>
      <c r="P261" s="115">
        <v>-1.4247609139900865</v>
      </c>
      <c r="Q261" s="115">
        <v>-0.36063994703719937</v>
      </c>
      <c r="R261" s="115">
        <v>-0.46479180965231881</v>
      </c>
      <c r="S261" s="115">
        <v>-1.4144043660325702</v>
      </c>
      <c r="T261" s="115">
        <v>-0.36557436840699364</v>
      </c>
      <c r="U261" s="112">
        <v>-0.91954115509544632</v>
      </c>
      <c r="V261" s="112">
        <v>0.16267129323067275</v>
      </c>
      <c r="W261" s="84">
        <v>0.92656903935419976</v>
      </c>
      <c r="X261" s="46"/>
      <c r="Y261" s="85">
        <v>260</v>
      </c>
      <c r="Z261" s="112">
        <f>(幕後結果!$AB$2+幕後結果!$AB$4*幕後結果_最佳化!$N1262)*12/3</f>
        <v>-0.32226643261366278</v>
      </c>
      <c r="AA261" s="112">
        <f>(幕後結果!$AC$2+幕後結果!$AC$4*幕後結果_最佳化!$O1262)*12/3</f>
        <v>-1.6018388050610135</v>
      </c>
      <c r="AB261" s="112">
        <f>(幕後結果!$AD$2+幕後結果!$AD$4*幕後結果_最佳化!$P1262)*12/3</f>
        <v>-0.85294763146341068</v>
      </c>
      <c r="AC261" s="112">
        <f>(幕後結果!$AE$2+幕後結果!$AE$4*幕後結果_最佳化!$Q1262)*12/3</f>
        <v>0.25161960311290099</v>
      </c>
      <c r="AD261" s="112">
        <f>(幕後結果!$AF$2+幕後結果!$AF$4*幕後結果_最佳化!$R1262)*12/3</f>
        <v>1.2163404799127318</v>
      </c>
      <c r="AE261" s="112">
        <f>(幕後結果!$AG$2+幕後結果!$AG$4*幕後結果_最佳化!$S1262)*12/3</f>
        <v>-1.7460768944039613</v>
      </c>
      <c r="AF261" s="112">
        <f>(幕後結果!$AH$2+幕後結果!$AH$4*幕後結果_最佳化!$T1262)*12/3</f>
        <v>-0.50593196058155987</v>
      </c>
      <c r="AG261" s="112">
        <f>(幕後結果!$AI$2+幕後結果!$AI$4*幕後結果_最佳化!$U1262)*12/3</f>
        <v>-1.129830639137311</v>
      </c>
      <c r="AH261" s="112">
        <f>(幕後結果!$AJ$2+幕後結果!$AJ$4*幕後結果_最佳化!$V1262)*12/3</f>
        <v>1.0563085229222349</v>
      </c>
      <c r="AI261" s="86">
        <f>(幕後結果!$AK$2+幕後結果!$AK$4*幕後結果_最佳化!$W1262)*12/3</f>
        <v>0.40686616552807048</v>
      </c>
      <c r="AJ261" s="46"/>
      <c r="AK261" s="46"/>
      <c r="AL261" s="46"/>
      <c r="AM261" s="94">
        <v>260</v>
      </c>
      <c r="AN261" s="112">
        <f t="shared" si="53"/>
        <v>7.9148425799595336E-3</v>
      </c>
      <c r="AO261" s="112">
        <f t="shared" si="54"/>
        <v>0.20563446708390939</v>
      </c>
      <c r="AP261" s="112">
        <f t="shared" si="55"/>
        <v>2.7951929135389898E-2</v>
      </c>
      <c r="AQ261" s="112">
        <f t="shared" si="56"/>
        <v>9.3822490416148305E-2</v>
      </c>
      <c r="AR261" s="112">
        <f t="shared" si="57"/>
        <v>0.23281855374302096</v>
      </c>
      <c r="AS261" s="112">
        <f t="shared" si="58"/>
        <v>1.9541868848366204E-2</v>
      </c>
      <c r="AT261" s="112">
        <f t="shared" si="59"/>
        <v>5.1907648368154785E-2</v>
      </c>
      <c r="AU261" s="112">
        <f t="shared" si="60"/>
        <v>0.12930419465415863</v>
      </c>
      <c r="AV261" s="112">
        <f t="shared" si="61"/>
        <v>8.874556817156691E-2</v>
      </c>
      <c r="AW261" s="112">
        <f t="shared" si="62"/>
        <v>0.14235843699932532</v>
      </c>
      <c r="AX261" s="112">
        <f t="shared" si="63"/>
        <v>1</v>
      </c>
      <c r="AY261" s="112">
        <f>SUMPRODUCT(AN261:AW261,幕後結果_最佳化!$Z$1005:$AI$1005)</f>
        <v>0.46128924592346998</v>
      </c>
      <c r="AZ261" s="112">
        <f>(SUMPRODUCT(AN261:AW261,MMULT(AN261:AW261,幕後結果!$AB$9:$AK$18)))*252</f>
        <v>7.2923698936918233E-2</v>
      </c>
      <c r="BA261" s="112">
        <f t="shared" si="64"/>
        <v>0.27004388335401752</v>
      </c>
      <c r="BB261" s="88">
        <f t="shared" si="65"/>
        <v>1.5493379843563322</v>
      </c>
      <c r="BC261" s="46"/>
      <c r="BD261" s="46"/>
    </row>
    <row r="262" spans="1:56">
      <c r="A262" s="81">
        <v>261</v>
      </c>
      <c r="B262" s="112">
        <v>0.36355052140542443</v>
      </c>
      <c r="C262" s="112">
        <v>0.4410324566943562</v>
      </c>
      <c r="D262" s="112">
        <v>0.75756196511090912</v>
      </c>
      <c r="E262" s="112">
        <v>0.83404943625096695</v>
      </c>
      <c r="F262" s="112">
        <v>0.67546989698215376</v>
      </c>
      <c r="G262" s="112">
        <v>0.13622552509267671</v>
      </c>
      <c r="H262" s="112">
        <v>0.12090920827937901</v>
      </c>
      <c r="I262" s="112">
        <v>0.1508147627157328</v>
      </c>
      <c r="J262" s="112">
        <v>0.90780105611574502</v>
      </c>
      <c r="K262" s="90">
        <v>0.68024905152308324</v>
      </c>
      <c r="L262" s="91"/>
      <c r="M262" s="92">
        <v>261</v>
      </c>
      <c r="N262" s="115">
        <v>-0.34898437120104803</v>
      </c>
      <c r="O262" s="115">
        <v>-0.14835208347595435</v>
      </c>
      <c r="P262" s="115">
        <v>0.6984815858697575</v>
      </c>
      <c r="Q262" s="115">
        <v>0.97029167147776785</v>
      </c>
      <c r="R262" s="115">
        <v>0.45506815665631833</v>
      </c>
      <c r="S262" s="115">
        <v>-1.0974355269898843</v>
      </c>
      <c r="T262" s="115">
        <v>-1.1704537486606728</v>
      </c>
      <c r="U262" s="112">
        <v>-1.0329452408099191</v>
      </c>
      <c r="V262" s="112">
        <v>1.3273350094894287</v>
      </c>
      <c r="W262" s="84">
        <v>0.46839534409695022</v>
      </c>
      <c r="X262" s="46"/>
      <c r="Y262" s="85">
        <v>261</v>
      </c>
      <c r="Z262" s="112">
        <f>(幕後結果!$AB$2+幕後結果!$AB$4*幕後結果_最佳化!$N1263)*12/3</f>
        <v>-0.48157200950898305</v>
      </c>
      <c r="AA262" s="112">
        <f>(幕後結果!$AC$2+幕後結果!$AC$4*幕後結果_最佳化!$O1263)*12/3</f>
        <v>-1.6126802062180108</v>
      </c>
      <c r="AB262" s="112">
        <f>(幕後結果!$AD$2+幕後結果!$AD$4*幕後結果_最佳化!$P1263)*12/3</f>
        <v>0.94704191165465845</v>
      </c>
      <c r="AC262" s="112">
        <f>(幕後結果!$AE$2+幕後結果!$AE$4*幕後結果_最佳化!$Q1263)*12/3</f>
        <v>1.7096733349095403</v>
      </c>
      <c r="AD262" s="112">
        <f>(幕後結果!$AF$2+幕後結果!$AF$4*幕後結果_最佳化!$R1263)*12/3</f>
        <v>2.7197625853388536</v>
      </c>
      <c r="AE262" s="112">
        <f>(幕後結果!$AG$2+幕後結果!$AG$4*幕後結果_最佳化!$S1263)*12/3</f>
        <v>-1.0928198476953146</v>
      </c>
      <c r="AF262" s="112">
        <f>(幕後結果!$AH$2+幕後結果!$AH$4*幕後結果_最佳化!$T1263)*12/3</f>
        <v>-0.60367247335002583</v>
      </c>
      <c r="AG262" s="112">
        <f>(幕後結果!$AI$2+幕後結果!$AI$4*幕後結果_最佳化!$U1263)*12/3</f>
        <v>-5.7422590757833847E-2</v>
      </c>
      <c r="AH262" s="112">
        <f>(幕後結果!$AJ$2+幕後結果!$AJ$4*幕後結果_最佳化!$V1263)*12/3</f>
        <v>2.2641678586595528</v>
      </c>
      <c r="AI262" s="86">
        <f>(幕後結果!$AK$2+幕後結果!$AK$4*幕後結果_最佳化!$W1263)*12/3</f>
        <v>0.63959417817174169</v>
      </c>
      <c r="AJ262" s="46"/>
      <c r="AK262" s="46"/>
      <c r="AL262" s="46"/>
      <c r="AM262" s="94">
        <v>261</v>
      </c>
      <c r="AN262" s="112">
        <f t="shared" si="53"/>
        <v>3.6303737270172921E-2</v>
      </c>
      <c r="AO262" s="112">
        <f t="shared" si="54"/>
        <v>3.1099685621884379E-2</v>
      </c>
      <c r="AP262" s="112">
        <f t="shared" si="55"/>
        <v>9.6642931591182271E-2</v>
      </c>
      <c r="AQ262" s="112">
        <f t="shared" si="56"/>
        <v>0.10195869336622344</v>
      </c>
      <c r="AR262" s="112">
        <f t="shared" si="57"/>
        <v>8.7478431031626003E-2</v>
      </c>
      <c r="AS262" s="112">
        <f t="shared" si="58"/>
        <v>0.11304133370619203</v>
      </c>
      <c r="AT262" s="112">
        <f t="shared" si="59"/>
        <v>0.15245846200274937</v>
      </c>
      <c r="AU262" s="112">
        <f t="shared" si="60"/>
        <v>0.13735012740419911</v>
      </c>
      <c r="AV262" s="112">
        <f t="shared" si="61"/>
        <v>0.14701399071763072</v>
      </c>
      <c r="AW262" s="112">
        <f t="shared" si="62"/>
        <v>9.6652607288139708E-2</v>
      </c>
      <c r="AX262" s="112">
        <f t="shared" si="63"/>
        <v>0.99999999999999978</v>
      </c>
      <c r="AY262" s="112">
        <f>SUMPRODUCT(AN262:AW262,幕後結果_最佳化!$Z$1005:$AI$1005)</f>
        <v>0.48373386083558401</v>
      </c>
      <c r="AZ262" s="112">
        <f>(SUMPRODUCT(AN262:AW262,MMULT(AN262:AW262,幕後結果!$AB$9:$AK$18)))*252</f>
        <v>4.4077798204557629E-2</v>
      </c>
      <c r="BA262" s="112">
        <f t="shared" si="64"/>
        <v>0.20994713192743936</v>
      </c>
      <c r="BB262" s="88">
        <f t="shared" si="65"/>
        <v>2.0997374757562408</v>
      </c>
      <c r="BC262" s="46"/>
      <c r="BD262" s="46"/>
    </row>
    <row r="263" spans="1:56">
      <c r="A263" s="81">
        <v>262</v>
      </c>
      <c r="B263" s="112">
        <v>0.92029776269438335</v>
      </c>
      <c r="C263" s="112">
        <v>0.95843836917355762</v>
      </c>
      <c r="D263" s="112">
        <v>0.18979731320890036</v>
      </c>
      <c r="E263" s="112">
        <v>0.58204962292661322</v>
      </c>
      <c r="F263" s="112">
        <v>8.4885050872629764E-2</v>
      </c>
      <c r="G263" s="112">
        <v>4.2670172174221754E-3</v>
      </c>
      <c r="H263" s="112">
        <v>0.9178490792094729</v>
      </c>
      <c r="I263" s="112">
        <v>0.1524489174212933</v>
      </c>
      <c r="J263" s="112">
        <v>0.59100808249634995</v>
      </c>
      <c r="K263" s="90">
        <v>0.61310173300654114</v>
      </c>
      <c r="L263" s="91"/>
      <c r="M263" s="92">
        <v>262</v>
      </c>
      <c r="N263" s="115">
        <v>1.407077279247769</v>
      </c>
      <c r="O263" s="115">
        <v>1.7328447776825269</v>
      </c>
      <c r="P263" s="115">
        <v>-0.87864345509569963</v>
      </c>
      <c r="Q263" s="115">
        <v>0.20713970528509898</v>
      </c>
      <c r="R263" s="115">
        <v>-1.3729428895922009</v>
      </c>
      <c r="S263" s="115">
        <v>-2.6301773125595465</v>
      </c>
      <c r="T263" s="115">
        <v>1.3907480493084066</v>
      </c>
      <c r="U263" s="112">
        <v>-1.0259867389877568</v>
      </c>
      <c r="V263" s="112">
        <v>0.2301389041080501</v>
      </c>
      <c r="W263" s="84">
        <v>0.28741244407360789</v>
      </c>
      <c r="X263" s="46"/>
      <c r="Y263" s="85">
        <v>262</v>
      </c>
      <c r="Z263" s="112">
        <f>(幕後結果!$AB$2+幕後結果!$AB$4*幕後結果_最佳化!$N1264)*12/3</f>
        <v>1.6986670295632278</v>
      </c>
      <c r="AA263" s="112">
        <f>(幕後結果!$AC$2+幕後結果!$AC$4*幕後結果_最佳化!$O1264)*12/3</f>
        <v>1.1323218058660285</v>
      </c>
      <c r="AB263" s="112">
        <f>(幕後結果!$AD$2+幕後結果!$AD$4*幕後結果_最佳化!$P1264)*12/3</f>
        <v>0.30129335086915277</v>
      </c>
      <c r="AC263" s="112">
        <f>(幕後結果!$AE$2+幕後結果!$AE$4*幕後結果_最佳化!$Q1264)*12/3</f>
        <v>1.2145748164752259</v>
      </c>
      <c r="AD263" s="112">
        <f>(幕後結果!$AF$2+幕後結果!$AF$4*幕後結果_最佳化!$R1264)*12/3</f>
        <v>1.4971002219550653</v>
      </c>
      <c r="AE263" s="112">
        <f>(幕後結果!$AG$2+幕後結果!$AG$4*幕後結果_最佳化!$S1264)*12/3</f>
        <v>-2.5622444210027049</v>
      </c>
      <c r="AF263" s="112">
        <f>(幕後結果!$AH$2+幕後結果!$AH$4*幕後結果_最佳化!$T1264)*12/3</f>
        <v>0.81969955451812682</v>
      </c>
      <c r="AG263" s="112">
        <f>(幕後結果!$AI$2+幕後結果!$AI$4*幕後結果_最佳化!$U1264)*12/3</f>
        <v>-4.7378904193530413E-2</v>
      </c>
      <c r="AH263" s="112">
        <f>(幕後結果!$AJ$2+幕後結果!$AJ$4*幕後結果_最佳化!$V1264)*12/3</f>
        <v>1.4523807999429732</v>
      </c>
      <c r="AI263" s="86">
        <f>(幕後結果!$AK$2+幕後結果!$AK$4*幕後結果_最佳化!$W1264)*12/3</f>
        <v>0.87095650079389808</v>
      </c>
      <c r="AJ263" s="46"/>
      <c r="AK263" s="46"/>
      <c r="AL263" s="46"/>
      <c r="AM263" s="94">
        <v>262</v>
      </c>
      <c r="AN263" s="112">
        <f t="shared" si="53"/>
        <v>0.12271472390766122</v>
      </c>
      <c r="AO263" s="112">
        <f t="shared" si="54"/>
        <v>0.15920397810243903</v>
      </c>
      <c r="AP263" s="112">
        <f t="shared" si="55"/>
        <v>6.2724761411395311E-2</v>
      </c>
      <c r="AQ263" s="112">
        <f t="shared" si="56"/>
        <v>0.12418106416803462</v>
      </c>
      <c r="AR263" s="112">
        <f t="shared" si="57"/>
        <v>0.12051135448044155</v>
      </c>
      <c r="AS263" s="112">
        <f t="shared" si="58"/>
        <v>5.7243652267552951E-2</v>
      </c>
      <c r="AT263" s="112">
        <f t="shared" si="59"/>
        <v>0.13475083631685761</v>
      </c>
      <c r="AU263" s="112">
        <f t="shared" si="60"/>
        <v>4.7045297683544679E-2</v>
      </c>
      <c r="AV263" s="112">
        <f t="shared" si="61"/>
        <v>8.5696345202815077E-2</v>
      </c>
      <c r="AW263" s="112">
        <f t="shared" si="62"/>
        <v>8.5927986459257977E-2</v>
      </c>
      <c r="AX263" s="112">
        <f t="shared" si="63"/>
        <v>1</v>
      </c>
      <c r="AY263" s="112">
        <f>SUMPRODUCT(AN263:AW263,幕後結果_最佳化!$Z$1005:$AI$1005)</f>
        <v>0.27550113766503848</v>
      </c>
      <c r="AZ263" s="112">
        <f>(SUMPRODUCT(AN263:AW263,MMULT(AN263:AW263,幕後結果!$AB$9:$AK$18)))*252</f>
        <v>5.256074014340862E-2</v>
      </c>
      <c r="BA263" s="112">
        <f t="shared" si="64"/>
        <v>0.22926129229202347</v>
      </c>
      <c r="BB263" s="88">
        <f t="shared" si="65"/>
        <v>1.0145678554788955</v>
      </c>
      <c r="BC263" s="46"/>
      <c r="BD263" s="46"/>
    </row>
    <row r="264" spans="1:56">
      <c r="A264" s="81">
        <v>263</v>
      </c>
      <c r="B264" s="112">
        <v>0.75462823749776886</v>
      </c>
      <c r="C264" s="112">
        <v>0.47693140890329211</v>
      </c>
      <c r="D264" s="112">
        <v>0.590044991561256</v>
      </c>
      <c r="E264" s="112">
        <v>0.66775837104664904</v>
      </c>
      <c r="F264" s="112">
        <v>0.11579369371830661</v>
      </c>
      <c r="G264" s="112">
        <v>0.41729923359936749</v>
      </c>
      <c r="H264" s="112">
        <v>0.19372040843714089</v>
      </c>
      <c r="I264" s="112">
        <v>0.8109164896094605</v>
      </c>
      <c r="J264" s="112">
        <v>0.4555632247469934</v>
      </c>
      <c r="K264" s="90">
        <v>0.11630665028213927</v>
      </c>
      <c r="L264" s="91"/>
      <c r="M264" s="92">
        <v>263</v>
      </c>
      <c r="N264" s="115">
        <v>0.68912672241307238</v>
      </c>
      <c r="O264" s="115">
        <v>-5.785664463665785E-2</v>
      </c>
      <c r="P264" s="115">
        <v>0.22766071301965707</v>
      </c>
      <c r="Q264" s="115">
        <v>0.43373173613738769</v>
      </c>
      <c r="R264" s="115">
        <v>-1.1962798036061586</v>
      </c>
      <c r="S264" s="115">
        <v>-0.20880756281985446</v>
      </c>
      <c r="T264" s="115">
        <v>-0.86426775937225586</v>
      </c>
      <c r="U264" s="112">
        <v>0.88127864646269083</v>
      </c>
      <c r="V264" s="112">
        <v>-0.11161781054993107</v>
      </c>
      <c r="W264" s="84">
        <v>-1.1936541041699864</v>
      </c>
      <c r="X264" s="46"/>
      <c r="Y264" s="85">
        <v>263</v>
      </c>
      <c r="Z264" s="112">
        <f>(幕後結果!$AB$2+幕後結果!$AB$4*幕後結果_最佳化!$N1265)*12/3</f>
        <v>0.8072952307800958</v>
      </c>
      <c r="AA264" s="112">
        <f>(幕後結果!$AC$2+幕後結果!$AC$4*幕後結果_最佳化!$O1265)*12/3</f>
        <v>-1.3977745329428879</v>
      </c>
      <c r="AB264" s="112">
        <f>(幕後結果!$AD$2+幕後結果!$AD$4*幕後結果_最佳化!$P1265)*12/3</f>
        <v>0.8611872509097781</v>
      </c>
      <c r="AC264" s="112">
        <f>(幕後結果!$AE$2+幕後結果!$AE$4*幕後結果_最佳化!$Q1265)*12/3</f>
        <v>1.2870874062368791</v>
      </c>
      <c r="AD264" s="112">
        <f>(幕後結果!$AF$2+幕後結果!$AF$4*幕後結果_最佳化!$R1265)*12/3</f>
        <v>1.2058769508244747</v>
      </c>
      <c r="AE264" s="112">
        <f>(幕後結果!$AG$2+幕後結果!$AG$4*幕後結果_最佳化!$S1265)*12/3</f>
        <v>-0.55179264391408145</v>
      </c>
      <c r="AF264" s="112">
        <f>(幕後結果!$AH$2+幕後結果!$AH$4*幕後結果_最佳化!$T1265)*12/3</f>
        <v>-0.77433015950243755</v>
      </c>
      <c r="AG264" s="112">
        <f>(幕後結果!$AI$2+幕後結果!$AI$4*幕後結果_最佳化!$U1265)*12/3</f>
        <v>1.1590017048728418</v>
      </c>
      <c r="AH264" s="112">
        <f>(幕後結果!$AJ$2+幕後結果!$AJ$4*幕後結果_最佳化!$V1265)*12/3</f>
        <v>0.59540027552757802</v>
      </c>
      <c r="AI264" s="86">
        <f>(幕後結果!$AK$2+幕後結果!$AK$4*幕後結果_最佳化!$W1265)*12/3</f>
        <v>-0.84595655347844601</v>
      </c>
      <c r="AJ264" s="46"/>
      <c r="AK264" s="46"/>
      <c r="AL264" s="46"/>
      <c r="AM264" s="94">
        <v>263</v>
      </c>
      <c r="AN264" s="112">
        <f t="shared" si="53"/>
        <v>6.4914236191397259E-2</v>
      </c>
      <c r="AO264" s="112">
        <f t="shared" si="54"/>
        <v>0.16526022408039748</v>
      </c>
      <c r="AP264" s="112">
        <f t="shared" si="55"/>
        <v>8.6999510143047798E-2</v>
      </c>
      <c r="AQ264" s="112">
        <f t="shared" si="56"/>
        <v>0.14566924135688197</v>
      </c>
      <c r="AR264" s="112">
        <f t="shared" si="57"/>
        <v>0.16718200604941538</v>
      </c>
      <c r="AS264" s="112">
        <f t="shared" si="58"/>
        <v>8.9183419458656168E-2</v>
      </c>
      <c r="AT264" s="112">
        <f t="shared" si="59"/>
        <v>1.0050253589696925E-2</v>
      </c>
      <c r="AU264" s="112">
        <f t="shared" si="60"/>
        <v>5.6356620640114256E-2</v>
      </c>
      <c r="AV264" s="112">
        <f t="shared" si="61"/>
        <v>0.15673322421433414</v>
      </c>
      <c r="AW264" s="112">
        <f t="shared" si="62"/>
        <v>5.7651264276058566E-2</v>
      </c>
      <c r="AX264" s="112">
        <f t="shared" si="63"/>
        <v>0.99999999999999989</v>
      </c>
      <c r="AY264" s="112">
        <f>SUMPRODUCT(AN264:AW264,幕後結果_最佳化!$Z$1005:$AI$1005)</f>
        <v>0.49137501598589611</v>
      </c>
      <c r="AZ264" s="112">
        <f>(SUMPRODUCT(AN264:AW264,MMULT(AN264:AW264,幕後結果!$AB$9:$AK$18)))*252</f>
        <v>5.9522972696369851E-2</v>
      </c>
      <c r="BA264" s="112">
        <f t="shared" si="64"/>
        <v>0.24397330324519084</v>
      </c>
      <c r="BB264" s="88">
        <f t="shared" si="65"/>
        <v>1.8382134849204506</v>
      </c>
      <c r="BC264" s="46"/>
      <c r="BD264" s="46"/>
    </row>
    <row r="265" spans="1:56">
      <c r="A265" s="81">
        <v>264</v>
      </c>
      <c r="B265" s="112">
        <v>0.84659102852000023</v>
      </c>
      <c r="C265" s="112">
        <v>0.29865489374793253</v>
      </c>
      <c r="D265" s="112">
        <v>9.9125350218278729E-2</v>
      </c>
      <c r="E265" s="112">
        <v>0.87461826843199075</v>
      </c>
      <c r="F265" s="112">
        <v>0.91521255712854566</v>
      </c>
      <c r="G265" s="112">
        <v>0.68724532814472261</v>
      </c>
      <c r="H265" s="112">
        <v>0.86159273317113061</v>
      </c>
      <c r="I265" s="112">
        <v>0.46124617273589696</v>
      </c>
      <c r="J265" s="112">
        <v>0.39813285462053449</v>
      </c>
      <c r="K265" s="90">
        <v>0.40191817232047544</v>
      </c>
      <c r="L265" s="91"/>
      <c r="M265" s="92">
        <v>264</v>
      </c>
      <c r="N265" s="115">
        <v>1.0219217381211025</v>
      </c>
      <c r="O265" s="115">
        <v>-0.52827311696001522</v>
      </c>
      <c r="P265" s="115">
        <v>-1.2865513771146857</v>
      </c>
      <c r="Q265" s="115">
        <v>1.1484969700200098</v>
      </c>
      <c r="R265" s="115">
        <v>1.3735710624306341</v>
      </c>
      <c r="S265" s="115">
        <v>0.48805717484974226</v>
      </c>
      <c r="T265" s="115">
        <v>1.0875030901247096</v>
      </c>
      <c r="U265" s="112">
        <v>-9.7294724365459606E-2</v>
      </c>
      <c r="V265" s="112">
        <v>-0.25818295861940044</v>
      </c>
      <c r="W265" s="84">
        <v>-0.24838525028283637</v>
      </c>
      <c r="X265" s="46"/>
      <c r="Y265" s="85">
        <v>264</v>
      </c>
      <c r="Z265" s="112">
        <f>(幕後結果!$AB$2+幕後結果!$AB$4*幕後結果_最佳化!$N1266)*12/3</f>
        <v>1.2204770146143102</v>
      </c>
      <c r="AA265" s="112">
        <f>(幕後結果!$AC$2+幕後結果!$AC$4*幕後結果_最佳化!$O1266)*12/3</f>
        <v>-2.0171278187227424</v>
      </c>
      <c r="AB265" s="112">
        <f>(幕後結果!$AD$2+幕後結果!$AD$4*幕後結果_最佳化!$P1266)*12/3</f>
        <v>-0.39758383899471461</v>
      </c>
      <c r="AC265" s="112">
        <f>(幕後結果!$AE$2+幕後結果!$AE$4*幕後結果_最佳化!$Q1266)*12/3</f>
        <v>1.3868748509839366</v>
      </c>
      <c r="AD265" s="112">
        <f>(幕後結果!$AF$2+幕後結果!$AF$4*幕後結果_最佳化!$R1266)*12/3</f>
        <v>3.6926120854223199</v>
      </c>
      <c r="AE265" s="112">
        <f>(幕後結果!$AG$2+幕後結果!$AG$4*幕後結果_最佳化!$S1266)*12/3</f>
        <v>0.49633499994360752</v>
      </c>
      <c r="AF265" s="112">
        <f>(幕後結果!$AH$2+幕後結果!$AH$4*幕後結果_最佳化!$T1266)*12/3</f>
        <v>0.6730491217931901</v>
      </c>
      <c r="AG265" s="112">
        <f>(幕後結果!$AI$2+幕後結果!$AI$4*幕後結果_最佳化!$U1266)*12/3</f>
        <v>1.0249158202773323</v>
      </c>
      <c r="AH265" s="112">
        <f>(幕後結果!$AJ$2+幕後結果!$AJ$4*幕後結果_最佳化!$V1266)*12/3</f>
        <v>1.6276156795432144</v>
      </c>
      <c r="AI265" s="86">
        <f>(幕後結果!$AK$2+幕後結果!$AK$4*幕後結果_最佳化!$W1266)*12/3</f>
        <v>0.14623426081956656</v>
      </c>
      <c r="AJ265" s="46"/>
      <c r="AK265" s="46"/>
      <c r="AL265" s="46"/>
      <c r="AM265" s="94">
        <v>264</v>
      </c>
      <c r="AN265" s="112">
        <f t="shared" si="53"/>
        <v>0.17596715760105772</v>
      </c>
      <c r="AO265" s="112">
        <f t="shared" si="54"/>
        <v>0.15401526479150729</v>
      </c>
      <c r="AP265" s="112">
        <f t="shared" si="55"/>
        <v>0.19439037059039563</v>
      </c>
      <c r="AQ265" s="112">
        <f t="shared" si="56"/>
        <v>3.4990028901955461E-2</v>
      </c>
      <c r="AR265" s="112">
        <f t="shared" si="57"/>
        <v>6.9151430170452761E-3</v>
      </c>
      <c r="AS265" s="112">
        <f t="shared" si="58"/>
        <v>8.5449686940239147E-2</v>
      </c>
      <c r="AT265" s="112">
        <f t="shared" si="59"/>
        <v>6.819384374409472E-2</v>
      </c>
      <c r="AU265" s="112">
        <f t="shared" si="60"/>
        <v>0.10791000416724283</v>
      </c>
      <c r="AV265" s="112">
        <f t="shared" si="61"/>
        <v>2.8255433609866144E-2</v>
      </c>
      <c r="AW265" s="112">
        <f t="shared" si="62"/>
        <v>0.14391306663659589</v>
      </c>
      <c r="AX265" s="112">
        <f t="shared" si="63"/>
        <v>1.0000000000000002</v>
      </c>
      <c r="AY265" s="112">
        <f>SUMPRODUCT(AN265:AW265,幕後結果_最佳化!$Z$1005:$AI$1005)</f>
        <v>-1.8559292294142719E-2</v>
      </c>
      <c r="AZ265" s="112">
        <f>(SUMPRODUCT(AN265:AW265,MMULT(AN265:AW265,幕後結果!$AB$9:$AK$18)))*252</f>
        <v>5.8455259682925725E-2</v>
      </c>
      <c r="BA265" s="112">
        <f t="shared" si="64"/>
        <v>0.24177522553588018</v>
      </c>
      <c r="BB265" s="88">
        <f t="shared" si="65"/>
        <v>-0.25420012392883479</v>
      </c>
      <c r="BC265" s="46"/>
      <c r="BD265" s="46"/>
    </row>
    <row r="266" spans="1:56">
      <c r="A266" s="81">
        <v>265</v>
      </c>
      <c r="B266" s="112">
        <v>0.86262783716322011</v>
      </c>
      <c r="C266" s="112">
        <v>0.10604772029573617</v>
      </c>
      <c r="D266" s="112">
        <v>0.81586870805931944</v>
      </c>
      <c r="E266" s="112">
        <v>0.11054626059055916</v>
      </c>
      <c r="F266" s="112">
        <v>0.80959369221143795</v>
      </c>
      <c r="G266" s="112">
        <v>0.87872293079648722</v>
      </c>
      <c r="H266" s="112">
        <v>0.27896705499175378</v>
      </c>
      <c r="I266" s="112">
        <v>0.44480216873945522</v>
      </c>
      <c r="J266" s="112">
        <v>0.39523911896524089</v>
      </c>
      <c r="K266" s="90">
        <v>0.42441890459924103</v>
      </c>
      <c r="L266" s="91"/>
      <c r="M266" s="92">
        <v>265</v>
      </c>
      <c r="N266" s="115">
        <v>1.0922019952992703</v>
      </c>
      <c r="O266" s="115">
        <v>-1.2478242101133534</v>
      </c>
      <c r="P266" s="115">
        <v>0.89973257431277764</v>
      </c>
      <c r="Q266" s="115">
        <v>-1.2236281875560264</v>
      </c>
      <c r="R266" s="115">
        <v>0.87640000508776394</v>
      </c>
      <c r="S266" s="115">
        <v>1.1686265203956852</v>
      </c>
      <c r="T266" s="115">
        <v>-0.58591280773839827</v>
      </c>
      <c r="U266" s="112">
        <v>-0.13880488019977813</v>
      </c>
      <c r="V266" s="112">
        <v>-0.26568964630790348</v>
      </c>
      <c r="W266" s="84">
        <v>-0.19060150728719855</v>
      </c>
      <c r="X266" s="46"/>
      <c r="Y266" s="85">
        <v>265</v>
      </c>
      <c r="Z266" s="112">
        <f>(幕後結果!$AB$2+幕後結果!$AB$4*幕後結果_最佳化!$N1267)*12/3</f>
        <v>1.3077334958071625</v>
      </c>
      <c r="AA266" s="112">
        <f>(幕後結果!$AC$2+幕後結果!$AC$4*幕後結果_最佳化!$O1267)*12/3</f>
        <v>-3.0026153949816048</v>
      </c>
      <c r="AB266" s="112">
        <f>(幕後結果!$AD$2+幕後結果!$AD$4*幕後結果_最佳化!$P1267)*12/3</f>
        <v>1.4437047271582688</v>
      </c>
      <c r="AC266" s="112">
        <f>(幕後結果!$AE$2+幕後結果!$AE$4*幕後結果_最佳化!$Q1267)*12/3</f>
        <v>6.1795356016195235E-2</v>
      </c>
      <c r="AD266" s="112">
        <f>(幕後結果!$AF$2+幕後結果!$AF$4*幕後結果_最佳化!$R1267)*12/3</f>
        <v>2.8564940918848003</v>
      </c>
      <c r="AE266" s="112">
        <f>(幕後結果!$AG$2+幕後結果!$AG$4*幕後結果_最佳化!$S1267)*12/3</f>
        <v>0.77000871946782279</v>
      </c>
      <c r="AF266" s="112">
        <f>(幕後結果!$AH$2+幕後結果!$AH$4*幕後結果_最佳化!$T1267)*12/3</f>
        <v>-0.58612895013913557</v>
      </c>
      <c r="AG266" s="112">
        <f>(幕後結果!$AI$2+幕後結果!$AI$4*幕後結果_最佳化!$U1267)*12/3</f>
        <v>-0.18350415279849319</v>
      </c>
      <c r="AH266" s="112">
        <f>(幕後結果!$AJ$2+幕後結果!$AJ$4*幕後結果_最佳化!$V1267)*12/3</f>
        <v>1.599840444240737</v>
      </c>
      <c r="AI266" s="86">
        <f>(幕後結果!$AK$2+幕後結果!$AK$4*幕後結果_最佳化!$W1267)*12/3</f>
        <v>1.3968070660670129E-3</v>
      </c>
      <c r="AJ266" s="46"/>
      <c r="AK266" s="46"/>
      <c r="AL266" s="46"/>
      <c r="AM266" s="94">
        <v>265</v>
      </c>
      <c r="AN266" s="112">
        <f t="shared" si="53"/>
        <v>2.8990639286764305E-2</v>
      </c>
      <c r="AO266" s="112">
        <f t="shared" si="54"/>
        <v>0.10270018853355713</v>
      </c>
      <c r="AP266" s="112">
        <f t="shared" si="55"/>
        <v>0.18363929330952339</v>
      </c>
      <c r="AQ266" s="112">
        <f t="shared" si="56"/>
        <v>0.17241658589351883</v>
      </c>
      <c r="AR266" s="112">
        <f t="shared" si="57"/>
        <v>7.658279893190531E-2</v>
      </c>
      <c r="AS266" s="112">
        <f t="shared" si="58"/>
        <v>0.11058243956486413</v>
      </c>
      <c r="AT266" s="112">
        <f t="shared" si="59"/>
        <v>0.20928111964253848</v>
      </c>
      <c r="AU266" s="112">
        <f t="shared" si="60"/>
        <v>1.9449405465392262E-2</v>
      </c>
      <c r="AV266" s="112">
        <f t="shared" si="61"/>
        <v>1.2039080396723353E-2</v>
      </c>
      <c r="AW266" s="112">
        <f t="shared" si="62"/>
        <v>8.4318448975212873E-2</v>
      </c>
      <c r="AX266" s="112">
        <f t="shared" si="63"/>
        <v>1</v>
      </c>
      <c r="AY266" s="112">
        <f>SUMPRODUCT(AN266:AW266,幕後結果_最佳化!$Z$1005:$AI$1005)</f>
        <v>0.26340979148678739</v>
      </c>
      <c r="AZ266" s="112">
        <f>(SUMPRODUCT(AN266:AW266,MMULT(AN266:AW266,幕後結果!$AB$9:$AK$18)))*252</f>
        <v>4.5356188394699938E-2</v>
      </c>
      <c r="BA266" s="112">
        <f t="shared" si="64"/>
        <v>0.21296992368571657</v>
      </c>
      <c r="BB266" s="88">
        <f t="shared" si="65"/>
        <v>1.03540343946499</v>
      </c>
      <c r="BC266" s="46"/>
      <c r="BD266" s="46"/>
    </row>
    <row r="267" spans="1:56">
      <c r="A267" s="81">
        <v>266</v>
      </c>
      <c r="B267" s="112">
        <v>0.83854489001548549</v>
      </c>
      <c r="C267" s="112">
        <v>0.4037646950155187</v>
      </c>
      <c r="D267" s="112">
        <v>0.25432539336345283</v>
      </c>
      <c r="E267" s="112">
        <v>0.32526220475416312</v>
      </c>
      <c r="F267" s="112">
        <v>0.55236030211332832</v>
      </c>
      <c r="G267" s="112">
        <v>0.67969903139579024</v>
      </c>
      <c r="H267" s="112">
        <v>0.31550481955194298</v>
      </c>
      <c r="I267" s="112">
        <v>0.16377277590708372</v>
      </c>
      <c r="J267" s="112">
        <v>0.45890851080198303</v>
      </c>
      <c r="K267" s="90">
        <v>0.30540493475312269</v>
      </c>
      <c r="L267" s="91"/>
      <c r="M267" s="92">
        <v>266</v>
      </c>
      <c r="N267" s="115">
        <v>0.9884951266940748</v>
      </c>
      <c r="O267" s="115">
        <v>-0.24361450927375161</v>
      </c>
      <c r="P267" s="115">
        <v>-0.66094000909805517</v>
      </c>
      <c r="Q267" s="115">
        <v>-0.45303379106228131</v>
      </c>
      <c r="R267" s="115">
        <v>0.13162691485220965</v>
      </c>
      <c r="S267" s="115">
        <v>0.46685735557913549</v>
      </c>
      <c r="T267" s="115">
        <v>-0.48030625880934813</v>
      </c>
      <c r="U267" s="112">
        <v>-0.97906967957353752</v>
      </c>
      <c r="V267" s="112">
        <v>-0.10318389500608457</v>
      </c>
      <c r="W267" s="84">
        <v>-0.50891776169179381</v>
      </c>
      <c r="X267" s="46"/>
      <c r="Y267" s="85">
        <v>266</v>
      </c>
      <c r="Z267" s="112">
        <f>(幕後結果!$AB$2+幕後結果!$AB$4*幕後結果_最佳化!$N1268)*12/3</f>
        <v>1.1789761919305068</v>
      </c>
      <c r="AA267" s="112">
        <f>(幕後結果!$AC$2+幕後結果!$AC$4*幕後結果_最佳化!$O1268)*12/3</f>
        <v>-1.62775177142648</v>
      </c>
      <c r="AB267" s="112">
        <f>(幕後結果!$AD$2+幕後結果!$AD$4*幕後結果_最佳化!$P1268)*12/3</f>
        <v>0.16300521985767269</v>
      </c>
      <c r="AC267" s="112">
        <f>(幕後結果!$AE$2+幕後結果!$AE$4*幕後結果_最佳化!$Q1268)*12/3</f>
        <v>0.42026072631680034</v>
      </c>
      <c r="AD267" s="112">
        <f>(幕後結果!$AF$2+幕後結果!$AF$4*幕後結果_最佳化!$R1268)*12/3</f>
        <v>2.2598980414811716</v>
      </c>
      <c r="AE267" s="112">
        <f>(幕後結果!$AG$2+幕後結果!$AG$4*幕後結果_最佳化!$S1268)*12/3</f>
        <v>0.23483888485476387</v>
      </c>
      <c r="AF267" s="112">
        <f>(幕後結果!$AH$2+幕後結果!$AH$4*幕後結果_最佳化!$T1268)*12/3</f>
        <v>-0.56260561022382671</v>
      </c>
      <c r="AG267" s="112">
        <f>(幕後結果!$AI$2+幕後結果!$AI$4*幕後結果_最佳化!$U1268)*12/3</f>
        <v>-0.56056502219210946</v>
      </c>
      <c r="AH267" s="112">
        <f>(幕後結果!$AJ$2+幕後結果!$AJ$4*幕後結果_最佳化!$V1268)*12/3</f>
        <v>1.3459363466380905</v>
      </c>
      <c r="AI267" s="86">
        <f>(幕後結果!$AK$2+幕後結果!$AK$4*幕後結果_最佳化!$W1268)*12/3</f>
        <v>-0.16486267320175324</v>
      </c>
      <c r="AJ267" s="46"/>
      <c r="AK267" s="46"/>
      <c r="AL267" s="46"/>
      <c r="AM267" s="94">
        <v>266</v>
      </c>
      <c r="AN267" s="112">
        <f t="shared" si="53"/>
        <v>0.17491414002114367</v>
      </c>
      <c r="AO267" s="112">
        <f t="shared" si="54"/>
        <v>6.0204683949389576E-2</v>
      </c>
      <c r="AP267" s="112">
        <f t="shared" si="55"/>
        <v>0.14867541329172418</v>
      </c>
      <c r="AQ267" s="112">
        <f t="shared" si="56"/>
        <v>5.7155243319000605E-2</v>
      </c>
      <c r="AR267" s="112">
        <f t="shared" si="57"/>
        <v>6.1182033160864902E-2</v>
      </c>
      <c r="AS267" s="112">
        <f t="shared" si="58"/>
        <v>0.15695434625372548</v>
      </c>
      <c r="AT267" s="112">
        <f t="shared" si="59"/>
        <v>4.0421385814634753E-2</v>
      </c>
      <c r="AU267" s="112">
        <f t="shared" si="60"/>
        <v>0.11138628950858487</v>
      </c>
      <c r="AV267" s="112">
        <f t="shared" si="61"/>
        <v>0.13914963306198536</v>
      </c>
      <c r="AW267" s="112">
        <f t="shared" si="62"/>
        <v>4.9956831618946665E-2</v>
      </c>
      <c r="AX267" s="112">
        <f t="shared" si="63"/>
        <v>1</v>
      </c>
      <c r="AY267" s="112">
        <f>SUMPRODUCT(AN267:AW267,幕後結果_最佳化!$Z$1005:$AI$1005)</f>
        <v>0.34086204935822179</v>
      </c>
      <c r="AZ267" s="112">
        <f>(SUMPRODUCT(AN267:AW267,MMULT(AN267:AW267,幕後結果!$AB$9:$AK$18)))*252</f>
        <v>5.2633521004820001E-2</v>
      </c>
      <c r="BA267" s="112">
        <f t="shared" si="64"/>
        <v>0.22941996644760457</v>
      </c>
      <c r="BB267" s="88">
        <f t="shared" si="65"/>
        <v>1.2987625008055741</v>
      </c>
      <c r="BC267" s="46"/>
      <c r="BD267" s="46"/>
    </row>
    <row r="268" spans="1:56">
      <c r="A268" s="81">
        <v>267</v>
      </c>
      <c r="B268" s="112">
        <v>0.71455046351091034</v>
      </c>
      <c r="C268" s="112">
        <v>0.15089338564367227</v>
      </c>
      <c r="D268" s="112">
        <v>2.60521138472527E-2</v>
      </c>
      <c r="E268" s="112">
        <v>0.78230137512665876</v>
      </c>
      <c r="F268" s="112">
        <v>0.95388364924022695</v>
      </c>
      <c r="G268" s="112">
        <v>0.10487371897232922</v>
      </c>
      <c r="H268" s="112">
        <v>0.60623332774141092</v>
      </c>
      <c r="I268" s="112">
        <v>0.11482727254908998</v>
      </c>
      <c r="J268" s="112">
        <v>0.61861090594100676</v>
      </c>
      <c r="K268" s="90">
        <v>0.75606832469139151</v>
      </c>
      <c r="L268" s="91"/>
      <c r="M268" s="92">
        <v>267</v>
      </c>
      <c r="N268" s="115">
        <v>0.56672788435473354</v>
      </c>
      <c r="O268" s="115">
        <v>-1.0326093062623041</v>
      </c>
      <c r="P268" s="115">
        <v>-1.942271612547033</v>
      </c>
      <c r="Q268" s="115">
        <v>0.77998917016760283</v>
      </c>
      <c r="R268" s="115">
        <v>1.6837359957301141</v>
      </c>
      <c r="S268" s="115">
        <v>-1.2542602196975472</v>
      </c>
      <c r="T268" s="115">
        <v>0.26951507315174639</v>
      </c>
      <c r="U268" s="112">
        <v>-1.2012492115599387</v>
      </c>
      <c r="V268" s="112">
        <v>0.30183455427756262</v>
      </c>
      <c r="W268" s="84">
        <v>0.69371118431230583</v>
      </c>
      <c r="X268" s="46"/>
      <c r="Y268" s="85">
        <v>267</v>
      </c>
      <c r="Z268" s="112">
        <f>(幕後結果!$AB$2+幕後結果!$AB$4*幕後結果_最佳化!$N1269)*12/3</f>
        <v>0.65533090481029643</v>
      </c>
      <c r="AA268" s="112">
        <f>(幕後結果!$AC$2+幕後結果!$AC$4*幕後結果_最佳化!$O1269)*12/3</f>
        <v>-2.7516894192249897</v>
      </c>
      <c r="AB268" s="112">
        <f>(幕後結果!$AD$2+幕後結果!$AD$4*幕後結果_最佳化!$P1269)*12/3</f>
        <v>-1.1537202192518867</v>
      </c>
      <c r="AC268" s="112">
        <f>(幕後結果!$AE$2+幕後結果!$AE$4*幕後結果_最佳化!$Q1269)*12/3</f>
        <v>0.85069637425293421</v>
      </c>
      <c r="AD268" s="112">
        <f>(幕後結果!$AF$2+幕後結果!$AF$4*幕後結果_最佳化!$R1269)*12/3</f>
        <v>3.5534932189117576</v>
      </c>
      <c r="AE268" s="112">
        <f>(幕後結果!$AG$2+幕後結果!$AG$4*幕後結果_最佳化!$S1269)*12/3</f>
        <v>-1.4034221720150797</v>
      </c>
      <c r="AF268" s="112">
        <f>(幕後結果!$AH$2+幕後結果!$AH$4*幕後結果_最佳化!$T1269)*12/3</f>
        <v>0.10815488495060573</v>
      </c>
      <c r="AG268" s="112">
        <f>(幕後結果!$AI$2+幕後結果!$AI$4*幕後結果_最佳化!$U1269)*12/3</f>
        <v>-0.58232480612156901</v>
      </c>
      <c r="AH268" s="112">
        <f>(幕後結果!$AJ$2+幕後結果!$AJ$4*幕後結果_最佳化!$V1269)*12/3</f>
        <v>2.0701197215869946</v>
      </c>
      <c r="AI268" s="86">
        <f>(幕後結果!$AK$2+幕後結果!$AK$4*幕後結果_最佳化!$W1269)*12/3</f>
        <v>0.52306901318275223</v>
      </c>
      <c r="AJ268" s="46"/>
      <c r="AK268" s="46"/>
      <c r="AL268" s="46"/>
      <c r="AM268" s="94">
        <v>267</v>
      </c>
      <c r="AN268" s="112">
        <f t="shared" si="53"/>
        <v>5.3712773317215974E-2</v>
      </c>
      <c r="AO268" s="112">
        <f t="shared" si="54"/>
        <v>1.7839855268125218E-2</v>
      </c>
      <c r="AP268" s="112">
        <f t="shared" si="55"/>
        <v>0.18002792951190322</v>
      </c>
      <c r="AQ268" s="112">
        <f t="shared" si="56"/>
        <v>0.16250102761713656</v>
      </c>
      <c r="AR268" s="112">
        <f t="shared" si="57"/>
        <v>0.15105156317222368</v>
      </c>
      <c r="AS268" s="112">
        <f t="shared" si="58"/>
        <v>4.1037322207601493E-2</v>
      </c>
      <c r="AT268" s="112">
        <f t="shared" si="59"/>
        <v>5.4390729432433275E-2</v>
      </c>
      <c r="AU268" s="112">
        <f t="shared" si="60"/>
        <v>0.17768456585836093</v>
      </c>
      <c r="AV268" s="112">
        <f t="shared" si="61"/>
        <v>9.6001560654955534E-2</v>
      </c>
      <c r="AW268" s="112">
        <f t="shared" si="62"/>
        <v>6.5752672960044237E-2</v>
      </c>
      <c r="AX268" s="112">
        <f t="shared" si="63"/>
        <v>1.0000000000000002</v>
      </c>
      <c r="AY268" s="112">
        <f>SUMPRODUCT(AN268:AW268,幕後結果_最佳化!$Z$1005:$AI$1005)</f>
        <v>0.69142553146135011</v>
      </c>
      <c r="AZ268" s="112">
        <f>(SUMPRODUCT(AN268:AW268,MMULT(AN268:AW268,幕後結果!$AB$9:$AK$18)))*252</f>
        <v>5.5123071832821773E-2</v>
      </c>
      <c r="BA268" s="112">
        <f t="shared" si="64"/>
        <v>0.23478303139882528</v>
      </c>
      <c r="BB268" s="88">
        <f t="shared" si="65"/>
        <v>2.7622334016111307</v>
      </c>
      <c r="BC268" s="46"/>
      <c r="BD268" s="46"/>
    </row>
    <row r="269" spans="1:56">
      <c r="A269" s="81">
        <v>268</v>
      </c>
      <c r="B269" s="112">
        <v>0.21128121751362228</v>
      </c>
      <c r="C269" s="112">
        <v>0.26429019481861182</v>
      </c>
      <c r="D269" s="112">
        <v>0.47572446427959347</v>
      </c>
      <c r="E269" s="112">
        <v>0.45241125775942659</v>
      </c>
      <c r="F269" s="112">
        <v>5.936008703740181E-2</v>
      </c>
      <c r="G269" s="112">
        <v>0.11350916513964449</v>
      </c>
      <c r="H269" s="112">
        <v>0.71354722720776786</v>
      </c>
      <c r="I269" s="112">
        <v>8.7330504834607581E-2</v>
      </c>
      <c r="J269" s="112">
        <v>0.31813410151001431</v>
      </c>
      <c r="K269" s="90">
        <v>0.39645353630669367</v>
      </c>
      <c r="L269" s="91"/>
      <c r="M269" s="92">
        <v>268</v>
      </c>
      <c r="N269" s="115">
        <v>-0.80198361720823996</v>
      </c>
      <c r="O269" s="115">
        <v>-0.63017454809140494</v>
      </c>
      <c r="P269" s="115">
        <v>-6.0887344264683882E-2</v>
      </c>
      <c r="Q269" s="115">
        <v>-0.11957160338065856</v>
      </c>
      <c r="R269" s="115">
        <v>-1.5601680485318323</v>
      </c>
      <c r="S269" s="115">
        <v>-1.2080752201669911</v>
      </c>
      <c r="T269" s="115">
        <v>0.56377753033695621</v>
      </c>
      <c r="U269" s="112">
        <v>-1.3573783942618889</v>
      </c>
      <c r="V269" s="112">
        <v>-0.4729228767966604</v>
      </c>
      <c r="W269" s="84">
        <v>-0.26253750716153595</v>
      </c>
      <c r="X269" s="46"/>
      <c r="Y269" s="85">
        <v>268</v>
      </c>
      <c r="Z269" s="112">
        <f>(幕後結果!$AB$2+幕後結果!$AB$4*幕後結果_最佳化!$N1270)*12/3</f>
        <v>-1.04399340317858</v>
      </c>
      <c r="AA269" s="112">
        <f>(幕後結果!$AC$2+幕後結果!$AC$4*幕後結果_最佳化!$O1270)*12/3</f>
        <v>-2.3160255735701489</v>
      </c>
      <c r="AB269" s="112">
        <f>(幕後結果!$AD$2+幕後結果!$AD$4*幕後結果_最佳化!$P1270)*12/3</f>
        <v>0.10409899781696663</v>
      </c>
      <c r="AC269" s="112">
        <f>(幕後結果!$AE$2+幕後結果!$AE$4*幕後結果_最佳化!$Q1270)*12/3</f>
        <v>0.62999350446356894</v>
      </c>
      <c r="AD269" s="112">
        <f>(幕後結果!$AF$2+幕後結果!$AF$4*幕後結果_最佳化!$R1270)*12/3</f>
        <v>7.1407928040595703E-2</v>
      </c>
      <c r="AE269" s="112">
        <f>(幕後結果!$AG$2+幕後結果!$AG$4*幕後結果_最佳化!$S1270)*12/3</f>
        <v>-1.8209914947501804</v>
      </c>
      <c r="AF269" s="112">
        <f>(幕後結果!$AH$2+幕後結果!$AH$4*幕後結果_最佳化!$T1270)*12/3</f>
        <v>7.4958486369446214E-2</v>
      </c>
      <c r="AG269" s="112">
        <f>(幕後結果!$AI$2+幕後結果!$AI$4*幕後結果_最佳化!$U1270)*12/3</f>
        <v>-1.2975581868951589</v>
      </c>
      <c r="AH269" s="112">
        <f>(幕後結果!$AJ$2+幕後結果!$AJ$4*幕後結果_最佳化!$V1270)*12/3</f>
        <v>0.26796529186688356</v>
      </c>
      <c r="AI269" s="86">
        <f>(幕後結果!$AK$2+幕後結果!$AK$4*幕後結果_最佳化!$W1270)*12/3</f>
        <v>-0.73233681074812884</v>
      </c>
      <c r="AJ269" s="46"/>
      <c r="AK269" s="46"/>
      <c r="AL269" s="46"/>
      <c r="AM269" s="94">
        <v>268</v>
      </c>
      <c r="AN269" s="112">
        <f t="shared" si="53"/>
        <v>3.3988438670393285E-2</v>
      </c>
      <c r="AO269" s="112">
        <f t="shared" si="54"/>
        <v>8.875465259982071E-2</v>
      </c>
      <c r="AP269" s="112">
        <f t="shared" si="55"/>
        <v>5.0065681533304582E-2</v>
      </c>
      <c r="AQ269" s="112">
        <f t="shared" si="56"/>
        <v>0.2179974263265724</v>
      </c>
      <c r="AR269" s="112">
        <f t="shared" si="57"/>
        <v>0.15700731981938121</v>
      </c>
      <c r="AS269" s="112">
        <f t="shared" si="58"/>
        <v>0.11257861766840531</v>
      </c>
      <c r="AT269" s="112">
        <f t="shared" si="59"/>
        <v>3.2966837183173482E-2</v>
      </c>
      <c r="AU269" s="112">
        <f t="shared" si="60"/>
        <v>4.3962841067568828E-2</v>
      </c>
      <c r="AV269" s="112">
        <f t="shared" si="61"/>
        <v>0.20765133571759822</v>
      </c>
      <c r="AW269" s="112">
        <f t="shared" si="62"/>
        <v>5.5026849413781921E-2</v>
      </c>
      <c r="AX269" s="112">
        <f t="shared" si="63"/>
        <v>0.99999999999999989</v>
      </c>
      <c r="AY269" s="112">
        <f>SUMPRODUCT(AN269:AW269,幕後結果_最佳化!$Z$1005:$AI$1005)</f>
        <v>0.67813430720810619</v>
      </c>
      <c r="AZ269" s="112">
        <f>(SUMPRODUCT(AN269:AW269,MMULT(AN269:AW269,幕後結果!$AB$9:$AK$18)))*252</f>
        <v>5.2447276406337971E-2</v>
      </c>
      <c r="BA269" s="112">
        <f t="shared" si="64"/>
        <v>0.22901370353395442</v>
      </c>
      <c r="BB269" s="88">
        <f t="shared" si="65"/>
        <v>2.773782954494354</v>
      </c>
      <c r="BC269" s="46"/>
      <c r="BD269" s="46"/>
    </row>
    <row r="270" spans="1:56">
      <c r="A270" s="81">
        <v>269</v>
      </c>
      <c r="B270" s="112">
        <v>0.84210069805793375</v>
      </c>
      <c r="C270" s="112">
        <v>2.7297573540103315E-2</v>
      </c>
      <c r="D270" s="112">
        <v>0.64487491226780369</v>
      </c>
      <c r="E270" s="112">
        <v>0.78890073511717174</v>
      </c>
      <c r="F270" s="112">
        <v>6.4316596662603587E-3</v>
      </c>
      <c r="G270" s="112">
        <v>0.85241803111351078</v>
      </c>
      <c r="H270" s="112">
        <v>0.95486652657663407</v>
      </c>
      <c r="I270" s="112">
        <v>0.42918459861493741</v>
      </c>
      <c r="J270" s="112">
        <v>0.97260553784340442</v>
      </c>
      <c r="K270" s="90">
        <v>0.35176300216355538</v>
      </c>
      <c r="L270" s="91"/>
      <c r="M270" s="92">
        <v>269</v>
      </c>
      <c r="N270" s="115">
        <v>1.0031290419324912</v>
      </c>
      <c r="O270" s="115">
        <v>-1.9220843331194923</v>
      </c>
      <c r="P270" s="115">
        <v>0.37152011668431856</v>
      </c>
      <c r="Q270" s="115">
        <v>0.80261286564896395</v>
      </c>
      <c r="R270" s="115">
        <v>-2.4875311356047307</v>
      </c>
      <c r="S270" s="115">
        <v>1.0468604659532184</v>
      </c>
      <c r="T270" s="115">
        <v>1.6939912442826546</v>
      </c>
      <c r="U270" s="112">
        <v>-0.17845049389282505</v>
      </c>
      <c r="V270" s="112">
        <v>1.9205463508453333</v>
      </c>
      <c r="W270" s="84">
        <v>-0.38056507004393147</v>
      </c>
      <c r="X270" s="46"/>
      <c r="Y270" s="85">
        <v>269</v>
      </c>
      <c r="Z270" s="112">
        <f>(幕後結果!$AB$2+幕後結果!$AB$4*幕後結果_最佳化!$N1271)*12/3</f>
        <v>1.197144935202769</v>
      </c>
      <c r="AA270" s="112">
        <f>(幕後結果!$AC$2+幕後結果!$AC$4*幕後結果_最佳化!$O1271)*12/3</f>
        <v>-3.9395341268607318</v>
      </c>
      <c r="AB270" s="112">
        <f>(幕後結果!$AD$2+幕後結果!$AD$4*幕後結果_最佳化!$P1271)*12/3</f>
        <v>0.89099351299697338</v>
      </c>
      <c r="AC270" s="112">
        <f>(幕後結果!$AE$2+幕後結果!$AE$4*幕後結果_最佳化!$Q1271)*12/3</f>
        <v>1.2846432249189093</v>
      </c>
      <c r="AD270" s="112">
        <f>(幕後結果!$AF$2+幕後結果!$AF$4*幕後結果_最佳化!$R1271)*12/3</f>
        <v>-0.39074640778307446</v>
      </c>
      <c r="AE270" s="112">
        <f>(幕後結果!$AG$2+幕後結果!$AG$4*幕後結果_最佳化!$S1271)*12/3</f>
        <v>-7.0782706239724158E-2</v>
      </c>
      <c r="AF270" s="112">
        <f>(幕後結果!$AH$2+幕後結果!$AH$4*幕後結果_最佳化!$T1271)*12/3</f>
        <v>0.51959591693847285</v>
      </c>
      <c r="AG270" s="112">
        <f>(幕後結果!$AI$2+幕後結果!$AI$4*幕後結果_最佳化!$U1271)*12/3</f>
        <v>0.48911310577564682</v>
      </c>
      <c r="AH270" s="112">
        <f>(幕後結果!$AJ$2+幕後結果!$AJ$4*幕後結果_最佳化!$V1271)*12/3</f>
        <v>2.4802252567628429</v>
      </c>
      <c r="AI270" s="86">
        <f>(幕後結果!$AK$2+幕後結果!$AK$4*幕後結果_最佳化!$W1271)*12/3</f>
        <v>-0.48308050654390627</v>
      </c>
      <c r="AJ270" s="46"/>
      <c r="AK270" s="46"/>
      <c r="AL270" s="46"/>
      <c r="AM270" s="94">
        <v>269</v>
      </c>
      <c r="AN270" s="112">
        <f t="shared" si="53"/>
        <v>0.15359982378993284</v>
      </c>
      <c r="AO270" s="112">
        <f t="shared" si="54"/>
        <v>9.7603521028567494E-2</v>
      </c>
      <c r="AP270" s="112">
        <f t="shared" si="55"/>
        <v>0.19901119937177186</v>
      </c>
      <c r="AQ270" s="112">
        <f t="shared" si="56"/>
        <v>7.2767597609454102E-2</v>
      </c>
      <c r="AR270" s="112">
        <f t="shared" si="57"/>
        <v>8.6706648429525759E-2</v>
      </c>
      <c r="AS270" s="112">
        <f t="shared" si="58"/>
        <v>0.17964694645924922</v>
      </c>
      <c r="AT270" s="112">
        <f t="shared" si="59"/>
        <v>4.0622315162282388E-2</v>
      </c>
      <c r="AU270" s="112">
        <f t="shared" si="60"/>
        <v>0.10774232964383818</v>
      </c>
      <c r="AV270" s="112">
        <f t="shared" si="61"/>
        <v>2.3220990923597137E-2</v>
      </c>
      <c r="AW270" s="112">
        <f t="shared" si="62"/>
        <v>3.907862758178092E-2</v>
      </c>
      <c r="AX270" s="112">
        <f t="shared" si="63"/>
        <v>0.99999999999999989</v>
      </c>
      <c r="AY270" s="112">
        <f>SUMPRODUCT(AN270:AW270,幕後結果_最佳化!$Z$1005:$AI$1005)</f>
        <v>0.24367396798031013</v>
      </c>
      <c r="AZ270" s="112">
        <f>(SUMPRODUCT(AN270:AW270,MMULT(AN270:AW270,幕後結果!$AB$9:$AK$18)))*252</f>
        <v>5.7516264551021816E-2</v>
      </c>
      <c r="BA270" s="112">
        <f t="shared" si="64"/>
        <v>0.23982548770099857</v>
      </c>
      <c r="BB270" s="88">
        <f t="shared" si="65"/>
        <v>0.83716693294344202</v>
      </c>
      <c r="BC270" s="46"/>
      <c r="BD270" s="46"/>
    </row>
    <row r="271" spans="1:56">
      <c r="A271" s="81">
        <v>270</v>
      </c>
      <c r="B271" s="112">
        <v>0.46499119807188682</v>
      </c>
      <c r="C271" s="112">
        <v>0.62724293324333802</v>
      </c>
      <c r="D271" s="112">
        <v>0.99309042869162911</v>
      </c>
      <c r="E271" s="112">
        <v>0.51319549949946475</v>
      </c>
      <c r="F271" s="112">
        <v>0.21690658822748321</v>
      </c>
      <c r="G271" s="112">
        <v>0.49609433783180479</v>
      </c>
      <c r="H271" s="112">
        <v>0.64560388211829722</v>
      </c>
      <c r="I271" s="112">
        <v>0.60486486668764439</v>
      </c>
      <c r="J271" s="112">
        <v>0.92018021447853138</v>
      </c>
      <c r="K271" s="90">
        <v>0.85058375592888669</v>
      </c>
      <c r="L271" s="91"/>
      <c r="M271" s="92">
        <v>270</v>
      </c>
      <c r="N271" s="115">
        <v>-8.7866986371309519E-2</v>
      </c>
      <c r="O271" s="115">
        <v>0.32455996225998085</v>
      </c>
      <c r="P271" s="115">
        <v>2.461930541529882</v>
      </c>
      <c r="Q271" s="115">
        <v>3.3082245547133349E-2</v>
      </c>
      <c r="R271" s="115">
        <v>-0.78268318920788382</v>
      </c>
      <c r="S271" s="115">
        <v>-9.790199614895554E-3</v>
      </c>
      <c r="T271" s="115">
        <v>0.37347864564298772</v>
      </c>
      <c r="U271" s="112">
        <v>0.26595967354918376</v>
      </c>
      <c r="V271" s="112">
        <v>1.406284802725654</v>
      </c>
      <c r="W271" s="84">
        <v>1.0389403303042752</v>
      </c>
      <c r="X271" s="46"/>
      <c r="Y271" s="85">
        <v>270</v>
      </c>
      <c r="Z271" s="112">
        <f>(幕後結果!$AB$2+幕後結果!$AB$4*幕後結果_最佳化!$N1272)*12/3</f>
        <v>-0.15738161673960871</v>
      </c>
      <c r="AA271" s="112">
        <f>(幕後結果!$AC$2+幕後結果!$AC$4*幕後結果_最佳化!$O1272)*12/3</f>
        <v>-0.93828571555790852</v>
      </c>
      <c r="AB271" s="112">
        <f>(幕後結果!$AD$2+幕後結果!$AD$4*幕後結果_最佳化!$P1272)*12/3</f>
        <v>2.6007671112712094</v>
      </c>
      <c r="AC271" s="112">
        <f>(幕後結果!$AE$2+幕後結果!$AE$4*幕後結果_最佳化!$Q1272)*12/3</f>
        <v>1.5431421667910348</v>
      </c>
      <c r="AD271" s="112">
        <f>(幕後結果!$AF$2+幕後結果!$AF$4*幕後結果_最佳化!$R1272)*12/3</f>
        <v>1.7493369141075041</v>
      </c>
      <c r="AE271" s="112">
        <f>(幕後結果!$AG$2+幕後結果!$AG$4*幕後結果_最佳化!$S1272)*12/3</f>
        <v>-9.7357283266864658E-2</v>
      </c>
      <c r="AF271" s="112">
        <f>(幕後結果!$AH$2+幕後結果!$AH$4*幕後結果_最佳化!$T1272)*12/3</f>
        <v>0.34368250302186332</v>
      </c>
      <c r="AG271" s="112">
        <f>(幕後結果!$AI$2+幕後結果!$AI$4*幕後結果_最佳化!$U1272)*12/3</f>
        <v>1.0183351455718248</v>
      </c>
      <c r="AH271" s="112">
        <f>(幕後結果!$AJ$2+幕後結果!$AJ$4*幕後結果_最佳化!$V1272)*12/3</f>
        <v>2.3402752341976507</v>
      </c>
      <c r="AI271" s="86">
        <f>(幕後結果!$AK$2+幕後結果!$AK$4*幕後結果_最佳化!$W1272)*12/3</f>
        <v>1.2936176440835521</v>
      </c>
      <c r="AJ271" s="46"/>
      <c r="AK271" s="46"/>
      <c r="AL271" s="46"/>
      <c r="AM271" s="94">
        <v>270</v>
      </c>
      <c r="AN271" s="112">
        <f t="shared" si="53"/>
        <v>9.7216716988642232E-2</v>
      </c>
      <c r="AO271" s="112">
        <f t="shared" si="54"/>
        <v>0.13757607933605148</v>
      </c>
      <c r="AP271" s="112">
        <f t="shared" si="55"/>
        <v>5.3985749038100724E-2</v>
      </c>
      <c r="AQ271" s="112">
        <f t="shared" si="56"/>
        <v>0.12834536551109413</v>
      </c>
      <c r="AR271" s="112">
        <f t="shared" si="57"/>
        <v>0.15163945896965167</v>
      </c>
      <c r="AS271" s="112">
        <f t="shared" si="58"/>
        <v>0.12934244864192715</v>
      </c>
      <c r="AT271" s="112">
        <f t="shared" si="59"/>
        <v>9.9836934197206531E-2</v>
      </c>
      <c r="AU271" s="112">
        <f t="shared" si="60"/>
        <v>3.6479518332999519E-2</v>
      </c>
      <c r="AV271" s="112">
        <f t="shared" si="61"/>
        <v>0.15542348182467985</v>
      </c>
      <c r="AW271" s="112">
        <f t="shared" si="62"/>
        <v>1.0154247159646725E-2</v>
      </c>
      <c r="AX271" s="112">
        <f t="shared" si="63"/>
        <v>1</v>
      </c>
      <c r="AY271" s="112">
        <f>SUMPRODUCT(AN271:AW271,幕後結果_最佳化!$Z$1005:$AI$1005)</f>
        <v>0.44004738582961528</v>
      </c>
      <c r="AZ271" s="112">
        <f>(SUMPRODUCT(AN271:AW271,MMULT(AN271:AW271,幕後結果!$AB$9:$AK$18)))*252</f>
        <v>5.2851343900625979E-2</v>
      </c>
      <c r="BA271" s="112">
        <f t="shared" si="64"/>
        <v>0.22989420153763335</v>
      </c>
      <c r="BB271" s="88">
        <f t="shared" si="65"/>
        <v>1.7275224132375642</v>
      </c>
      <c r="BC271" s="46"/>
      <c r="BD271" s="46"/>
    </row>
    <row r="272" spans="1:56">
      <c r="A272" s="81">
        <v>271</v>
      </c>
      <c r="B272" s="112">
        <v>0.28265127371217935</v>
      </c>
      <c r="C272" s="112">
        <v>0.20454169530137456</v>
      </c>
      <c r="D272" s="112">
        <v>0.60524851943301106</v>
      </c>
      <c r="E272" s="112">
        <v>0.13202583977541349</v>
      </c>
      <c r="F272" s="112">
        <v>0.46968486975755286</v>
      </c>
      <c r="G272" s="112">
        <v>0.33259444250588355</v>
      </c>
      <c r="H272" s="112">
        <v>0.63352062825172673</v>
      </c>
      <c r="I272" s="112">
        <v>0.13951728571334532</v>
      </c>
      <c r="J272" s="112">
        <v>0.46566326059266427</v>
      </c>
      <c r="K272" s="90">
        <v>0.56095888589072529</v>
      </c>
      <c r="L272" s="91"/>
      <c r="M272" s="92">
        <v>271</v>
      </c>
      <c r="N272" s="115">
        <v>-0.57498336505810554</v>
      </c>
      <c r="O272" s="115">
        <v>-0.82550773940452682</v>
      </c>
      <c r="P272" s="115">
        <v>0.26695610097607297</v>
      </c>
      <c r="Q272" s="115">
        <v>-1.1168658699495628</v>
      </c>
      <c r="R272" s="115">
        <v>-7.6062040998742364E-2</v>
      </c>
      <c r="S272" s="115">
        <v>-0.43276034484242076</v>
      </c>
      <c r="T272" s="115">
        <v>0.34119240109043264</v>
      </c>
      <c r="U272" s="112">
        <v>-1.0824906418390752</v>
      </c>
      <c r="V272" s="112">
        <v>-8.6175984604071457E-2</v>
      </c>
      <c r="W272" s="84">
        <v>0.15340078202587232</v>
      </c>
      <c r="X272" s="46"/>
      <c r="Y272" s="85">
        <v>271</v>
      </c>
      <c r="Z272" s="112">
        <f>(幕後結果!$AB$2+幕後結果!$AB$4*幕後結果_最佳化!$N1273)*12/3</f>
        <v>-0.76216115002820362</v>
      </c>
      <c r="AA272" s="112">
        <f>(幕後結果!$AC$2+幕後結果!$AC$4*幕後結果_最佳化!$O1273)*12/3</f>
        <v>-2.5654860227550405</v>
      </c>
      <c r="AB272" s="112">
        <f>(幕後結果!$AD$2+幕後結果!$AD$4*幕後結果_最佳化!$P1273)*12/3</f>
        <v>0.43652272564921279</v>
      </c>
      <c r="AC272" s="112">
        <f>(幕後結果!$AE$2+幕後結果!$AE$4*幕後結果_最佳化!$Q1273)*12/3</f>
        <v>-3.6189248750949088E-2</v>
      </c>
      <c r="AD272" s="112">
        <f>(幕後結果!$AF$2+幕後結果!$AF$4*幕後結果_最佳化!$R1273)*12/3</f>
        <v>1.4240638949510256</v>
      </c>
      <c r="AE272" s="112">
        <f>(幕後結果!$AG$2+幕後結果!$AG$4*幕後結果_最佳化!$S1273)*12/3</f>
        <v>-0.87711663942575202</v>
      </c>
      <c r="AF272" s="112">
        <f>(幕後結果!$AH$2+幕後結果!$AH$4*幕後結果_最佳化!$T1273)*12/3</f>
        <v>1.5192917126059094E-2</v>
      </c>
      <c r="AG272" s="112">
        <f>(幕後結果!$AI$2+幕後結果!$AI$4*幕後結果_最佳化!$U1273)*12/3</f>
        <v>-1.3744814813318349</v>
      </c>
      <c r="AH272" s="112">
        <f>(幕後結果!$AJ$2+幕後結果!$AJ$4*幕後結果_最佳化!$V1273)*12/3</f>
        <v>1.2243498169230458</v>
      </c>
      <c r="AI272" s="86">
        <f>(幕後結果!$AK$2+幕後結果!$AK$4*幕後結果_最佳化!$W1273)*12/3</f>
        <v>-0.13585814187200396</v>
      </c>
      <c r="AJ272" s="46"/>
      <c r="AK272" s="46"/>
      <c r="AL272" s="46"/>
      <c r="AM272" s="94">
        <v>271</v>
      </c>
      <c r="AN272" s="112">
        <f t="shared" si="53"/>
        <v>5.0259144717572151E-3</v>
      </c>
      <c r="AO272" s="112">
        <f t="shared" si="54"/>
        <v>0.14515247646654256</v>
      </c>
      <c r="AP272" s="112">
        <f t="shared" si="55"/>
        <v>0.10748980109906223</v>
      </c>
      <c r="AQ272" s="112">
        <f t="shared" si="56"/>
        <v>6.6936023548291548E-2</v>
      </c>
      <c r="AR272" s="112">
        <f t="shared" si="57"/>
        <v>2.3207201188684294E-2</v>
      </c>
      <c r="AS272" s="112">
        <f t="shared" si="58"/>
        <v>9.9787884032781146E-2</v>
      </c>
      <c r="AT272" s="112">
        <f t="shared" si="59"/>
        <v>0.14592013206228507</v>
      </c>
      <c r="AU272" s="112">
        <f t="shared" si="60"/>
        <v>0.10344555180019734</v>
      </c>
      <c r="AV272" s="112">
        <f t="shared" si="61"/>
        <v>0.17476484587229793</v>
      </c>
      <c r="AW272" s="112">
        <f t="shared" si="62"/>
        <v>0.1282701694581006</v>
      </c>
      <c r="AX272" s="112">
        <f t="shared" si="63"/>
        <v>1</v>
      </c>
      <c r="AY272" s="112">
        <f>SUMPRODUCT(AN272:AW272,幕後結果_最佳化!$Z$1005:$AI$1005)</f>
        <v>0.19429051934127439</v>
      </c>
      <c r="AZ272" s="112">
        <f>(SUMPRODUCT(AN272:AW272,MMULT(AN272:AW272,幕後結果!$AB$9:$AK$18)))*252</f>
        <v>4.7759762838882627E-2</v>
      </c>
      <c r="BA272" s="112">
        <f t="shared" si="64"/>
        <v>0.21854007147176149</v>
      </c>
      <c r="BB272" s="88">
        <f t="shared" si="65"/>
        <v>0.69273574553962847</v>
      </c>
      <c r="BC272" s="46"/>
      <c r="BD272" s="46"/>
    </row>
    <row r="273" spans="1:56">
      <c r="A273" s="81">
        <v>272</v>
      </c>
      <c r="B273" s="112">
        <v>0.90564918725093135</v>
      </c>
      <c r="C273" s="112">
        <v>0.47129248443214378</v>
      </c>
      <c r="D273" s="112">
        <v>0.63993779368061765</v>
      </c>
      <c r="E273" s="112">
        <v>0.13841743494598635</v>
      </c>
      <c r="F273" s="112">
        <v>0.95175217689808456</v>
      </c>
      <c r="G273" s="112">
        <v>0.25252031050837997</v>
      </c>
      <c r="H273" s="112">
        <v>2.8589853205848614E-2</v>
      </c>
      <c r="I273" s="112">
        <v>0.81704941805416365</v>
      </c>
      <c r="J273" s="112">
        <v>0.74971984450147944</v>
      </c>
      <c r="K273" s="90">
        <v>0.96517842160472345</v>
      </c>
      <c r="L273" s="91"/>
      <c r="M273" s="92">
        <v>272</v>
      </c>
      <c r="N273" s="115">
        <v>1.3144297466827395</v>
      </c>
      <c r="O273" s="115">
        <v>-7.2021284989216991E-2</v>
      </c>
      <c r="P273" s="115">
        <v>0.35829252346571849</v>
      </c>
      <c r="Q273" s="115">
        <v>-1.0874570505182113</v>
      </c>
      <c r="R273" s="115">
        <v>1.6620854315229323</v>
      </c>
      <c r="S273" s="115">
        <v>-0.66657972871063575</v>
      </c>
      <c r="T273" s="115">
        <v>-1.9019345900288747</v>
      </c>
      <c r="U273" s="112">
        <v>0.904177735743389</v>
      </c>
      <c r="V273" s="112">
        <v>0.67360840054255799</v>
      </c>
      <c r="W273" s="84">
        <v>1.8142245839657389</v>
      </c>
      <c r="X273" s="46"/>
      <c r="Y273" s="85">
        <v>272</v>
      </c>
      <c r="Z273" s="112">
        <f>(幕後結果!$AB$2+幕後結果!$AB$4*幕後結果_最佳化!$N1274)*12/3</f>
        <v>1.5836404487365432</v>
      </c>
      <c r="AA273" s="112">
        <f>(幕後結果!$AC$2+幕後結果!$AC$4*幕後結果_最佳化!$O1274)*12/3</f>
        <v>-1.3629649409644491</v>
      </c>
      <c r="AB273" s="112">
        <f>(幕後結果!$AD$2+幕後結果!$AD$4*幕後結果_最佳化!$P1274)*12/3</f>
        <v>1.1611980339298338</v>
      </c>
      <c r="AC273" s="112">
        <f>(幕後結果!$AE$2+幕後結果!$AE$4*幕後結果_最佳化!$Q1274)*12/3</f>
        <v>0.24958170983445471</v>
      </c>
      <c r="AD273" s="112">
        <f>(幕後結果!$AF$2+幕後結果!$AF$4*幕後結果_最佳化!$R1274)*12/3</f>
        <v>3.9710676830011242</v>
      </c>
      <c r="AE273" s="112">
        <f>(幕後結果!$AG$2+幕後結果!$AG$4*幕後結果_最佳化!$S1274)*12/3</f>
        <v>-0.59716061466223491</v>
      </c>
      <c r="AF273" s="112">
        <f>(幕後結果!$AH$2+幕後結果!$AH$4*幕後結果_最佳化!$T1274)*12/3</f>
        <v>-1.2006687154741313</v>
      </c>
      <c r="AG273" s="112">
        <f>(幕後結果!$AI$2+幕後結果!$AI$4*幕後結果_最佳化!$U1274)*12/3</f>
        <v>0.6042614458999358</v>
      </c>
      <c r="AH273" s="112">
        <f>(幕後結果!$AJ$2+幕後結果!$AJ$4*幕後結果_最佳化!$V1274)*12/3</f>
        <v>2.387162046329891</v>
      </c>
      <c r="AI273" s="86">
        <f>(幕後結果!$AK$2+幕後結果!$AK$4*幕後結果_最佳化!$W1274)*12/3</f>
        <v>1.8457091768981451</v>
      </c>
      <c r="AJ273" s="46"/>
      <c r="AK273" s="46"/>
      <c r="AL273" s="46"/>
      <c r="AM273" s="94">
        <v>272</v>
      </c>
      <c r="AN273" s="112">
        <f t="shared" si="53"/>
        <v>9.7876824948938027E-2</v>
      </c>
      <c r="AO273" s="112">
        <f t="shared" si="54"/>
        <v>0.10097322255877665</v>
      </c>
      <c r="AP273" s="112">
        <f t="shared" si="55"/>
        <v>7.6469208053819959E-2</v>
      </c>
      <c r="AQ273" s="112">
        <f t="shared" si="56"/>
        <v>0.15861796445959508</v>
      </c>
      <c r="AR273" s="112">
        <f t="shared" si="57"/>
        <v>0.14337480132438007</v>
      </c>
      <c r="AS273" s="112">
        <f t="shared" si="58"/>
        <v>4.1594174328940588E-2</v>
      </c>
      <c r="AT273" s="112">
        <f t="shared" si="59"/>
        <v>7.3379399935384088E-2</v>
      </c>
      <c r="AU273" s="112">
        <f t="shared" si="60"/>
        <v>0.13934667768911507</v>
      </c>
      <c r="AV273" s="112">
        <f t="shared" si="61"/>
        <v>0.13845177841719034</v>
      </c>
      <c r="AW273" s="112">
        <f t="shared" si="62"/>
        <v>2.9915948283860135E-2</v>
      </c>
      <c r="AX273" s="112">
        <f t="shared" si="63"/>
        <v>1.0000000000000002</v>
      </c>
      <c r="AY273" s="112">
        <f>SUMPRODUCT(AN273:AW273,幕後結果_最佳化!$Z$1005:$AI$1005)</f>
        <v>0.53851403058100544</v>
      </c>
      <c r="AZ273" s="112">
        <f>(SUMPRODUCT(AN273:AW273,MMULT(AN273:AW273,幕後結果!$AB$9:$AK$18)))*252</f>
        <v>5.4006255781608531E-2</v>
      </c>
      <c r="BA273" s="112">
        <f t="shared" si="64"/>
        <v>0.23239246068151292</v>
      </c>
      <c r="BB273" s="88">
        <f t="shared" si="65"/>
        <v>2.1326596789223298</v>
      </c>
      <c r="BC273" s="46"/>
      <c r="BD273" s="46"/>
    </row>
    <row r="274" spans="1:56">
      <c r="A274" s="81">
        <v>273</v>
      </c>
      <c r="B274" s="112">
        <v>0.63403337765740697</v>
      </c>
      <c r="C274" s="112">
        <v>5.6659387695106034E-2</v>
      </c>
      <c r="D274" s="112">
        <v>0.95053274794311138</v>
      </c>
      <c r="E274" s="112">
        <v>0.17427490347083019</v>
      </c>
      <c r="F274" s="112">
        <v>0.4878198071915989</v>
      </c>
      <c r="G274" s="112">
        <v>0.28645862295455138</v>
      </c>
      <c r="H274" s="112">
        <v>0.14653749036890673</v>
      </c>
      <c r="I274" s="112">
        <v>0.18670404974956156</v>
      </c>
      <c r="J274" s="112">
        <v>0.5325661643727555</v>
      </c>
      <c r="K274" s="90">
        <v>0.13076237604071794</v>
      </c>
      <c r="L274" s="91"/>
      <c r="M274" s="92">
        <v>273</v>
      </c>
      <c r="N274" s="115">
        <v>0.34255502117290276</v>
      </c>
      <c r="O274" s="115">
        <v>-1.5834506980436165</v>
      </c>
      <c r="P274" s="115">
        <v>1.6500412274313672</v>
      </c>
      <c r="Q274" s="115">
        <v>-0.93740590051118322</v>
      </c>
      <c r="R274" s="115">
        <v>-3.0535960537035698E-2</v>
      </c>
      <c r="S274" s="115">
        <v>-0.56376034037429634</v>
      </c>
      <c r="T274" s="115">
        <v>-1.0513998586237954</v>
      </c>
      <c r="U274" s="112">
        <v>-0.89010762422190937</v>
      </c>
      <c r="V274" s="112">
        <v>8.1722141026845385E-2</v>
      </c>
      <c r="W274" s="84">
        <v>-1.1227945699639406</v>
      </c>
      <c r="X274" s="46"/>
      <c r="Y274" s="85">
        <v>273</v>
      </c>
      <c r="Z274" s="112">
        <f>(幕後結果!$AB$2+幕後結果!$AB$4*幕後結果_最佳化!$N1275)*12/3</f>
        <v>0.37700899755567052</v>
      </c>
      <c r="AA274" s="112">
        <f>(幕後結果!$AC$2+幕後結果!$AC$4*幕後結果_最佳化!$O1275)*12/3</f>
        <v>-3.5302663044572484</v>
      </c>
      <c r="AB274" s="112">
        <f>(幕後結果!$AD$2+幕後結果!$AD$4*幕後結果_最佳化!$P1275)*12/3</f>
        <v>1.8335637990700171</v>
      </c>
      <c r="AC274" s="112">
        <f>(幕後結果!$AE$2+幕後結果!$AE$4*幕後結果_最佳化!$Q1275)*12/3</f>
        <v>0.3435024968583682</v>
      </c>
      <c r="AD274" s="112">
        <f>(幕後結果!$AF$2+幕後結果!$AF$4*幕後結果_最佳化!$R1275)*12/3</f>
        <v>1.8030610314395872</v>
      </c>
      <c r="AE274" s="112">
        <f>(幕後結果!$AG$2+幕後結果!$AG$4*幕後結果_最佳化!$S1275)*12/3</f>
        <v>-1.2050847193429797</v>
      </c>
      <c r="AF274" s="112">
        <f>(幕後結果!$AH$2+幕後結果!$AH$4*幕後結果_最佳化!$T1275)*12/3</f>
        <v>-0.8597753549111401</v>
      </c>
      <c r="AG274" s="112">
        <f>(幕後結果!$AI$2+幕後結果!$AI$4*幕後結果_最佳化!$U1275)*12/3</f>
        <v>-1.0181197701101381</v>
      </c>
      <c r="AH274" s="112">
        <f>(幕後結果!$AJ$2+幕後結果!$AJ$4*幕後結果_最佳化!$V1275)*12/3</f>
        <v>1.4490168738681952</v>
      </c>
      <c r="AI274" s="86">
        <f>(幕後結果!$AK$2+幕後結果!$AK$4*幕後結果_最佳化!$W1275)*12/3</f>
        <v>-0.97400827202103146</v>
      </c>
      <c r="AJ274" s="46"/>
      <c r="AK274" s="46"/>
      <c r="AL274" s="46"/>
      <c r="AM274" s="94">
        <v>273</v>
      </c>
      <c r="AN274" s="112">
        <f t="shared" si="53"/>
        <v>0.10970627182376221</v>
      </c>
      <c r="AO274" s="112">
        <f t="shared" si="54"/>
        <v>0.10948756362835202</v>
      </c>
      <c r="AP274" s="112">
        <f t="shared" si="55"/>
        <v>3.0758554226222698E-3</v>
      </c>
      <c r="AQ274" s="112">
        <f t="shared" si="56"/>
        <v>0.13039598830607993</v>
      </c>
      <c r="AR274" s="112">
        <f t="shared" si="57"/>
        <v>0.2340334100976722</v>
      </c>
      <c r="AS274" s="112">
        <f t="shared" si="58"/>
        <v>5.6696159075404068E-2</v>
      </c>
      <c r="AT274" s="112">
        <f t="shared" si="59"/>
        <v>5.2883333429243971E-2</v>
      </c>
      <c r="AU274" s="112">
        <f t="shared" si="60"/>
        <v>0.19893027863457555</v>
      </c>
      <c r="AV274" s="112">
        <f t="shared" si="61"/>
        <v>6.8698042358740274E-2</v>
      </c>
      <c r="AW274" s="112">
        <f t="shared" si="62"/>
        <v>3.6093097223547442E-2</v>
      </c>
      <c r="AX274" s="112">
        <f t="shared" si="63"/>
        <v>1</v>
      </c>
      <c r="AY274" s="112">
        <f>SUMPRODUCT(AN274:AW274,幕後結果_最佳化!$Z$1005:$AI$1005)</f>
        <v>0.59739188626585438</v>
      </c>
      <c r="AZ274" s="112">
        <f>(SUMPRODUCT(AN274:AW274,MMULT(AN274:AW274,幕後結果!$AB$9:$AK$18)))*252</f>
        <v>6.7437551431877421E-2</v>
      </c>
      <c r="BA274" s="112">
        <f t="shared" si="64"/>
        <v>0.25968741099998943</v>
      </c>
      <c r="BB274" s="88">
        <f t="shared" si="65"/>
        <v>2.1352282119901336</v>
      </c>
      <c r="BC274" s="46"/>
      <c r="BD274" s="46"/>
    </row>
    <row r="275" spans="1:56">
      <c r="A275" s="81">
        <v>274</v>
      </c>
      <c r="B275" s="112">
        <v>0.88814693277473111</v>
      </c>
      <c r="C275" s="112">
        <v>0.34685368178973985</v>
      </c>
      <c r="D275" s="112">
        <v>0.210557217485833</v>
      </c>
      <c r="E275" s="112">
        <v>0.55675848534918071</v>
      </c>
      <c r="F275" s="112">
        <v>0.49533918262389975</v>
      </c>
      <c r="G275" s="112">
        <v>0.91778756412872853</v>
      </c>
      <c r="H275" s="112">
        <v>0.89029811836157302</v>
      </c>
      <c r="I275" s="112">
        <v>0.52180940335147086</v>
      </c>
      <c r="J275" s="112">
        <v>0.36857679062427295</v>
      </c>
      <c r="K275" s="90">
        <v>0.96243563468655124</v>
      </c>
      <c r="L275" s="91"/>
      <c r="M275" s="92">
        <v>274</v>
      </c>
      <c r="N275" s="115">
        <v>1.2167321713902723</v>
      </c>
      <c r="O275" s="115">
        <v>-0.39382890338213405</v>
      </c>
      <c r="P275" s="115">
        <v>-0.80448931984769667</v>
      </c>
      <c r="Q275" s="115">
        <v>0.14275582106889481</v>
      </c>
      <c r="R275" s="115">
        <v>-1.1683202399820647E-2</v>
      </c>
      <c r="S275" s="115">
        <v>1.3903425865502612</v>
      </c>
      <c r="T275" s="115">
        <v>1.2281151002326123</v>
      </c>
      <c r="U275" s="112">
        <v>5.4695325755415851E-2</v>
      </c>
      <c r="V275" s="112">
        <v>-0.33562511664464623</v>
      </c>
      <c r="W275" s="84">
        <v>1.7796776473989464</v>
      </c>
      <c r="X275" s="46"/>
      <c r="Y275" s="85">
        <v>274</v>
      </c>
      <c r="Z275" s="112">
        <f>(幕後結果!$AB$2+幕後結果!$AB$4*幕後結果_最佳化!$N1276)*12/3</f>
        <v>1.4623439853573144</v>
      </c>
      <c r="AA275" s="112">
        <f>(幕後結果!$AC$2+幕後結果!$AC$4*幕後結果_最佳化!$O1276)*12/3</f>
        <v>-1.8149277688405949</v>
      </c>
      <c r="AB275" s="112">
        <f>(幕後結果!$AD$2+幕後結果!$AD$4*幕後結果_最佳化!$P1276)*12/3</f>
        <v>9.2183549959430788E-2</v>
      </c>
      <c r="AC275" s="112">
        <f>(幕後結果!$AE$2+幕後結果!$AE$4*幕後結果_最佳化!$Q1276)*12/3</f>
        <v>0.80606397671904306</v>
      </c>
      <c r="AD275" s="112">
        <f>(幕後結果!$AF$2+幕後結果!$AF$4*幕後結果_最佳化!$R1276)*12/3</f>
        <v>2.2501502365173351</v>
      </c>
      <c r="AE275" s="112">
        <f>(幕後結果!$AG$2+幕後結果!$AG$4*幕後結果_最佳化!$S1276)*12/3</f>
        <v>1.1314809605692484</v>
      </c>
      <c r="AF275" s="112">
        <f>(幕後結果!$AH$2+幕後結果!$AH$4*幕後結果_最佳化!$T1276)*12/3</f>
        <v>0.51899655456447846</v>
      </c>
      <c r="AG275" s="112">
        <f>(幕後結果!$AI$2+幕後結果!$AI$4*幕後結果_最佳化!$U1276)*12/3</f>
        <v>0.74546806147887823</v>
      </c>
      <c r="AH275" s="112">
        <f>(幕後結果!$AJ$2+幕後結果!$AJ$4*幕後結果_最佳化!$V1276)*12/3</f>
        <v>1.2721115437260966</v>
      </c>
      <c r="AI275" s="86">
        <f>(幕後結果!$AK$2+幕後結果!$AK$4*幕後結果_最佳化!$W1276)*12/3</f>
        <v>1.4456607214413379</v>
      </c>
      <c r="AJ275" s="46"/>
      <c r="AK275" s="46"/>
      <c r="AL275" s="46"/>
      <c r="AM275" s="94">
        <v>274</v>
      </c>
      <c r="AN275" s="112">
        <f t="shared" si="53"/>
        <v>5.5481330279256239E-2</v>
      </c>
      <c r="AO275" s="112">
        <f t="shared" si="54"/>
        <v>6.5663897718478623E-2</v>
      </c>
      <c r="AP275" s="112">
        <f t="shared" si="55"/>
        <v>0.14617605749257309</v>
      </c>
      <c r="AQ275" s="112">
        <f t="shared" si="56"/>
        <v>0.14185487922215512</v>
      </c>
      <c r="AR275" s="112">
        <f t="shared" si="57"/>
        <v>0.13320803576572995</v>
      </c>
      <c r="AS275" s="112">
        <f t="shared" si="58"/>
        <v>0.12420763068668288</v>
      </c>
      <c r="AT275" s="112">
        <f t="shared" si="59"/>
        <v>2.744697705955176E-2</v>
      </c>
      <c r="AU275" s="112">
        <f t="shared" si="60"/>
        <v>6.0062365848359356E-3</v>
      </c>
      <c r="AV275" s="112">
        <f t="shared" si="61"/>
        <v>0.16220307464104117</v>
      </c>
      <c r="AW275" s="112">
        <f t="shared" si="62"/>
        <v>0.13775188054969539</v>
      </c>
      <c r="AX275" s="112">
        <f t="shared" si="63"/>
        <v>1</v>
      </c>
      <c r="AY275" s="112">
        <f>SUMPRODUCT(AN275:AW275,幕後結果_最佳化!$Z$1005:$AI$1005)</f>
        <v>0.57129011684761744</v>
      </c>
      <c r="AZ275" s="112">
        <f>(SUMPRODUCT(AN275:AW275,MMULT(AN275:AW275,幕後結果!$AB$9:$AK$18)))*252</f>
        <v>5.0355480391957606E-2</v>
      </c>
      <c r="BA275" s="112">
        <f t="shared" si="64"/>
        <v>0.22440026825286463</v>
      </c>
      <c r="BB275" s="88">
        <f t="shared" si="65"/>
        <v>2.3546768502620634</v>
      </c>
      <c r="BC275" s="46"/>
      <c r="BD275" s="46"/>
    </row>
    <row r="276" spans="1:56">
      <c r="A276" s="81">
        <v>275</v>
      </c>
      <c r="B276" s="112">
        <v>0.39344971148833929</v>
      </c>
      <c r="C276" s="112">
        <v>0.93910006788782852</v>
      </c>
      <c r="D276" s="112">
        <v>0.44760810114514693</v>
      </c>
      <c r="E276" s="112">
        <v>0.64635143858844168</v>
      </c>
      <c r="F276" s="112">
        <v>0.11862556117964607</v>
      </c>
      <c r="G276" s="112">
        <v>0.69802842434892098</v>
      </c>
      <c r="H276" s="112">
        <v>0.6371107839508896</v>
      </c>
      <c r="I276" s="112">
        <v>0.65691766275544783</v>
      </c>
      <c r="J276" s="112">
        <v>0.87355913594663082</v>
      </c>
      <c r="K276" s="90">
        <v>0.13602639778630277</v>
      </c>
      <c r="L276" s="91"/>
      <c r="M276" s="92">
        <v>275</v>
      </c>
      <c r="N276" s="115">
        <v>-0.27033905366632777</v>
      </c>
      <c r="O276" s="115">
        <v>1.5472628990254125</v>
      </c>
      <c r="P276" s="115">
        <v>-0.13170680564512074</v>
      </c>
      <c r="Q276" s="115">
        <v>0.37548860045185328</v>
      </c>
      <c r="R276" s="115">
        <v>-1.181885534749167</v>
      </c>
      <c r="S276" s="115">
        <v>0.51873844066216568</v>
      </c>
      <c r="T276" s="115">
        <v>0.35074663987467919</v>
      </c>
      <c r="U276" s="112">
        <v>0.40406533606049594</v>
      </c>
      <c r="V276" s="112">
        <v>1.1433778904506868</v>
      </c>
      <c r="W276" s="84">
        <v>-1.0983474592782845</v>
      </c>
      <c r="X276" s="46"/>
      <c r="Y276" s="85">
        <v>275</v>
      </c>
      <c r="Z276" s="112">
        <f>(幕後結果!$AB$2+幕後結果!$AB$4*幕後結果_最佳化!$N1277)*12/3</f>
        <v>-0.38392988431047198</v>
      </c>
      <c r="AA276" s="112">
        <f>(幕後結果!$AC$2+幕後結果!$AC$4*幕後結果_最佳化!$O1277)*12/3</f>
        <v>0.73083400121979969</v>
      </c>
      <c r="AB276" s="112">
        <f>(幕後結果!$AD$2+幕後結果!$AD$4*幕後結果_最佳化!$P1277)*12/3</f>
        <v>0.42404516531039782</v>
      </c>
      <c r="AC276" s="112">
        <f>(幕後結果!$AE$2+幕後結果!$AE$4*幕後結果_最佳化!$Q1277)*12/3</f>
        <v>1.3807097374808273</v>
      </c>
      <c r="AD276" s="112">
        <f>(幕後結果!$AF$2+幕後結果!$AF$4*幕後結果_最佳化!$R1277)*12/3</f>
        <v>1.2827494064077154</v>
      </c>
      <c r="AE276" s="112">
        <f>(幕後結果!$AG$2+幕後結果!$AG$4*幕後結果_最佳化!$S1277)*12/3</f>
        <v>0.69288833185703347</v>
      </c>
      <c r="AF276" s="112">
        <f>(幕後結果!$AH$2+幕後結果!$AH$4*幕後結果_最佳化!$T1277)*12/3</f>
        <v>0.17380546144505613</v>
      </c>
      <c r="AG276" s="112">
        <f>(幕後結果!$AI$2+幕後結果!$AI$4*幕後結果_最佳化!$U1277)*12/3</f>
        <v>1.1315365132894559</v>
      </c>
      <c r="AH276" s="112">
        <f>(幕後結果!$AJ$2+幕後結果!$AJ$4*幕後結果_最佳化!$V1277)*12/3</f>
        <v>1.6702673222970601</v>
      </c>
      <c r="AI276" s="86">
        <f>(幕後結果!$AK$2+幕後結果!$AK$4*幕後結果_最佳化!$W1277)*12/3</f>
        <v>-0.19444413066771546</v>
      </c>
      <c r="AJ276" s="46"/>
      <c r="AK276" s="46"/>
      <c r="AL276" s="46"/>
      <c r="AM276" s="94">
        <v>275</v>
      </c>
      <c r="AN276" s="112">
        <f t="shared" si="53"/>
        <v>8.4613995352287016E-2</v>
      </c>
      <c r="AO276" s="112">
        <f t="shared" si="54"/>
        <v>0.10959981178533434</v>
      </c>
      <c r="AP276" s="112">
        <f t="shared" si="55"/>
        <v>0.13845753722900112</v>
      </c>
      <c r="AQ276" s="112">
        <f t="shared" si="56"/>
        <v>8.8240465171530863E-2</v>
      </c>
      <c r="AR276" s="112">
        <f t="shared" si="57"/>
        <v>4.680852716471208E-2</v>
      </c>
      <c r="AS276" s="112">
        <f t="shared" si="58"/>
        <v>2.4116769249034734E-2</v>
      </c>
      <c r="AT276" s="112">
        <f t="shared" si="59"/>
        <v>0.16447654264101155</v>
      </c>
      <c r="AU276" s="112">
        <f t="shared" si="60"/>
        <v>5.6698043431740106E-2</v>
      </c>
      <c r="AV276" s="112">
        <f t="shared" si="61"/>
        <v>0.14785848032841239</v>
      </c>
      <c r="AW276" s="112">
        <f t="shared" si="62"/>
        <v>0.13912982764693566</v>
      </c>
      <c r="AX276" s="112">
        <f t="shared" si="63"/>
        <v>0.99999999999999978</v>
      </c>
      <c r="AY276" s="112">
        <f>SUMPRODUCT(AN276:AW276,幕後結果_最佳化!$Z$1005:$AI$1005)</f>
        <v>0.27460641887240334</v>
      </c>
      <c r="AZ276" s="112">
        <f>(SUMPRODUCT(AN276:AW276,MMULT(AN276:AW276,幕後結果!$AB$9:$AK$18)))*252</f>
        <v>4.5644840428167549E-2</v>
      </c>
      <c r="BA276" s="112">
        <f t="shared" si="64"/>
        <v>0.21364653151447965</v>
      </c>
      <c r="BB276" s="88">
        <f t="shared" si="65"/>
        <v>1.084531619726762</v>
      </c>
      <c r="BC276" s="46"/>
      <c r="BD276" s="46"/>
    </row>
    <row r="277" spans="1:56">
      <c r="A277" s="81">
        <v>276</v>
      </c>
      <c r="B277" s="112">
        <v>0.46605070456524134</v>
      </c>
      <c r="C277" s="112">
        <v>0.41463791177156106</v>
      </c>
      <c r="D277" s="112">
        <v>0.49529995366857293</v>
      </c>
      <c r="E277" s="112">
        <v>0.20751167065529619</v>
      </c>
      <c r="F277" s="112">
        <v>5.9057563661863988E-3</v>
      </c>
      <c r="G277" s="112">
        <v>0.42629978831846138</v>
      </c>
      <c r="H277" s="112">
        <v>0.67786840503208134</v>
      </c>
      <c r="I277" s="112">
        <v>8.1673000511552907E-3</v>
      </c>
      <c r="J277" s="112">
        <v>0.75512731217766804</v>
      </c>
      <c r="K277" s="90">
        <v>0.49313029582292622</v>
      </c>
      <c r="L277" s="91"/>
      <c r="M277" s="92">
        <v>276</v>
      </c>
      <c r="N277" s="115">
        <v>-8.5201234540724993E-2</v>
      </c>
      <c r="O277" s="115">
        <v>-0.21563044346908417</v>
      </c>
      <c r="P277" s="115">
        <v>-1.1781541576356457E-2</v>
      </c>
      <c r="Q277" s="115">
        <v>-0.81508555175449671</v>
      </c>
      <c r="R277" s="115">
        <v>-2.5177261162111808</v>
      </c>
      <c r="S277" s="115">
        <v>-0.18580258584193274</v>
      </c>
      <c r="T277" s="115">
        <v>0.46174640357925373</v>
      </c>
      <c r="U277" s="112">
        <v>-2.4013523380823503</v>
      </c>
      <c r="V277" s="112">
        <v>0.69071386305370641</v>
      </c>
      <c r="W277" s="84">
        <v>-1.7220645823008609E-2</v>
      </c>
      <c r="X277" s="46"/>
      <c r="Y277" s="85">
        <v>276</v>
      </c>
      <c r="Z277" s="112">
        <f>(幕後結果!$AB$2+幕後結果!$AB$4*幕後結果_最佳化!$N1278)*12/3</f>
        <v>-0.15407195149634512</v>
      </c>
      <c r="AA277" s="112">
        <f>(幕後結果!$AC$2+幕後結果!$AC$4*幕後結果_最佳化!$O1278)*12/3</f>
        <v>-1.6824758754635287</v>
      </c>
      <c r="AB277" s="112">
        <f>(幕後結果!$AD$2+幕後結果!$AD$4*幕後結果_最佳化!$P1278)*12/3</f>
        <v>0.40460621799293134</v>
      </c>
      <c r="AC277" s="112">
        <f>(幕後結果!$AE$2+幕後結果!$AE$4*幕後結果_最佳化!$Q1278)*12/3</f>
        <v>0.25163610061172592</v>
      </c>
      <c r="AD277" s="112">
        <f>(幕後結果!$AF$2+幕後結果!$AF$4*幕後結果_最佳化!$R1278)*12/3</f>
        <v>-0.70816760841555215</v>
      </c>
      <c r="AE277" s="112">
        <f>(幕後結果!$AG$2+幕後結果!$AG$4*幕後結果_最佳化!$S1278)*12/3</f>
        <v>-0.90108318900655027</v>
      </c>
      <c r="AF277" s="112">
        <f>(幕後結果!$AH$2+幕後結果!$AH$4*幕後結果_最佳化!$T1278)*12/3</f>
        <v>-0.19213898844913779</v>
      </c>
      <c r="AG277" s="112">
        <f>(幕後結果!$AI$2+幕後結果!$AI$4*幕後結果_最佳化!$U1278)*12/3</f>
        <v>-2.1221569365338513</v>
      </c>
      <c r="AH277" s="112">
        <f>(幕後結果!$AJ$2+幕後結果!$AJ$4*幕後結果_最佳化!$V1278)*12/3</f>
        <v>1.2439819933744807</v>
      </c>
      <c r="AI277" s="86">
        <f>(幕後結果!$AK$2+幕後結果!$AK$4*幕後結果_最佳化!$W1278)*12/3</f>
        <v>-0.22005096936048418</v>
      </c>
      <c r="AJ277" s="46"/>
      <c r="AK277" s="46"/>
      <c r="AL277" s="46"/>
      <c r="AM277" s="94">
        <v>276</v>
      </c>
      <c r="AN277" s="112">
        <f t="shared" si="53"/>
        <v>0.16479093482803001</v>
      </c>
      <c r="AO277" s="112">
        <f t="shared" si="54"/>
        <v>0.19725846742664352</v>
      </c>
      <c r="AP277" s="112">
        <f t="shared" si="55"/>
        <v>8.5127854389372343E-2</v>
      </c>
      <c r="AQ277" s="112">
        <f t="shared" si="56"/>
        <v>0.18749522597801663</v>
      </c>
      <c r="AR277" s="112">
        <f t="shared" si="57"/>
        <v>5.5567916302724542E-2</v>
      </c>
      <c r="AS277" s="112">
        <f t="shared" si="58"/>
        <v>3.630152811339242E-2</v>
      </c>
      <c r="AT277" s="112">
        <f t="shared" si="59"/>
        <v>6.652782895383659E-2</v>
      </c>
      <c r="AU277" s="112">
        <f t="shared" si="60"/>
        <v>8.9758646952888613E-2</v>
      </c>
      <c r="AV277" s="112">
        <f t="shared" si="61"/>
        <v>8.4294473911510806E-2</v>
      </c>
      <c r="AW277" s="112">
        <f t="shared" si="62"/>
        <v>3.2877123143584576E-2</v>
      </c>
      <c r="AX277" s="112">
        <f t="shared" si="63"/>
        <v>0.99999999999999989</v>
      </c>
      <c r="AY277" s="112">
        <f>SUMPRODUCT(AN277:AW277,幕後結果_最佳化!$Z$1005:$AI$1005)</f>
        <v>0.16872324002801659</v>
      </c>
      <c r="AZ277" s="112">
        <f>(SUMPRODUCT(AN277:AW277,MMULT(AN277:AW277,幕後結果!$AB$9:$AK$18)))*252</f>
        <v>5.8300328078795788E-2</v>
      </c>
      <c r="BA277" s="112">
        <f t="shared" si="64"/>
        <v>0.24145460873380692</v>
      </c>
      <c r="BB277" s="88">
        <f t="shared" si="65"/>
        <v>0.52110514969184618</v>
      </c>
      <c r="BC277" s="46"/>
      <c r="BD277" s="46"/>
    </row>
    <row r="278" spans="1:56">
      <c r="A278" s="81">
        <v>277</v>
      </c>
      <c r="B278" s="112">
        <v>0.29466793619628739</v>
      </c>
      <c r="C278" s="112">
        <v>0.40982613139580892</v>
      </c>
      <c r="D278" s="112">
        <v>0.9596979113642703</v>
      </c>
      <c r="E278" s="112">
        <v>0.82685579192236269</v>
      </c>
      <c r="F278" s="112">
        <v>0.81220894157703394</v>
      </c>
      <c r="G278" s="112">
        <v>0.48247611511284272</v>
      </c>
      <c r="H278" s="112">
        <v>9.9847145458534126E-2</v>
      </c>
      <c r="I278" s="112">
        <v>0.52921958948282599</v>
      </c>
      <c r="J278" s="112">
        <v>0.48911821883541573</v>
      </c>
      <c r="K278" s="90">
        <v>0.99746527185027012</v>
      </c>
      <c r="L278" s="91"/>
      <c r="M278" s="92">
        <v>277</v>
      </c>
      <c r="N278" s="115">
        <v>-0.5397986874015992</v>
      </c>
      <c r="O278" s="115">
        <v>-0.22799225345697871</v>
      </c>
      <c r="P278" s="115">
        <v>1.7471912023871243</v>
      </c>
      <c r="Q278" s="115">
        <v>0.94181294551436556</v>
      </c>
      <c r="R278" s="115">
        <v>0.88606571471471762</v>
      </c>
      <c r="S278" s="115">
        <v>-4.3940000578652577E-2</v>
      </c>
      <c r="T278" s="115">
        <v>-1.2824230264336303</v>
      </c>
      <c r="U278" s="112">
        <v>7.3308257265647866E-2</v>
      </c>
      <c r="V278" s="112">
        <v>-2.7279963576322515E-2</v>
      </c>
      <c r="W278" s="84">
        <v>2.8025868620578129</v>
      </c>
      <c r="X278" s="46"/>
      <c r="Y278" s="85">
        <v>277</v>
      </c>
      <c r="Z278" s="112">
        <f>(幕後結果!$AB$2+幕後結果!$AB$4*幕後結果_最佳化!$N1279)*12/3</f>
        <v>-0.71847759951943813</v>
      </c>
      <c r="AA278" s="112">
        <f>(幕後結果!$AC$2+幕後結果!$AC$4*幕後結果_最佳化!$O1279)*12/3</f>
        <v>-1.7390090843634542</v>
      </c>
      <c r="AB278" s="112">
        <f>(幕後結果!$AD$2+幕後結果!$AD$4*幕後結果_最佳化!$P1279)*12/3</f>
        <v>1.7896088657219764</v>
      </c>
      <c r="AC278" s="112">
        <f>(幕後結果!$AE$2+幕後結果!$AE$4*幕後結果_最佳化!$Q1279)*12/3</f>
        <v>1.911096682395151</v>
      </c>
      <c r="AD278" s="112">
        <f>(幕後結果!$AF$2+幕後結果!$AF$4*幕後結果_最佳化!$R1279)*12/3</f>
        <v>3.2325356338356044</v>
      </c>
      <c r="AE278" s="112">
        <f>(幕後結果!$AG$2+幕後結果!$AG$4*幕後結果_最佳化!$S1279)*12/3</f>
        <v>6.8223026980386445E-2</v>
      </c>
      <c r="AF278" s="112">
        <f>(幕後結果!$AH$2+幕後結果!$AH$4*幕後結果_最佳化!$T1279)*12/3</f>
        <v>-0.56127105935785138</v>
      </c>
      <c r="AG278" s="112">
        <f>(幕後結果!$AI$2+幕後結果!$AI$4*幕後結果_最佳化!$U1279)*12/3</f>
        <v>1.0147594132250752</v>
      </c>
      <c r="AH278" s="112">
        <f>(幕後結果!$AJ$2+幕後結果!$AJ$4*幕後結果_最佳化!$V1279)*12/3</f>
        <v>1.1614014323703306</v>
      </c>
      <c r="AI278" s="86">
        <f>(幕後結果!$AK$2+幕後結果!$AK$4*幕後結果_最佳化!$W1279)*12/3</f>
        <v>2.1684869974585315</v>
      </c>
      <c r="AJ278" s="46"/>
      <c r="AK278" s="46"/>
      <c r="AL278" s="46"/>
      <c r="AM278" s="94">
        <v>277</v>
      </c>
      <c r="AN278" s="112">
        <f t="shared" si="53"/>
        <v>0.10849904193654453</v>
      </c>
      <c r="AO278" s="112">
        <f t="shared" si="54"/>
        <v>0.16764346441093617</v>
      </c>
      <c r="AP278" s="112">
        <f t="shared" si="55"/>
        <v>0.12023046741383554</v>
      </c>
      <c r="AQ278" s="112">
        <f t="shared" si="56"/>
        <v>0.26562521388283594</v>
      </c>
      <c r="AR278" s="112">
        <f t="shared" si="57"/>
        <v>7.818997782119215E-2</v>
      </c>
      <c r="AS278" s="112">
        <f t="shared" si="58"/>
        <v>3.4409145442728224E-2</v>
      </c>
      <c r="AT278" s="112">
        <f t="shared" si="59"/>
        <v>7.271838886465605E-2</v>
      </c>
      <c r="AU278" s="112">
        <f t="shared" si="60"/>
        <v>0.10377631040478792</v>
      </c>
      <c r="AV278" s="112">
        <f t="shared" si="61"/>
        <v>3.1749920733508144E-2</v>
      </c>
      <c r="AW278" s="112">
        <f t="shared" si="62"/>
        <v>1.715806908897537E-2</v>
      </c>
      <c r="AX278" s="112">
        <f t="shared" si="63"/>
        <v>1.0000000000000002</v>
      </c>
      <c r="AY278" s="112">
        <f>SUMPRODUCT(AN278:AW278,幕後結果_最佳化!$Z$1005:$AI$1005)</f>
        <v>0.29170641663098396</v>
      </c>
      <c r="AZ278" s="112">
        <f>(SUMPRODUCT(AN278:AW278,MMULT(AN278:AW278,幕後結果!$AB$9:$AK$18)))*252</f>
        <v>5.8374681301171447E-2</v>
      </c>
      <c r="BA278" s="112">
        <f t="shared" si="64"/>
        <v>0.24160852903234076</v>
      </c>
      <c r="BB278" s="88">
        <f t="shared" si="65"/>
        <v>1.0297915294111151</v>
      </c>
      <c r="BC278" s="46"/>
      <c r="BD278" s="46"/>
    </row>
    <row r="279" spans="1:56">
      <c r="A279" s="81">
        <v>278</v>
      </c>
      <c r="B279" s="112">
        <v>0.11195904824858771</v>
      </c>
      <c r="C279" s="112">
        <v>0.65634884020295536</v>
      </c>
      <c r="D279" s="112">
        <v>0.84052918490124084</v>
      </c>
      <c r="E279" s="112">
        <v>2.6919834739060899E-2</v>
      </c>
      <c r="F279" s="112">
        <v>0.96556987474054523</v>
      </c>
      <c r="G279" s="112">
        <v>9.8569300498782431E-2</v>
      </c>
      <c r="H279" s="112">
        <v>0.22392312464430764</v>
      </c>
      <c r="I279" s="112">
        <v>0.6880711563160371</v>
      </c>
      <c r="J279" s="112">
        <v>0.82922476880835694</v>
      </c>
      <c r="K279" s="90">
        <v>0.95696102709326847</v>
      </c>
      <c r="L279" s="91"/>
      <c r="M279" s="92">
        <v>278</v>
      </c>
      <c r="N279" s="115">
        <v>-1.2161754424317746</v>
      </c>
      <c r="O279" s="115">
        <v>0.40251871267588407</v>
      </c>
      <c r="P279" s="115">
        <v>0.99663516583646727</v>
      </c>
      <c r="Q279" s="115">
        <v>-1.9281242810539145</v>
      </c>
      <c r="R279" s="115">
        <v>1.8193355655377241</v>
      </c>
      <c r="S279" s="115">
        <v>-1.2897467528896529</v>
      </c>
      <c r="T279" s="115">
        <v>-0.75901054419111447</v>
      </c>
      <c r="U279" s="112">
        <v>0.49039037342250125</v>
      </c>
      <c r="V279" s="112">
        <v>0.95110621050174604</v>
      </c>
      <c r="W279" s="84">
        <v>1.7164596567342065</v>
      </c>
      <c r="X279" s="46"/>
      <c r="Y279" s="85">
        <v>278</v>
      </c>
      <c r="Z279" s="112">
        <f>(幕後結果!$AB$2+幕後結果!$AB$4*幕後結果_最佳化!$N1280)*12/3</f>
        <v>-1.5582334281720787</v>
      </c>
      <c r="AA279" s="112">
        <f>(幕後結果!$AC$2+幕後結果!$AC$4*幕後結果_最佳化!$O1280)*12/3</f>
        <v>-0.9288860355473233</v>
      </c>
      <c r="AB279" s="112">
        <f>(幕後結果!$AD$2+幕後結果!$AD$4*幕後結果_最佳化!$P1280)*12/3</f>
        <v>0.99999414253986707</v>
      </c>
      <c r="AC279" s="112">
        <f>(幕後結果!$AE$2+幕後結果!$AE$4*幕後結果_最佳化!$Q1280)*12/3</f>
        <v>-0.27817782795396018</v>
      </c>
      <c r="AD279" s="112">
        <f>(幕後結果!$AF$2+幕後結果!$AF$4*幕後結果_最佳化!$R1280)*12/3</f>
        <v>3.4044391837739076</v>
      </c>
      <c r="AE279" s="112">
        <f>(幕後結果!$AG$2+幕後結果!$AG$4*幕後結果_最佳化!$S1280)*12/3</f>
        <v>-1.0309015608421719</v>
      </c>
      <c r="AF279" s="112">
        <f>(幕後結果!$AH$2+幕後結果!$AH$4*幕後結果_最佳化!$T1280)*12/3</f>
        <v>-0.2628122541046285</v>
      </c>
      <c r="AG279" s="112">
        <f>(幕後結果!$AI$2+幕後結果!$AI$4*幕後結果_最佳化!$U1280)*12/3</f>
        <v>-0.41822723325525207</v>
      </c>
      <c r="AH279" s="112">
        <f>(幕後結果!$AJ$2+幕後結果!$AJ$4*幕後結果_最佳化!$V1280)*12/3</f>
        <v>2.4573093133456636</v>
      </c>
      <c r="AI279" s="86">
        <f>(幕後結果!$AK$2+幕後結果!$AK$4*幕後結果_最佳化!$W1280)*12/3</f>
        <v>1.6011506821408663</v>
      </c>
      <c r="AJ279" s="46"/>
      <c r="AK279" s="46"/>
      <c r="AL279" s="46"/>
      <c r="AM279" s="94">
        <v>278</v>
      </c>
      <c r="AN279" s="112">
        <f t="shared" si="53"/>
        <v>3.3334197050064567E-3</v>
      </c>
      <c r="AO279" s="112">
        <f t="shared" si="54"/>
        <v>0.15878533470036846</v>
      </c>
      <c r="AP279" s="112">
        <f t="shared" si="55"/>
        <v>9.9979153172802399E-2</v>
      </c>
      <c r="AQ279" s="112">
        <f t="shared" si="56"/>
        <v>9.4412205862094867E-2</v>
      </c>
      <c r="AR279" s="112">
        <f t="shared" si="57"/>
        <v>7.8294751197831719E-2</v>
      </c>
      <c r="AS279" s="112">
        <f t="shared" si="58"/>
        <v>0.17098609937572193</v>
      </c>
      <c r="AT279" s="112">
        <f t="shared" si="59"/>
        <v>1.9579501899453376E-2</v>
      </c>
      <c r="AU279" s="112">
        <f t="shared" si="60"/>
        <v>0.16061811489982178</v>
      </c>
      <c r="AV279" s="112">
        <f t="shared" si="61"/>
        <v>1.5150343506089814E-2</v>
      </c>
      <c r="AW279" s="112">
        <f t="shared" si="62"/>
        <v>0.19886107568080921</v>
      </c>
      <c r="AX279" s="112">
        <f t="shared" si="63"/>
        <v>1</v>
      </c>
      <c r="AY279" s="112">
        <f>SUMPRODUCT(AN279:AW279,幕後結果_最佳化!$Z$1005:$AI$1005)</f>
        <v>0.15865970739571425</v>
      </c>
      <c r="AZ279" s="112">
        <f>(SUMPRODUCT(AN279:AW279,MMULT(AN279:AW279,幕後結果!$AB$9:$AK$18)))*252</f>
        <v>6.4512129145258057E-2</v>
      </c>
      <c r="BA279" s="112">
        <f t="shared" si="64"/>
        <v>0.2539923800929037</v>
      </c>
      <c r="BB279" s="88">
        <f t="shared" si="65"/>
        <v>0.45576055216055072</v>
      </c>
      <c r="BC279" s="46"/>
      <c r="BD279" s="46"/>
    </row>
    <row r="280" spans="1:56">
      <c r="A280" s="81">
        <v>279</v>
      </c>
      <c r="B280" s="112">
        <v>0.2815277089059991</v>
      </c>
      <c r="C280" s="112">
        <v>0.29522915860606314</v>
      </c>
      <c r="D280" s="112">
        <v>4.2995589719256211E-2</v>
      </c>
      <c r="E280" s="112">
        <v>0.78683140796937656</v>
      </c>
      <c r="F280" s="112">
        <v>0.45248839334913815</v>
      </c>
      <c r="G280" s="112">
        <v>0.98216624480523573</v>
      </c>
      <c r="H280" s="112">
        <v>0.48512702885425552</v>
      </c>
      <c r="I280" s="112">
        <v>0.47600374450549476</v>
      </c>
      <c r="J280" s="112">
        <v>0.57772932738034721</v>
      </c>
      <c r="K280" s="90">
        <v>0.33694397995953485</v>
      </c>
      <c r="L280" s="91"/>
      <c r="M280" s="92">
        <v>279</v>
      </c>
      <c r="N280" s="115">
        <v>-0.57830915022760832</v>
      </c>
      <c r="O280" s="115">
        <v>-0.53817198774965014</v>
      </c>
      <c r="P280" s="115">
        <v>-1.7169342863490646</v>
      </c>
      <c r="Q280" s="115">
        <v>0.79547510956649392</v>
      </c>
      <c r="R280" s="115">
        <v>-0.11937686824435677</v>
      </c>
      <c r="S280" s="115">
        <v>2.1006977110599507</v>
      </c>
      <c r="T280" s="115">
        <v>-3.7289650187835595E-2</v>
      </c>
      <c r="U280" s="112">
        <v>-6.0186008627677853E-2</v>
      </c>
      <c r="V280" s="112">
        <v>0.19608792756734619</v>
      </c>
      <c r="W280" s="84">
        <v>-0.42081803663065087</v>
      </c>
      <c r="X280" s="46"/>
      <c r="Y280" s="85">
        <v>279</v>
      </c>
      <c r="Z280" s="112">
        <f>(幕後結果!$AB$2+幕後結果!$AB$4*幕後結果_最佳化!$N1281)*12/3</f>
        <v>-0.76629027992535959</v>
      </c>
      <c r="AA280" s="112">
        <f>(幕後結果!$AC$2+幕後結果!$AC$4*幕後結果_最佳化!$O1281)*12/3</f>
        <v>-2.1698053633227254</v>
      </c>
      <c r="AB280" s="112">
        <f>(幕後結果!$AD$2+幕後結果!$AD$4*幕後結果_最佳化!$P1281)*12/3</f>
        <v>-1.253236462092302</v>
      </c>
      <c r="AC280" s="112">
        <f>(幕後結果!$AE$2+幕後結果!$AE$4*幕後結果_最佳化!$Q1281)*12/3</f>
        <v>0.93239228735214164</v>
      </c>
      <c r="AD280" s="112">
        <f>(幕後結果!$AF$2+幕後結果!$AF$4*幕後結果_最佳化!$R1281)*12/3</f>
        <v>1.554847615201802</v>
      </c>
      <c r="AE280" s="112">
        <f>(幕後結果!$AG$2+幕後結果!$AG$4*幕後結果_最佳化!$S1281)*12/3</f>
        <v>1.8529026780498328</v>
      </c>
      <c r="AF280" s="112">
        <f>(幕後結果!$AH$2+幕後結果!$AH$4*幕後結果_最佳化!$T1281)*12/3</f>
        <v>-0.33622124807837972</v>
      </c>
      <c r="AG280" s="112">
        <f>(幕後結果!$AI$2+幕後結果!$AI$4*幕後結果_最佳化!$U1281)*12/3</f>
        <v>0.40533868242299187</v>
      </c>
      <c r="AH280" s="112">
        <f>(幕後結果!$AJ$2+幕後結果!$AJ$4*幕後結果_最佳化!$V1281)*12/3</f>
        <v>0.95193321735582026</v>
      </c>
      <c r="AI280" s="86">
        <f>(幕後結果!$AK$2+幕後結果!$AK$4*幕後結果_最佳化!$W1281)*12/3</f>
        <v>-0.52806765051627147</v>
      </c>
      <c r="AJ280" s="46"/>
      <c r="AK280" s="46"/>
      <c r="AL280" s="46"/>
      <c r="AM280" s="94">
        <v>279</v>
      </c>
      <c r="AN280" s="112">
        <f t="shared" si="53"/>
        <v>8.7111773622594035E-2</v>
      </c>
      <c r="AO280" s="112">
        <f t="shared" si="54"/>
        <v>6.0331509458283923E-2</v>
      </c>
      <c r="AP280" s="112">
        <f t="shared" si="55"/>
        <v>0.13399807252975454</v>
      </c>
      <c r="AQ280" s="112">
        <f t="shared" si="56"/>
        <v>0.10857291056025006</v>
      </c>
      <c r="AR280" s="112">
        <f t="shared" si="57"/>
        <v>5.2803353258400864E-3</v>
      </c>
      <c r="AS280" s="112">
        <f t="shared" si="58"/>
        <v>0.18641399751330551</v>
      </c>
      <c r="AT280" s="112">
        <f t="shared" si="59"/>
        <v>6.3858103992345303E-2</v>
      </c>
      <c r="AU280" s="112">
        <f t="shared" si="60"/>
        <v>8.307519317911162E-2</v>
      </c>
      <c r="AV280" s="112">
        <f t="shared" si="61"/>
        <v>9.3734345765945554E-2</v>
      </c>
      <c r="AW280" s="112">
        <f t="shared" si="62"/>
        <v>0.17762375805256944</v>
      </c>
      <c r="AX280" s="112">
        <f t="shared" si="63"/>
        <v>1</v>
      </c>
      <c r="AY280" s="112">
        <f>SUMPRODUCT(AN280:AW280,幕後結果_最佳化!$Z$1005:$AI$1005)</f>
        <v>0.21746257464349306</v>
      </c>
      <c r="AZ280" s="112">
        <f>(SUMPRODUCT(AN280:AW280,MMULT(AN280:AW280,幕後結果!$AB$9:$AK$18)))*252</f>
        <v>4.601886419899183E-2</v>
      </c>
      <c r="BA280" s="112">
        <f t="shared" si="64"/>
        <v>0.21452007877816898</v>
      </c>
      <c r="BB280" s="88">
        <f t="shared" si="65"/>
        <v>0.81373536518231848</v>
      </c>
      <c r="BC280" s="46"/>
      <c r="BD280" s="46"/>
    </row>
    <row r="281" spans="1:56">
      <c r="A281" s="81">
        <v>280</v>
      </c>
      <c r="B281" s="112">
        <v>0.59228945369013286</v>
      </c>
      <c r="C281" s="112">
        <v>0.75417967563612365</v>
      </c>
      <c r="D281" s="112">
        <v>0.51686379605768118</v>
      </c>
      <c r="E281" s="112">
        <v>0.97204090911398167</v>
      </c>
      <c r="F281" s="112">
        <v>8.3479848815463109E-2</v>
      </c>
      <c r="G281" s="112">
        <v>0.95627371115396653</v>
      </c>
      <c r="H281" s="112">
        <v>0.84251076824566651</v>
      </c>
      <c r="I281" s="112">
        <v>0.5046791395652972</v>
      </c>
      <c r="J281" s="112">
        <v>0.63184743497797524</v>
      </c>
      <c r="K281" s="90">
        <v>0.9589695909144198</v>
      </c>
      <c r="L281" s="91"/>
      <c r="M281" s="92">
        <v>280</v>
      </c>
      <c r="N281" s="115">
        <v>0.23343827789050597</v>
      </c>
      <c r="O281" s="115">
        <v>0.68770170082348747</v>
      </c>
      <c r="P281" s="115">
        <v>4.228386470195953E-2</v>
      </c>
      <c r="Q281" s="115">
        <v>1.9116727489308212</v>
      </c>
      <c r="R281" s="115">
        <v>-1.3820390942953882</v>
      </c>
      <c r="S281" s="115">
        <v>1.7089912100650717</v>
      </c>
      <c r="T281" s="115">
        <v>1.0048305233435566</v>
      </c>
      <c r="U281" s="112">
        <v>1.1729132464209487E-2</v>
      </c>
      <c r="V281" s="112">
        <v>0.33675031550605788</v>
      </c>
      <c r="W281" s="84">
        <v>1.7388518919206124</v>
      </c>
      <c r="X281" s="46"/>
      <c r="Y281" s="85">
        <v>280</v>
      </c>
      <c r="Z281" s="112">
        <f>(幕後結果!$AB$2+幕後結果!$AB$4*幕後結果_最佳化!$N1282)*12/3</f>
        <v>0.24153506162642857</v>
      </c>
      <c r="AA281" s="112">
        <f>(幕後結果!$AC$2+幕後結果!$AC$4*幕後結果_最佳化!$O1282)*12/3</f>
        <v>-0.40993328513652455</v>
      </c>
      <c r="AB281" s="112">
        <f>(幕後結果!$AD$2+幕後結果!$AD$4*幕後結果_最佳化!$P1282)*12/3</f>
        <v>0.63913870327618361</v>
      </c>
      <c r="AC281" s="112">
        <f>(幕後結果!$AE$2+幕後結果!$AE$4*幕後結果_最佳化!$Q1282)*12/3</f>
        <v>2.4169781000387118</v>
      </c>
      <c r="AD281" s="112">
        <f>(幕後結果!$AF$2+幕後結果!$AF$4*幕後結果_最佳化!$R1282)*12/3</f>
        <v>1.3629758172134683</v>
      </c>
      <c r="AE281" s="112">
        <f>(幕後結果!$AG$2+幕後結果!$AG$4*幕後結果_最佳化!$S1282)*12/3</f>
        <v>1.6994801635875649</v>
      </c>
      <c r="AF281" s="112">
        <f>(幕後結果!$AH$2+幕後結果!$AH$4*幕後結果_最佳化!$T1282)*12/3</f>
        <v>0.56434473120743966</v>
      </c>
      <c r="AG281" s="112">
        <f>(幕後結果!$AI$2+幕後結果!$AI$4*幕後結果_最佳化!$U1282)*12/3</f>
        <v>1.8096005272511329</v>
      </c>
      <c r="AH281" s="112">
        <f>(幕後結果!$AJ$2+幕後結果!$AJ$4*幕後結果_最佳化!$V1282)*12/3</f>
        <v>1.0140590793968376</v>
      </c>
      <c r="AI281" s="86">
        <f>(幕後結果!$AK$2+幕後結果!$AK$4*幕後結果_最佳化!$W1282)*12/3</f>
        <v>1.5840852633055291</v>
      </c>
      <c r="AJ281" s="46"/>
      <c r="AK281" s="46"/>
      <c r="AL281" s="46"/>
      <c r="AM281" s="94">
        <v>280</v>
      </c>
      <c r="AN281" s="112">
        <f t="shared" si="53"/>
        <v>3.8513521237264141E-2</v>
      </c>
      <c r="AO281" s="112">
        <f t="shared" si="54"/>
        <v>0.10224725795863422</v>
      </c>
      <c r="AP281" s="112">
        <f t="shared" si="55"/>
        <v>0.12193593470826479</v>
      </c>
      <c r="AQ281" s="112">
        <f t="shared" si="56"/>
        <v>5.3166613816754027E-2</v>
      </c>
      <c r="AR281" s="112">
        <f t="shared" si="57"/>
        <v>8.403061478693534E-2</v>
      </c>
      <c r="AS281" s="112">
        <f t="shared" si="58"/>
        <v>0.19128134325777049</v>
      </c>
      <c r="AT281" s="112">
        <f t="shared" si="59"/>
        <v>8.2989593577509915E-2</v>
      </c>
      <c r="AU281" s="112">
        <f t="shared" si="60"/>
        <v>0.13198092554691321</v>
      </c>
      <c r="AV281" s="112">
        <f t="shared" si="61"/>
        <v>0.19115126538608848</v>
      </c>
      <c r="AW281" s="112">
        <f t="shared" si="62"/>
        <v>2.7029297238652739E-3</v>
      </c>
      <c r="AX281" s="112">
        <f t="shared" si="63"/>
        <v>1</v>
      </c>
      <c r="AY281" s="112">
        <f>SUMPRODUCT(AN281:AW281,幕後結果_最佳化!$Z$1005:$AI$1005)</f>
        <v>0.38663610505212359</v>
      </c>
      <c r="AZ281" s="112">
        <f>(SUMPRODUCT(AN281:AW281,MMULT(AN281:AW281,幕後結果!$AB$9:$AK$18)))*252</f>
        <v>5.1319693570592725E-2</v>
      </c>
      <c r="BA281" s="112">
        <f t="shared" si="64"/>
        <v>0.22653850350567942</v>
      </c>
      <c r="BB281" s="88">
        <f t="shared" si="65"/>
        <v>1.5173407598832576</v>
      </c>
      <c r="BC281" s="46"/>
      <c r="BD281" s="46"/>
    </row>
    <row r="282" spans="1:56">
      <c r="A282" s="81">
        <v>281</v>
      </c>
      <c r="B282" s="112">
        <v>0.24213002865458488</v>
      </c>
      <c r="C282" s="112">
        <v>0.2791718162889214</v>
      </c>
      <c r="D282" s="112">
        <v>0.81438103703274889</v>
      </c>
      <c r="E282" s="112">
        <v>0.41433665926287322</v>
      </c>
      <c r="F282" s="112">
        <v>0.80156726288791935</v>
      </c>
      <c r="G282" s="112">
        <v>0.85972336349610479</v>
      </c>
      <c r="H282" s="112">
        <v>0.33155289579557712</v>
      </c>
      <c r="I282" s="112">
        <v>0.85171811678096598</v>
      </c>
      <c r="J282" s="112">
        <v>0.3114797316114597</v>
      </c>
      <c r="K282" s="90">
        <v>0.25453818090998204</v>
      </c>
      <c r="L282" s="91"/>
      <c r="M282" s="92">
        <v>281</v>
      </c>
      <c r="N282" s="115">
        <v>-0.69946727518204155</v>
      </c>
      <c r="O282" s="115">
        <v>-0.58530354359437442</v>
      </c>
      <c r="P282" s="115">
        <v>0.89415694292632331</v>
      </c>
      <c r="Q282" s="115">
        <v>-0.21640339707164322</v>
      </c>
      <c r="R282" s="115">
        <v>0.84723262122317711</v>
      </c>
      <c r="S282" s="115">
        <v>1.0790772925353835</v>
      </c>
      <c r="T282" s="115">
        <v>-0.43562918605178563</v>
      </c>
      <c r="U282" s="112">
        <v>1.043830610807972</v>
      </c>
      <c r="V282" s="112">
        <v>-0.49166036303668059</v>
      </c>
      <c r="W282" s="84">
        <v>-0.66027657174259513</v>
      </c>
      <c r="X282" s="46"/>
      <c r="Y282" s="85">
        <v>281</v>
      </c>
      <c r="Z282" s="112">
        <f>(幕後結果!$AB$2+幕後結果!$AB$4*幕後結果_最佳化!$N1283)*12/3</f>
        <v>-0.91671419804858234</v>
      </c>
      <c r="AA282" s="112">
        <f>(幕後結果!$AC$2+幕後結果!$AC$4*幕後結果_最佳化!$O1283)*12/3</f>
        <v>-2.2452829170956949</v>
      </c>
      <c r="AB282" s="112">
        <f>(幕後結果!$AD$2+幕後結果!$AD$4*幕後結果_最佳化!$P1283)*12/3</f>
        <v>0.96654845506685749</v>
      </c>
      <c r="AC282" s="112">
        <f>(幕後結果!$AE$2+幕後結果!$AE$4*幕後結果_最佳化!$Q1283)*12/3</f>
        <v>0.79878551597079339</v>
      </c>
      <c r="AD282" s="112">
        <f>(幕後結果!$AF$2+幕後結果!$AF$4*幕後結果_最佳化!$R1283)*12/3</f>
        <v>2.6706467531528681</v>
      </c>
      <c r="AE282" s="112">
        <f>(幕後結果!$AG$2+幕後結果!$AG$4*幕後結果_最佳化!$S1283)*12/3</f>
        <v>0.99169688597281158</v>
      </c>
      <c r="AF282" s="112">
        <f>(幕後結果!$AH$2+幕後結果!$AH$4*幕後結果_最佳化!$T1283)*12/3</f>
        <v>-0.26305074830211661</v>
      </c>
      <c r="AG282" s="112">
        <f>(幕後結果!$AI$2+幕後結果!$AI$4*幕後結果_最佳化!$U1283)*12/3</f>
        <v>1.0017124316895614</v>
      </c>
      <c r="AH282" s="112">
        <f>(幕後結果!$AJ$2+幕後結果!$AJ$4*幕後結果_最佳化!$V1283)*12/3</f>
        <v>0.81343442953831568</v>
      </c>
      <c r="AI282" s="86">
        <f>(幕後結果!$AK$2+幕後結果!$AK$4*幕後結果_最佳化!$W1283)*12/3</f>
        <v>-0.50825154000417183</v>
      </c>
      <c r="AJ282" s="46"/>
      <c r="AK282" s="46"/>
      <c r="AL282" s="46"/>
      <c r="AM282" s="94">
        <v>281</v>
      </c>
      <c r="AN282" s="112">
        <f t="shared" si="53"/>
        <v>0.13819291248367821</v>
      </c>
      <c r="AO282" s="112">
        <f t="shared" si="54"/>
        <v>0.14793506382670812</v>
      </c>
      <c r="AP282" s="112">
        <f t="shared" si="55"/>
        <v>0.15917013011940265</v>
      </c>
      <c r="AQ282" s="112">
        <f t="shared" si="56"/>
        <v>0.13760190661577534</v>
      </c>
      <c r="AR282" s="112">
        <f t="shared" si="57"/>
        <v>0.16139007783132048</v>
      </c>
      <c r="AS282" s="112">
        <f t="shared" si="58"/>
        <v>3.9712205809918834E-2</v>
      </c>
      <c r="AT282" s="112">
        <f t="shared" si="59"/>
        <v>3.4902724819353075E-2</v>
      </c>
      <c r="AU282" s="112">
        <f t="shared" si="60"/>
        <v>2.9937441887586267E-2</v>
      </c>
      <c r="AV282" s="112">
        <f t="shared" si="61"/>
        <v>9.8793487577948327E-2</v>
      </c>
      <c r="AW282" s="112">
        <f t="shared" si="62"/>
        <v>5.2364049028308803E-2</v>
      </c>
      <c r="AX282" s="112">
        <f t="shared" si="63"/>
        <v>1.0000000000000002</v>
      </c>
      <c r="AY282" s="112">
        <f>SUMPRODUCT(AN282:AW282,幕後結果_最佳化!$Z$1005:$AI$1005)</f>
        <v>0.44530787067575878</v>
      </c>
      <c r="AZ282" s="112">
        <f>(SUMPRODUCT(AN282:AW282,MMULT(AN282:AW282,幕後結果!$AB$9:$AK$18)))*252</f>
        <v>5.9480692869267403E-2</v>
      </c>
      <c r="BA282" s="112">
        <f t="shared" si="64"/>
        <v>0.2438866393824545</v>
      </c>
      <c r="BB282" s="88">
        <f t="shared" si="65"/>
        <v>1.649979152997868</v>
      </c>
      <c r="BC282" s="46"/>
      <c r="BD282" s="46"/>
    </row>
    <row r="283" spans="1:56">
      <c r="A283" s="81">
        <v>282</v>
      </c>
      <c r="B283" s="112">
        <v>0.36635761595230165</v>
      </c>
      <c r="C283" s="112">
        <v>0.5381257951048779</v>
      </c>
      <c r="D283" s="112">
        <v>0.1045459963809221</v>
      </c>
      <c r="E283" s="112">
        <v>0.47007541824545607</v>
      </c>
      <c r="F283" s="112">
        <v>0.43521380321066427</v>
      </c>
      <c r="G283" s="112">
        <v>0.73750959082147793</v>
      </c>
      <c r="H283" s="112">
        <v>0.61432681755787644</v>
      </c>
      <c r="I283" s="112">
        <v>0.86332862608710315</v>
      </c>
      <c r="J283" s="112">
        <v>0.14081095366529528</v>
      </c>
      <c r="K283" s="90">
        <v>0.80217853400608297</v>
      </c>
      <c r="L283" s="91"/>
      <c r="M283" s="92">
        <v>282</v>
      </c>
      <c r="N283" s="115">
        <v>-0.34151590695188389</v>
      </c>
      <c r="O283" s="115">
        <v>9.5713133470915826E-2</v>
      </c>
      <c r="P283" s="115">
        <v>-1.2560661357476093</v>
      </c>
      <c r="Q283" s="115">
        <v>-7.5080281662031872E-2</v>
      </c>
      <c r="R283" s="115">
        <v>-0.16311535976231969</v>
      </c>
      <c r="S283" s="115">
        <v>0.63568643692320081</v>
      </c>
      <c r="T283" s="115">
        <v>0.29061424405006325</v>
      </c>
      <c r="U283" s="112">
        <v>1.0953970000532829</v>
      </c>
      <c r="V283" s="112">
        <v>-1.076683005204736</v>
      </c>
      <c r="W283" s="84">
        <v>0.84942844274389351</v>
      </c>
      <c r="X283" s="46"/>
      <c r="Y283" s="85">
        <v>282</v>
      </c>
      <c r="Z283" s="112">
        <f>(幕後結果!$AB$2+幕後結果!$AB$4*幕後結果_最佳化!$N1284)*12/3</f>
        <v>-0.47229953475629932</v>
      </c>
      <c r="AA283" s="112">
        <f>(幕後結果!$AC$2+幕後結果!$AC$4*幕後結果_最佳化!$O1284)*12/3</f>
        <v>-1.2756916400780183</v>
      </c>
      <c r="AB283" s="112">
        <f>(幕後結果!$AD$2+幕後結果!$AD$4*幕後結果_最佳化!$P1284)*12/3</f>
        <v>-0.71845186507742331</v>
      </c>
      <c r="AC283" s="112">
        <f>(幕後結果!$AE$2+幕後結果!$AE$4*幕後結果_最佳化!$Q1284)*12/3</f>
        <v>0.53353164879169857</v>
      </c>
      <c r="AD283" s="112">
        <f>(幕後結果!$AF$2+幕後結果!$AF$4*幕後結果_最佳化!$R1284)*12/3</f>
        <v>1.6354250523236142</v>
      </c>
      <c r="AE283" s="112">
        <f>(幕後結果!$AG$2+幕後結果!$AG$4*幕後結果_最佳化!$S1284)*12/3</f>
        <v>0.49731710855075012</v>
      </c>
      <c r="AF283" s="112">
        <f>(幕後結果!$AH$2+幕後結果!$AH$4*幕後結果_最佳化!$T1284)*12/3</f>
        <v>-3.860624030547833E-2</v>
      </c>
      <c r="AG283" s="112">
        <f>(幕後結果!$AI$2+幕後結果!$AI$4*幕後結果_最佳化!$U1284)*12/3</f>
        <v>0.88392639640076798</v>
      </c>
      <c r="AH283" s="112">
        <f>(幕後結果!$AJ$2+幕後結果!$AJ$4*幕後結果_最佳化!$V1284)*12/3</f>
        <v>-2.7379368864917542E-2</v>
      </c>
      <c r="AI283" s="86">
        <f>(幕後結果!$AK$2+幕後結果!$AK$4*幕後結果_最佳化!$W1284)*12/3</f>
        <v>0.34842012386224103</v>
      </c>
      <c r="AJ283" s="46"/>
      <c r="AK283" s="46"/>
      <c r="AL283" s="46"/>
      <c r="AM283" s="94">
        <v>282</v>
      </c>
      <c r="AN283" s="112">
        <f t="shared" si="53"/>
        <v>1.2475700263772243E-2</v>
      </c>
      <c r="AO283" s="112">
        <f t="shared" si="54"/>
        <v>7.1516242658586368E-3</v>
      </c>
      <c r="AP283" s="112">
        <f t="shared" si="55"/>
        <v>0.19297603648156153</v>
      </c>
      <c r="AQ283" s="112">
        <f t="shared" si="56"/>
        <v>0.13969719834972996</v>
      </c>
      <c r="AR283" s="112">
        <f t="shared" si="57"/>
        <v>0.10103109587767924</v>
      </c>
      <c r="AS283" s="112">
        <f t="shared" si="58"/>
        <v>1.4244548285950344E-2</v>
      </c>
      <c r="AT283" s="112">
        <f t="shared" si="59"/>
        <v>0.21193411721512223</v>
      </c>
      <c r="AU283" s="112">
        <f t="shared" si="60"/>
        <v>0.18464355899116569</v>
      </c>
      <c r="AV283" s="112">
        <f t="shared" si="61"/>
        <v>4.7683388900503894E-2</v>
      </c>
      <c r="AW283" s="112">
        <f t="shared" si="62"/>
        <v>8.8162731368656294E-2</v>
      </c>
      <c r="AX283" s="112">
        <f t="shared" si="63"/>
        <v>1.0000000000000002</v>
      </c>
      <c r="AY283" s="112">
        <f>SUMPRODUCT(AN283:AW283,幕後結果_最佳化!$Z$1005:$AI$1005)</f>
        <v>0.52885653979058556</v>
      </c>
      <c r="AZ283" s="112">
        <f>(SUMPRODUCT(AN283:AW283,MMULT(AN283:AW283,幕後結果!$AB$9:$AK$18)))*252</f>
        <v>4.9362786005647911E-2</v>
      </c>
      <c r="BA283" s="112">
        <f t="shared" si="64"/>
        <v>0.22217737509847377</v>
      </c>
      <c r="BB283" s="88">
        <f t="shared" si="65"/>
        <v>2.1872458416398124</v>
      </c>
      <c r="BC283" s="46"/>
      <c r="BD283" s="46"/>
    </row>
    <row r="284" spans="1:56">
      <c r="A284" s="81">
        <v>283</v>
      </c>
      <c r="B284" s="112">
        <v>0.48845879908638845</v>
      </c>
      <c r="C284" s="112">
        <v>0.47500478638091725</v>
      </c>
      <c r="D284" s="112">
        <v>0.51795274671231684</v>
      </c>
      <c r="E284" s="112">
        <v>0.69934312958809342</v>
      </c>
      <c r="F284" s="112">
        <v>0.99661688674498339</v>
      </c>
      <c r="G284" s="112">
        <v>5.3745772041486006E-2</v>
      </c>
      <c r="H284" s="112">
        <v>0.70515233826676105</v>
      </c>
      <c r="I284" s="112">
        <v>0.34654660919135738</v>
      </c>
      <c r="J284" s="112">
        <v>0.19963349593099733</v>
      </c>
      <c r="K284" s="90">
        <v>0.14143502742783176</v>
      </c>
      <c r="L284" s="91"/>
      <c r="M284" s="92">
        <v>283</v>
      </c>
      <c r="N284" s="115">
        <v>-2.8933536976010921E-2</v>
      </c>
      <c r="O284" s="115">
        <v>-6.2694756658526501E-2</v>
      </c>
      <c r="P284" s="115">
        <v>4.5016061664295205E-2</v>
      </c>
      <c r="Q284" s="115">
        <v>0.52251221941311732</v>
      </c>
      <c r="R284" s="115">
        <v>2.7081361179441439</v>
      </c>
      <c r="S284" s="115">
        <v>-1.6095709970255161</v>
      </c>
      <c r="T284" s="115">
        <v>0.53927759877410364</v>
      </c>
      <c r="U284" s="112">
        <v>-0.39466082419572446</v>
      </c>
      <c r="V284" s="112">
        <v>-0.8429310768043411</v>
      </c>
      <c r="W284" s="84">
        <v>-1.0738943077588357</v>
      </c>
      <c r="X284" s="46"/>
      <c r="Y284" s="85">
        <v>283</v>
      </c>
      <c r="Z284" s="112">
        <f>(幕後結果!$AB$2+幕後結果!$AB$4*幕後結果_最佳化!$N1285)*12/3</f>
        <v>-8.4212769252974551E-2</v>
      </c>
      <c r="AA284" s="112">
        <f>(幕後結果!$AC$2+幕後結果!$AC$4*幕後結果_最佳化!$O1285)*12/3</f>
        <v>-1.4668305227348311</v>
      </c>
      <c r="AB284" s="112">
        <f>(幕後結果!$AD$2+幕後結果!$AD$4*幕後結果_最佳化!$P1285)*12/3</f>
        <v>0.48626946308919305</v>
      </c>
      <c r="AC284" s="112">
        <f>(幕後結果!$AE$2+幕後結果!$AE$4*幕後結果_最佳化!$Q1285)*12/3</f>
        <v>1.2648025362498192</v>
      </c>
      <c r="AD284" s="112">
        <f>(幕後結果!$AF$2+幕後結果!$AF$4*幕後結果_最佳化!$R1285)*12/3</f>
        <v>4.915085135276982</v>
      </c>
      <c r="AE284" s="112">
        <f>(幕後結果!$AG$2+幕後結果!$AG$4*幕後結果_最佳化!$S1285)*12/3</f>
        <v>-1.2180811838482939</v>
      </c>
      <c r="AF284" s="112">
        <f>(幕後結果!$AH$2+幕後結果!$AH$4*幕後結果_最佳化!$T1285)*12/3</f>
        <v>0.73603359858792528</v>
      </c>
      <c r="AG284" s="112">
        <f>(幕後結果!$AI$2+幕後結果!$AI$4*幕後結果_最佳化!$U1285)*12/3</f>
        <v>0.41347627968849238</v>
      </c>
      <c r="AH284" s="112">
        <f>(幕後結果!$AJ$2+幕後結果!$AJ$4*幕後結果_最佳化!$V1285)*12/3</f>
        <v>1.4423454034360639</v>
      </c>
      <c r="AI284" s="86">
        <f>(幕後結果!$AK$2+幕後結果!$AK$4*幕後結果_最佳化!$W1285)*12/3</f>
        <v>-0.31538665173163893</v>
      </c>
      <c r="AJ284" s="46"/>
      <c r="AK284" s="46"/>
      <c r="AL284" s="46"/>
      <c r="AM284" s="94">
        <v>283</v>
      </c>
      <c r="AN284" s="112">
        <f t="shared" si="53"/>
        <v>3.4082799772648359E-2</v>
      </c>
      <c r="AO284" s="112">
        <f t="shared" si="54"/>
        <v>4.0731802080757717E-2</v>
      </c>
      <c r="AP284" s="112">
        <f t="shared" si="55"/>
        <v>0.24090587934729685</v>
      </c>
      <c r="AQ284" s="112">
        <f t="shared" si="56"/>
        <v>8.3733861093136103E-2</v>
      </c>
      <c r="AR284" s="112">
        <f t="shared" si="57"/>
        <v>0.15867518480572165</v>
      </c>
      <c r="AS284" s="112">
        <f t="shared" si="58"/>
        <v>5.6111030073447345E-2</v>
      </c>
      <c r="AT284" s="112">
        <f t="shared" si="59"/>
        <v>0.13784380771171334</v>
      </c>
      <c r="AU284" s="112">
        <f t="shared" si="60"/>
        <v>4.2649598826817466E-2</v>
      </c>
      <c r="AV284" s="112">
        <f t="shared" si="61"/>
        <v>7.7355202138293611E-2</v>
      </c>
      <c r="AW284" s="112">
        <f t="shared" si="62"/>
        <v>0.12791083415016746</v>
      </c>
      <c r="AX284" s="112">
        <f t="shared" si="63"/>
        <v>0.99999999999999989</v>
      </c>
      <c r="AY284" s="112">
        <f>SUMPRODUCT(AN284:AW284,幕後結果_最佳化!$Z$1005:$AI$1005)</f>
        <v>0.56007594778042369</v>
      </c>
      <c r="AZ284" s="112">
        <f>(SUMPRODUCT(AN284:AW284,MMULT(AN284:AW284,幕後結果!$AB$9:$AK$18)))*252</f>
        <v>5.0025130021779947E-2</v>
      </c>
      <c r="BA284" s="112">
        <f t="shared" si="64"/>
        <v>0.22366298312814292</v>
      </c>
      <c r="BB284" s="88">
        <f t="shared" si="65"/>
        <v>2.3123001425949807</v>
      </c>
      <c r="BC284" s="46"/>
      <c r="BD284" s="46"/>
    </row>
    <row r="285" spans="1:56">
      <c r="A285" s="81">
        <v>284</v>
      </c>
      <c r="B285" s="112">
        <v>0.90879908425805733</v>
      </c>
      <c r="C285" s="112">
        <v>0.8329564388102848</v>
      </c>
      <c r="D285" s="112">
        <v>0.15520241792013856</v>
      </c>
      <c r="E285" s="112">
        <v>0.68763490761850332</v>
      </c>
      <c r="F285" s="112">
        <v>0.75221841991619232</v>
      </c>
      <c r="G285" s="112">
        <v>0.73804511747511437</v>
      </c>
      <c r="H285" s="112">
        <v>5.6777123882220781E-2</v>
      </c>
      <c r="I285" s="112">
        <v>0.57659733260398505</v>
      </c>
      <c r="J285" s="112">
        <v>0.16309681386406072</v>
      </c>
      <c r="K285" s="90">
        <v>0.79156508668286585</v>
      </c>
      <c r="L285" s="91"/>
      <c r="M285" s="92">
        <v>284</v>
      </c>
      <c r="N285" s="115">
        <v>1.3333961612757261</v>
      </c>
      <c r="O285" s="115">
        <v>0.96591418764428016</v>
      </c>
      <c r="P285" s="115">
        <v>-1.0143729306665732</v>
      </c>
      <c r="Q285" s="115">
        <v>0.48915751542582103</v>
      </c>
      <c r="R285" s="115">
        <v>0.6814873630504692</v>
      </c>
      <c r="S285" s="115">
        <v>0.63733022833803343</v>
      </c>
      <c r="T285" s="115">
        <v>-1.5824176952011153</v>
      </c>
      <c r="U285" s="112">
        <v>0.19319617426358052</v>
      </c>
      <c r="V285" s="112">
        <v>-0.98180966106380219</v>
      </c>
      <c r="W285" s="84">
        <v>0.81186373308930826</v>
      </c>
      <c r="X285" s="46"/>
      <c r="Y285" s="85">
        <v>284</v>
      </c>
      <c r="Z285" s="112">
        <f>(幕後結果!$AB$2+幕後結果!$AB$4*幕後結果_最佳化!$N1286)*12/3</f>
        <v>1.6071882083019835</v>
      </c>
      <c r="AA285" s="112">
        <f>(幕後結果!$AC$2+幕後結果!$AC$4*幕後結果_最佳化!$O1286)*12/3</f>
        <v>6.9033732924068891E-2</v>
      </c>
      <c r="AB285" s="112">
        <f>(幕後結果!$AD$2+幕後結果!$AD$4*幕後結果_最佳化!$P1286)*12/3</f>
        <v>8.3674639199803724E-2</v>
      </c>
      <c r="AC285" s="112">
        <f>(幕後結果!$AE$2+幕後結果!$AE$4*幕後結果_最佳化!$Q1286)*12/3</f>
        <v>1.2499983089550424</v>
      </c>
      <c r="AD285" s="112">
        <f>(幕後結果!$AF$2+幕後結果!$AF$4*幕後結果_最佳化!$R1286)*12/3</f>
        <v>3.3841907744475166</v>
      </c>
      <c r="AE285" s="112">
        <f>(幕後結果!$AG$2+幕後結果!$AG$4*幕後結果_最佳化!$S1286)*12/3</f>
        <v>0.92990120773327634</v>
      </c>
      <c r="AF285" s="112">
        <f>(幕後結果!$AH$2+幕後結果!$AH$4*幕後結果_最佳化!$T1286)*12/3</f>
        <v>-1.0579485272979117</v>
      </c>
      <c r="AG285" s="112">
        <f>(幕後結果!$AI$2+幕後結果!$AI$4*幕後結果_最佳化!$U1286)*12/3</f>
        <v>1.0896274981288649</v>
      </c>
      <c r="AH285" s="112">
        <f>(幕後結果!$AJ$2+幕後結果!$AJ$4*幕後結果_最佳化!$V1286)*12/3</f>
        <v>0.44416403850510444</v>
      </c>
      <c r="AI285" s="86">
        <f>(幕後結果!$AK$2+幕後結果!$AK$4*幕後結果_最佳化!$W1286)*12/3</f>
        <v>1.0555052254971691</v>
      </c>
      <c r="AJ285" s="46"/>
      <c r="AK285" s="46"/>
      <c r="AL285" s="46"/>
      <c r="AM285" s="94">
        <v>284</v>
      </c>
      <c r="AN285" s="112">
        <f t="shared" si="53"/>
        <v>6.7823929497771551E-2</v>
      </c>
      <c r="AO285" s="112">
        <f t="shared" si="54"/>
        <v>0.10300415525006351</v>
      </c>
      <c r="AP285" s="112">
        <f t="shared" si="55"/>
        <v>0.14422303246474455</v>
      </c>
      <c r="AQ285" s="112">
        <f t="shared" si="56"/>
        <v>9.4791276510391848E-2</v>
      </c>
      <c r="AR285" s="112">
        <f t="shared" si="57"/>
        <v>3.937876533571015E-2</v>
      </c>
      <c r="AS285" s="112">
        <f t="shared" si="58"/>
        <v>0.17330345962915975</v>
      </c>
      <c r="AT285" s="112">
        <f t="shared" si="59"/>
        <v>1.6412005934591935E-2</v>
      </c>
      <c r="AU285" s="112">
        <f t="shared" si="60"/>
        <v>0.14023271379199584</v>
      </c>
      <c r="AV285" s="112">
        <f t="shared" si="61"/>
        <v>0.11238454118226152</v>
      </c>
      <c r="AW285" s="112">
        <f t="shared" si="62"/>
        <v>0.10844612040330934</v>
      </c>
      <c r="AX285" s="112">
        <f t="shared" si="63"/>
        <v>1</v>
      </c>
      <c r="AY285" s="112">
        <f>SUMPRODUCT(AN285:AW285,幕後結果_最佳化!$Z$1005:$AI$1005)</f>
        <v>0.2652409904472432</v>
      </c>
      <c r="AZ285" s="112">
        <f>(SUMPRODUCT(AN285:AW285,MMULT(AN285:AW285,幕後結果!$AB$9:$AK$18)))*252</f>
        <v>5.2088179859966402E-2</v>
      </c>
      <c r="BA285" s="112">
        <f t="shared" si="64"/>
        <v>0.22822835025466578</v>
      </c>
      <c r="BB285" s="88">
        <f t="shared" si="65"/>
        <v>0.97420408200447817</v>
      </c>
      <c r="BC285" s="46"/>
      <c r="BD285" s="46"/>
    </row>
    <row r="286" spans="1:56">
      <c r="A286" s="81">
        <v>285</v>
      </c>
      <c r="B286" s="112">
        <v>0.15461058865507304</v>
      </c>
      <c r="C286" s="112">
        <v>0.90263204834793087</v>
      </c>
      <c r="D286" s="112">
        <v>0.95666375926757397</v>
      </c>
      <c r="E286" s="112">
        <v>0.11368641158884629</v>
      </c>
      <c r="F286" s="112">
        <v>0.46336570182807701</v>
      </c>
      <c r="G286" s="112">
        <v>0.27145461158286555</v>
      </c>
      <c r="H286" s="112">
        <v>0.68243144475532147</v>
      </c>
      <c r="I286" s="112">
        <v>0.45226926800458966</v>
      </c>
      <c r="J286" s="112">
        <v>0.51623395359921864</v>
      </c>
      <c r="K286" s="90">
        <v>0.45365658388714403</v>
      </c>
      <c r="L286" s="91"/>
      <c r="M286" s="92">
        <v>285</v>
      </c>
      <c r="N286" s="115">
        <v>-1.0168575975960876</v>
      </c>
      <c r="O286" s="115">
        <v>1.2966957178824421</v>
      </c>
      <c r="P286" s="115">
        <v>1.7132177818724867</v>
      </c>
      <c r="Q286" s="115">
        <v>-1.2071540486922474</v>
      </c>
      <c r="R286" s="115">
        <v>-9.1958007090126914E-2</v>
      </c>
      <c r="S286" s="115">
        <v>-0.60841958811276942</v>
      </c>
      <c r="T286" s="115">
        <v>0.47450881917827697</v>
      </c>
      <c r="U286" s="112">
        <v>-0.11993008004896551</v>
      </c>
      <c r="V286" s="112">
        <v>4.0703723916574903E-2</v>
      </c>
      <c r="W286" s="84">
        <v>-0.1164282242592667</v>
      </c>
      <c r="X286" s="46"/>
      <c r="Y286" s="85">
        <v>285</v>
      </c>
      <c r="Z286" s="112">
        <f>(幕後結果!$AB$2+幕後結果!$AB$4*幕後結果_最佳化!$N1287)*12/3</f>
        <v>-1.3107702788097335</v>
      </c>
      <c r="AA286" s="112">
        <f>(幕後結果!$AC$2+幕後結果!$AC$4*幕後結果_最佳化!$O1287)*12/3</f>
        <v>0.32067283356681697</v>
      </c>
      <c r="AB286" s="112">
        <f>(幕後結果!$AD$2+幕後結果!$AD$4*幕後結果_最佳化!$P1287)*12/3</f>
        <v>1.7713630745968729</v>
      </c>
      <c r="AC286" s="112">
        <f>(幕後結果!$AE$2+幕後結果!$AE$4*幕後結果_最佳化!$Q1287)*12/3</f>
        <v>0.58014829642716126</v>
      </c>
      <c r="AD286" s="112">
        <f>(幕後結果!$AF$2+幕後結果!$AF$4*幕後結果_最佳化!$R1287)*12/3</f>
        <v>2.0380291618458304</v>
      </c>
      <c r="AE286" s="112">
        <f>(幕後結果!$AG$2+幕後結果!$AG$4*幕後結果_最佳化!$S1287)*12/3</f>
        <v>-0.36052636222765472</v>
      </c>
      <c r="AF286" s="112">
        <f>(幕後結果!$AH$2+幕後結果!$AH$4*幕後結果_最佳化!$T1287)*12/3</f>
        <v>0.49067435568359691</v>
      </c>
      <c r="AG286" s="112">
        <f>(幕後結果!$AI$2+幕後結果!$AI$4*幕後結果_最佳化!$U1287)*12/3</f>
        <v>-3.0962663201033247E-2</v>
      </c>
      <c r="AH286" s="112">
        <f>(幕後結果!$AJ$2+幕後結果!$AJ$4*幕後結果_最佳化!$V1287)*12/3</f>
        <v>1.2806198135450684</v>
      </c>
      <c r="AI286" s="86">
        <f>(幕後結果!$AK$2+幕後結果!$AK$4*幕後結果_最佳化!$W1287)*12/3</f>
        <v>0.41403621741983992</v>
      </c>
      <c r="AJ286" s="46"/>
      <c r="AK286" s="46"/>
      <c r="AL286" s="46"/>
      <c r="AM286" s="94">
        <v>285</v>
      </c>
      <c r="AN286" s="112">
        <f t="shared" si="53"/>
        <v>0.11533229928751823</v>
      </c>
      <c r="AO286" s="112">
        <f t="shared" si="54"/>
        <v>4.5916804900897001E-2</v>
      </c>
      <c r="AP286" s="112">
        <f t="shared" si="55"/>
        <v>4.10297085438786E-2</v>
      </c>
      <c r="AQ286" s="112">
        <f t="shared" si="56"/>
        <v>0.18751193603791008</v>
      </c>
      <c r="AR286" s="112">
        <f t="shared" si="57"/>
        <v>6.4639360947744084E-2</v>
      </c>
      <c r="AS286" s="112">
        <f t="shared" si="58"/>
        <v>9.408478867588646E-2</v>
      </c>
      <c r="AT286" s="112">
        <f t="shared" si="59"/>
        <v>0.21825734140792144</v>
      </c>
      <c r="AU286" s="112">
        <f t="shared" si="60"/>
        <v>1.8711353667827543E-2</v>
      </c>
      <c r="AV286" s="112">
        <f t="shared" si="61"/>
        <v>0.11797336289807317</v>
      </c>
      <c r="AW286" s="112">
        <f t="shared" si="62"/>
        <v>9.6543043632343284E-2</v>
      </c>
      <c r="AX286" s="112">
        <f t="shared" si="63"/>
        <v>0.99999999999999978</v>
      </c>
      <c r="AY286" s="112">
        <f>SUMPRODUCT(AN286:AW286,幕後結果_最佳化!$Z$1005:$AI$1005)</f>
        <v>0.38150256547627159</v>
      </c>
      <c r="AZ286" s="112">
        <f>(SUMPRODUCT(AN286:AW286,MMULT(AN286:AW286,幕後結果!$AB$9:$AK$18)))*252</f>
        <v>3.9391314148607581E-2</v>
      </c>
      <c r="BA286" s="112">
        <f t="shared" si="64"/>
        <v>0.19847245186324369</v>
      </c>
      <c r="BB286" s="88">
        <f t="shared" si="65"/>
        <v>1.70604314249911</v>
      </c>
      <c r="BC286" s="46"/>
      <c r="BD286" s="46"/>
    </row>
    <row r="287" spans="1:56">
      <c r="A287" s="81">
        <v>286</v>
      </c>
      <c r="B287" s="112">
        <v>0.14799281929239116</v>
      </c>
      <c r="C287" s="112">
        <v>0.17553269047732534</v>
      </c>
      <c r="D287" s="112">
        <v>0.53438554809474681</v>
      </c>
      <c r="E287" s="112">
        <v>0.80498225810160018</v>
      </c>
      <c r="F287" s="112">
        <v>0.40086747220409746</v>
      </c>
      <c r="G287" s="112">
        <v>4.0422607048106185E-2</v>
      </c>
      <c r="H287" s="112">
        <v>0.89948899217010192</v>
      </c>
      <c r="I287" s="112">
        <v>0.92997098202877804</v>
      </c>
      <c r="J287" s="112">
        <v>0.3227421999328377</v>
      </c>
      <c r="K287" s="90">
        <v>0.44580901082339031</v>
      </c>
      <c r="L287" s="91"/>
      <c r="M287" s="92">
        <v>286</v>
      </c>
      <c r="N287" s="115">
        <v>-1.045080775077966</v>
      </c>
      <c r="O287" s="115">
        <v>-0.9325247908204447</v>
      </c>
      <c r="P287" s="115">
        <v>8.6298785620754673E-2</v>
      </c>
      <c r="Q287" s="115">
        <v>0.85955301591934896</v>
      </c>
      <c r="R287" s="115">
        <v>-0.25110239482869201</v>
      </c>
      <c r="S287" s="115">
        <v>-1.7458028585268919</v>
      </c>
      <c r="T287" s="115">
        <v>1.2786452274715394</v>
      </c>
      <c r="U287" s="112">
        <v>1.4755749427136693</v>
      </c>
      <c r="V287" s="112">
        <v>-0.46004433243289711</v>
      </c>
      <c r="W287" s="84">
        <v>-0.13625711910975544</v>
      </c>
      <c r="X287" s="46"/>
      <c r="Y287" s="85">
        <v>286</v>
      </c>
      <c r="Z287" s="112">
        <f>(幕後結果!$AB$2+幕後結果!$AB$4*幕後結果_最佳化!$N1288)*12/3</f>
        <v>-1.3458107760137628</v>
      </c>
      <c r="AA287" s="112">
        <f>(幕後結果!$AC$2+幕後結果!$AC$4*幕後結果_最佳化!$O1288)*12/3</f>
        <v>-2.7538077722547158</v>
      </c>
      <c r="AB287" s="112">
        <f>(幕後結果!$AD$2+幕後結果!$AD$4*幕後結果_最佳化!$P1288)*12/3</f>
        <v>0.12762979514964651</v>
      </c>
      <c r="AC287" s="112">
        <f>(幕後結果!$AE$2+幕後結果!$AE$4*幕後結果_最佳化!$Q1288)*12/3</f>
        <v>1.3079127812856344</v>
      </c>
      <c r="AD287" s="112">
        <f>(幕後結果!$AF$2+幕後結果!$AF$4*幕後結果_最佳化!$R1288)*12/3</f>
        <v>1.4703157327480707</v>
      </c>
      <c r="AE287" s="112">
        <f>(幕後結果!$AG$2+幕後結果!$AG$4*幕後結果_最佳化!$S1288)*12/3</f>
        <v>-2.1340566388794442</v>
      </c>
      <c r="AF287" s="112">
        <f>(幕後結果!$AH$2+幕後結果!$AH$4*幕後結果_最佳化!$T1288)*12/3</f>
        <v>0.8108824842467971</v>
      </c>
      <c r="AG287" s="112">
        <f>(幕後結果!$AI$2+幕後結果!$AI$4*幕後結果_最佳化!$U1288)*12/3</f>
        <v>1.2745344652832258</v>
      </c>
      <c r="AH287" s="112">
        <f>(幕後結果!$AJ$2+幕後結果!$AJ$4*幕後結果_最佳化!$V1288)*12/3</f>
        <v>0.48944260848804727</v>
      </c>
      <c r="AI287" s="86">
        <f>(幕後結果!$AK$2+幕後結果!$AK$4*幕後結果_最佳化!$W1288)*12/3</f>
        <v>-0.59831174896652661</v>
      </c>
      <c r="AJ287" s="46"/>
      <c r="AK287" s="46"/>
      <c r="AL287" s="46"/>
      <c r="AM287" s="94">
        <v>286</v>
      </c>
      <c r="AN287" s="112">
        <f t="shared" si="53"/>
        <v>8.1613391790753678E-2</v>
      </c>
      <c r="AO287" s="112">
        <f t="shared" si="54"/>
        <v>1.5602545996463541E-2</v>
      </c>
      <c r="AP287" s="112">
        <f t="shared" si="55"/>
        <v>0.17620630454133598</v>
      </c>
      <c r="AQ287" s="112">
        <f t="shared" si="56"/>
        <v>7.6314959780290056E-2</v>
      </c>
      <c r="AR287" s="112">
        <f t="shared" si="57"/>
        <v>5.665099541574993E-2</v>
      </c>
      <c r="AS287" s="112">
        <f t="shared" si="58"/>
        <v>0.17358222813300028</v>
      </c>
      <c r="AT287" s="112">
        <f t="shared" si="59"/>
        <v>0.13276268974964181</v>
      </c>
      <c r="AU287" s="112">
        <f t="shared" si="60"/>
        <v>7.2039347772437298E-2</v>
      </c>
      <c r="AV287" s="112">
        <f t="shared" si="61"/>
        <v>4.2300552302879241E-2</v>
      </c>
      <c r="AW287" s="112">
        <f t="shared" si="62"/>
        <v>0.17292698451744806</v>
      </c>
      <c r="AX287" s="112">
        <f t="shared" si="63"/>
        <v>0.99999999999999978</v>
      </c>
      <c r="AY287" s="112">
        <f>SUMPRODUCT(AN287:AW287,幕後結果_最佳化!$Z$1005:$AI$1005)</f>
        <v>0.30679476741945294</v>
      </c>
      <c r="AZ287" s="112">
        <f>(SUMPRODUCT(AN287:AW287,MMULT(AN287:AW287,幕後結果!$AB$9:$AK$18)))*252</f>
        <v>4.4525391454345371E-2</v>
      </c>
      <c r="BA287" s="112">
        <f t="shared" si="64"/>
        <v>0.21101040603331717</v>
      </c>
      <c r="BB287" s="88">
        <f t="shared" si="65"/>
        <v>1.2506244236020554</v>
      </c>
      <c r="BC287" s="46"/>
      <c r="BD287" s="46"/>
    </row>
    <row r="288" spans="1:56">
      <c r="A288" s="81">
        <v>287</v>
      </c>
      <c r="B288" s="112">
        <v>0.99456017333240698</v>
      </c>
      <c r="C288" s="112">
        <v>0.71470453291864144</v>
      </c>
      <c r="D288" s="112">
        <v>0.9740689817550412</v>
      </c>
      <c r="E288" s="112">
        <v>0.50203603128966812</v>
      </c>
      <c r="F288" s="112">
        <v>0.28084595723538985</v>
      </c>
      <c r="G288" s="112">
        <v>0.66345897894461747</v>
      </c>
      <c r="H288" s="112">
        <v>0.96548637632363965</v>
      </c>
      <c r="I288" s="112">
        <v>0.13262381488987729</v>
      </c>
      <c r="J288" s="112">
        <v>0.7127697020944741</v>
      </c>
      <c r="K288" s="90">
        <v>0.48913815861408838</v>
      </c>
      <c r="L288" s="91"/>
      <c r="M288" s="92">
        <v>287</v>
      </c>
      <c r="N288" s="115">
        <v>2.5465406692382899</v>
      </c>
      <c r="O288" s="115">
        <v>0.56718141394974597</v>
      </c>
      <c r="P288" s="115">
        <v>1.9442771674892301</v>
      </c>
      <c r="Q288" s="115">
        <v>5.1035957539247194E-3</v>
      </c>
      <c r="R288" s="115">
        <v>-0.58033027566685336</v>
      </c>
      <c r="S288" s="115">
        <v>0.42192187573442957</v>
      </c>
      <c r="T288" s="115">
        <v>1.8182413840657221</v>
      </c>
      <c r="U288" s="112">
        <v>-1.114073561495295</v>
      </c>
      <c r="V288" s="112">
        <v>0.5614943281155208</v>
      </c>
      <c r="W288" s="84">
        <v>-2.7229963395862013E-2</v>
      </c>
      <c r="X288" s="46"/>
      <c r="Y288" s="85">
        <v>287</v>
      </c>
      <c r="Z288" s="112">
        <f>(幕後結果!$AB$2+幕後結果!$AB$4*幕後結果_最佳化!$N1289)*12/3</f>
        <v>3.1133682536438037</v>
      </c>
      <c r="AA288" s="112">
        <f>(幕後結果!$AC$2+幕後結果!$AC$4*幕後結果_最佳化!$O1289)*12/3</f>
        <v>-0.37504495785694769</v>
      </c>
      <c r="AB288" s="112">
        <f>(幕後結果!$AD$2+幕後結果!$AD$4*幕後結果_最佳化!$P1289)*12/3</f>
        <v>2.97058290885853</v>
      </c>
      <c r="AC288" s="112">
        <f>(幕後結果!$AE$2+幕後結果!$AE$4*幕後結果_最佳化!$Q1289)*12/3</f>
        <v>1.5997200600030907</v>
      </c>
      <c r="AD288" s="112">
        <f>(幕後結果!$AF$2+幕後結果!$AF$4*幕後結果_最佳化!$R1289)*12/3</f>
        <v>2.7323504657802928</v>
      </c>
      <c r="AE288" s="112">
        <f>(幕後結果!$AG$2+幕後結果!$AG$4*幕後結果_最佳化!$S1289)*12/3</f>
        <v>0.3707873875516236</v>
      </c>
      <c r="AF288" s="112">
        <f>(幕後結果!$AH$2+幕後結果!$AH$4*幕後結果_最佳化!$T1289)*12/3</f>
        <v>1.178522093345501</v>
      </c>
      <c r="AG288" s="112">
        <f>(幕後結果!$AI$2+幕後結果!$AI$4*幕後結果_最佳化!$U1289)*12/3</f>
        <v>0.74868222084424507</v>
      </c>
      <c r="AH288" s="112">
        <f>(幕後結果!$AJ$2+幕後結果!$AJ$4*幕後結果_最佳化!$V1289)*12/3</f>
        <v>2.5758591733117546</v>
      </c>
      <c r="AI288" s="86">
        <f>(幕後結果!$AK$2+幕後結果!$AK$4*幕後結果_最佳化!$W1289)*12/3</f>
        <v>1.1400020840826035</v>
      </c>
      <c r="AJ288" s="46"/>
      <c r="AK288" s="46"/>
      <c r="AL288" s="46"/>
      <c r="AM288" s="94">
        <v>287</v>
      </c>
      <c r="AN288" s="112">
        <f t="shared" si="53"/>
        <v>7.174396502983181E-2</v>
      </c>
      <c r="AO288" s="112">
        <f t="shared" si="54"/>
        <v>5.5968282209511139E-2</v>
      </c>
      <c r="AP288" s="112">
        <f t="shared" si="55"/>
        <v>0.20967795037908896</v>
      </c>
      <c r="AQ288" s="112">
        <f t="shared" si="56"/>
        <v>9.3949255258804751E-2</v>
      </c>
      <c r="AR288" s="112">
        <f t="shared" si="57"/>
        <v>0.14944167101115222</v>
      </c>
      <c r="AS288" s="112">
        <f t="shared" si="58"/>
        <v>7.5798824005285578E-2</v>
      </c>
      <c r="AT288" s="112">
        <f t="shared" si="59"/>
        <v>5.667053449812709E-2</v>
      </c>
      <c r="AU288" s="112">
        <f t="shared" si="60"/>
        <v>1.2232625079298445E-2</v>
      </c>
      <c r="AV288" s="112">
        <f t="shared" si="61"/>
        <v>0.17803510054573946</v>
      </c>
      <c r="AW288" s="112">
        <f t="shared" si="62"/>
        <v>9.6481791983160523E-2</v>
      </c>
      <c r="AX288" s="112">
        <f t="shared" si="63"/>
        <v>1</v>
      </c>
      <c r="AY288" s="112">
        <f>SUMPRODUCT(AN288:AW288,幕後結果_最佳化!$Z$1005:$AI$1005)</f>
        <v>0.6196483485603802</v>
      </c>
      <c r="AZ288" s="112">
        <f>(SUMPRODUCT(AN288:AW288,MMULT(AN288:AW288,幕後結果!$AB$9:$AK$18)))*252</f>
        <v>5.2330462211968375E-2</v>
      </c>
      <c r="BA288" s="112">
        <f t="shared" si="64"/>
        <v>0.22875852380177744</v>
      </c>
      <c r="BB288" s="88">
        <f t="shared" si="65"/>
        <v>2.5212103093484766</v>
      </c>
      <c r="BC288" s="46"/>
      <c r="BD288" s="46"/>
    </row>
    <row r="289" spans="1:56">
      <c r="A289" s="81">
        <v>288</v>
      </c>
      <c r="B289" s="112">
        <v>6.4011328765674502E-2</v>
      </c>
      <c r="C289" s="112">
        <v>0.1255106450117609</v>
      </c>
      <c r="D289" s="112">
        <v>0.74944246370120959</v>
      </c>
      <c r="E289" s="112">
        <v>0.56647064687339155</v>
      </c>
      <c r="F289" s="112">
        <v>0.48389858034702837</v>
      </c>
      <c r="G289" s="112">
        <v>0.79683763673278429</v>
      </c>
      <c r="H289" s="112">
        <v>0.7102523892066428</v>
      </c>
      <c r="I289" s="112">
        <v>0.68774719928557149</v>
      </c>
      <c r="J289" s="112">
        <v>0.71851413429294264</v>
      </c>
      <c r="K289" s="90">
        <v>0.20492920948107818</v>
      </c>
      <c r="L289" s="91"/>
      <c r="M289" s="92">
        <v>288</v>
      </c>
      <c r="N289" s="115">
        <v>-1.5219458175290559</v>
      </c>
      <c r="O289" s="115">
        <v>-1.1478722874084031</v>
      </c>
      <c r="P289" s="115">
        <v>0.67273629509055499</v>
      </c>
      <c r="Q289" s="115">
        <v>0.16739570265702544</v>
      </c>
      <c r="R289" s="115">
        <v>-4.0371237504879864E-2</v>
      </c>
      <c r="S289" s="115">
        <v>0.83037866102813507</v>
      </c>
      <c r="T289" s="115">
        <v>0.55412219468256729</v>
      </c>
      <c r="U289" s="112">
        <v>0.48947478548741624</v>
      </c>
      <c r="V289" s="112">
        <v>0.57843313073999469</v>
      </c>
      <c r="W289" s="84">
        <v>-0.8241428081204113</v>
      </c>
      <c r="X289" s="46"/>
      <c r="Y289" s="85">
        <v>288</v>
      </c>
      <c r="Z289" s="112">
        <f>(幕後結果!$AB$2+幕後結果!$AB$4*幕後結果_最佳化!$N1290)*12/3</f>
        <v>-1.9378627587302979</v>
      </c>
      <c r="AA289" s="112">
        <f>(幕後結果!$AC$2+幕後結果!$AC$4*幕後結果_最佳化!$O1290)*12/3</f>
        <v>-3.0920047817368732</v>
      </c>
      <c r="AB289" s="112">
        <f>(幕後結果!$AD$2+幕後結果!$AD$4*幕後結果_最佳化!$P1290)*12/3</f>
        <v>0.46995824423938498</v>
      </c>
      <c r="AC289" s="112">
        <f>(幕後結果!$AE$2+幕後結果!$AE$4*幕後結果_最佳化!$Q1290)*12/3</f>
        <v>0.87857307346424252</v>
      </c>
      <c r="AD289" s="112">
        <f>(幕後結果!$AF$2+幕後結果!$AF$4*幕後結果_最佳化!$R1290)*12/3</f>
        <v>1.4244885124853923</v>
      </c>
      <c r="AE289" s="112">
        <f>(幕後結果!$AG$2+幕後結果!$AG$4*幕後結果_最佳化!$S1290)*12/3</f>
        <v>0.43902873825565414</v>
      </c>
      <c r="AF289" s="112">
        <f>(幕後結果!$AH$2+幕後結果!$AH$4*幕後結果_最佳化!$T1290)*12/3</f>
        <v>0.26016232153743268</v>
      </c>
      <c r="AG289" s="112">
        <f>(幕後結果!$AI$2+幕後結果!$AI$4*幕後結果_最佳化!$U1290)*12/3</f>
        <v>0.430081990315416</v>
      </c>
      <c r="AH289" s="112">
        <f>(幕後結果!$AJ$2+幕後結果!$AJ$4*幕後結果_最佳化!$V1290)*12/3</f>
        <v>1.4120702335003525</v>
      </c>
      <c r="AI289" s="86">
        <f>(幕後結果!$AK$2+幕後結果!$AK$4*幕後結果_最佳化!$W1290)*12/3</f>
        <v>-0.90279034864666874</v>
      </c>
      <c r="AJ289" s="46"/>
      <c r="AK289" s="46"/>
      <c r="AL289" s="46"/>
      <c r="AM289" s="94">
        <v>288</v>
      </c>
      <c r="AN289" s="112">
        <f t="shared" si="53"/>
        <v>0.11134403581877907</v>
      </c>
      <c r="AO289" s="112">
        <f t="shared" si="54"/>
        <v>6.7872431235874248E-2</v>
      </c>
      <c r="AP289" s="112">
        <f t="shared" si="55"/>
        <v>2.0705015426073409E-2</v>
      </c>
      <c r="AQ289" s="112">
        <f t="shared" si="56"/>
        <v>4.5604726645938849E-2</v>
      </c>
      <c r="AR289" s="112">
        <f t="shared" si="57"/>
        <v>0.15978651125615095</v>
      </c>
      <c r="AS289" s="112">
        <f t="shared" si="58"/>
        <v>0.12084261357763301</v>
      </c>
      <c r="AT289" s="112">
        <f t="shared" si="59"/>
        <v>0.17361756340207435</v>
      </c>
      <c r="AU289" s="112">
        <f t="shared" si="60"/>
        <v>0.12748095172454371</v>
      </c>
      <c r="AV289" s="112">
        <f t="shared" si="61"/>
        <v>0.1081107726456904</v>
      </c>
      <c r="AW289" s="112">
        <f t="shared" si="62"/>
        <v>6.4635378267242125E-2</v>
      </c>
      <c r="AX289" s="112">
        <f t="shared" si="63"/>
        <v>1</v>
      </c>
      <c r="AY289" s="112">
        <f>SUMPRODUCT(AN289:AW289,幕後結果_最佳化!$Z$1005:$AI$1005)</f>
        <v>0.43734646240197722</v>
      </c>
      <c r="AZ289" s="112">
        <f>(SUMPRODUCT(AN289:AW289,MMULT(AN289:AW289,幕後結果!$AB$9:$AK$18)))*252</f>
        <v>5.0994571684579888E-2</v>
      </c>
      <c r="BA289" s="112">
        <f t="shared" si="64"/>
        <v>0.22581977700055389</v>
      </c>
      <c r="BB289" s="88">
        <f t="shared" si="65"/>
        <v>1.7467312546367881</v>
      </c>
      <c r="BC289" s="46"/>
      <c r="BD289" s="46"/>
    </row>
    <row r="290" spans="1:56">
      <c r="A290" s="81">
        <v>289</v>
      </c>
      <c r="B290" s="112">
        <v>0.45806780242663714</v>
      </c>
      <c r="C290" s="112">
        <v>0.94056947865940277</v>
      </c>
      <c r="D290" s="112">
        <v>0.8835395033203659</v>
      </c>
      <c r="E290" s="112">
        <v>0.71048729139772937</v>
      </c>
      <c r="F290" s="112">
        <v>0.24700614991946668</v>
      </c>
      <c r="G290" s="112">
        <v>0.23877651388988208</v>
      </c>
      <c r="H290" s="112">
        <v>0.54241539647345882</v>
      </c>
      <c r="I290" s="112">
        <v>3.9723527356789745E-2</v>
      </c>
      <c r="J290" s="112">
        <v>4.0701837280033848E-2</v>
      </c>
      <c r="K290" s="90">
        <v>0.51119747218601064</v>
      </c>
      <c r="L290" s="91"/>
      <c r="M290" s="92">
        <v>289</v>
      </c>
      <c r="N290" s="115">
        <v>-0.10530271984401503</v>
      </c>
      <c r="O290" s="115">
        <v>1.5595720631060968</v>
      </c>
      <c r="P290" s="115">
        <v>1.1928682043732464</v>
      </c>
      <c r="Q290" s="115">
        <v>0.5548088440448613</v>
      </c>
      <c r="R290" s="115">
        <v>-0.68394119461682268</v>
      </c>
      <c r="S290" s="115">
        <v>-0.71024369692318856</v>
      </c>
      <c r="T290" s="115">
        <v>0.10652073222290237</v>
      </c>
      <c r="U290" s="112">
        <v>-1.7539034362138735</v>
      </c>
      <c r="V290" s="112">
        <v>-1.7425990588050195</v>
      </c>
      <c r="W290" s="84">
        <v>2.8071586750581114E-2</v>
      </c>
      <c r="X290" s="46"/>
      <c r="Y290" s="85">
        <v>289</v>
      </c>
      <c r="Z290" s="112">
        <f>(幕後結果!$AB$2+幕後結果!$AB$4*幕後結果_最佳化!$N1291)*12/3</f>
        <v>-0.17902895855265666</v>
      </c>
      <c r="AA290" s="112">
        <f>(幕後結果!$AC$2+幕後結果!$AC$4*幕後結果_最佳化!$O1291)*12/3</f>
        <v>0.76213612103770456</v>
      </c>
      <c r="AB290" s="112">
        <f>(幕後結果!$AD$2+幕後結果!$AD$4*幕後結果_最佳化!$P1291)*12/3</f>
        <v>1.6220107410089166</v>
      </c>
      <c r="AC290" s="112">
        <f>(幕後結果!$AE$2+幕後結果!$AE$4*幕後結果_最佳化!$Q1291)*12/3</f>
        <v>1.8349567042529886</v>
      </c>
      <c r="AD290" s="112">
        <f>(幕後結果!$AF$2+幕後結果!$AF$4*幕後結果_最佳化!$R1291)*12/3</f>
        <v>2.0828218500361189</v>
      </c>
      <c r="AE290" s="112">
        <f>(幕後結果!$AG$2+幕後結果!$AG$4*幕後結果_最佳化!$S1291)*12/3</f>
        <v>-0.4115053971212741</v>
      </c>
      <c r="AF290" s="112">
        <f>(幕後結果!$AH$2+幕後結果!$AH$4*幕後結果_最佳化!$T1291)*12/3</f>
        <v>0.26346007372316771</v>
      </c>
      <c r="AG290" s="112">
        <f>(幕後結果!$AI$2+幕後結果!$AI$4*幕後結果_最佳化!$U1291)*12/3</f>
        <v>-0.16025793144881567</v>
      </c>
      <c r="AH290" s="112">
        <f>(幕後結果!$AJ$2+幕後結果!$AJ$4*幕後結果_最佳化!$V1291)*12/3</f>
        <v>-0.41470722613706124</v>
      </c>
      <c r="AI290" s="86">
        <f>(幕後結果!$AK$2+幕後結果!$AK$4*幕後結果_最佳化!$W1291)*12/3</f>
        <v>0.42447182607753658</v>
      </c>
      <c r="AJ290" s="46"/>
      <c r="AK290" s="46"/>
      <c r="AL290" s="46"/>
      <c r="AM290" s="94">
        <v>289</v>
      </c>
      <c r="AN290" s="112">
        <f t="shared" si="53"/>
        <v>5.147393539284182E-2</v>
      </c>
      <c r="AO290" s="112">
        <f t="shared" si="54"/>
        <v>4.1134961919746492E-2</v>
      </c>
      <c r="AP290" s="112">
        <f t="shared" si="55"/>
        <v>0.16043670080234831</v>
      </c>
      <c r="AQ290" s="112">
        <f t="shared" si="56"/>
        <v>0.1499590262198667</v>
      </c>
      <c r="AR290" s="112">
        <f t="shared" si="57"/>
        <v>0.12938941088537317</v>
      </c>
      <c r="AS290" s="112">
        <f t="shared" si="58"/>
        <v>2.032028324408389E-2</v>
      </c>
      <c r="AT290" s="112">
        <f t="shared" si="59"/>
        <v>2.7581182270458179E-2</v>
      </c>
      <c r="AU290" s="112">
        <f t="shared" si="60"/>
        <v>0.16588301781796574</v>
      </c>
      <c r="AV290" s="112">
        <f t="shared" si="61"/>
        <v>0.16876084986220846</v>
      </c>
      <c r="AW290" s="112">
        <f t="shared" si="62"/>
        <v>8.5060631585107224E-2</v>
      </c>
      <c r="AX290" s="112">
        <f t="shared" si="63"/>
        <v>1</v>
      </c>
      <c r="AY290" s="112">
        <f>SUMPRODUCT(AN290:AW290,幕後結果_最佳化!$Z$1005:$AI$1005)</f>
        <v>0.67985193611293104</v>
      </c>
      <c r="AZ290" s="112">
        <f>(SUMPRODUCT(AN290:AW290,MMULT(AN290:AW290,幕後結果!$AB$9:$AK$18)))*252</f>
        <v>5.4212942025485523E-2</v>
      </c>
      <c r="BA290" s="112">
        <f t="shared" si="64"/>
        <v>0.23283672825713198</v>
      </c>
      <c r="BB290" s="88">
        <f t="shared" si="65"/>
        <v>2.7356162443990217</v>
      </c>
      <c r="BC290" s="46"/>
      <c r="BD290" s="46"/>
    </row>
    <row r="291" spans="1:56">
      <c r="A291" s="81">
        <v>290</v>
      </c>
      <c r="B291" s="112">
        <v>0.43125590933230917</v>
      </c>
      <c r="C291" s="112">
        <v>0.26271753443025925</v>
      </c>
      <c r="D291" s="112">
        <v>0.7840085390582745</v>
      </c>
      <c r="E291" s="112">
        <v>0.85090077640912365</v>
      </c>
      <c r="F291" s="112">
        <v>0.60956320926597263</v>
      </c>
      <c r="G291" s="112">
        <v>0.27858683137372853</v>
      </c>
      <c r="H291" s="112">
        <v>0.57821910395419174</v>
      </c>
      <c r="I291" s="112">
        <v>0.55373926338024138</v>
      </c>
      <c r="J291" s="112">
        <v>0.63619459104687248</v>
      </c>
      <c r="K291" s="90">
        <v>0.13758400957775896</v>
      </c>
      <c r="L291" s="91"/>
      <c r="M291" s="92">
        <v>290</v>
      </c>
      <c r="N291" s="115">
        <v>-0.1731776146966604</v>
      </c>
      <c r="O291" s="115">
        <v>-0.63498979785391108</v>
      </c>
      <c r="P291" s="115">
        <v>0.78580297762034279</v>
      </c>
      <c r="Q291" s="115">
        <v>1.040304515081</v>
      </c>
      <c r="R291" s="115">
        <v>0.27818078868597479</v>
      </c>
      <c r="S291" s="115">
        <v>-0.58704473476315244</v>
      </c>
      <c r="T291" s="115">
        <v>0.19733960022732322</v>
      </c>
      <c r="U291" s="112">
        <v>0.13511433902248052</v>
      </c>
      <c r="V291" s="112">
        <v>0.34830542788567498</v>
      </c>
      <c r="W291" s="84">
        <v>-1.0912383453704606</v>
      </c>
      <c r="X291" s="46"/>
      <c r="Y291" s="85">
        <v>290</v>
      </c>
      <c r="Z291" s="112">
        <f>(幕後結果!$AB$2+幕後結果!$AB$4*幕後結果_最佳化!$N1292)*12/3</f>
        <v>-0.26329906119560031</v>
      </c>
      <c r="AA291" s="112">
        <f>(幕後結果!$AC$2+幕後結果!$AC$4*幕後結果_最佳化!$O1292)*12/3</f>
        <v>-2.2680274830059757</v>
      </c>
      <c r="AB291" s="112">
        <f>(幕後結果!$AD$2+幕後結果!$AD$4*幕後結果_最佳化!$P1292)*12/3</f>
        <v>1.0261819273780668</v>
      </c>
      <c r="AC291" s="112">
        <f>(幕後結果!$AE$2+幕後結果!$AE$4*幕後結果_最佳化!$Q1292)*12/3</f>
        <v>1.7073001914436992</v>
      </c>
      <c r="AD291" s="112">
        <f>(幕後結果!$AF$2+幕後結果!$AF$4*幕後結果_最佳化!$R1292)*12/3</f>
        <v>2.4952347033159765</v>
      </c>
      <c r="AE291" s="112">
        <f>(幕後結果!$AG$2+幕後結果!$AG$4*幕後結果_最佳化!$S1292)*12/3</f>
        <v>-0.75406793238340752</v>
      </c>
      <c r="AF291" s="112">
        <f>(幕後結果!$AH$2+幕後結果!$AH$4*幕後結果_最佳化!$T1292)*12/3</f>
        <v>0.20840164903923411</v>
      </c>
      <c r="AG291" s="112">
        <f>(幕後結果!$AI$2+幕後結果!$AI$4*幕後結果_最佳化!$U1292)*12/3</f>
        <v>0.91300701437295739</v>
      </c>
      <c r="AH291" s="112">
        <f>(幕後結果!$AJ$2+幕後結果!$AJ$4*幕後結果_最佳化!$V1292)*12/3</f>
        <v>1.5255312285603777</v>
      </c>
      <c r="AI291" s="86">
        <f>(幕後結果!$AK$2+幕後結果!$AK$4*幕後結果_最佳化!$W1292)*12/3</f>
        <v>-0.66717358765591905</v>
      </c>
      <c r="AJ291" s="46"/>
      <c r="AK291" s="46"/>
      <c r="AL291" s="46"/>
      <c r="AM291" s="94">
        <v>290</v>
      </c>
      <c r="AN291" s="112">
        <f t="shared" si="53"/>
        <v>0.18503049780966774</v>
      </c>
      <c r="AO291" s="112">
        <f t="shared" si="54"/>
        <v>0.13762888237650461</v>
      </c>
      <c r="AP291" s="112">
        <f t="shared" si="55"/>
        <v>0.10406192544926851</v>
      </c>
      <c r="AQ291" s="112">
        <f t="shared" si="56"/>
        <v>1.0706726918795267E-2</v>
      </c>
      <c r="AR291" s="112">
        <f t="shared" si="57"/>
        <v>0.17078347454762777</v>
      </c>
      <c r="AS291" s="112">
        <f t="shared" si="58"/>
        <v>2.2640716475097081E-2</v>
      </c>
      <c r="AT291" s="112">
        <f t="shared" si="59"/>
        <v>7.1882333828786615E-2</v>
      </c>
      <c r="AU291" s="112">
        <f t="shared" si="60"/>
        <v>8.2449305665120043E-2</v>
      </c>
      <c r="AV291" s="112">
        <f t="shared" si="61"/>
        <v>1.4919162411103382E-2</v>
      </c>
      <c r="AW291" s="112">
        <f t="shared" si="62"/>
        <v>0.19989697451802904</v>
      </c>
      <c r="AX291" s="112">
        <f t="shared" si="63"/>
        <v>1</v>
      </c>
      <c r="AY291" s="112">
        <f>SUMPRODUCT(AN291:AW291,幕後結果_最佳化!$Z$1005:$AI$1005)</f>
        <v>0.26581034370197032</v>
      </c>
      <c r="AZ291" s="112">
        <f>(SUMPRODUCT(AN291:AW291,MMULT(AN291:AW291,幕後結果!$AB$9:$AK$18)))*252</f>
        <v>6.677526091149126E-2</v>
      </c>
      <c r="BA291" s="112">
        <f t="shared" si="64"/>
        <v>0.25840909603086976</v>
      </c>
      <c r="BB291" s="88">
        <f t="shared" si="65"/>
        <v>0.86262576327940588</v>
      </c>
      <c r="BC291" s="46"/>
      <c r="BD291" s="46"/>
    </row>
    <row r="292" spans="1:56">
      <c r="A292" s="81">
        <v>291</v>
      </c>
      <c r="B292" s="112">
        <v>0.50670369765678602</v>
      </c>
      <c r="C292" s="112">
        <v>0.66664254554037905</v>
      </c>
      <c r="D292" s="112">
        <v>0.28385342364530075</v>
      </c>
      <c r="E292" s="112">
        <v>0.88696142969308056</v>
      </c>
      <c r="F292" s="112">
        <v>0.41046510010765735</v>
      </c>
      <c r="G292" s="112">
        <v>0.68910842673935302</v>
      </c>
      <c r="H292" s="112">
        <v>0.53239069462387056</v>
      </c>
      <c r="I292" s="112">
        <v>0.95134935816935795</v>
      </c>
      <c r="J292" s="112">
        <v>0.87178463376297821</v>
      </c>
      <c r="K292" s="90">
        <v>0.34996984230606643</v>
      </c>
      <c r="L292" s="91"/>
      <c r="M292" s="92">
        <v>291</v>
      </c>
      <c r="N292" s="115">
        <v>1.6804468960404547E-2</v>
      </c>
      <c r="O292" s="115">
        <v>0.43066096047082369</v>
      </c>
      <c r="P292" s="115">
        <v>-0.57143199318324889</v>
      </c>
      <c r="Q292" s="115">
        <v>1.2105259468482858</v>
      </c>
      <c r="R292" s="115">
        <v>-0.22634873052671986</v>
      </c>
      <c r="S292" s="115">
        <v>0.49332474525634767</v>
      </c>
      <c r="T292" s="115">
        <v>8.1280840352315906E-2</v>
      </c>
      <c r="U292" s="112">
        <v>1.6580801807309919</v>
      </c>
      <c r="V292" s="112">
        <v>1.1348677541330283</v>
      </c>
      <c r="W292" s="84">
        <v>-0.38540188716378226</v>
      </c>
      <c r="X292" s="46"/>
      <c r="Y292" s="85">
        <v>291</v>
      </c>
      <c r="Z292" s="112">
        <f>(幕後結果!$AB$2+幕後結果!$AB$4*幕後結果_最佳化!$N1293)*12/3</f>
        <v>-2.7426729829812497E-2</v>
      </c>
      <c r="AA292" s="112">
        <f>(幕後結果!$AC$2+幕後結果!$AC$4*幕後結果_最佳化!$O1293)*12/3</f>
        <v>-0.7829764152034161</v>
      </c>
      <c r="AB292" s="112">
        <f>(幕後結果!$AD$2+幕後結果!$AD$4*幕後結果_最佳化!$P1293)*12/3</f>
        <v>1.6342054559853547E-2</v>
      </c>
      <c r="AC292" s="112">
        <f>(幕後結果!$AE$2+幕後結果!$AE$4*幕後結果_最佳化!$Q1293)*12/3</f>
        <v>1.7064850465413688</v>
      </c>
      <c r="AD292" s="112">
        <f>(幕後結果!$AF$2+幕後結果!$AF$4*幕後結果_最佳化!$R1293)*12/3</f>
        <v>2.1499233763877839</v>
      </c>
      <c r="AE292" s="112">
        <f>(幕後結果!$AG$2+幕後結果!$AG$4*幕後結果_最佳化!$S1293)*12/3</f>
        <v>0.54323681129825008</v>
      </c>
      <c r="AF292" s="112">
        <f>(幕後結果!$AH$2+幕後結果!$AH$4*幕後結果_最佳化!$T1293)*12/3</f>
        <v>1.6945286425323974E-2</v>
      </c>
      <c r="AG292" s="112">
        <f>(幕後結果!$AI$2+幕後結果!$AI$4*幕後結果_最佳化!$U1293)*12/3</f>
        <v>2.2398262842028758</v>
      </c>
      <c r="AH292" s="112">
        <f>(幕後結果!$AJ$2+幕後結果!$AJ$4*幕後結果_最佳化!$V1293)*12/3</f>
        <v>1.8062277205452275</v>
      </c>
      <c r="AI292" s="86">
        <f>(幕後結果!$AK$2+幕後結果!$AK$4*幕後結果_最佳化!$W1293)*12/3</f>
        <v>7.3542406978736291E-2</v>
      </c>
      <c r="AJ292" s="46"/>
      <c r="AK292" s="46"/>
      <c r="AL292" s="46"/>
      <c r="AM292" s="94">
        <v>291</v>
      </c>
      <c r="AN292" s="112">
        <f t="shared" si="53"/>
        <v>6.2696197413430951E-2</v>
      </c>
      <c r="AO292" s="112">
        <f t="shared" si="54"/>
        <v>4.9398868829931518E-2</v>
      </c>
      <c r="AP292" s="112">
        <f t="shared" si="55"/>
        <v>0.14037625566898201</v>
      </c>
      <c r="AQ292" s="112">
        <f t="shared" si="56"/>
        <v>5.2896475288210641E-2</v>
      </c>
      <c r="AR292" s="112">
        <f t="shared" si="57"/>
        <v>7.6495509333485617E-2</v>
      </c>
      <c r="AS292" s="112">
        <f t="shared" si="58"/>
        <v>0.1299961989011556</v>
      </c>
      <c r="AT292" s="112">
        <f t="shared" si="59"/>
        <v>0.16848500250517834</v>
      </c>
      <c r="AU292" s="112">
        <f t="shared" si="60"/>
        <v>0.10929239569662304</v>
      </c>
      <c r="AV292" s="112">
        <f t="shared" si="61"/>
        <v>0.15962223363769015</v>
      </c>
      <c r="AW292" s="112">
        <f t="shared" si="62"/>
        <v>5.0740862725312239E-2</v>
      </c>
      <c r="AX292" s="112">
        <f t="shared" si="63"/>
        <v>0.99999999999999989</v>
      </c>
      <c r="AY292" s="112">
        <f>SUMPRODUCT(AN292:AW292,幕後結果_最佳化!$Z$1005:$AI$1005)</f>
        <v>0.40589390405493864</v>
      </c>
      <c r="AZ292" s="112">
        <f>(SUMPRODUCT(AN292:AW292,MMULT(AN292:AW292,幕後結果!$AB$9:$AK$18)))*252</f>
        <v>4.3858383766782978E-2</v>
      </c>
      <c r="BA292" s="112">
        <f t="shared" si="64"/>
        <v>0.20942393312795693</v>
      </c>
      <c r="BB292" s="88">
        <f t="shared" si="65"/>
        <v>1.7332971386472398</v>
      </c>
      <c r="BC292" s="46"/>
      <c r="BD292" s="46"/>
    </row>
    <row r="293" spans="1:56">
      <c r="A293" s="81">
        <v>292</v>
      </c>
      <c r="B293" s="112">
        <v>0.8184454513500099</v>
      </c>
      <c r="C293" s="112">
        <v>0.40812623619117194</v>
      </c>
      <c r="D293" s="112">
        <v>0.57754132395380076</v>
      </c>
      <c r="E293" s="112">
        <v>0.69516798420485881</v>
      </c>
      <c r="F293" s="112">
        <v>0.50695436621007706</v>
      </c>
      <c r="G293" s="112">
        <v>0.98626728555262466</v>
      </c>
      <c r="H293" s="112">
        <v>0.17732920883972669</v>
      </c>
      <c r="I293" s="112">
        <v>0.47013765965062926</v>
      </c>
      <c r="J293" s="112">
        <v>0.18165532775930604</v>
      </c>
      <c r="K293" s="90">
        <v>0.20072098370334746</v>
      </c>
      <c r="L293" s="91"/>
      <c r="M293" s="92">
        <v>292</v>
      </c>
      <c r="N293" s="115">
        <v>0.90945671276781548</v>
      </c>
      <c r="O293" s="115">
        <v>-0.23236765063223586</v>
      </c>
      <c r="P293" s="115">
        <v>0.19560754783528223</v>
      </c>
      <c r="Q293" s="115">
        <v>0.51055308857125159</v>
      </c>
      <c r="R293" s="115">
        <v>1.7432893926969128E-2</v>
      </c>
      <c r="S293" s="115">
        <v>2.2048385065140823</v>
      </c>
      <c r="T293" s="115">
        <v>-0.92559129744521385</v>
      </c>
      <c r="U293" s="112">
        <v>-7.4923826158891649E-2</v>
      </c>
      <c r="V293" s="112">
        <v>-0.90907477727892183</v>
      </c>
      <c r="W293" s="84">
        <v>-0.83904872554763088</v>
      </c>
      <c r="X293" s="46"/>
      <c r="Y293" s="85">
        <v>292</v>
      </c>
      <c r="Z293" s="112">
        <f>(幕後結果!$AB$2+幕後結果!$AB$4*幕後結果_最佳化!$N1294)*12/3</f>
        <v>1.0808460177510659</v>
      </c>
      <c r="AA293" s="112">
        <f>(幕後結果!$AC$2+幕後結果!$AC$4*幕後結果_最佳化!$O1294)*12/3</f>
        <v>-1.6191200384336941</v>
      </c>
      <c r="AB293" s="112">
        <f>(幕後結果!$AD$2+幕後結果!$AD$4*幕後結果_最佳化!$P1294)*12/3</f>
        <v>0.88206601948844698</v>
      </c>
      <c r="AC293" s="112">
        <f>(幕後結果!$AE$2+幕後結果!$AE$4*幕後結果_最佳化!$Q1294)*12/3</f>
        <v>1.3181678498193075</v>
      </c>
      <c r="AD293" s="112">
        <f>(幕後結果!$AF$2+幕後結果!$AF$4*幕後結果_最佳化!$R1294)*12/3</f>
        <v>2.4626640847695391</v>
      </c>
      <c r="AE293" s="112">
        <f>(幕後結果!$AG$2+幕後結果!$AG$4*幕後結果_最佳化!$S1294)*12/3</f>
        <v>2.0764701166986921</v>
      </c>
      <c r="AF293" s="112">
        <f>(幕後結果!$AH$2+幕後結果!$AH$4*幕後結果_最佳化!$T1294)*12/3</f>
        <v>-0.76792594227129019</v>
      </c>
      <c r="AG293" s="112">
        <f>(幕後結果!$AI$2+幕後結果!$AI$4*幕後結果_最佳化!$U1294)*12/3</f>
        <v>0.93450607342849512</v>
      </c>
      <c r="AH293" s="112">
        <f>(幕後結果!$AJ$2+幕後結果!$AJ$4*幕後結果_最佳化!$V1294)*12/3</f>
        <v>0.40399747512996576</v>
      </c>
      <c r="AI293" s="86">
        <f>(幕後結果!$AK$2+幕後結果!$AK$4*幕後結果_最佳化!$W1294)*12/3</f>
        <v>-0.41054375269494581</v>
      </c>
      <c r="AJ293" s="46"/>
      <c r="AK293" s="46"/>
      <c r="AL293" s="46"/>
      <c r="AM293" s="94">
        <v>292</v>
      </c>
      <c r="AN293" s="112">
        <f t="shared" si="53"/>
        <v>0.17618343503753439</v>
      </c>
      <c r="AO293" s="112">
        <f t="shared" si="54"/>
        <v>9.0126037171718354E-2</v>
      </c>
      <c r="AP293" s="112">
        <f t="shared" si="55"/>
        <v>3.9784874572928938E-2</v>
      </c>
      <c r="AQ293" s="112">
        <f t="shared" si="56"/>
        <v>0.18000583482460333</v>
      </c>
      <c r="AR293" s="112">
        <f t="shared" si="57"/>
        <v>6.9349585931715252E-2</v>
      </c>
      <c r="AS293" s="112">
        <f t="shared" si="58"/>
        <v>4.3526518869318173E-2</v>
      </c>
      <c r="AT293" s="112">
        <f t="shared" si="59"/>
        <v>2.2340493632235527E-2</v>
      </c>
      <c r="AU293" s="112">
        <f t="shared" si="60"/>
        <v>0.14760893556395049</v>
      </c>
      <c r="AV293" s="112">
        <f t="shared" si="61"/>
        <v>0.10544464665765538</v>
      </c>
      <c r="AW293" s="112">
        <f t="shared" si="62"/>
        <v>0.12562963773834004</v>
      </c>
      <c r="AX293" s="112">
        <f t="shared" si="63"/>
        <v>0.99999999999999989</v>
      </c>
      <c r="AY293" s="112">
        <f>SUMPRODUCT(AN293:AW293,幕後結果_最佳化!$Z$1005:$AI$1005)</f>
        <v>0.37141499674230144</v>
      </c>
      <c r="AZ293" s="112">
        <f>(SUMPRODUCT(AN293:AW293,MMULT(AN293:AW293,幕後結果!$AB$9:$AK$18)))*252</f>
        <v>5.5717830581672803E-2</v>
      </c>
      <c r="BA293" s="112">
        <f t="shared" si="64"/>
        <v>0.23604624670109203</v>
      </c>
      <c r="BB293" s="88">
        <f t="shared" si="65"/>
        <v>1.3917399718636645</v>
      </c>
      <c r="BC293" s="46"/>
      <c r="BD293" s="46"/>
    </row>
    <row r="294" spans="1:56">
      <c r="A294" s="81">
        <v>293</v>
      </c>
      <c r="B294" s="112">
        <v>0.85842538430702775</v>
      </c>
      <c r="C294" s="112">
        <v>0.45149581941458705</v>
      </c>
      <c r="D294" s="112">
        <v>0.41667466055510749</v>
      </c>
      <c r="E294" s="112">
        <v>0.93236440965777145</v>
      </c>
      <c r="F294" s="112">
        <v>0.23057900621113281</v>
      </c>
      <c r="G294" s="112">
        <v>0.41211272329815829</v>
      </c>
      <c r="H294" s="112">
        <v>0.55167403824212702</v>
      </c>
      <c r="I294" s="112">
        <v>0.85681938156278226</v>
      </c>
      <c r="J294" s="112">
        <v>0.69510848955671256</v>
      </c>
      <c r="K294" s="90">
        <v>0.52028542825567459</v>
      </c>
      <c r="L294" s="91"/>
      <c r="M294" s="92">
        <v>293</v>
      </c>
      <c r="N294" s="115">
        <v>1.07327169429249</v>
      </c>
      <c r="O294" s="115">
        <v>-0.12188305106940776</v>
      </c>
      <c r="P294" s="115">
        <v>-0.21040790800186193</v>
      </c>
      <c r="Q294" s="115">
        <v>1.4936344857090817</v>
      </c>
      <c r="R294" s="115">
        <v>-0.7369413569209089</v>
      </c>
      <c r="S294" s="115">
        <v>-0.22211360566841656</v>
      </c>
      <c r="T294" s="115">
        <v>0.12989193708868532</v>
      </c>
      <c r="U294" s="112">
        <v>1.0661380600663415</v>
      </c>
      <c r="V294" s="112">
        <v>0.51038320492652955</v>
      </c>
      <c r="W294" s="84">
        <v>5.0869959328032989E-2</v>
      </c>
      <c r="X294" s="46"/>
      <c r="Y294" s="85">
        <v>293</v>
      </c>
      <c r="Z294" s="112">
        <f>(幕後結果!$AB$2+幕後結果!$AB$4*幕後結果_最佳化!$N1295)*12/3</f>
        <v>1.28423057307901</v>
      </c>
      <c r="AA294" s="112">
        <f>(幕後結果!$AC$2+幕後結果!$AC$4*幕後結果_最佳化!$O1295)*12/3</f>
        <v>-1.4526311260950504</v>
      </c>
      <c r="AB294" s="112">
        <f>(幕後結果!$AD$2+幕後結果!$AD$4*幕後結果_最佳化!$P1295)*12/3</f>
        <v>0.59103811140308871</v>
      </c>
      <c r="AC294" s="112">
        <f>(幕後結果!$AE$2+幕後結果!$AE$4*幕後結果_最佳化!$Q1295)*12/3</f>
        <v>1.9642139557108269</v>
      </c>
      <c r="AD294" s="112">
        <f>(幕後結果!$AF$2+幕後結果!$AF$4*幕後結果_最佳化!$R1295)*12/3</f>
        <v>1.9274619376065958</v>
      </c>
      <c r="AE294" s="112">
        <f>(幕後結果!$AG$2+幕後結果!$AG$4*幕後結果_最佳化!$S1295)*12/3</f>
        <v>-0.44688115946328838</v>
      </c>
      <c r="AF294" s="112">
        <f>(幕後結果!$AH$2+幕後結果!$AH$4*幕後結果_最佳化!$T1295)*12/3</f>
        <v>-3.4765170458365441E-2</v>
      </c>
      <c r="AG294" s="112">
        <f>(幕後結果!$AI$2+幕後結果!$AI$4*幕後結果_最佳化!$U1295)*12/3</f>
        <v>1.9877120926195826</v>
      </c>
      <c r="AH294" s="112">
        <f>(幕後結果!$AJ$2+幕後結果!$AJ$4*幕後結果_最佳化!$V1295)*12/3</f>
        <v>1.3928383483874052</v>
      </c>
      <c r="AI294" s="86">
        <f>(幕後結果!$AK$2+幕後結果!$AK$4*幕後結果_最佳化!$W1295)*12/3</f>
        <v>0.2653698715599675</v>
      </c>
      <c r="AJ294" s="46"/>
      <c r="AK294" s="46"/>
      <c r="AL294" s="46"/>
      <c r="AM294" s="94">
        <v>293</v>
      </c>
      <c r="AN294" s="112">
        <f t="shared" si="53"/>
        <v>9.6991036394312322E-2</v>
      </c>
      <c r="AO294" s="112">
        <f t="shared" si="54"/>
        <v>0.12561521858081784</v>
      </c>
      <c r="AP294" s="112">
        <f t="shared" si="55"/>
        <v>9.0284959378918894E-2</v>
      </c>
      <c r="AQ294" s="112">
        <f t="shared" si="56"/>
        <v>0.13161502650384951</v>
      </c>
      <c r="AR294" s="112">
        <f t="shared" si="57"/>
        <v>0.15175723154113316</v>
      </c>
      <c r="AS294" s="112">
        <f t="shared" si="58"/>
        <v>2.6508050885063552E-2</v>
      </c>
      <c r="AT294" s="112">
        <f t="shared" si="59"/>
        <v>8.2580287189017137E-2</v>
      </c>
      <c r="AU294" s="112">
        <f t="shared" si="60"/>
        <v>6.3469145795316997E-2</v>
      </c>
      <c r="AV294" s="112">
        <f t="shared" si="61"/>
        <v>0.13370928664072776</v>
      </c>
      <c r="AW294" s="112">
        <f t="shared" si="62"/>
        <v>9.7469757090842934E-2</v>
      </c>
      <c r="AX294" s="112">
        <f t="shared" si="63"/>
        <v>1.0000000000000002</v>
      </c>
      <c r="AY294" s="112">
        <f>SUMPRODUCT(AN294:AW294,幕後結果_最佳化!$Z$1005:$AI$1005)</f>
        <v>0.47704808367218787</v>
      </c>
      <c r="AZ294" s="112">
        <f>(SUMPRODUCT(AN294:AW294,MMULT(AN294:AW294,幕後結果!$AB$9:$AK$18)))*252</f>
        <v>5.3926472164639611E-2</v>
      </c>
      <c r="BA294" s="112">
        <f t="shared" si="64"/>
        <v>0.23222074016900301</v>
      </c>
      <c r="BB294" s="88">
        <f t="shared" si="65"/>
        <v>1.8695491339672263</v>
      </c>
      <c r="BC294" s="46"/>
      <c r="BD294" s="46"/>
    </row>
    <row r="295" spans="1:56">
      <c r="A295" s="81">
        <v>294</v>
      </c>
      <c r="B295" s="112">
        <v>5.5724002498294123E-2</v>
      </c>
      <c r="C295" s="112">
        <v>0.77443516140080737</v>
      </c>
      <c r="D295" s="112">
        <v>2.8656612139708049E-2</v>
      </c>
      <c r="E295" s="112">
        <v>0.67850790417102247</v>
      </c>
      <c r="F295" s="112">
        <v>0.77486288260938729</v>
      </c>
      <c r="G295" s="112">
        <v>0.98335507115778187</v>
      </c>
      <c r="H295" s="112">
        <v>0.25846675228648031</v>
      </c>
      <c r="I295" s="112">
        <v>6.9830705471902066E-2</v>
      </c>
      <c r="J295" s="112">
        <v>0.57019996443348564</v>
      </c>
      <c r="K295" s="90">
        <v>6.5427287043315463E-2</v>
      </c>
      <c r="L295" s="91"/>
      <c r="M295" s="92">
        <v>294</v>
      </c>
      <c r="N295" s="115">
        <v>-1.5917183425797652</v>
      </c>
      <c r="O295" s="115">
        <v>0.75353301915741633</v>
      </c>
      <c r="P295" s="115">
        <v>-1.9009144102815734</v>
      </c>
      <c r="Q295" s="115">
        <v>0.46353045309762109</v>
      </c>
      <c r="R295" s="115">
        <v>0.75495791398263334</v>
      </c>
      <c r="S295" s="115">
        <v>2.1285699405971803</v>
      </c>
      <c r="T295" s="115">
        <v>-0.64807954287252256</v>
      </c>
      <c r="U295" s="112">
        <v>-1.4770530741373147</v>
      </c>
      <c r="V295" s="112">
        <v>0.17688328130337092</v>
      </c>
      <c r="W295" s="84">
        <v>-1.5107405210184057</v>
      </c>
      <c r="X295" s="46"/>
      <c r="Y295" s="85">
        <v>294</v>
      </c>
      <c r="Z295" s="112">
        <f>(幕後結果!$AB$2+幕後結果!$AB$4*幕後結果_最佳化!$N1296)*12/3</f>
        <v>-2.024488864898792</v>
      </c>
      <c r="AA295" s="112">
        <f>(幕後結果!$AC$2+幕後結果!$AC$4*幕後結果_最佳化!$O1296)*12/3</f>
        <v>-0.47779179511756276</v>
      </c>
      <c r="AB295" s="112">
        <f>(幕後結果!$AD$2+幕後結果!$AD$4*幕後結果_最佳化!$P1296)*12/3</f>
        <v>-1.5865812212917778</v>
      </c>
      <c r="AC295" s="112">
        <f>(幕後結果!$AE$2+幕後結果!$AE$4*幕後結果_最佳化!$Q1296)*12/3</f>
        <v>0.81144296895229051</v>
      </c>
      <c r="AD295" s="112">
        <f>(幕後結果!$AF$2+幕後結果!$AF$4*幕後結果_最佳化!$R1296)*12/3</f>
        <v>2.3690400795486424</v>
      </c>
      <c r="AE295" s="112">
        <f>(幕後結果!$AG$2+幕後結果!$AG$4*幕後結果_最佳化!$S1296)*12/3</f>
        <v>2.4406987135506495</v>
      </c>
      <c r="AF295" s="112">
        <f>(幕後結果!$AH$2+幕後結果!$AH$4*幕後結果_最佳化!$T1296)*12/3</f>
        <v>-0.48805705539202621</v>
      </c>
      <c r="AG295" s="112">
        <f>(幕後結果!$AI$2+幕後結果!$AI$4*幕後結果_最佳化!$U1296)*12/3</f>
        <v>-0.67504350531187785</v>
      </c>
      <c r="AH295" s="112">
        <f>(幕後結果!$AJ$2+幕後結果!$AJ$4*幕後結果_最佳化!$V1296)*12/3</f>
        <v>1.0193021901371526</v>
      </c>
      <c r="AI295" s="86">
        <f>(幕後結果!$AK$2+幕後結果!$AK$4*幕後結果_最佳化!$W1296)*12/3</f>
        <v>-0.93653240920677538</v>
      </c>
      <c r="AJ295" s="46"/>
      <c r="AK295" s="46"/>
      <c r="AL295" s="46"/>
      <c r="AM295" s="94">
        <v>294</v>
      </c>
      <c r="AN295" s="112">
        <f t="shared" si="53"/>
        <v>8.014709610031559E-2</v>
      </c>
      <c r="AO295" s="112">
        <f t="shared" si="54"/>
        <v>3.3608441025499231E-2</v>
      </c>
      <c r="AP295" s="112">
        <f t="shared" si="55"/>
        <v>0.19952670894526933</v>
      </c>
      <c r="AQ295" s="112">
        <f t="shared" si="56"/>
        <v>4.6039543355864035E-2</v>
      </c>
      <c r="AR295" s="112">
        <f t="shared" si="57"/>
        <v>0.1668175935850236</v>
      </c>
      <c r="AS295" s="112">
        <f t="shared" si="58"/>
        <v>4.0326127174715939E-2</v>
      </c>
      <c r="AT295" s="112">
        <f t="shared" si="59"/>
        <v>9.8758885462910728E-2</v>
      </c>
      <c r="AU295" s="112">
        <f t="shared" si="60"/>
        <v>0.16735377409950403</v>
      </c>
      <c r="AV295" s="112">
        <f t="shared" si="61"/>
        <v>5.554259010869339E-2</v>
      </c>
      <c r="AW295" s="112">
        <f t="shared" si="62"/>
        <v>0.1118792401422041</v>
      </c>
      <c r="AX295" s="112">
        <f t="shared" si="63"/>
        <v>0.99999999999999989</v>
      </c>
      <c r="AY295" s="112">
        <f>SUMPRODUCT(AN295:AW295,幕後結果_最佳化!$Z$1005:$AI$1005)</f>
        <v>0.5518119096545987</v>
      </c>
      <c r="AZ295" s="112">
        <f>(SUMPRODUCT(AN295:AW295,MMULT(AN295:AW295,幕後結果!$AB$9:$AK$18)))*252</f>
        <v>5.5540698657801077E-2</v>
      </c>
      <c r="BA295" s="112">
        <f t="shared" si="64"/>
        <v>0.23567074204873434</v>
      </c>
      <c r="BB295" s="88">
        <f t="shared" si="65"/>
        <v>2.159419133790315</v>
      </c>
      <c r="BC295" s="46"/>
      <c r="BD295" s="46"/>
    </row>
    <row r="296" spans="1:56">
      <c r="A296" s="81">
        <v>295</v>
      </c>
      <c r="B296" s="112">
        <v>0.18117239087367643</v>
      </c>
      <c r="C296" s="112">
        <v>0.28458626311324187</v>
      </c>
      <c r="D296" s="112">
        <v>0.5319835749336288</v>
      </c>
      <c r="E296" s="112">
        <v>0.27502398650291182</v>
      </c>
      <c r="F296" s="112">
        <v>0.75352084383197004</v>
      </c>
      <c r="G296" s="112">
        <v>0.77850246884396701</v>
      </c>
      <c r="H296" s="112">
        <v>2.0870302266450924E-2</v>
      </c>
      <c r="I296" s="112">
        <v>0.21891091642356941</v>
      </c>
      <c r="J296" s="112">
        <v>0.2488221760004663</v>
      </c>
      <c r="K296" s="90">
        <v>0.44262095475352603</v>
      </c>
      <c r="L296" s="91"/>
      <c r="M296" s="92">
        <v>295</v>
      </c>
      <c r="N296" s="115">
        <v>-0.91090623205579857</v>
      </c>
      <c r="O296" s="115">
        <v>-0.56927058412069265</v>
      </c>
      <c r="P296" s="115">
        <v>8.0257008477264608E-2</v>
      </c>
      <c r="Q296" s="115">
        <v>-0.597688241092312</v>
      </c>
      <c r="R296" s="115">
        <v>0.68561120731526393</v>
      </c>
      <c r="S296" s="115">
        <v>0.76714541547887483</v>
      </c>
      <c r="T296" s="115">
        <v>-2.0360971135707091</v>
      </c>
      <c r="U296" s="112">
        <v>-0.77587662943163227</v>
      </c>
      <c r="V296" s="112">
        <v>-0.67820085267214048</v>
      </c>
      <c r="W296" s="84">
        <v>-0.14432744209231402</v>
      </c>
      <c r="X296" s="46"/>
      <c r="Y296" s="85">
        <v>295</v>
      </c>
      <c r="Z296" s="112">
        <f>(幕後結果!$AB$2+幕後結果!$AB$4*幕後結果_最佳化!$N1297)*12/3</f>
        <v>-1.1792263188725016</v>
      </c>
      <c r="AA296" s="112">
        <f>(幕後結果!$AC$2+幕後結果!$AC$4*幕後結果_最佳化!$O1297)*12/3</f>
        <v>-2.2415592190551714</v>
      </c>
      <c r="AB296" s="112">
        <f>(幕後結果!$AD$2+幕後結果!$AD$4*幕後結果_最佳化!$P1297)*12/3</f>
        <v>0.19970256269612188</v>
      </c>
      <c r="AC296" s="112">
        <f>(幕後結果!$AE$2+幕後結果!$AE$4*幕後結果_最佳化!$Q1297)*12/3</f>
        <v>0.3206083857765849</v>
      </c>
      <c r="AD296" s="112">
        <f>(幕後結果!$AF$2+幕後結果!$AF$4*幕後結果_最佳化!$R1297)*12/3</f>
        <v>2.2394706045687114</v>
      </c>
      <c r="AE296" s="112">
        <f>(幕後結果!$AG$2+幕後結果!$AG$4*幕後結果_最佳化!$S1297)*12/3</f>
        <v>0.60439535190893567</v>
      </c>
      <c r="AF296" s="112">
        <f>(幕後結果!$AH$2+幕後結果!$AH$4*幕後結果_最佳化!$T1297)*12/3</f>
        <v>-1.4274150878174738</v>
      </c>
      <c r="AG296" s="112">
        <f>(幕後結果!$AI$2+幕後結果!$AI$4*幕後結果_最佳化!$U1297)*12/3</f>
        <v>-0.89405720379412423</v>
      </c>
      <c r="AH296" s="112">
        <f>(幕後結果!$AJ$2+幕後結果!$AJ$4*幕後結果_最佳化!$V1297)*12/3</f>
        <v>0.40238217552368932</v>
      </c>
      <c r="AI296" s="86">
        <f>(幕後結果!$AK$2+幕後結果!$AK$4*幕後結果_最佳化!$W1297)*12/3</f>
        <v>-0.38470583939807845</v>
      </c>
      <c r="AJ296" s="46"/>
      <c r="AK296" s="46"/>
      <c r="AL296" s="46"/>
      <c r="AM296" s="94">
        <v>295</v>
      </c>
      <c r="AN296" s="112">
        <f t="shared" si="53"/>
        <v>0.1457455929503193</v>
      </c>
      <c r="AO296" s="112">
        <f t="shared" si="54"/>
        <v>4.2391411148078297E-2</v>
      </c>
      <c r="AP296" s="112">
        <f t="shared" si="55"/>
        <v>0.12396180652606206</v>
      </c>
      <c r="AQ296" s="112">
        <f t="shared" si="56"/>
        <v>0.16159018881382631</v>
      </c>
      <c r="AR296" s="112">
        <f t="shared" si="57"/>
        <v>1.5846940723082778E-2</v>
      </c>
      <c r="AS296" s="112">
        <f t="shared" si="58"/>
        <v>6.5752198077013574E-2</v>
      </c>
      <c r="AT296" s="112">
        <f t="shared" si="59"/>
        <v>0.20589794243328904</v>
      </c>
      <c r="AU296" s="112">
        <f t="shared" si="60"/>
        <v>0.10341100984411422</v>
      </c>
      <c r="AV296" s="112">
        <f t="shared" si="61"/>
        <v>7.3388077324255785E-2</v>
      </c>
      <c r="AW296" s="112">
        <f t="shared" si="62"/>
        <v>6.2014832159958774E-2</v>
      </c>
      <c r="AX296" s="112">
        <f t="shared" si="63"/>
        <v>1.0000000000000002</v>
      </c>
      <c r="AY296" s="112">
        <f>SUMPRODUCT(AN296:AW296,幕後結果_最佳化!$Z$1005:$AI$1005)</f>
        <v>0.27427616066489324</v>
      </c>
      <c r="AZ296" s="112">
        <f>(SUMPRODUCT(AN296:AW296,MMULT(AN296:AW296,幕後結果!$AB$9:$AK$18)))*252</f>
        <v>4.2171356915162515E-2</v>
      </c>
      <c r="BA296" s="112">
        <f t="shared" si="64"/>
        <v>0.20535665783013346</v>
      </c>
      <c r="BB296" s="88">
        <f t="shared" si="65"/>
        <v>1.126703965236338</v>
      </c>
      <c r="BC296" s="46"/>
      <c r="BD296" s="46"/>
    </row>
    <row r="297" spans="1:56">
      <c r="A297" s="81">
        <v>296</v>
      </c>
      <c r="B297" s="112">
        <v>0.39967906422353416</v>
      </c>
      <c r="C297" s="112">
        <v>1.686586585404215E-2</v>
      </c>
      <c r="D297" s="112">
        <v>0.78247201624343421</v>
      </c>
      <c r="E297" s="112">
        <v>0.40953899084414735</v>
      </c>
      <c r="F297" s="112">
        <v>0.31946162549814061</v>
      </c>
      <c r="G297" s="112">
        <v>0.83999428250842278</v>
      </c>
      <c r="H297" s="112">
        <v>0.24495975568916073</v>
      </c>
      <c r="I297" s="112">
        <v>0.95950842732907482</v>
      </c>
      <c r="J297" s="112">
        <v>0.79870937158217381</v>
      </c>
      <c r="K297" s="90">
        <v>0.31683667177917818</v>
      </c>
      <c r="L297" s="91"/>
      <c r="M297" s="92">
        <v>296</v>
      </c>
      <c r="N297" s="115">
        <v>-0.25417789333296786</v>
      </c>
      <c r="O297" s="115">
        <v>-2.1232640464601062</v>
      </c>
      <c r="P297" s="115">
        <v>0.78056910684718772</v>
      </c>
      <c r="Q297" s="115">
        <v>-0.22873102216811145</v>
      </c>
      <c r="R297" s="115">
        <v>-0.46920480538284087</v>
      </c>
      <c r="S297" s="115">
        <v>0.99443438485839442</v>
      </c>
      <c r="T297" s="115">
        <v>-0.69043684751844658</v>
      </c>
      <c r="U297" s="112">
        <v>1.7450099020340026</v>
      </c>
      <c r="V297" s="112">
        <v>0.83702012329157538</v>
      </c>
      <c r="W297" s="84">
        <v>-0.47656298921135876</v>
      </c>
      <c r="X297" s="46"/>
      <c r="Y297" s="85">
        <v>296</v>
      </c>
      <c r="Z297" s="112">
        <f>(幕後結果!$AB$2+幕後結果!$AB$4*幕後結果_最佳化!$N1298)*12/3</f>
        <v>-0.36386498928443972</v>
      </c>
      <c r="AA297" s="112">
        <f>(幕後結果!$AC$2+幕後結果!$AC$4*幕後結果_最佳化!$O1298)*12/3</f>
        <v>-4.3260156492179691</v>
      </c>
      <c r="AB297" s="112">
        <f>(幕後結果!$AD$2+幕後結果!$AD$4*幕後結果_最佳化!$P1298)*12/3</f>
        <v>0.8460978611612392</v>
      </c>
      <c r="AC297" s="112">
        <f>(幕後結果!$AE$2+幕後結果!$AE$4*幕後結果_最佳化!$Q1298)*12/3</f>
        <v>0.52348854870450923</v>
      </c>
      <c r="AD297" s="112">
        <f>(幕後結果!$AF$2+幕後結果!$AF$4*幕後結果_最佳化!$R1298)*12/3</f>
        <v>1.0529999090298554</v>
      </c>
      <c r="AE297" s="112">
        <f>(幕後結果!$AG$2+幕後結果!$AG$4*幕後結果_最佳化!$S1298)*12/3</f>
        <v>0.16875187190615396</v>
      </c>
      <c r="AF297" s="112">
        <f>(幕後結果!$AH$2+幕後結果!$AH$4*幕後結果_最佳化!$T1298)*12/3</f>
        <v>-0.80035788287879173</v>
      </c>
      <c r="AG297" s="112">
        <f>(幕後結果!$AI$2+幕後結果!$AI$4*幕後結果_最佳化!$U1298)*12/3</f>
        <v>1.0180045279893641</v>
      </c>
      <c r="AH297" s="112">
        <f>(幕後結果!$AJ$2+幕後結果!$AJ$4*幕後結果_最佳化!$V1298)*12/3</f>
        <v>1.5327464607261287</v>
      </c>
      <c r="AI297" s="86">
        <f>(幕後結果!$AK$2+幕後結果!$AK$4*幕後結果_最佳化!$W1298)*12/3</f>
        <v>-0.85904184646100168</v>
      </c>
      <c r="AJ297" s="46"/>
      <c r="AK297" s="46"/>
      <c r="AL297" s="46"/>
      <c r="AM297" s="94">
        <v>296</v>
      </c>
      <c r="AN297" s="112">
        <f t="shared" si="53"/>
        <v>0.23041591330375563</v>
      </c>
      <c r="AO297" s="112">
        <f t="shared" si="54"/>
        <v>1.3999197199641258E-3</v>
      </c>
      <c r="AP297" s="112">
        <f t="shared" si="55"/>
        <v>0.15302671438939633</v>
      </c>
      <c r="AQ297" s="112">
        <f t="shared" si="56"/>
        <v>3.7998478381607956E-2</v>
      </c>
      <c r="AR297" s="112">
        <f t="shared" si="57"/>
        <v>0.11883626818632106</v>
      </c>
      <c r="AS297" s="112">
        <f t="shared" si="58"/>
        <v>0.11816942217550817</v>
      </c>
      <c r="AT297" s="112">
        <f t="shared" si="59"/>
        <v>5.7643490238303383E-2</v>
      </c>
      <c r="AU297" s="112">
        <f t="shared" si="60"/>
        <v>7.1028741491382483E-2</v>
      </c>
      <c r="AV297" s="112">
        <f t="shared" si="61"/>
        <v>0.14397565174046817</v>
      </c>
      <c r="AW297" s="112">
        <f t="shared" si="62"/>
        <v>6.7505400373292737E-2</v>
      </c>
      <c r="AX297" s="112">
        <f t="shared" si="63"/>
        <v>1</v>
      </c>
      <c r="AY297" s="112">
        <f>SUMPRODUCT(AN297:AW297,幕後結果_最佳化!$Z$1005:$AI$1005)</f>
        <v>0.51403268185742645</v>
      </c>
      <c r="AZ297" s="112">
        <f>(SUMPRODUCT(AN297:AW297,MMULT(AN297:AW297,幕後結果!$AB$9:$AK$18)))*252</f>
        <v>5.8600204557473633E-2</v>
      </c>
      <c r="BA297" s="112">
        <f t="shared" si="64"/>
        <v>0.24207479124740278</v>
      </c>
      <c r="BB297" s="88">
        <f t="shared" si="65"/>
        <v>1.9462277729527164</v>
      </c>
      <c r="BC297" s="46"/>
      <c r="BD297" s="46"/>
    </row>
    <row r="298" spans="1:56">
      <c r="A298" s="81">
        <v>297</v>
      </c>
      <c r="B298" s="112">
        <v>0.74583901112014628</v>
      </c>
      <c r="C298" s="112">
        <v>0.45543253794310168</v>
      </c>
      <c r="D298" s="112">
        <v>0.31376308267563036</v>
      </c>
      <c r="E298" s="112">
        <v>0.47126933288980677</v>
      </c>
      <c r="F298" s="112">
        <v>0.39705847177577414</v>
      </c>
      <c r="G298" s="112">
        <v>0.97083871738794425</v>
      </c>
      <c r="H298" s="112">
        <v>0.71179301576152998</v>
      </c>
      <c r="I298" s="112">
        <v>0.35528901245634659</v>
      </c>
      <c r="J298" s="112">
        <v>0.87965219101426806</v>
      </c>
      <c r="K298" s="90">
        <v>0.90753890647636482</v>
      </c>
      <c r="L298" s="91"/>
      <c r="M298" s="92">
        <v>297</v>
      </c>
      <c r="N298" s="115">
        <v>0.66145279511398158</v>
      </c>
      <c r="O298" s="115">
        <v>-0.11194744683045368</v>
      </c>
      <c r="P298" s="115">
        <v>-0.48521172554994202</v>
      </c>
      <c r="Q298" s="115">
        <v>-7.2079468125820292E-2</v>
      </c>
      <c r="R298" s="115">
        <v>-0.26096831265839188</v>
      </c>
      <c r="S298" s="115">
        <v>1.8932655412864112</v>
      </c>
      <c r="T298" s="115">
        <v>0.55863042914731098</v>
      </c>
      <c r="U298" s="112">
        <v>-0.37107989531575686</v>
      </c>
      <c r="V298" s="112">
        <v>1.1732498718176028</v>
      </c>
      <c r="W298" s="84">
        <v>1.3257510038834939</v>
      </c>
      <c r="X298" s="46"/>
      <c r="Y298" s="85">
        <v>297</v>
      </c>
      <c r="Z298" s="112">
        <f>(幕後結果!$AB$2+幕後結果!$AB$4*幕後結果_最佳化!$N1299)*12/3</f>
        <v>0.77293665535849643</v>
      </c>
      <c r="AA298" s="112">
        <f>(幕後結果!$AC$2+幕後結果!$AC$4*幕後結果_最佳化!$O1299)*12/3</f>
        <v>-1.4747200542991952</v>
      </c>
      <c r="AB298" s="112">
        <f>(幕後結果!$AD$2+幕後結果!$AD$4*幕後結果_最佳化!$P1299)*12/3</f>
        <v>0.23005009200099769</v>
      </c>
      <c r="AC298" s="112">
        <f>(幕後結果!$AE$2+幕後結果!$AE$4*幕後結果_最佳化!$Q1299)*12/3</f>
        <v>0.74123831417884256</v>
      </c>
      <c r="AD298" s="112">
        <f>(幕後結果!$AF$2+幕後結果!$AF$4*幕後結果_最佳化!$R1299)*12/3</f>
        <v>1.9077483144489531</v>
      </c>
      <c r="AE298" s="112">
        <f>(幕後結果!$AG$2+幕後結果!$AG$4*幕後結果_最佳化!$S1299)*12/3</f>
        <v>1.6902714445703362</v>
      </c>
      <c r="AF298" s="112">
        <f>(幕後結果!$AH$2+幕後結果!$AH$4*幕後結果_最佳化!$T1299)*12/3</f>
        <v>9.1978414095024899E-2</v>
      </c>
      <c r="AG298" s="112">
        <f>(幕後結果!$AI$2+幕後結果!$AI$4*幕後結果_最佳化!$U1299)*12/3</f>
        <v>0.31961478988090147</v>
      </c>
      <c r="AH298" s="112">
        <f>(幕後結果!$AJ$2+幕後結果!$AJ$4*幕後結果_最佳化!$V1299)*12/3</f>
        <v>2.3378102752369809</v>
      </c>
      <c r="AI298" s="86">
        <f>(幕後結果!$AK$2+幕後結果!$AK$4*幕後結果_最佳化!$W1299)*12/3</f>
        <v>1.3272092455896058</v>
      </c>
      <c r="AJ298" s="46"/>
      <c r="AK298" s="46"/>
      <c r="AL298" s="46"/>
      <c r="AM298" s="94">
        <v>297</v>
      </c>
      <c r="AN298" s="112">
        <f t="shared" si="53"/>
        <v>0.12604383083259815</v>
      </c>
      <c r="AO298" s="112">
        <f t="shared" si="54"/>
        <v>8.3942161171674107E-2</v>
      </c>
      <c r="AP298" s="112">
        <f t="shared" si="55"/>
        <v>9.1903548784561653E-2</v>
      </c>
      <c r="AQ298" s="112">
        <f t="shared" si="56"/>
        <v>0.152803910997107</v>
      </c>
      <c r="AR298" s="112">
        <f t="shared" si="57"/>
        <v>0.14450204389928903</v>
      </c>
      <c r="AS298" s="112">
        <f t="shared" si="58"/>
        <v>0.12668875801466173</v>
      </c>
      <c r="AT298" s="112">
        <f t="shared" si="59"/>
        <v>3.4970838720517129E-2</v>
      </c>
      <c r="AU298" s="112">
        <f t="shared" si="60"/>
        <v>0.10459554914168766</v>
      </c>
      <c r="AV298" s="112">
        <f t="shared" si="61"/>
        <v>2.1319493027026088E-2</v>
      </c>
      <c r="AW298" s="112">
        <f t="shared" si="62"/>
        <v>0.1132298654108774</v>
      </c>
      <c r="AX298" s="112">
        <f t="shared" si="63"/>
        <v>0.99999999999999989</v>
      </c>
      <c r="AY298" s="112">
        <f>SUMPRODUCT(AN298:AW298,幕後結果_最佳化!$Z$1005:$AI$1005)</f>
        <v>0.41821965287570484</v>
      </c>
      <c r="AZ298" s="112">
        <f>(SUMPRODUCT(AN298:AW298,MMULT(AN298:AW298,幕後結果!$AB$9:$AK$18)))*252</f>
        <v>5.6295792782795395E-2</v>
      </c>
      <c r="BA298" s="112">
        <f t="shared" si="64"/>
        <v>0.23726734453522128</v>
      </c>
      <c r="BB298" s="88">
        <f t="shared" si="65"/>
        <v>1.5818428516191798</v>
      </c>
      <c r="BC298" s="46"/>
      <c r="BD298" s="46"/>
    </row>
    <row r="299" spans="1:56">
      <c r="A299" s="81">
        <v>298</v>
      </c>
      <c r="B299" s="112">
        <v>0.84100081782108904</v>
      </c>
      <c r="C299" s="112">
        <v>0.38859425726935815</v>
      </c>
      <c r="D299" s="112">
        <v>0.25570747252058657</v>
      </c>
      <c r="E299" s="112">
        <v>0.29079322156381382</v>
      </c>
      <c r="F299" s="112">
        <v>0.91036259944846187</v>
      </c>
      <c r="G299" s="112">
        <v>0.76800813095263809</v>
      </c>
      <c r="H299" s="112">
        <v>0.81499530646590368</v>
      </c>
      <c r="I299" s="112">
        <v>0.12030321507659436</v>
      </c>
      <c r="J299" s="112">
        <v>0.37170904084091738</v>
      </c>
      <c r="K299" s="90">
        <v>9.6482451476391784E-2</v>
      </c>
      <c r="L299" s="91"/>
      <c r="M299" s="92">
        <v>298</v>
      </c>
      <c r="N299" s="115">
        <v>0.99857964565107782</v>
      </c>
      <c r="O299" s="115">
        <v>-0.28298476644335036</v>
      </c>
      <c r="P299" s="115">
        <v>-0.65663607799896928</v>
      </c>
      <c r="Q299" s="115">
        <v>-0.55106890099108952</v>
      </c>
      <c r="R299" s="115">
        <v>1.3429912686755203</v>
      </c>
      <c r="S299" s="115">
        <v>0.73230285342933088</v>
      </c>
      <c r="T299" s="115">
        <v>0.89645578071690935</v>
      </c>
      <c r="U299" s="112">
        <v>-1.1734723711222439</v>
      </c>
      <c r="V299" s="112">
        <v>-0.32733029447637035</v>
      </c>
      <c r="W299" s="84">
        <v>-1.301858085834108</v>
      </c>
      <c r="X299" s="46"/>
      <c r="Y299" s="85">
        <v>298</v>
      </c>
      <c r="Z299" s="112">
        <f>(幕後結果!$AB$2+幕後結果!$AB$4*幕後結果_最佳化!$N1300)*12/3</f>
        <v>1.1914966304439853</v>
      </c>
      <c r="AA299" s="112">
        <f>(幕後結果!$AC$2+幕後結果!$AC$4*幕後結果_最佳化!$O1300)*12/3</f>
        <v>-1.6811306628160267</v>
      </c>
      <c r="AB299" s="112">
        <f>(幕後結果!$AD$2+幕後結果!$AD$4*幕後結果_最佳化!$P1300)*12/3</f>
        <v>0.16577082775099977</v>
      </c>
      <c r="AC299" s="112">
        <f>(幕後結果!$AE$2+幕後結果!$AE$4*幕後結果_最佳化!$Q1300)*12/3</f>
        <v>0.34397348108281678</v>
      </c>
      <c r="AD299" s="112">
        <f>(幕後結果!$AF$2+幕後結果!$AF$4*幕後結果_最佳化!$R1300)*12/3</f>
        <v>3.4542401654924686</v>
      </c>
      <c r="AE299" s="112">
        <f>(幕後結果!$AG$2+幕後結果!$AG$4*幕後結果_最佳化!$S1300)*12/3</f>
        <v>0.71513824551785798</v>
      </c>
      <c r="AF299" s="112">
        <f>(幕後結果!$AH$2+幕後結果!$AH$4*幕後結果_最佳化!$T1300)*12/3</f>
        <v>0.48202280298503036</v>
      </c>
      <c r="AG299" s="112">
        <f>(幕後結果!$AI$2+幕後結果!$AI$4*幕後結果_最佳化!$U1300)*12/3</f>
        <v>-0.49258719048599281</v>
      </c>
      <c r="AH299" s="112">
        <f>(幕後結果!$AJ$2+幕後結果!$AJ$4*幕後結果_最佳化!$V1300)*12/3</f>
        <v>1.8155307060583192</v>
      </c>
      <c r="AI299" s="86">
        <f>(幕後結果!$AK$2+幕後結果!$AK$4*幕後結果_最佳化!$W1300)*12/3</f>
        <v>-0.4635388022958804</v>
      </c>
      <c r="AJ299" s="46"/>
      <c r="AK299" s="46"/>
      <c r="AL299" s="46"/>
      <c r="AM299" s="94">
        <v>298</v>
      </c>
      <c r="AN299" s="112">
        <f t="shared" si="53"/>
        <v>0.18466165758504682</v>
      </c>
      <c r="AO299" s="112">
        <f t="shared" si="54"/>
        <v>0.16853984539564387</v>
      </c>
      <c r="AP299" s="112">
        <f t="shared" si="55"/>
        <v>1.5847378733335152E-2</v>
      </c>
      <c r="AQ299" s="112">
        <f t="shared" si="56"/>
        <v>0.14098194485135174</v>
      </c>
      <c r="AR299" s="112">
        <f t="shared" si="57"/>
        <v>1.519626837121993E-2</v>
      </c>
      <c r="AS299" s="112">
        <f t="shared" si="58"/>
        <v>0.13374567262294479</v>
      </c>
      <c r="AT299" s="112">
        <f t="shared" si="59"/>
        <v>9.3021804065205743E-3</v>
      </c>
      <c r="AU299" s="112">
        <f t="shared" si="60"/>
        <v>0.10252029342697369</v>
      </c>
      <c r="AV299" s="112">
        <f t="shared" si="61"/>
        <v>0.14341387229485397</v>
      </c>
      <c r="AW299" s="112">
        <f t="shared" si="62"/>
        <v>8.5790886312109502E-2</v>
      </c>
      <c r="AX299" s="112">
        <f t="shared" si="63"/>
        <v>1</v>
      </c>
      <c r="AY299" s="112">
        <f>SUMPRODUCT(AN299:AW299,幕後結果_最佳化!$Z$1005:$AI$1005)</f>
        <v>0.12286433168164945</v>
      </c>
      <c r="AZ299" s="112">
        <f>(SUMPRODUCT(AN299:AW299,MMULT(AN299:AW299,幕後結果!$AB$9:$AK$18)))*252</f>
        <v>5.7553162585932363E-2</v>
      </c>
      <c r="BA299" s="112">
        <f t="shared" si="64"/>
        <v>0.23990240220959097</v>
      </c>
      <c r="BB299" s="88">
        <f t="shared" si="65"/>
        <v>0.33332026251153807</v>
      </c>
      <c r="BC299" s="46"/>
      <c r="BD299" s="46"/>
    </row>
    <row r="300" spans="1:56">
      <c r="A300" s="81">
        <v>299</v>
      </c>
      <c r="B300" s="112">
        <v>0.40733193846260307</v>
      </c>
      <c r="C300" s="112">
        <v>0.6790531534596469</v>
      </c>
      <c r="D300" s="112">
        <v>0.36578851616968366</v>
      </c>
      <c r="E300" s="112">
        <v>0.75335637634351382</v>
      </c>
      <c r="F300" s="112">
        <v>0.57127389008314511</v>
      </c>
      <c r="G300" s="112">
        <v>0.3345265108272486</v>
      </c>
      <c r="H300" s="112">
        <v>0.95713697364356354</v>
      </c>
      <c r="I300" s="112">
        <v>0.3842420135661675</v>
      </c>
      <c r="J300" s="112">
        <v>0.24516724011476376</v>
      </c>
      <c r="K300" s="90">
        <v>0.83371485834067194</v>
      </c>
      <c r="L300" s="91"/>
      <c r="M300" s="92">
        <v>299</v>
      </c>
      <c r="N300" s="115">
        <v>-0.23441363162757245</v>
      </c>
      <c r="O300" s="115">
        <v>0.4650527339520682</v>
      </c>
      <c r="P300" s="115">
        <v>-0.34302848309129103</v>
      </c>
      <c r="Q300" s="115">
        <v>0.68508981429616311</v>
      </c>
      <c r="R300" s="115">
        <v>0.17961832188952068</v>
      </c>
      <c r="S300" s="115">
        <v>-0.42744804212319776</v>
      </c>
      <c r="T300" s="115">
        <v>1.7183869848374493</v>
      </c>
      <c r="U300" s="112">
        <v>-0.29435843179329169</v>
      </c>
      <c r="V300" s="112">
        <v>-0.68977692754168696</v>
      </c>
      <c r="W300" s="84">
        <v>0.96894970619700549</v>
      </c>
      <c r="X300" s="46"/>
      <c r="Y300" s="85">
        <v>299</v>
      </c>
      <c r="Z300" s="112">
        <f>(幕後結果!$AB$2+幕後結果!$AB$4*幕後結果_最佳化!$N1301)*12/3</f>
        <v>-0.33932666231993375</v>
      </c>
      <c r="AA300" s="112">
        <f>(幕後結果!$AC$2+幕後結果!$AC$4*幕後結果_最佳化!$O1301)*12/3</f>
        <v>-0.75740914642928603</v>
      </c>
      <c r="AB300" s="112">
        <f>(幕後結果!$AD$2+幕後結果!$AD$4*幕後結果_最佳化!$P1301)*12/3</f>
        <v>0.14195788171153811</v>
      </c>
      <c r="AC300" s="112">
        <f>(幕後結果!$AE$2+幕後結果!$AE$4*幕後結果_最佳化!$Q1301)*12/3</f>
        <v>1.3702932475006182</v>
      </c>
      <c r="AD300" s="112">
        <f>(幕後結果!$AF$2+幕後結果!$AF$4*幕後結果_最佳化!$R1301)*12/3</f>
        <v>2.415352885547422</v>
      </c>
      <c r="AE300" s="112">
        <f>(幕後結果!$AG$2+幕後結果!$AG$4*幕後結果_最佳化!$S1301)*12/3</f>
        <v>-0.32852985914211896</v>
      </c>
      <c r="AF300" s="112">
        <f>(幕後結果!$AH$2+幕後結果!$AH$4*幕後結果_最佳化!$T1301)*12/3</f>
        <v>1.1747068166544132</v>
      </c>
      <c r="AG300" s="112">
        <f>(幕後結果!$AI$2+幕後結果!$AI$4*幕後結果_最佳化!$U1301)*12/3</f>
        <v>0.61825483298287898</v>
      </c>
      <c r="AH300" s="112">
        <f>(幕後結果!$AJ$2+幕後結果!$AJ$4*幕後結果_最佳化!$V1301)*12/3</f>
        <v>0.79357877081552097</v>
      </c>
      <c r="AI300" s="86">
        <f>(幕後結果!$AK$2+幕後結果!$AK$4*幕後結果_最佳化!$W1301)*12/3</f>
        <v>0.88739918481550706</v>
      </c>
      <c r="AJ300" s="46"/>
      <c r="AK300" s="46"/>
      <c r="AL300" s="46"/>
      <c r="AM300" s="94">
        <v>299</v>
      </c>
      <c r="AN300" s="112">
        <f t="shared" si="53"/>
        <v>0.1466498296095472</v>
      </c>
      <c r="AO300" s="112">
        <f t="shared" si="54"/>
        <v>2.2500893829423642E-2</v>
      </c>
      <c r="AP300" s="112">
        <f t="shared" si="55"/>
        <v>1.4500917104357221E-2</v>
      </c>
      <c r="AQ300" s="112">
        <f t="shared" si="56"/>
        <v>0.11341593704936506</v>
      </c>
      <c r="AR300" s="112">
        <f t="shared" si="57"/>
        <v>9.61446888485641E-2</v>
      </c>
      <c r="AS300" s="112">
        <f t="shared" si="58"/>
        <v>0.14137497945450109</v>
      </c>
      <c r="AT300" s="112">
        <f t="shared" si="59"/>
        <v>5.833664317211322E-2</v>
      </c>
      <c r="AU300" s="112">
        <f t="shared" si="60"/>
        <v>0.15382385027662496</v>
      </c>
      <c r="AV300" s="112">
        <f t="shared" si="61"/>
        <v>0.11626653064973845</v>
      </c>
      <c r="AW300" s="112">
        <f t="shared" si="62"/>
        <v>0.13698573000576522</v>
      </c>
      <c r="AX300" s="112">
        <f t="shared" si="63"/>
        <v>1</v>
      </c>
      <c r="AY300" s="112">
        <f>SUMPRODUCT(AN300:AW300,幕後結果_最佳化!$Z$1005:$AI$1005)</f>
        <v>0.45535660605476941</v>
      </c>
      <c r="AZ300" s="112">
        <f>(SUMPRODUCT(AN300:AW300,MMULT(AN300:AW300,幕後結果!$AB$9:$AK$18)))*252</f>
        <v>5.1384518526650352E-2</v>
      </c>
      <c r="BA300" s="112">
        <f t="shared" si="64"/>
        <v>0.2266815354779704</v>
      </c>
      <c r="BB300" s="88">
        <f t="shared" si="65"/>
        <v>1.8195421395266365</v>
      </c>
      <c r="BC300" s="46"/>
      <c r="BD300" s="46"/>
    </row>
    <row r="301" spans="1:56">
      <c r="A301" s="81">
        <v>300</v>
      </c>
      <c r="B301" s="112">
        <v>0.98012970301670976</v>
      </c>
      <c r="C301" s="112">
        <v>0.92878973491221339</v>
      </c>
      <c r="D301" s="112">
        <v>7.3507994481791572E-2</v>
      </c>
      <c r="E301" s="112">
        <v>0.79408504525333767</v>
      </c>
      <c r="F301" s="112">
        <v>0.88649669281056642</v>
      </c>
      <c r="G301" s="112">
        <v>0.77862690570114346</v>
      </c>
      <c r="H301" s="112">
        <v>8.2314515748938222E-2</v>
      </c>
      <c r="I301" s="112">
        <v>0.39850581366792137</v>
      </c>
      <c r="J301" s="112">
        <v>0.51063137538772785</v>
      </c>
      <c r="K301" s="90">
        <v>0.40403017852549361</v>
      </c>
      <c r="L301" s="91"/>
      <c r="M301" s="92">
        <v>300</v>
      </c>
      <c r="N301" s="115">
        <v>2.056435120506344</v>
      </c>
      <c r="O301" s="115">
        <v>1.4668365283932723</v>
      </c>
      <c r="P301" s="115">
        <v>-1.4501525309705847</v>
      </c>
      <c r="Q301" s="115">
        <v>0.82067764164953627</v>
      </c>
      <c r="R301" s="115">
        <v>1.2081056821531655</v>
      </c>
      <c r="S301" s="115">
        <v>0.76756411503800159</v>
      </c>
      <c r="T301" s="115">
        <v>-1.3896702540158168</v>
      </c>
      <c r="U301" s="112">
        <v>-0.25721652581728194</v>
      </c>
      <c r="V301" s="112">
        <v>2.665206111251105E-2</v>
      </c>
      <c r="W301" s="84">
        <v>-0.24292905495255274</v>
      </c>
      <c r="X301" s="46"/>
      <c r="Y301" s="85">
        <v>300</v>
      </c>
      <c r="Z301" s="112">
        <f>(幕後結果!$AB$2+幕後結果!$AB$4*幕後結果_最佳化!$N1302)*12/3</f>
        <v>2.5048775150992908</v>
      </c>
      <c r="AA301" s="112">
        <f>(幕後結果!$AC$2+幕後結果!$AC$4*幕後結果_最佳化!$O1302)*12/3</f>
        <v>0.82216254289727575</v>
      </c>
      <c r="AB301" s="112">
        <f>(幕後結果!$AD$2+幕後結果!$AD$4*幕後結果_最佳化!$P1302)*12/3</f>
        <v>-2.5045068779284363E-2</v>
      </c>
      <c r="AC301" s="112">
        <f>(幕後結果!$AE$2+幕後結果!$AE$4*幕後結果_最佳化!$Q1302)*12/3</f>
        <v>1.5174109468524133</v>
      </c>
      <c r="AD301" s="112">
        <f>(幕後結果!$AF$2+幕後結果!$AF$4*幕後結果_最佳化!$R1302)*12/3</f>
        <v>4.2702835134285273</v>
      </c>
      <c r="AE301" s="112">
        <f>(幕後結果!$AG$2+幕後結果!$AG$4*幕後結果_最佳化!$S1302)*12/3</f>
        <v>1.3079207992538755</v>
      </c>
      <c r="AF301" s="112">
        <f>(幕後結果!$AH$2+幕後結果!$AH$4*幕後結果_最佳化!$T1302)*12/3</f>
        <v>-0.85358546109699185</v>
      </c>
      <c r="AG301" s="112">
        <f>(幕後結果!$AI$2+幕後結果!$AI$4*幕後結果_最佳化!$U1302)*12/3</f>
        <v>1.2359757389926971</v>
      </c>
      <c r="AH301" s="112">
        <f>(幕後結果!$AJ$2+幕後結果!$AJ$4*幕後結果_最佳化!$V1302)*12/3</f>
        <v>1.6620657816201072</v>
      </c>
      <c r="AI301" s="86">
        <f>(幕後結果!$AK$2+幕後結果!$AK$4*幕後結果_最佳化!$W1302)*12/3</f>
        <v>0.86211977359358916</v>
      </c>
      <c r="AJ301" s="46"/>
      <c r="AK301" s="46"/>
      <c r="AL301" s="46"/>
      <c r="AM301" s="94">
        <v>300</v>
      </c>
      <c r="AN301" s="112">
        <f t="shared" si="53"/>
        <v>4.5725935069858052E-2</v>
      </c>
      <c r="AO301" s="112">
        <f t="shared" si="54"/>
        <v>0.11958433833363429</v>
      </c>
      <c r="AP301" s="112">
        <f t="shared" si="55"/>
        <v>4.6307456846342236E-2</v>
      </c>
      <c r="AQ301" s="112">
        <f t="shared" si="56"/>
        <v>0.15862768118344678</v>
      </c>
      <c r="AR301" s="112">
        <f t="shared" si="57"/>
        <v>0.17321227419130641</v>
      </c>
      <c r="AS301" s="112">
        <f t="shared" si="58"/>
        <v>0.23418768882556215</v>
      </c>
      <c r="AT301" s="112">
        <f t="shared" si="59"/>
        <v>7.9420644572845804E-3</v>
      </c>
      <c r="AU301" s="112">
        <f t="shared" si="60"/>
        <v>6.5282076781099374E-2</v>
      </c>
      <c r="AV301" s="112">
        <f t="shared" si="61"/>
        <v>3.300588506584453E-2</v>
      </c>
      <c r="AW301" s="112">
        <f t="shared" si="62"/>
        <v>0.11612459924562152</v>
      </c>
      <c r="AX301" s="112">
        <f t="shared" si="63"/>
        <v>1</v>
      </c>
      <c r="AY301" s="112">
        <f>SUMPRODUCT(AN301:AW301,幕後結果_最佳化!$Z$1005:$AI$1005)</f>
        <v>0.41575144035130235</v>
      </c>
      <c r="AZ301" s="112">
        <f>(SUMPRODUCT(AN301:AW301,MMULT(AN301:AW301,幕後結果!$AB$9:$AK$18)))*252</f>
        <v>6.3674901153592298E-2</v>
      </c>
      <c r="BA301" s="112">
        <f t="shared" si="64"/>
        <v>0.25233886175853354</v>
      </c>
      <c r="BB301" s="88">
        <f t="shared" si="65"/>
        <v>1.4775823182878938</v>
      </c>
      <c r="BC301" s="46"/>
      <c r="BD301" s="46"/>
    </row>
    <row r="302" spans="1:56">
      <c r="A302" s="81">
        <v>301</v>
      </c>
      <c r="B302" s="112">
        <v>0.37467125731624384</v>
      </c>
      <c r="C302" s="112">
        <v>0.84732360623486169</v>
      </c>
      <c r="D302" s="112">
        <v>0.76235690243341203</v>
      </c>
      <c r="E302" s="112">
        <v>0.97105292058142401</v>
      </c>
      <c r="F302" s="112">
        <v>0.97994552430079906</v>
      </c>
      <c r="G302" s="112">
        <v>0.4368405705769931</v>
      </c>
      <c r="H302" s="112">
        <v>0.31919990925126229</v>
      </c>
      <c r="I302" s="112">
        <v>0.18261488229956058</v>
      </c>
      <c r="J302" s="112">
        <v>0.51564438107451926</v>
      </c>
      <c r="K302" s="90">
        <v>0.23139419680042694</v>
      </c>
      <c r="L302" s="91"/>
      <c r="M302" s="92">
        <v>301</v>
      </c>
      <c r="N302" s="115">
        <v>-0.31950643217413172</v>
      </c>
      <c r="O302" s="115">
        <v>1.0250220416539979</v>
      </c>
      <c r="P302" s="115">
        <v>0.71390456375525446</v>
      </c>
      <c r="Q302" s="115">
        <v>1.8964984948130834</v>
      </c>
      <c r="R302" s="115">
        <v>2.0526250988997465</v>
      </c>
      <c r="S302" s="115">
        <v>-0.15898442963150419</v>
      </c>
      <c r="T302" s="115">
        <v>-0.46993729409129137</v>
      </c>
      <c r="U302" s="112">
        <v>-0.90544484971901174</v>
      </c>
      <c r="V302" s="112">
        <v>3.9224703993448948E-2</v>
      </c>
      <c r="W302" s="84">
        <v>-0.73426311480108442</v>
      </c>
      <c r="X302" s="46"/>
      <c r="Y302" s="85">
        <v>301</v>
      </c>
      <c r="Z302" s="112">
        <f>(幕後結果!$AB$2+幕後結果!$AB$4*幕後結果_最佳化!$N1303)*12/3</f>
        <v>-0.44497366261071369</v>
      </c>
      <c r="AA302" s="112">
        <f>(幕後結果!$AC$2+幕後結果!$AC$4*幕後結果_最佳化!$O1303)*12/3</f>
        <v>6.876102618584401E-3</v>
      </c>
      <c r="AB302" s="112">
        <f>(幕後結果!$AD$2+幕後結果!$AD$4*幕後結果_最佳化!$P1303)*12/3</f>
        <v>1.0884489121869554</v>
      </c>
      <c r="AC302" s="112">
        <f>(幕後結果!$AE$2+幕後結果!$AE$4*幕後結果_最佳化!$Q1303)*12/3</f>
        <v>2.5897292117852171</v>
      </c>
      <c r="AD302" s="112">
        <f>(幕後結果!$AF$2+幕後結果!$AF$4*幕後結果_最佳化!$R1303)*12/3</f>
        <v>4.8493474606663431</v>
      </c>
      <c r="AE302" s="112">
        <f>(幕後結果!$AG$2+幕後結果!$AG$4*幕後結果_最佳化!$S1303)*12/3</f>
        <v>0.58768439049044574</v>
      </c>
      <c r="AF302" s="112">
        <f>(幕後結果!$AH$2+幕後結果!$AH$4*幕後結果_最佳化!$T1303)*12/3</f>
        <v>0.2406701119257422</v>
      </c>
      <c r="AG302" s="112">
        <f>(幕後結果!$AI$2+幕後結果!$AI$4*幕後結果_最佳化!$U1303)*12/3</f>
        <v>1.1857934706381608</v>
      </c>
      <c r="AH302" s="112">
        <f>(幕後結果!$AJ$2+幕後結果!$AJ$4*幕後結果_最佳化!$V1303)*12/3</f>
        <v>1.6931466696747541</v>
      </c>
      <c r="AI302" s="86">
        <f>(幕後結果!$AK$2+幕後結果!$AK$4*幕後結果_最佳化!$W1303)*12/3</f>
        <v>0.36192896446611805</v>
      </c>
      <c r="AJ302" s="46"/>
      <c r="AK302" s="46"/>
      <c r="AL302" s="46"/>
      <c r="AM302" s="94">
        <v>301</v>
      </c>
      <c r="AN302" s="112">
        <f t="shared" si="53"/>
        <v>0.14862645482770304</v>
      </c>
      <c r="AO302" s="112">
        <f t="shared" si="54"/>
        <v>0.2241010349477538</v>
      </c>
      <c r="AP302" s="112">
        <f t="shared" si="55"/>
        <v>3.0817998952733097E-2</v>
      </c>
      <c r="AQ302" s="112">
        <f t="shared" si="56"/>
        <v>5.9095409525087628E-2</v>
      </c>
      <c r="AR302" s="112">
        <f t="shared" si="57"/>
        <v>2.1191520197079775E-2</v>
      </c>
      <c r="AS302" s="112">
        <f t="shared" si="58"/>
        <v>0.19203393254332374</v>
      </c>
      <c r="AT302" s="112">
        <f t="shared" si="59"/>
        <v>3.9442799079530515E-2</v>
      </c>
      <c r="AU302" s="112">
        <f t="shared" si="60"/>
        <v>0.15928499902302537</v>
      </c>
      <c r="AV302" s="112">
        <f t="shared" si="61"/>
        <v>0.12034771722876747</v>
      </c>
      <c r="AW302" s="112">
        <f t="shared" si="62"/>
        <v>5.0581336749954443E-3</v>
      </c>
      <c r="AX302" s="112">
        <f t="shared" si="63"/>
        <v>0.99999999999999989</v>
      </c>
      <c r="AY302" s="112">
        <f>SUMPRODUCT(AN302:AW302,幕後結果_最佳化!$Z$1005:$AI$1005)</f>
        <v>-2.5164693298524651E-2</v>
      </c>
      <c r="AZ302" s="112">
        <f>(SUMPRODUCT(AN302:AW302,MMULT(AN302:AW302,幕後結果!$AB$9:$AK$18)))*252</f>
        <v>6.5243014221181672E-2</v>
      </c>
      <c r="BA302" s="112">
        <f t="shared" si="64"/>
        <v>0.25542712115431609</v>
      </c>
      <c r="BB302" s="88">
        <f t="shared" si="65"/>
        <v>-0.26647402590190661</v>
      </c>
      <c r="BC302" s="46"/>
      <c r="BD302" s="46"/>
    </row>
    <row r="303" spans="1:56">
      <c r="A303" s="81">
        <v>302</v>
      </c>
      <c r="B303" s="112">
        <v>0.51993686698146235</v>
      </c>
      <c r="C303" s="112">
        <v>0.50387377960529856</v>
      </c>
      <c r="D303" s="112">
        <v>0.65239802332908048</v>
      </c>
      <c r="E303" s="112">
        <v>0.45938570094190867</v>
      </c>
      <c r="F303" s="112">
        <v>0.59983049335667182</v>
      </c>
      <c r="G303" s="112">
        <v>0.86696794525487197</v>
      </c>
      <c r="H303" s="112">
        <v>0.36401363707641443</v>
      </c>
      <c r="I303" s="112">
        <v>0.91229329953193994</v>
      </c>
      <c r="J303" s="112">
        <v>0.66384895093768748</v>
      </c>
      <c r="K303" s="90">
        <v>0.35039823220261423</v>
      </c>
      <c r="L303" s="91"/>
      <c r="M303" s="92">
        <v>302</v>
      </c>
      <c r="N303" s="115">
        <v>4.9995133928250217E-2</v>
      </c>
      <c r="O303" s="115">
        <v>9.7102780823836495E-3</v>
      </c>
      <c r="P303" s="115">
        <v>0.39180276305867862</v>
      </c>
      <c r="Q303" s="115">
        <v>-0.10198144644713951</v>
      </c>
      <c r="R303" s="115">
        <v>0.25290838046359199</v>
      </c>
      <c r="S303" s="115">
        <v>1.1121722205732865</v>
      </c>
      <c r="T303" s="115">
        <v>-0.34775089030997158</v>
      </c>
      <c r="U303" s="112">
        <v>1.3550130447806721</v>
      </c>
      <c r="V303" s="112">
        <v>0.42299062906738849</v>
      </c>
      <c r="W303" s="84">
        <v>-0.38424554501598845</v>
      </c>
      <c r="X303" s="46"/>
      <c r="Y303" s="85">
        <v>302</v>
      </c>
      <c r="Z303" s="112">
        <f>(幕後結果!$AB$2+幕後結果!$AB$4*幕後結果_最佳化!$N1304)*12/3</f>
        <v>1.3781153433949193E-2</v>
      </c>
      <c r="AA303" s="112">
        <f>(幕後結果!$AC$2+幕後結果!$AC$4*幕後結果_最佳化!$O1304)*12/3</f>
        <v>-1.360193381135226</v>
      </c>
      <c r="AB303" s="112">
        <f>(幕後結果!$AD$2+幕後結果!$AD$4*幕後結果_最佳化!$P1304)*12/3</f>
        <v>0.81769340964870152</v>
      </c>
      <c r="AC303" s="112">
        <f>(幕後結果!$AE$2+幕後結果!$AE$4*幕後結果_最佳化!$Q1304)*12/3</f>
        <v>0.91092847054475212</v>
      </c>
      <c r="AD303" s="112">
        <f>(幕後結果!$AF$2+幕後結果!$AF$4*幕後結果_最佳化!$R1304)*12/3</f>
        <v>2.4021290971935207</v>
      </c>
      <c r="AE303" s="112">
        <f>(幕後結果!$AG$2+幕後結果!$AG$4*幕後結果_最佳化!$S1304)*12/3</f>
        <v>1.0698531696082803</v>
      </c>
      <c r="AF303" s="112">
        <f>(幕後結果!$AH$2+幕後結果!$AH$4*幕後結果_最佳化!$T1304)*12/3</f>
        <v>-0.28791237208866233</v>
      </c>
      <c r="AG303" s="112">
        <f>(幕後結果!$AI$2+幕後結果!$AI$4*幕後結果_最佳化!$U1304)*12/3</f>
        <v>1.4637400846165927</v>
      </c>
      <c r="AH303" s="112">
        <f>(幕後結果!$AJ$2+幕後結果!$AJ$4*幕後結果_最佳化!$V1304)*12/3</f>
        <v>1.5130804572570826</v>
      </c>
      <c r="AI303" s="86">
        <f>(幕後結果!$AK$2+幕後結果!$AK$4*幕後結果_最佳化!$W1304)*12/3</f>
        <v>1.5076623738432826E-3</v>
      </c>
      <c r="AJ303" s="46"/>
      <c r="AK303" s="46"/>
      <c r="AL303" s="46"/>
      <c r="AM303" s="94">
        <v>302</v>
      </c>
      <c r="AN303" s="112">
        <f t="shared" si="53"/>
        <v>0.11898259812146028</v>
      </c>
      <c r="AO303" s="112">
        <f t="shared" si="54"/>
        <v>7.1111297322038594E-2</v>
      </c>
      <c r="AP303" s="112">
        <f t="shared" si="55"/>
        <v>6.2936041097675977E-2</v>
      </c>
      <c r="AQ303" s="112">
        <f t="shared" si="56"/>
        <v>0.10844837272626048</v>
      </c>
      <c r="AR303" s="112">
        <f t="shared" si="57"/>
        <v>2.6700037719660983E-2</v>
      </c>
      <c r="AS303" s="112">
        <f t="shared" si="58"/>
        <v>9.1598755462170521E-3</v>
      </c>
      <c r="AT303" s="112">
        <f t="shared" si="59"/>
        <v>9.0711091330785018E-2</v>
      </c>
      <c r="AU303" s="112">
        <f t="shared" si="60"/>
        <v>0.14109978118367467</v>
      </c>
      <c r="AV303" s="112">
        <f t="shared" si="61"/>
        <v>0.18192891879548947</v>
      </c>
      <c r="AW303" s="112">
        <f t="shared" si="62"/>
        <v>0.18892198615673733</v>
      </c>
      <c r="AX303" s="112">
        <f t="shared" si="63"/>
        <v>0.99999999999999978</v>
      </c>
      <c r="AY303" s="112">
        <f>SUMPRODUCT(AN303:AW303,幕後結果_最佳化!$Z$1005:$AI$1005)</f>
        <v>0.34773247812086555</v>
      </c>
      <c r="AZ303" s="112">
        <f>(SUMPRODUCT(AN303:AW303,MMULT(AN303:AW303,幕後結果!$AB$9:$AK$18)))*252</f>
        <v>4.899178330582947E-2</v>
      </c>
      <c r="BA303" s="112">
        <f t="shared" si="64"/>
        <v>0.22134087581336953</v>
      </c>
      <c r="BB303" s="88">
        <f t="shared" si="65"/>
        <v>1.377208240460269</v>
      </c>
      <c r="BC303" s="46"/>
      <c r="BD303" s="46"/>
    </row>
    <row r="304" spans="1:56">
      <c r="A304" s="81">
        <v>303</v>
      </c>
      <c r="B304" s="112">
        <v>0.70283708953301716</v>
      </c>
      <c r="C304" s="112">
        <v>0.71793026092060974</v>
      </c>
      <c r="D304" s="112">
        <v>0.71481185724193308</v>
      </c>
      <c r="E304" s="112">
        <v>0.67836054875344765</v>
      </c>
      <c r="F304" s="112">
        <v>0.7443049714514085</v>
      </c>
      <c r="G304" s="112">
        <v>0.74203561626294512</v>
      </c>
      <c r="H304" s="112">
        <v>0.72540219094147007</v>
      </c>
      <c r="I304" s="112">
        <v>0.39837229232443727</v>
      </c>
      <c r="J304" s="112">
        <v>0.68464631492624295</v>
      </c>
      <c r="K304" s="90">
        <v>0.40240817727527523</v>
      </c>
      <c r="L304" s="91"/>
      <c r="M304" s="92">
        <v>303</v>
      </c>
      <c r="N304" s="115">
        <v>0.53257787523927436</v>
      </c>
      <c r="O304" s="115">
        <v>0.57670392849590257</v>
      </c>
      <c r="P304" s="115">
        <v>0.56749741035861478</v>
      </c>
      <c r="Q304" s="115">
        <v>0.46311923613295419</v>
      </c>
      <c r="R304" s="115">
        <v>0.65667477542304686</v>
      </c>
      <c r="S304" s="115">
        <v>0.64963384216568687</v>
      </c>
      <c r="T304" s="115">
        <v>0.59896590934364391</v>
      </c>
      <c r="U304" s="112">
        <v>-0.25756248630047923</v>
      </c>
      <c r="V304" s="112">
        <v>0.48073145800302786</v>
      </c>
      <c r="W304" s="84">
        <v>-0.24711870956272933</v>
      </c>
      <c r="X304" s="46"/>
      <c r="Y304" s="85">
        <v>303</v>
      </c>
      <c r="Z304" s="112">
        <f>(幕後結果!$AB$2+幕後結果!$AB$4*幕後結果_最佳化!$N1305)*12/3</f>
        <v>0.61293194743931423</v>
      </c>
      <c r="AA304" s="112">
        <f>(幕後結果!$AC$2+幕後結果!$AC$4*幕後結果_最佳化!$O1305)*12/3</f>
        <v>-0.53690554424161785</v>
      </c>
      <c r="AB304" s="112">
        <f>(幕後結果!$AD$2+幕後結果!$AD$4*幕後結果_最佳化!$P1305)*12/3</f>
        <v>1.1727666542179818</v>
      </c>
      <c r="AC304" s="112">
        <f>(幕後結果!$AE$2+幕後結果!$AE$4*幕後結果_最佳化!$Q1305)*12/3</f>
        <v>1.4889795946882893</v>
      </c>
      <c r="AD304" s="112">
        <f>(幕後結果!$AF$2+幕後結果!$AF$4*幕後結果_最佳化!$R1305)*12/3</f>
        <v>3.2535422227525892</v>
      </c>
      <c r="AE304" s="112">
        <f>(幕後結果!$AG$2+幕後結果!$AG$4*幕後結果_最佳化!$S1305)*12/3</f>
        <v>0.88234641846132489</v>
      </c>
      <c r="AF304" s="112">
        <f>(幕後結果!$AH$2+幕後結果!$AH$4*幕後結果_最佳化!$T1305)*12/3</f>
        <v>0.51389699881653572</v>
      </c>
      <c r="AG304" s="112">
        <f>(幕後結果!$AI$2+幕後結果!$AI$4*幕後結果_最佳化!$U1305)*12/3</f>
        <v>0.96717117220937487</v>
      </c>
      <c r="AH304" s="112">
        <f>(幕後結果!$AJ$2+幕後結果!$AJ$4*幕後結果_最佳化!$V1305)*12/3</f>
        <v>2.048228843784675</v>
      </c>
      <c r="AI304" s="86">
        <f>(幕後結果!$AK$2+幕後結果!$AK$4*幕後結果_最佳化!$W1305)*12/3</f>
        <v>0.56786244626832338</v>
      </c>
      <c r="AJ304" s="46"/>
      <c r="AK304" s="46"/>
      <c r="AL304" s="46"/>
      <c r="AM304" s="94">
        <v>303</v>
      </c>
      <c r="AN304" s="112">
        <f t="shared" si="53"/>
        <v>0.17451119158439968</v>
      </c>
      <c r="AO304" s="112">
        <f t="shared" si="54"/>
        <v>5.9572474600625758E-2</v>
      </c>
      <c r="AP304" s="112">
        <f t="shared" si="55"/>
        <v>6.6394322832933728E-2</v>
      </c>
      <c r="AQ304" s="112">
        <f t="shared" si="56"/>
        <v>8.3408101663789591E-2</v>
      </c>
      <c r="AR304" s="112">
        <f t="shared" si="57"/>
        <v>0.14701929225346783</v>
      </c>
      <c r="AS304" s="112">
        <f t="shared" si="58"/>
        <v>7.2744420883523314E-2</v>
      </c>
      <c r="AT304" s="112">
        <f t="shared" si="59"/>
        <v>6.2030356483684823E-2</v>
      </c>
      <c r="AU304" s="112">
        <f t="shared" si="60"/>
        <v>0.11419967304729604</v>
      </c>
      <c r="AV304" s="112">
        <f t="shared" si="61"/>
        <v>0.17530692616184046</v>
      </c>
      <c r="AW304" s="112">
        <f t="shared" si="62"/>
        <v>4.4813240488438669E-2</v>
      </c>
      <c r="AX304" s="112">
        <f t="shared" si="63"/>
        <v>1</v>
      </c>
      <c r="AY304" s="112">
        <f>SUMPRODUCT(AN304:AW304,幕後結果_最佳化!$Z$1005:$AI$1005)</f>
        <v>0.55485274827052355</v>
      </c>
      <c r="AZ304" s="112">
        <f>(SUMPRODUCT(AN304:AW304,MMULT(AN304:AW304,幕後結果!$AB$9:$AK$18)))*252</f>
        <v>5.6160565987640146E-2</v>
      </c>
      <c r="BA304" s="112">
        <f t="shared" si="64"/>
        <v>0.23698220605699521</v>
      </c>
      <c r="BB304" s="88">
        <f t="shared" si="65"/>
        <v>2.1603003735537709</v>
      </c>
      <c r="BC304" s="46"/>
      <c r="BD304" s="46"/>
    </row>
    <row r="305" spans="1:56">
      <c r="A305" s="81">
        <v>304</v>
      </c>
      <c r="B305" s="112">
        <v>0.35348569323430334</v>
      </c>
      <c r="C305" s="112">
        <v>0.85296221976855247</v>
      </c>
      <c r="D305" s="112">
        <v>0.97179899361604449</v>
      </c>
      <c r="E305" s="112">
        <v>0.52819952694488004</v>
      </c>
      <c r="F305" s="112">
        <v>0.54491481433436184</v>
      </c>
      <c r="G305" s="112">
        <v>0.48396672669932705</v>
      </c>
      <c r="H305" s="112">
        <v>0.83928278100490283</v>
      </c>
      <c r="I305" s="112">
        <v>0.78219748785009657</v>
      </c>
      <c r="J305" s="112">
        <v>0.1268762994699475</v>
      </c>
      <c r="K305" s="90">
        <v>0.45717862005079501</v>
      </c>
      <c r="L305" s="91"/>
      <c r="M305" s="92">
        <v>304</v>
      </c>
      <c r="N305" s="115">
        <v>-0.3759267051003567</v>
      </c>
      <c r="O305" s="115">
        <v>1.0492228584451482</v>
      </c>
      <c r="P305" s="115">
        <v>1.9079164734253893</v>
      </c>
      <c r="Q305" s="115">
        <v>7.0744697952657781E-2</v>
      </c>
      <c r="R305" s="115">
        <v>0.11282364588303999</v>
      </c>
      <c r="S305" s="115">
        <v>-4.0200281261389394E-2</v>
      </c>
      <c r="T305" s="115">
        <v>0.99151445414185879</v>
      </c>
      <c r="U305" s="112">
        <v>0.77963622987815906</v>
      </c>
      <c r="V305" s="112">
        <v>-1.1412819789839732</v>
      </c>
      <c r="W305" s="84">
        <v>-0.10754422772542448</v>
      </c>
      <c r="X305" s="46"/>
      <c r="Y305" s="85">
        <v>304</v>
      </c>
      <c r="Z305" s="112">
        <f>(幕後結果!$AB$2+幕後結果!$AB$4*幕後結果_最佳化!$N1306)*12/3</f>
        <v>-0.51502227485472329</v>
      </c>
      <c r="AA305" s="112">
        <f>(幕後結果!$AC$2+幕後結果!$AC$4*幕後結果_最佳化!$O1306)*12/3</f>
        <v>3.5324513493071974E-2</v>
      </c>
      <c r="AB305" s="112">
        <f>(幕後結果!$AD$2+幕後結果!$AD$4*幕後結果_最佳化!$P1306)*12/3</f>
        <v>2.1078632226260288</v>
      </c>
      <c r="AC305" s="112">
        <f>(幕後結果!$AE$2+幕後結果!$AE$4*幕後結果_最佳化!$Q1306)*12/3</f>
        <v>1.5480772154670686</v>
      </c>
      <c r="AD305" s="112">
        <f>(幕後結果!$AF$2+幕後結果!$AF$4*幕後結果_最佳化!$R1306)*12/3</f>
        <v>2.6776574658167007</v>
      </c>
      <c r="AE305" s="112">
        <f>(幕後結果!$AG$2+幕後結果!$AG$4*幕後結果_最佳化!$S1306)*12/3</f>
        <v>0.25774454920468393</v>
      </c>
      <c r="AF305" s="112">
        <f>(幕後結果!$AH$2+幕後結果!$AH$4*幕後結果_最佳化!$T1306)*12/3</f>
        <v>0.91036257500500772</v>
      </c>
      <c r="AG305" s="112">
        <f>(幕後結果!$AI$2+幕後結果!$AI$4*幕後結果_最佳化!$U1306)*12/3</f>
        <v>1.5615899582704327</v>
      </c>
      <c r="AH305" s="112">
        <f>(幕後結果!$AJ$2+幕後結果!$AJ$4*幕後結果_最佳化!$V1306)*12/3</f>
        <v>0.37029929646723403</v>
      </c>
      <c r="AI305" s="86">
        <f>(幕後結果!$AK$2+幕後結果!$AK$4*幕後結果_最佳化!$W1306)*12/3</f>
        <v>0.39884003192918288</v>
      </c>
      <c r="AJ305" s="46"/>
      <c r="AK305" s="46"/>
      <c r="AL305" s="46"/>
      <c r="AM305" s="94">
        <v>304</v>
      </c>
      <c r="AN305" s="112">
        <f t="shared" si="53"/>
        <v>2.1755946093178744E-2</v>
      </c>
      <c r="AO305" s="112">
        <f t="shared" si="54"/>
        <v>0.13870354599891829</v>
      </c>
      <c r="AP305" s="112">
        <f t="shared" si="55"/>
        <v>0.14583171857523308</v>
      </c>
      <c r="AQ305" s="112">
        <f t="shared" si="56"/>
        <v>9.0533070629827975E-2</v>
      </c>
      <c r="AR305" s="112">
        <f t="shared" si="57"/>
        <v>8.7638380034334759E-2</v>
      </c>
      <c r="AS305" s="112">
        <f t="shared" si="58"/>
        <v>7.8204731176175504E-2</v>
      </c>
      <c r="AT305" s="112">
        <f t="shared" si="59"/>
        <v>0.11111833931135084</v>
      </c>
      <c r="AU305" s="112">
        <f t="shared" si="60"/>
        <v>0.10651185511425085</v>
      </c>
      <c r="AV305" s="112">
        <f t="shared" si="61"/>
        <v>0.12407248282675595</v>
      </c>
      <c r="AW305" s="112">
        <f t="shared" si="62"/>
        <v>9.562993023997382E-2</v>
      </c>
      <c r="AX305" s="112">
        <f t="shared" si="63"/>
        <v>0.99999999999999989</v>
      </c>
      <c r="AY305" s="112">
        <f>SUMPRODUCT(AN305:AW305,幕後結果_最佳化!$Z$1005:$AI$1005)</f>
        <v>0.31838671884448599</v>
      </c>
      <c r="AZ305" s="112">
        <f>(SUMPRODUCT(AN305:AW305,MMULT(AN305:AW305,幕後結果!$AB$9:$AK$18)))*252</f>
        <v>5.0282619499561795E-2</v>
      </c>
      <c r="BA305" s="112">
        <f t="shared" si="64"/>
        <v>0.22423786366169696</v>
      </c>
      <c r="BB305" s="88">
        <f t="shared" si="65"/>
        <v>1.2285468401541104</v>
      </c>
      <c r="BC305" s="46"/>
      <c r="BD305" s="46"/>
    </row>
    <row r="306" spans="1:56">
      <c r="A306" s="81">
        <v>305</v>
      </c>
      <c r="B306" s="112">
        <v>0.53227597031105045</v>
      </c>
      <c r="C306" s="112">
        <v>0.19363849916498888</v>
      </c>
      <c r="D306" s="112">
        <v>6.8116565132886997E-2</v>
      </c>
      <c r="E306" s="112">
        <v>0.43345511736707443</v>
      </c>
      <c r="F306" s="112">
        <v>0.4371012506297669</v>
      </c>
      <c r="G306" s="112">
        <v>0.97444558012293503</v>
      </c>
      <c r="H306" s="112">
        <v>0.42142266596265099</v>
      </c>
      <c r="I306" s="112">
        <v>6.1164321468994531E-2</v>
      </c>
      <c r="J306" s="112">
        <v>0.21240264840255163</v>
      </c>
      <c r="K306" s="90">
        <v>0.47561065548875359</v>
      </c>
      <c r="L306" s="91"/>
      <c r="M306" s="92">
        <v>305</v>
      </c>
      <c r="N306" s="115">
        <v>8.0992321024035863E-2</v>
      </c>
      <c r="O306" s="115">
        <v>-0.86456607707522082</v>
      </c>
      <c r="P306" s="115">
        <v>-1.4899661739773014</v>
      </c>
      <c r="Q306" s="115">
        <v>-0.16758441256601181</v>
      </c>
      <c r="R306" s="115">
        <v>-0.15832272595723562</v>
      </c>
      <c r="S306" s="115">
        <v>1.9505647846286749</v>
      </c>
      <c r="T306" s="115">
        <v>-0.19825528846202986</v>
      </c>
      <c r="U306" s="112">
        <v>-1.5450728512071255</v>
      </c>
      <c r="V306" s="112">
        <v>-0.79811234730258518</v>
      </c>
      <c r="W306" s="84">
        <v>-6.1173152376822547E-2</v>
      </c>
      <c r="X306" s="46"/>
      <c r="Y306" s="85">
        <v>305</v>
      </c>
      <c r="Z306" s="112">
        <f>(幕後結果!$AB$2+幕後結果!$AB$4*幕後結果_最佳化!$N1307)*12/3</f>
        <v>5.2265723375092589E-2</v>
      </c>
      <c r="AA306" s="112">
        <f>(幕後結果!$AC$2+幕後結果!$AC$4*幕後結果_最佳化!$O1307)*12/3</f>
        <v>-2.5623167646379539</v>
      </c>
      <c r="AB306" s="112">
        <f>(幕後結果!$AD$2+幕後結果!$AD$4*幕後結果_最佳化!$P1307)*12/3</f>
        <v>-0.89127549735353295</v>
      </c>
      <c r="AC306" s="112">
        <f>(幕後結果!$AE$2+幕後結果!$AE$4*幕後結果_最佳化!$Q1307)*12/3</f>
        <v>0.27032808772374572</v>
      </c>
      <c r="AD306" s="112">
        <f>(幕後結果!$AF$2+幕後結果!$AF$4*幕後結果_最佳化!$R1307)*12/3</f>
        <v>1.4598356654091986</v>
      </c>
      <c r="AE306" s="112">
        <f>(幕後結果!$AG$2+幕後結果!$AG$4*幕後結果_最佳化!$S1307)*12/3</f>
        <v>1.5159499539592691</v>
      </c>
      <c r="AF306" s="112">
        <f>(幕後結果!$AH$2+幕後結果!$AH$4*幕後結果_最佳化!$T1307)*12/3</f>
        <v>-0.56087820294691815</v>
      </c>
      <c r="AG306" s="112">
        <f>(幕後結果!$AI$2+幕後結果!$AI$4*幕後結果_最佳化!$U1307)*12/3</f>
        <v>-1.1231668472214633</v>
      </c>
      <c r="AH306" s="112">
        <f>(幕後結果!$AJ$2+幕後結果!$AJ$4*幕後結果_最佳化!$V1307)*12/3</f>
        <v>0.42765436710028909</v>
      </c>
      <c r="AI306" s="86">
        <f>(幕後結果!$AK$2+幕後結果!$AK$4*幕後結果_最佳化!$W1307)*12/3</f>
        <v>-0.37970736314376524</v>
      </c>
      <c r="AJ306" s="46"/>
      <c r="AK306" s="46"/>
      <c r="AL306" s="46"/>
      <c r="AM306" s="94">
        <v>305</v>
      </c>
      <c r="AN306" s="112">
        <f t="shared" si="53"/>
        <v>3.6789628116217152E-2</v>
      </c>
      <c r="AO306" s="112">
        <f t="shared" si="54"/>
        <v>9.2610452740198732E-2</v>
      </c>
      <c r="AP306" s="112">
        <f t="shared" si="55"/>
        <v>2.2161363994513902E-2</v>
      </c>
      <c r="AQ306" s="112">
        <f t="shared" si="56"/>
        <v>8.8902117202649011E-2</v>
      </c>
      <c r="AR306" s="112">
        <f t="shared" si="57"/>
        <v>0.18438422838622939</v>
      </c>
      <c r="AS306" s="112">
        <f t="shared" si="58"/>
        <v>7.8186139419327796E-2</v>
      </c>
      <c r="AT306" s="112">
        <f t="shared" si="59"/>
        <v>0.10721990792063461</v>
      </c>
      <c r="AU306" s="112">
        <f t="shared" si="60"/>
        <v>0.16861962380082385</v>
      </c>
      <c r="AV306" s="112">
        <f t="shared" si="61"/>
        <v>0.18904936233094261</v>
      </c>
      <c r="AW306" s="112">
        <f t="shared" si="62"/>
        <v>3.2077176088463027E-2</v>
      </c>
      <c r="AX306" s="112">
        <f t="shared" si="63"/>
        <v>1</v>
      </c>
      <c r="AY306" s="112">
        <f>SUMPRODUCT(AN306:AW306,幕後結果_最佳化!$Z$1005:$AI$1005)</f>
        <v>0.61693493985719605</v>
      </c>
      <c r="AZ306" s="112">
        <f>(SUMPRODUCT(AN306:AW306,MMULT(AN306:AW306,幕後結果!$AB$9:$AK$18)))*252</f>
        <v>5.6501017868356172E-2</v>
      </c>
      <c r="BA306" s="112">
        <f t="shared" si="64"/>
        <v>0.23769942757263041</v>
      </c>
      <c r="BB306" s="88">
        <f t="shared" si="65"/>
        <v>2.4149613893445174</v>
      </c>
      <c r="BC306" s="46"/>
      <c r="BD306" s="46"/>
    </row>
    <row r="307" spans="1:56">
      <c r="A307" s="81">
        <v>306</v>
      </c>
      <c r="B307" s="112">
        <v>0.76694047778050822</v>
      </c>
      <c r="C307" s="112">
        <v>0.26493743944424475</v>
      </c>
      <c r="D307" s="112">
        <v>0.56081345948079275</v>
      </c>
      <c r="E307" s="112">
        <v>0.35935968756373415</v>
      </c>
      <c r="F307" s="112">
        <v>0.91206706099119694</v>
      </c>
      <c r="G307" s="112">
        <v>0.62466619464530981</v>
      </c>
      <c r="H307" s="112">
        <v>0.95949944100166284</v>
      </c>
      <c r="I307" s="112">
        <v>0.79546632167838149</v>
      </c>
      <c r="J307" s="112">
        <v>0.56454562950550602</v>
      </c>
      <c r="K307" s="90">
        <v>0.58068388071067067</v>
      </c>
      <c r="L307" s="91"/>
      <c r="M307" s="92">
        <v>306</v>
      </c>
      <c r="N307" s="115">
        <v>0.72880811905097043</v>
      </c>
      <c r="O307" s="115">
        <v>-0.62819702510433906</v>
      </c>
      <c r="P307" s="115">
        <v>0.15303194814659615</v>
      </c>
      <c r="Q307" s="115">
        <v>-0.36017084613841044</v>
      </c>
      <c r="R307" s="115">
        <v>1.3535942010461917</v>
      </c>
      <c r="S307" s="115">
        <v>0.31775918786135232</v>
      </c>
      <c r="T307" s="115">
        <v>1.7449066593390026</v>
      </c>
      <c r="U307" s="112">
        <v>0.82553599364272923</v>
      </c>
      <c r="V307" s="112">
        <v>0.16250430175945257</v>
      </c>
      <c r="W307" s="84">
        <v>0.20364331920490514</v>
      </c>
      <c r="X307" s="46"/>
      <c r="Y307" s="85">
        <v>306</v>
      </c>
      <c r="Z307" s="112">
        <f>(幕後結果!$AB$2+幕後結果!$AB$4*幕後結果_最佳化!$N1308)*12/3</f>
        <v>0.85656168452489601</v>
      </c>
      <c r="AA307" s="112">
        <f>(幕後結果!$AC$2+幕後結果!$AC$4*幕後結果_最佳化!$O1308)*12/3</f>
        <v>-2.1802974497783225</v>
      </c>
      <c r="AB307" s="112">
        <f>(幕後結果!$AD$2+幕後結果!$AD$4*幕後結果_最佳化!$P1308)*12/3</f>
        <v>0.75058767215483668</v>
      </c>
      <c r="AC307" s="112">
        <f>(幕後結果!$AE$2+幕後結果!$AE$4*幕後結果_最佳化!$Q1308)*12/3</f>
        <v>0.59747420796062267</v>
      </c>
      <c r="AD307" s="112">
        <f>(幕後結果!$AF$2+幕後結果!$AF$4*幕後結果_最佳化!$R1308)*12/3</f>
        <v>3.458684985442753</v>
      </c>
      <c r="AE307" s="112">
        <f>(幕後結果!$AG$2+幕後結果!$AG$4*幕後結果_最佳化!$S1308)*12/3</f>
        <v>0.23329459022661894</v>
      </c>
      <c r="AF307" s="112">
        <f>(幕後結果!$AH$2+幕後結果!$AH$4*幕後結果_最佳化!$T1308)*12/3</f>
        <v>1.1243762783072113</v>
      </c>
      <c r="AG307" s="112">
        <f>(幕後結果!$AI$2+幕後結果!$AI$4*幕後結果_最佳化!$U1308)*12/3</f>
        <v>1.0638463457781917</v>
      </c>
      <c r="AH307" s="112">
        <f>(幕後結果!$AJ$2+幕後結果!$AJ$4*幕後結果_最佳化!$V1308)*12/3</f>
        <v>2.2182834578608102</v>
      </c>
      <c r="AI307" s="86">
        <f>(幕後結果!$AK$2+幕後結果!$AK$4*幕後結果_最佳化!$W1308)*12/3</f>
        <v>0.54736033508400983</v>
      </c>
      <c r="AJ307" s="46"/>
      <c r="AK307" s="46"/>
      <c r="AL307" s="46"/>
      <c r="AM307" s="94">
        <v>306</v>
      </c>
      <c r="AN307" s="112">
        <f t="shared" si="53"/>
        <v>0.11554201112475168</v>
      </c>
      <c r="AO307" s="112">
        <f t="shared" si="54"/>
        <v>1.2853775316692927E-2</v>
      </c>
      <c r="AP307" s="112">
        <f t="shared" si="55"/>
        <v>4.9395013170507464E-2</v>
      </c>
      <c r="AQ307" s="112">
        <f t="shared" si="56"/>
        <v>7.5799006697332194E-2</v>
      </c>
      <c r="AR307" s="112">
        <f t="shared" si="57"/>
        <v>0.1737644300069803</v>
      </c>
      <c r="AS307" s="112">
        <f t="shared" si="58"/>
        <v>8.9225709903620137E-2</v>
      </c>
      <c r="AT307" s="112">
        <f t="shared" si="59"/>
        <v>0.15094604747661419</v>
      </c>
      <c r="AU307" s="112">
        <f t="shared" si="60"/>
        <v>9.7623445124290428E-2</v>
      </c>
      <c r="AV307" s="112">
        <f t="shared" si="61"/>
        <v>0.18829502347505656</v>
      </c>
      <c r="AW307" s="112">
        <f t="shared" si="62"/>
        <v>4.6555537704154153E-2</v>
      </c>
      <c r="AX307" s="112">
        <f t="shared" si="63"/>
        <v>1</v>
      </c>
      <c r="AY307" s="112">
        <f>SUMPRODUCT(AN307:AW307,幕後結果_最佳化!$Z$1005:$AI$1005)</f>
        <v>0.66639342616984776</v>
      </c>
      <c r="AZ307" s="112">
        <f>(SUMPRODUCT(AN307:AW307,MMULT(AN307:AW307,幕後結果!$AB$9:$AK$18)))*252</f>
        <v>5.1156601643470204E-2</v>
      </c>
      <c r="BA307" s="112">
        <f t="shared" si="64"/>
        <v>0.22617825192416313</v>
      </c>
      <c r="BB307" s="88">
        <f t="shared" si="65"/>
        <v>2.7566462330732979</v>
      </c>
      <c r="BC307" s="46"/>
      <c r="BD307" s="46"/>
    </row>
    <row r="308" spans="1:56">
      <c r="A308" s="81">
        <v>307</v>
      </c>
      <c r="B308" s="112">
        <v>0.50239482267947722</v>
      </c>
      <c r="C308" s="112">
        <v>0.14463118401951958</v>
      </c>
      <c r="D308" s="112">
        <v>0.69743241902635567</v>
      </c>
      <c r="E308" s="112">
        <v>0.63449500005508974</v>
      </c>
      <c r="F308" s="112">
        <v>0.65264005696900429</v>
      </c>
      <c r="G308" s="112">
        <v>0.66453033106922654</v>
      </c>
      <c r="H308" s="112">
        <v>1.6622179458925412E-2</v>
      </c>
      <c r="I308" s="112">
        <v>0.48484191968459234</v>
      </c>
      <c r="J308" s="112">
        <v>0.29897633811672253</v>
      </c>
      <c r="K308" s="90">
        <v>0.88682848294298222</v>
      </c>
      <c r="L308" s="91"/>
      <c r="M308" s="92">
        <v>307</v>
      </c>
      <c r="N308" s="115">
        <v>6.0029662943299816E-3</v>
      </c>
      <c r="O308" s="115">
        <v>-1.0597411686201463</v>
      </c>
      <c r="P308" s="115">
        <v>0.5170300787010722</v>
      </c>
      <c r="Q308" s="115">
        <v>0.34378231660549496</v>
      </c>
      <c r="R308" s="115">
        <v>0.39245793543972923</v>
      </c>
      <c r="S308" s="115">
        <v>0.42485917374588295</v>
      </c>
      <c r="T308" s="115">
        <v>-2.1291196922588171</v>
      </c>
      <c r="U308" s="112">
        <v>-3.8004819539415674E-2</v>
      </c>
      <c r="V308" s="112">
        <v>-0.52734694977202745</v>
      </c>
      <c r="W308" s="84">
        <v>1.2098328607084163</v>
      </c>
      <c r="X308" s="46"/>
      <c r="Y308" s="85">
        <v>307</v>
      </c>
      <c r="Z308" s="112">
        <f>(幕後結果!$AB$2+幕後結果!$AB$4*幕後結果_最佳化!$N1309)*12/3</f>
        <v>-4.083733975184993E-2</v>
      </c>
      <c r="AA308" s="112">
        <f>(幕後結果!$AC$2+幕後結果!$AC$4*幕後結果_最佳化!$O1309)*12/3</f>
        <v>-2.8377977300776336</v>
      </c>
      <c r="AB308" s="112">
        <f>(幕後結果!$AD$2+幕後結果!$AD$4*幕後結果_最佳化!$P1309)*12/3</f>
        <v>0.80426534054891752</v>
      </c>
      <c r="AC308" s="112">
        <f>(幕後結果!$AE$2+幕後結果!$AE$4*幕後結果_最佳化!$Q1309)*12/3</f>
        <v>1.0760352999451319</v>
      </c>
      <c r="AD308" s="112">
        <f>(幕後結果!$AF$2+幕後結果!$AF$4*幕後結果_最佳化!$R1309)*12/3</f>
        <v>2.3626190392881932</v>
      </c>
      <c r="AE308" s="112">
        <f>(幕後結果!$AG$2+幕後結果!$AG$4*幕後結果_最佳化!$S1309)*12/3</f>
        <v>0.1050845222984939</v>
      </c>
      <c r="AF308" s="112">
        <f>(幕後結果!$AH$2+幕後結果!$AH$4*幕後結果_最佳化!$T1309)*12/3</f>
        <v>-1.483174719808277</v>
      </c>
      <c r="AG308" s="112">
        <f>(幕後結果!$AI$2+幕後結果!$AI$4*幕後結果_最佳化!$U1309)*12/3</f>
        <v>0.22112073442510879</v>
      </c>
      <c r="AH308" s="112">
        <f>(幕後結果!$AJ$2+幕後結果!$AJ$4*幕後結果_最佳化!$V1309)*12/3</f>
        <v>0.51848109457877445</v>
      </c>
      <c r="AI308" s="86">
        <f>(幕後結果!$AK$2+幕後結果!$AK$4*幕後結果_最佳化!$W1309)*12/3</f>
        <v>0.57668614459630718</v>
      </c>
      <c r="AJ308" s="46"/>
      <c r="AK308" s="46"/>
      <c r="AL308" s="46"/>
      <c r="AM308" s="94">
        <v>307</v>
      </c>
      <c r="AN308" s="112">
        <f t="shared" si="53"/>
        <v>2.0144525984684424E-2</v>
      </c>
      <c r="AO308" s="112">
        <f t="shared" si="54"/>
        <v>0.13414851818662576</v>
      </c>
      <c r="AP308" s="112">
        <f t="shared" si="55"/>
        <v>0.22088725990214747</v>
      </c>
      <c r="AQ308" s="112">
        <f t="shared" si="56"/>
        <v>0.15662683156532092</v>
      </c>
      <c r="AR308" s="112">
        <f t="shared" si="57"/>
        <v>7.4596366151762725E-2</v>
      </c>
      <c r="AS308" s="112">
        <f t="shared" si="58"/>
        <v>0.14827972901404651</v>
      </c>
      <c r="AT308" s="112">
        <f t="shared" si="59"/>
        <v>9.6073055179043992E-2</v>
      </c>
      <c r="AU308" s="112">
        <f t="shared" si="60"/>
        <v>2.3193325124604803E-2</v>
      </c>
      <c r="AV308" s="112">
        <f t="shared" si="61"/>
        <v>3.7096299469814978E-2</v>
      </c>
      <c r="AW308" s="112">
        <f t="shared" si="62"/>
        <v>8.8954089421948365E-2</v>
      </c>
      <c r="AX308" s="112">
        <f t="shared" si="63"/>
        <v>0.99999999999999989</v>
      </c>
      <c r="AY308" s="112">
        <f>SUMPRODUCT(AN308:AW308,幕後結果_最佳化!$Z$1005:$AI$1005)</f>
        <v>0.25629074326737261</v>
      </c>
      <c r="AZ308" s="112">
        <f>(SUMPRODUCT(AN308:AW308,MMULT(AN308:AW308,幕後結果!$AB$9:$AK$18)))*252</f>
        <v>5.1433703261111179E-2</v>
      </c>
      <c r="BA308" s="112">
        <f t="shared" si="64"/>
        <v>0.22678999815051629</v>
      </c>
      <c r="BB308" s="88">
        <f t="shared" si="65"/>
        <v>0.94091778741383991</v>
      </c>
      <c r="BC308" s="46"/>
      <c r="BD308" s="46"/>
    </row>
    <row r="309" spans="1:56">
      <c r="A309" s="81">
        <v>308</v>
      </c>
      <c r="B309" s="112">
        <v>0.79436002353458712</v>
      </c>
      <c r="C309" s="112">
        <v>0.95161043762652775</v>
      </c>
      <c r="D309" s="112">
        <v>0.66308125043253008</v>
      </c>
      <c r="E309" s="112">
        <v>0.30636558683963844</v>
      </c>
      <c r="F309" s="112">
        <v>0.92961920482403215</v>
      </c>
      <c r="G309" s="112">
        <v>0.69997445795673641</v>
      </c>
      <c r="H309" s="112">
        <v>0.16531352812109934</v>
      </c>
      <c r="I309" s="112">
        <v>1.8412319654608877E-2</v>
      </c>
      <c r="J309" s="112">
        <v>0.88458040121520476</v>
      </c>
      <c r="K309" s="90">
        <v>0.77539177446061269</v>
      </c>
      <c r="L309" s="91"/>
      <c r="M309" s="92">
        <v>308</v>
      </c>
      <c r="N309" s="115">
        <v>0.82164327374853807</v>
      </c>
      <c r="O309" s="115">
        <v>1.6606730703850354</v>
      </c>
      <c r="P309" s="115">
        <v>0.4208871360470674</v>
      </c>
      <c r="Q309" s="115">
        <v>-0.50617874656753681</v>
      </c>
      <c r="R309" s="115">
        <v>1.4729608583837763</v>
      </c>
      <c r="S309" s="115">
        <v>0.52432705255883316</v>
      </c>
      <c r="T309" s="115">
        <v>-0.97285161342805659</v>
      </c>
      <c r="U309" s="112">
        <v>-2.0877029419160067</v>
      </c>
      <c r="V309" s="112">
        <v>1.1981999173531896</v>
      </c>
      <c r="W309" s="84">
        <v>0.75672196748761134</v>
      </c>
      <c r="X309" s="46"/>
      <c r="Y309" s="85">
        <v>308</v>
      </c>
      <c r="Z309" s="112">
        <f>(幕後結果!$AB$2+幕後結果!$AB$4*幕後結果_最佳化!$N1310)*12/3</f>
        <v>0.9718212076846976</v>
      </c>
      <c r="AA309" s="112">
        <f>(幕後結果!$AC$2+幕後結果!$AC$4*幕後結果_最佳化!$O1310)*12/3</f>
        <v>0.98199845314889311</v>
      </c>
      <c r="AB309" s="112">
        <f>(幕後結果!$AD$2+幕後結果!$AD$4*幕後結果_最佳化!$P1310)*12/3</f>
        <v>1.2429641385656713</v>
      </c>
      <c r="AC309" s="112">
        <f>(幕後結果!$AE$2+幕後結果!$AE$4*幕後結果_最佳化!$Q1310)*12/3</f>
        <v>0.95629884276995825</v>
      </c>
      <c r="AD309" s="112">
        <f>(幕後結果!$AF$2+幕後結果!$AF$4*幕後結果_最佳化!$R1310)*12/3</f>
        <v>4.2204516338671016</v>
      </c>
      <c r="AE309" s="112">
        <f>(幕後結果!$AG$2+幕後結果!$AG$4*幕後結果_最佳化!$S1310)*12/3</f>
        <v>1.1637353805452499</v>
      </c>
      <c r="AF309" s="112">
        <f>(幕後結果!$AH$2+幕後結果!$AH$4*幕後結果_最佳化!$T1310)*12/3</f>
        <v>-0.39470326852818216</v>
      </c>
      <c r="AG309" s="112">
        <f>(幕後結果!$AI$2+幕後結果!$AI$4*幕後結果_最佳化!$U1310)*12/3</f>
        <v>-0.63825118689772742</v>
      </c>
      <c r="AH309" s="112">
        <f>(幕後結果!$AJ$2+幕後結果!$AJ$4*幕後結果_最佳化!$V1310)*12/3</f>
        <v>2.976919233455869</v>
      </c>
      <c r="AI309" s="86">
        <f>(幕後結果!$AK$2+幕後結果!$AK$4*幕後結果_最佳化!$W1310)*12/3</f>
        <v>1.8365566086230087</v>
      </c>
      <c r="AJ309" s="46"/>
      <c r="AK309" s="46"/>
      <c r="AL309" s="46"/>
      <c r="AM309" s="94">
        <v>308</v>
      </c>
      <c r="AN309" s="112">
        <f t="shared" si="53"/>
        <v>8.7940720206753795E-2</v>
      </c>
      <c r="AO309" s="112">
        <f t="shared" si="54"/>
        <v>3.0683653499135249E-2</v>
      </c>
      <c r="AP309" s="112">
        <f t="shared" si="55"/>
        <v>0.11463392724334057</v>
      </c>
      <c r="AQ309" s="112">
        <f t="shared" si="56"/>
        <v>4.3859136489812725E-2</v>
      </c>
      <c r="AR309" s="112">
        <f t="shared" si="57"/>
        <v>0.12752792358544782</v>
      </c>
      <c r="AS309" s="112">
        <f t="shared" si="58"/>
        <v>0.18151839178301973</v>
      </c>
      <c r="AT309" s="112">
        <f t="shared" si="59"/>
        <v>0.14188231010104685</v>
      </c>
      <c r="AU309" s="112">
        <f t="shared" si="60"/>
        <v>0.1452599336051264</v>
      </c>
      <c r="AV309" s="112">
        <f t="shared" si="61"/>
        <v>4.4151775811711931E-2</v>
      </c>
      <c r="AW309" s="112">
        <f t="shared" si="62"/>
        <v>8.2542227674605048E-2</v>
      </c>
      <c r="AX309" s="112">
        <f t="shared" si="63"/>
        <v>1</v>
      </c>
      <c r="AY309" s="112">
        <f>SUMPRODUCT(AN309:AW309,幕後結果_最佳化!$Z$1005:$AI$1005)</f>
        <v>0.39542517477365086</v>
      </c>
      <c r="AZ309" s="112">
        <f>(SUMPRODUCT(AN309:AW309,MMULT(AN309:AW309,幕後結果!$AB$9:$AK$18)))*252</f>
        <v>4.9799770099220132E-2</v>
      </c>
      <c r="BA309" s="112">
        <f t="shared" si="64"/>
        <v>0.22315862093860531</v>
      </c>
      <c r="BB309" s="88">
        <f t="shared" si="65"/>
        <v>1.5797067273983401</v>
      </c>
      <c r="BC309" s="46"/>
      <c r="BD309" s="46"/>
    </row>
    <row r="310" spans="1:56">
      <c r="A310" s="81">
        <v>309</v>
      </c>
      <c r="B310" s="112">
        <v>0.24790140323427901</v>
      </c>
      <c r="C310" s="112">
        <v>0.95302870239825199</v>
      </c>
      <c r="D310" s="112">
        <v>0.80585781745528351</v>
      </c>
      <c r="E310" s="112">
        <v>0.10085446626305572</v>
      </c>
      <c r="F310" s="112">
        <v>7.2613123061236129E-2</v>
      </c>
      <c r="G310" s="112">
        <v>5.2966434018987707E-2</v>
      </c>
      <c r="H310" s="112">
        <v>0.69328074035311849</v>
      </c>
      <c r="I310" s="112">
        <v>0.31326307134064457</v>
      </c>
      <c r="J310" s="112">
        <v>0.30181248304551889</v>
      </c>
      <c r="K310" s="90">
        <v>0.87354097361484517</v>
      </c>
      <c r="L310" s="91"/>
      <c r="M310" s="92">
        <v>309</v>
      </c>
      <c r="N310" s="115">
        <v>-0.68110855148247473</v>
      </c>
      <c r="O310" s="115">
        <v>1.674957374606123</v>
      </c>
      <c r="P310" s="115">
        <v>0.86273285274646316</v>
      </c>
      <c r="Q310" s="115">
        <v>-1.2766978734398404</v>
      </c>
      <c r="R310" s="115">
        <v>-1.4566021056329788</v>
      </c>
      <c r="S310" s="115">
        <v>-1.6167471669087565</v>
      </c>
      <c r="T310" s="115">
        <v>0.50517130993692783</v>
      </c>
      <c r="U310" s="112">
        <v>-0.48662212324010162</v>
      </c>
      <c r="V310" s="112">
        <v>-0.51919471221864422</v>
      </c>
      <c r="W310" s="84">
        <v>1.1432903680502249</v>
      </c>
      <c r="X310" s="46"/>
      <c r="Y310" s="85">
        <v>309</v>
      </c>
      <c r="Z310" s="112">
        <f>(幕後結果!$AB$2+幕後結果!$AB$4*幕後結果_最佳化!$N1311)*12/3</f>
        <v>-0.89392091735305235</v>
      </c>
      <c r="AA310" s="112">
        <f>(幕後結果!$AC$2+幕後結果!$AC$4*幕後結果_最佳化!$O1311)*12/3</f>
        <v>0.87111656292550832</v>
      </c>
      <c r="AB310" s="112">
        <f>(幕後結果!$AD$2+幕後結果!$AD$4*幕後結果_最佳化!$P1311)*12/3</f>
        <v>1.1744288495679887</v>
      </c>
      <c r="AC310" s="112">
        <f>(幕後結果!$AE$2+幕後結果!$AE$4*幕後結果_最佳化!$Q1311)*12/3</f>
        <v>0.41467423415464028</v>
      </c>
      <c r="AD310" s="112">
        <f>(幕後結果!$AF$2+幕後結果!$AF$4*幕後結果_最佳化!$R1311)*12/3</f>
        <v>0.71610191695670622</v>
      </c>
      <c r="AE310" s="112">
        <f>(幕後結果!$AG$2+幕後結果!$AG$4*幕後結果_最佳化!$S1311)*12/3</f>
        <v>-1.5656283624902241</v>
      </c>
      <c r="AF310" s="112">
        <f>(幕後結果!$AH$2+幕後結果!$AH$4*幕後結果_最佳化!$T1311)*12/3</f>
        <v>0.30766908556132722</v>
      </c>
      <c r="AG310" s="112">
        <f>(幕後結果!$AI$2+幕後結果!$AI$4*幕後結果_最佳化!$U1311)*12/3</f>
        <v>-0.57297289267670659</v>
      </c>
      <c r="AH310" s="112">
        <f>(幕後結果!$AJ$2+幕後結果!$AJ$4*幕後結果_最佳化!$V1311)*12/3</f>
        <v>0.38216192461781517</v>
      </c>
      <c r="AI310" s="86">
        <f>(幕後結果!$AK$2+幕後結果!$AK$4*幕後結果_最佳化!$W1311)*12/3</f>
        <v>1.033224892968007</v>
      </c>
      <c r="AJ310" s="46"/>
      <c r="AK310" s="46"/>
      <c r="AL310" s="46"/>
      <c r="AM310" s="94">
        <v>309</v>
      </c>
      <c r="AN310" s="112">
        <f t="shared" si="53"/>
        <v>7.8251634601030115E-2</v>
      </c>
      <c r="AO310" s="112">
        <f t="shared" si="54"/>
        <v>6.9609779798001759E-2</v>
      </c>
      <c r="AP310" s="112">
        <f t="shared" si="55"/>
        <v>8.5566479988115562E-2</v>
      </c>
      <c r="AQ310" s="112">
        <f t="shared" si="56"/>
        <v>0.23583990138921945</v>
      </c>
      <c r="AR310" s="112">
        <f t="shared" si="57"/>
        <v>0.2188983289749877</v>
      </c>
      <c r="AS310" s="112">
        <f t="shared" si="58"/>
        <v>2.2471644602636685E-4</v>
      </c>
      <c r="AT310" s="112">
        <f t="shared" si="59"/>
        <v>7.8283817159014002E-2</v>
      </c>
      <c r="AU310" s="112">
        <f t="shared" si="60"/>
        <v>8.2872978285505605E-2</v>
      </c>
      <c r="AV310" s="112">
        <f t="shared" si="61"/>
        <v>6.600711604120095E-2</v>
      </c>
      <c r="AW310" s="112">
        <f t="shared" si="62"/>
        <v>8.4445247316898356E-2</v>
      </c>
      <c r="AX310" s="112">
        <f t="shared" si="63"/>
        <v>0.99999999999999989</v>
      </c>
      <c r="AY310" s="112">
        <f>SUMPRODUCT(AN310:AW310,幕後結果_最佳化!$Z$1005:$AI$1005)</f>
        <v>0.71839854290573169</v>
      </c>
      <c r="AZ310" s="112">
        <f>(SUMPRODUCT(AN310:AW310,MMULT(AN310:AW310,幕後結果!$AB$9:$AK$18)))*252</f>
        <v>5.7927090118136362E-2</v>
      </c>
      <c r="BA310" s="112">
        <f t="shared" si="64"/>
        <v>0.24068047307194732</v>
      </c>
      <c r="BB310" s="88">
        <f t="shared" si="65"/>
        <v>2.8066196409037425</v>
      </c>
      <c r="BC310" s="46"/>
      <c r="BD310" s="46"/>
    </row>
    <row r="311" spans="1:56">
      <c r="A311" s="81">
        <v>310</v>
      </c>
      <c r="B311" s="112">
        <v>0.20710299473445137</v>
      </c>
      <c r="C311" s="112">
        <v>0.81887093288029233</v>
      </c>
      <c r="D311" s="112">
        <v>0.91515414241623017</v>
      </c>
      <c r="E311" s="112">
        <v>0.25810196885539227</v>
      </c>
      <c r="F311" s="112">
        <v>0.94447953619827452</v>
      </c>
      <c r="G311" s="112">
        <v>0.19556633638337817</v>
      </c>
      <c r="H311" s="112">
        <v>7.1558852979475507E-2</v>
      </c>
      <c r="I311" s="112">
        <v>0.27324085028522949</v>
      </c>
      <c r="J311" s="112">
        <v>0.89589687224014791</v>
      </c>
      <c r="K311" s="90">
        <v>0.88397163727257011</v>
      </c>
      <c r="L311" s="91"/>
      <c r="M311" s="92">
        <v>310</v>
      </c>
      <c r="N311" s="115">
        <v>-0.8165144026568586</v>
      </c>
      <c r="O311" s="115">
        <v>0.91107067926330232</v>
      </c>
      <c r="P311" s="115">
        <v>1.3731950595421876</v>
      </c>
      <c r="Q311" s="115">
        <v>-0.64920800583428029</v>
      </c>
      <c r="R311" s="115">
        <v>1.5935318568338874</v>
      </c>
      <c r="S311" s="115">
        <v>-0.85756506456984638</v>
      </c>
      <c r="T311" s="115">
        <v>-1.4642790975151871</v>
      </c>
      <c r="U311" s="112">
        <v>-0.60304056980856457</v>
      </c>
      <c r="V311" s="112">
        <v>1.2585130918757264</v>
      </c>
      <c r="W311" s="84">
        <v>1.1950775677489069</v>
      </c>
      <c r="X311" s="46"/>
      <c r="Y311" s="85">
        <v>310</v>
      </c>
      <c r="Z311" s="112">
        <f>(幕後結果!$AB$2+幕後結果!$AB$4*幕後結果_最佳化!$N1312)*12/3</f>
        <v>-1.0620341056193876</v>
      </c>
      <c r="AA311" s="112">
        <f>(幕後結果!$AC$2+幕後結果!$AC$4*幕後結果_最佳化!$O1312)*12/3</f>
        <v>-0.1933397591382795</v>
      </c>
      <c r="AB311" s="112">
        <f>(幕後結果!$AD$2+幕後結果!$AD$4*幕後結果_最佳化!$P1312)*12/3</f>
        <v>1.4980956638231302</v>
      </c>
      <c r="AC311" s="112">
        <f>(幕後結果!$AE$2+幕後結果!$AE$4*幕後結果_最佳化!$Q1312)*12/3</f>
        <v>0.84979978395273881</v>
      </c>
      <c r="AD311" s="112">
        <f>(幕後結果!$AF$2+幕後結果!$AF$4*幕後結果_最佳化!$R1312)*12/3</f>
        <v>3.7638873355586768</v>
      </c>
      <c r="AE311" s="112">
        <f>(幕後結果!$AG$2+幕後結果!$AG$4*幕後結果_最佳化!$S1312)*12/3</f>
        <v>-0.38898346839217629</v>
      </c>
      <c r="AF311" s="112">
        <f>(幕後結果!$AH$2+幕後結果!$AH$4*幕後結果_最佳化!$T1312)*12/3</f>
        <v>-0.58967787954360407</v>
      </c>
      <c r="AG311" s="112">
        <f>(幕後結果!$AI$2+幕後結果!$AI$4*幕後結果_最佳化!$U1312)*12/3</f>
        <v>-0.23508264096751985</v>
      </c>
      <c r="AH311" s="112">
        <f>(幕後結果!$AJ$2+幕後結果!$AJ$4*幕後結果_最佳化!$V1312)*12/3</f>
        <v>2.604988693643683</v>
      </c>
      <c r="AI311" s="86">
        <f>(幕後結果!$AK$2+幕後結果!$AK$4*幕後結果_最佳化!$W1312)*12/3</f>
        <v>1.5805928787071937</v>
      </c>
      <c r="AJ311" s="46"/>
      <c r="AK311" s="46"/>
      <c r="AL311" s="46"/>
      <c r="AM311" s="94">
        <v>310</v>
      </c>
      <c r="AN311" s="112">
        <f t="shared" si="53"/>
        <v>0.10134745038967344</v>
      </c>
      <c r="AO311" s="112">
        <f t="shared" si="54"/>
        <v>0.11467886944683334</v>
      </c>
      <c r="AP311" s="112">
        <f t="shared" si="55"/>
        <v>0.10047562934175139</v>
      </c>
      <c r="AQ311" s="112">
        <f t="shared" si="56"/>
        <v>5.8922782940821733E-2</v>
      </c>
      <c r="AR311" s="112">
        <f t="shared" si="57"/>
        <v>8.5687338550309494E-2</v>
      </c>
      <c r="AS311" s="112">
        <f t="shared" si="58"/>
        <v>0.11334905064060237</v>
      </c>
      <c r="AT311" s="112">
        <f t="shared" si="59"/>
        <v>5.176351793901391E-2</v>
      </c>
      <c r="AU311" s="112">
        <f t="shared" si="60"/>
        <v>0.12637652604791913</v>
      </c>
      <c r="AV311" s="112">
        <f t="shared" si="61"/>
        <v>0.10025815554931233</v>
      </c>
      <c r="AW311" s="112">
        <f t="shared" si="62"/>
        <v>0.14714067915376297</v>
      </c>
      <c r="AX311" s="112">
        <f t="shared" si="63"/>
        <v>1.0000000000000002</v>
      </c>
      <c r="AY311" s="112">
        <f>SUMPRODUCT(AN311:AW311,幕後結果_最佳化!$Z$1005:$AI$1005)</f>
        <v>0.27587015430840162</v>
      </c>
      <c r="AZ311" s="112">
        <f>(SUMPRODUCT(AN311:AW311,MMULT(AN311:AW311,幕後結果!$AB$9:$AK$18)))*252</f>
        <v>5.3109816674521804E-2</v>
      </c>
      <c r="BA311" s="112">
        <f t="shared" si="64"/>
        <v>0.23045567182111576</v>
      </c>
      <c r="BB311" s="88">
        <f t="shared" si="65"/>
        <v>1.01091091604479</v>
      </c>
      <c r="BC311" s="46"/>
      <c r="BD311" s="46"/>
    </row>
    <row r="312" spans="1:56">
      <c r="A312" s="81">
        <v>311</v>
      </c>
      <c r="B312" s="112">
        <v>0.94680544167221203</v>
      </c>
      <c r="C312" s="112">
        <v>0.73023260848908955</v>
      </c>
      <c r="D312" s="112">
        <v>0.55903247469057793</v>
      </c>
      <c r="E312" s="112">
        <v>0.96728042418180848</v>
      </c>
      <c r="F312" s="112">
        <v>0.58177745983842466</v>
      </c>
      <c r="G312" s="112">
        <v>0.93939941323997811</v>
      </c>
      <c r="H312" s="112">
        <v>0.80970603953468712</v>
      </c>
      <c r="I312" s="112">
        <v>1.8926189196709409E-2</v>
      </c>
      <c r="J312" s="112">
        <v>0.66299229207236698</v>
      </c>
      <c r="K312" s="90">
        <v>0.65077879233409908</v>
      </c>
      <c r="L312" s="91"/>
      <c r="M312" s="92">
        <v>311</v>
      </c>
      <c r="N312" s="115">
        <v>1.6146379750009729</v>
      </c>
      <c r="O312" s="115">
        <v>0.6135166408437529</v>
      </c>
      <c r="P312" s="115">
        <v>0.14851664524747987</v>
      </c>
      <c r="Q312" s="115">
        <v>1.8422461571322843</v>
      </c>
      <c r="R312" s="115">
        <v>0.20644274994514877</v>
      </c>
      <c r="S312" s="115">
        <v>1.5497514935240704</v>
      </c>
      <c r="T312" s="115">
        <v>0.87681354474950313</v>
      </c>
      <c r="U312" s="112">
        <v>-2.0764497030371722</v>
      </c>
      <c r="V312" s="112">
        <v>0.42064351141173673</v>
      </c>
      <c r="W312" s="84">
        <v>0.38742389688511247</v>
      </c>
      <c r="X312" s="46"/>
      <c r="Y312" s="85">
        <v>311</v>
      </c>
      <c r="Z312" s="112">
        <f>(幕後結果!$AB$2+幕後結果!$AB$4*幕後結果_最佳化!$N1313)*12/3</f>
        <v>1.9563640937536941</v>
      </c>
      <c r="AA312" s="112">
        <f>(幕後結果!$AC$2+幕後結果!$AC$4*幕後結果_最佳化!$O1313)*12/3</f>
        <v>-0.39216007039029249</v>
      </c>
      <c r="AB312" s="112">
        <f>(幕後結果!$AD$2+幕後結果!$AD$4*幕後結果_最佳化!$P1313)*12/3</f>
        <v>1.1395870326224224</v>
      </c>
      <c r="AC312" s="112">
        <f>(幕後結果!$AE$2+幕後結果!$AE$4*幕後結果_最佳化!$Q1313)*12/3</f>
        <v>2.4611111642420846</v>
      </c>
      <c r="AD312" s="112">
        <f>(幕後結果!$AF$2+幕後結果!$AF$4*幕後結果_最佳化!$R1313)*12/3</f>
        <v>3.3676786240507059</v>
      </c>
      <c r="AE312" s="112">
        <f>(幕後結果!$AG$2+幕後結果!$AG$4*幕後結果_最佳化!$S1313)*12/3</f>
        <v>1.7792283712020582</v>
      </c>
      <c r="AF312" s="112">
        <f>(幕後結果!$AH$2+幕後結果!$AH$4*幕後結果_最佳化!$T1313)*12/3</f>
        <v>0.64002830647671038</v>
      </c>
      <c r="AG312" s="112">
        <f>(幕後結果!$AI$2+幕後結果!$AI$4*幕後結果_最佳化!$U1313)*12/3</f>
        <v>0.69168367222989513</v>
      </c>
      <c r="AH312" s="112">
        <f>(幕後結果!$AJ$2+幕後結果!$AJ$4*幕後結果_最佳化!$V1313)*12/3</f>
        <v>2.1015535776189349</v>
      </c>
      <c r="AI312" s="86">
        <f>(幕後結果!$AK$2+幕後結果!$AK$4*幕後結果_最佳化!$W1313)*12/3</f>
        <v>1.2430804045632819</v>
      </c>
      <c r="AJ312" s="46"/>
      <c r="AK312" s="46"/>
      <c r="AL312" s="46"/>
      <c r="AM312" s="94">
        <v>311</v>
      </c>
      <c r="AN312" s="112">
        <f t="shared" si="53"/>
        <v>6.3251780086408513E-2</v>
      </c>
      <c r="AO312" s="112">
        <f t="shared" si="54"/>
        <v>0.12850730094982912</v>
      </c>
      <c r="AP312" s="112">
        <f t="shared" si="55"/>
        <v>0.11800912869680222</v>
      </c>
      <c r="AQ312" s="112">
        <f t="shared" si="56"/>
        <v>0.17637336464772849</v>
      </c>
      <c r="AR312" s="112">
        <f t="shared" si="57"/>
        <v>6.0342596975885593E-2</v>
      </c>
      <c r="AS312" s="112">
        <f t="shared" si="58"/>
        <v>6.7147720085856941E-2</v>
      </c>
      <c r="AT312" s="112">
        <f t="shared" si="59"/>
        <v>0.1502817647211096</v>
      </c>
      <c r="AU312" s="112">
        <f t="shared" si="60"/>
        <v>3.8813908678415804E-2</v>
      </c>
      <c r="AV312" s="112">
        <f t="shared" si="61"/>
        <v>3.0180215179162105E-2</v>
      </c>
      <c r="AW312" s="112">
        <f t="shared" si="62"/>
        <v>0.16709221997880161</v>
      </c>
      <c r="AX312" s="112">
        <f t="shared" si="63"/>
        <v>1</v>
      </c>
      <c r="AY312" s="112">
        <f>SUMPRODUCT(AN312:AW312,幕後結果_最佳化!$Z$1005:$AI$1005)</f>
        <v>0.20824183963192341</v>
      </c>
      <c r="AZ312" s="112">
        <f>(SUMPRODUCT(AN312:AW312,MMULT(AN312:AW312,幕後結果!$AB$9:$AK$18)))*252</f>
        <v>4.753734751734158E-2</v>
      </c>
      <c r="BA312" s="112">
        <f t="shared" si="64"/>
        <v>0.21803061142266603</v>
      </c>
      <c r="BB312" s="88">
        <f t="shared" si="65"/>
        <v>0.75834231970022725</v>
      </c>
      <c r="BC312" s="46"/>
      <c r="BD312" s="46"/>
    </row>
    <row r="313" spans="1:56">
      <c r="A313" s="81">
        <v>312</v>
      </c>
      <c r="B313" s="112">
        <v>0.57557566765277479</v>
      </c>
      <c r="C313" s="112">
        <v>0.81984415699943058</v>
      </c>
      <c r="D313" s="112">
        <v>0.81867128590091109</v>
      </c>
      <c r="E313" s="112">
        <v>0.27171567926456408</v>
      </c>
      <c r="F313" s="112">
        <v>0.7522588693070722</v>
      </c>
      <c r="G313" s="112">
        <v>0.73804123109925057</v>
      </c>
      <c r="H313" s="112">
        <v>0.3715572702027834</v>
      </c>
      <c r="I313" s="112">
        <v>0.94133828730302693</v>
      </c>
      <c r="J313" s="112">
        <v>0.58709547817622676</v>
      </c>
      <c r="K313" s="90">
        <v>0.40681563737937898</v>
      </c>
      <c r="L313" s="91"/>
      <c r="M313" s="92">
        <v>312</v>
      </c>
      <c r="N313" s="115">
        <v>0.19058765256687438</v>
      </c>
      <c r="O313" s="115">
        <v>0.91477133535496036</v>
      </c>
      <c r="P313" s="115">
        <v>0.91031306900226394</v>
      </c>
      <c r="Q313" s="115">
        <v>-0.60763232224074915</v>
      </c>
      <c r="R313" s="115">
        <v>0.68161526273146578</v>
      </c>
      <c r="S313" s="115">
        <v>0.63731829296268572</v>
      </c>
      <c r="T313" s="115">
        <v>-0.32773168998065372</v>
      </c>
      <c r="U313" s="112">
        <v>1.5661076161389114</v>
      </c>
      <c r="V313" s="112">
        <v>0.22007975218467579</v>
      </c>
      <c r="W313" s="84">
        <v>-0.23574406461838249</v>
      </c>
      <c r="X313" s="46"/>
      <c r="Y313" s="85">
        <v>312</v>
      </c>
      <c r="Z313" s="112">
        <f>(幕後結果!$AB$2+幕後結果!$AB$4*幕後結果_最佳化!$N1314)*12/3</f>
        <v>0.18833385074903128</v>
      </c>
      <c r="AA313" s="112">
        <f>(幕後結果!$AC$2+幕後結果!$AC$4*幕後結果_最佳化!$O1314)*12/3</f>
        <v>-0.10073784882256787</v>
      </c>
      <c r="AB313" s="112">
        <f>(幕後結果!$AD$2+幕後結果!$AD$4*幕後結果_最佳化!$P1314)*12/3</f>
        <v>1.4009610248180444</v>
      </c>
      <c r="AC313" s="112">
        <f>(幕後結果!$AE$2+幕後結果!$AE$4*幕後結果_最佳化!$Q1314)*12/3</f>
        <v>0.83145790763567973</v>
      </c>
      <c r="AD313" s="112">
        <f>(幕後結果!$AF$2+幕後結果!$AF$4*幕後結果_最佳化!$R1314)*12/3</f>
        <v>3.0882950596169088</v>
      </c>
      <c r="AE313" s="112">
        <f>(幕後結果!$AG$2+幕後結果!$AG$4*幕後結果_最佳化!$S1314)*12/3</f>
        <v>0.92270980112915224</v>
      </c>
      <c r="AF313" s="112">
        <f>(幕後結果!$AH$2+幕後結果!$AH$4*幕後結果_最佳化!$T1314)*12/3</f>
        <v>-9.7757089534614761E-2</v>
      </c>
      <c r="AG313" s="112">
        <f>(幕後結果!$AI$2+幕後結果!$AI$4*幕後結果_最佳化!$U1314)*12/3</f>
        <v>1.6742927871501063</v>
      </c>
      <c r="AH313" s="112">
        <f>(幕後結果!$AJ$2+幕後結果!$AJ$4*幕後結果_最佳化!$V1314)*12/3</f>
        <v>1.5871057251991585</v>
      </c>
      <c r="AI313" s="86">
        <f>(幕後結果!$AK$2+幕後結果!$AK$4*幕後結果_最佳化!$W1314)*12/3</f>
        <v>0.48222616591632345</v>
      </c>
      <c r="AJ313" s="46"/>
      <c r="AK313" s="46"/>
      <c r="AL313" s="46"/>
      <c r="AM313" s="94">
        <v>312</v>
      </c>
      <c r="AN313" s="112">
        <f t="shared" si="53"/>
        <v>0.13961378238988406</v>
      </c>
      <c r="AO313" s="112">
        <f t="shared" si="54"/>
        <v>0.14932426609686891</v>
      </c>
      <c r="AP313" s="112">
        <f t="shared" si="55"/>
        <v>2.4209710524217488E-2</v>
      </c>
      <c r="AQ313" s="112">
        <f t="shared" si="56"/>
        <v>0.16068351141370518</v>
      </c>
      <c r="AR313" s="112">
        <f t="shared" si="57"/>
        <v>6.6348753245653688E-2</v>
      </c>
      <c r="AS313" s="112">
        <f t="shared" si="58"/>
        <v>0.1072975390711086</v>
      </c>
      <c r="AT313" s="112">
        <f t="shared" si="59"/>
        <v>8.485838667806378E-2</v>
      </c>
      <c r="AU313" s="112">
        <f t="shared" si="60"/>
        <v>5.8192550607746286E-2</v>
      </c>
      <c r="AV313" s="112">
        <f t="shared" si="61"/>
        <v>0.19128567830977808</v>
      </c>
      <c r="AW313" s="112">
        <f t="shared" si="62"/>
        <v>1.8185821662974111E-2</v>
      </c>
      <c r="AX313" s="112">
        <f t="shared" si="63"/>
        <v>1.0000000000000002</v>
      </c>
      <c r="AY313" s="112">
        <f>SUMPRODUCT(AN313:AW313,幕後結果_最佳化!$Z$1005:$AI$1005)</f>
        <v>0.31158773473338514</v>
      </c>
      <c r="AZ313" s="112">
        <f>(SUMPRODUCT(AN313:AW313,MMULT(AN313:AW313,幕後結果!$AB$9:$AK$18)))*252</f>
        <v>5.0533435223144019E-2</v>
      </c>
      <c r="BA313" s="112">
        <f t="shared" si="64"/>
        <v>0.22479643062812188</v>
      </c>
      <c r="BB313" s="88">
        <f t="shared" si="65"/>
        <v>1.195249114866384</v>
      </c>
      <c r="BC313" s="46"/>
      <c r="BD313" s="46"/>
    </row>
    <row r="314" spans="1:56">
      <c r="A314" s="81">
        <v>313</v>
      </c>
      <c r="B314" s="112">
        <v>0.98856773839855383</v>
      </c>
      <c r="C314" s="112">
        <v>4.4830892827058211E-2</v>
      </c>
      <c r="D314" s="112">
        <v>0.29836341262838051</v>
      </c>
      <c r="E314" s="112">
        <v>0.73452469151902755</v>
      </c>
      <c r="F314" s="112">
        <v>0.4248821180444291</v>
      </c>
      <c r="G314" s="112">
        <v>0.1708051850030432</v>
      </c>
      <c r="H314" s="112">
        <v>0.37255546581482646</v>
      </c>
      <c r="I314" s="112">
        <v>0.72538187787181174</v>
      </c>
      <c r="J314" s="112">
        <v>0.91953227012869099</v>
      </c>
      <c r="K314" s="90">
        <v>0.19655154602950775</v>
      </c>
      <c r="L314" s="91"/>
      <c r="M314" s="92">
        <v>313</v>
      </c>
      <c r="N314" s="115">
        <v>2.2756907863564186</v>
      </c>
      <c r="O314" s="115">
        <v>-1.6971844944041163</v>
      </c>
      <c r="P314" s="115">
        <v>-0.52911334392695131</v>
      </c>
      <c r="Q314" s="115">
        <v>0.62655554403083347</v>
      </c>
      <c r="R314" s="115">
        <v>-0.18941925275603155</v>
      </c>
      <c r="S314" s="115">
        <v>-0.95098819210722862</v>
      </c>
      <c r="T314" s="115">
        <v>-0.32509267632701611</v>
      </c>
      <c r="U314" s="112">
        <v>0.59890498913981305</v>
      </c>
      <c r="V314" s="112">
        <v>1.4019323143486822</v>
      </c>
      <c r="W314" s="84">
        <v>-0.85400342429744003</v>
      </c>
      <c r="X314" s="46"/>
      <c r="Y314" s="85">
        <v>313</v>
      </c>
      <c r="Z314" s="112">
        <f>(幕後結果!$AB$2+幕後結果!$AB$4*幕後結果_最佳化!$N1315)*12/3</f>
        <v>2.7770944740551049</v>
      </c>
      <c r="AA314" s="112">
        <f>(幕後結果!$AC$2+幕後結果!$AC$4*幕後結果_最佳化!$O1315)*12/3</f>
        <v>-3.5190391266636176</v>
      </c>
      <c r="AB314" s="112">
        <f>(幕後結果!$AD$2+幕後結果!$AD$4*幕後結果_最佳化!$P1315)*12/3</f>
        <v>0.51720745713013883</v>
      </c>
      <c r="AC314" s="112">
        <f>(幕後結果!$AE$2+幕後結果!$AE$4*幕後結果_最佳化!$Q1315)*12/3</f>
        <v>1.0593743034353895</v>
      </c>
      <c r="AD314" s="112">
        <f>(幕後結果!$AF$2+幕後結果!$AF$4*幕後結果_最佳化!$R1315)*12/3</f>
        <v>2.1960607368909151</v>
      </c>
      <c r="AE314" s="112">
        <f>(幕後結果!$AG$2+幕後結果!$AG$4*幕後結果_最佳化!$S1315)*12/3</f>
        <v>-1.6670994588276837</v>
      </c>
      <c r="AF314" s="112">
        <f>(幕後結果!$AH$2+幕後結果!$AH$4*幕後結果_最佳化!$T1315)*12/3</f>
        <v>-0.55686191157494513</v>
      </c>
      <c r="AG314" s="112">
        <f>(幕後結果!$AI$2+幕後結果!$AI$4*幕後結果_最佳化!$U1315)*12/3</f>
        <v>0.88476053210244265</v>
      </c>
      <c r="AH314" s="112">
        <f>(幕後結果!$AJ$2+幕後結果!$AJ$4*幕後結果_最佳化!$V1315)*12/3</f>
        <v>2.670149759519242</v>
      </c>
      <c r="AI314" s="86">
        <f>(幕後結果!$AK$2+幕後結果!$AK$4*幕後結果_最佳化!$W1315)*12/3</f>
        <v>-0.49583403846361573</v>
      </c>
      <c r="AJ314" s="46"/>
      <c r="AK314" s="46"/>
      <c r="AL314" s="46"/>
      <c r="AM314" s="94">
        <v>313</v>
      </c>
      <c r="AN314" s="112">
        <f t="shared" si="53"/>
        <v>2.290815356046462E-2</v>
      </c>
      <c r="AO314" s="112">
        <f t="shared" si="54"/>
        <v>6.8562891075178142E-2</v>
      </c>
      <c r="AP314" s="112">
        <f t="shared" si="55"/>
        <v>7.3730990933554563E-2</v>
      </c>
      <c r="AQ314" s="112">
        <f t="shared" si="56"/>
        <v>9.4775183201009111E-2</v>
      </c>
      <c r="AR314" s="112">
        <f t="shared" si="57"/>
        <v>0.15945752204631866</v>
      </c>
      <c r="AS314" s="112">
        <f t="shared" si="58"/>
        <v>9.1818735739386481E-2</v>
      </c>
      <c r="AT314" s="112">
        <f t="shared" si="59"/>
        <v>0.13808868706947749</v>
      </c>
      <c r="AU314" s="112">
        <f t="shared" si="60"/>
        <v>0.10426287172374975</v>
      </c>
      <c r="AV314" s="112">
        <f t="shared" si="61"/>
        <v>0.14015394442082216</v>
      </c>
      <c r="AW314" s="112">
        <f t="shared" si="62"/>
        <v>0.10624102023003915</v>
      </c>
      <c r="AX314" s="112">
        <f t="shared" si="63"/>
        <v>1.0000000000000002</v>
      </c>
      <c r="AY314" s="112">
        <f>SUMPRODUCT(AN314:AW314,幕後結果_最佳化!$Z$1005:$AI$1005)</f>
        <v>0.55058173308276537</v>
      </c>
      <c r="AZ314" s="112">
        <f>(SUMPRODUCT(AN314:AW314,MMULT(AN314:AW314,幕後結果!$AB$9:$AK$18)))*252</f>
        <v>4.9442062199400311E-2</v>
      </c>
      <c r="BA314" s="112">
        <f t="shared" si="64"/>
        <v>0.22235571096646092</v>
      </c>
      <c r="BB314" s="88">
        <f t="shared" si="65"/>
        <v>2.2831962843506259</v>
      </c>
      <c r="BC314" s="46"/>
      <c r="BD314" s="46"/>
    </row>
    <row r="315" spans="1:56">
      <c r="A315" s="81">
        <v>314</v>
      </c>
      <c r="B315" s="112">
        <v>0.17970102290640155</v>
      </c>
      <c r="C315" s="112">
        <v>0.17973347368076587</v>
      </c>
      <c r="D315" s="112">
        <v>0.28801718925897379</v>
      </c>
      <c r="E315" s="112">
        <v>0.68093977413021833</v>
      </c>
      <c r="F315" s="112">
        <v>0.11332130765694881</v>
      </c>
      <c r="G315" s="112">
        <v>0.40926627195986653</v>
      </c>
      <c r="H315" s="112">
        <v>0.23023670702312904</v>
      </c>
      <c r="I315" s="112">
        <v>0.81805847689030786</v>
      </c>
      <c r="J315" s="112">
        <v>0.87737053076545157</v>
      </c>
      <c r="K315" s="90">
        <v>0.99218411681226004</v>
      </c>
      <c r="L315" s="91"/>
      <c r="M315" s="92">
        <v>314</v>
      </c>
      <c r="N315" s="115">
        <v>-0.91650507701122952</v>
      </c>
      <c r="O315" s="115">
        <v>-0.91638128573491373</v>
      </c>
      <c r="P315" s="115">
        <v>-0.55918659822227179</v>
      </c>
      <c r="Q315" s="115">
        <v>0.47032834168357024</v>
      </c>
      <c r="R315" s="115">
        <v>-1.209052658806848</v>
      </c>
      <c r="S315" s="115">
        <v>-0.22943280173720934</v>
      </c>
      <c r="T315" s="115">
        <v>-0.73806752957682109</v>
      </c>
      <c r="U315" s="112">
        <v>0.90799086841151921</v>
      </c>
      <c r="V315" s="112">
        <v>1.1619422135997746</v>
      </c>
      <c r="W315" s="84">
        <v>2.4174014474272187</v>
      </c>
      <c r="X315" s="46"/>
      <c r="Y315" s="85">
        <v>314</v>
      </c>
      <c r="Z315" s="112">
        <f>(幕後結果!$AB$2+幕後結果!$AB$4*幕後結果_最佳化!$N1316)*12/3</f>
        <v>-1.186177567049024</v>
      </c>
      <c r="AA315" s="112">
        <f>(幕後結果!$AC$2+幕後結果!$AC$4*幕後結果_最佳化!$O1316)*12/3</f>
        <v>-2.7203895359289434</v>
      </c>
      <c r="AB315" s="112">
        <f>(幕後結果!$AD$2+幕後結果!$AD$4*幕後結果_最佳化!$P1316)*12/3</f>
        <v>-0.39096111160239921</v>
      </c>
      <c r="AC315" s="112">
        <f>(幕後結果!$AE$2+幕後結果!$AE$4*幕後結果_最佳化!$Q1316)*12/3</f>
        <v>0.88395169250577832</v>
      </c>
      <c r="AD315" s="112">
        <f>(幕後結果!$AF$2+幕後結果!$AF$4*幕後結果_最佳化!$R1316)*12/3</f>
        <v>0.36385939059804207</v>
      </c>
      <c r="AE315" s="112">
        <f>(幕後結果!$AG$2+幕後結果!$AG$4*幕後結果_最佳化!$S1316)*12/3</f>
        <v>-0.81835167060857428</v>
      </c>
      <c r="AF315" s="112">
        <f>(幕後結果!$AH$2+幕後結果!$AH$4*幕後結果_最佳化!$T1316)*12/3</f>
        <v>-0.79840346459885358</v>
      </c>
      <c r="AG315" s="112">
        <f>(幕後結果!$AI$2+幕後結果!$AI$4*幕後結果_最佳化!$U1316)*12/3</f>
        <v>0.49720300240834664</v>
      </c>
      <c r="AH315" s="112">
        <f>(幕後結果!$AJ$2+幕後結果!$AJ$4*幕後結果_最佳化!$V1316)*12/3</f>
        <v>1.2952769216803166</v>
      </c>
      <c r="AI315" s="86">
        <f>(幕後結果!$AK$2+幕後結果!$AK$4*幕後結果_最佳化!$W1316)*12/3</f>
        <v>1.1641275051898947</v>
      </c>
      <c r="AJ315" s="46"/>
      <c r="AK315" s="46"/>
      <c r="AL315" s="46"/>
      <c r="AM315" s="94">
        <v>314</v>
      </c>
      <c r="AN315" s="112">
        <f t="shared" si="53"/>
        <v>2.1931848685731288E-2</v>
      </c>
      <c r="AO315" s="112">
        <f t="shared" si="54"/>
        <v>0.15721339727527389</v>
      </c>
      <c r="AP315" s="112">
        <f t="shared" si="55"/>
        <v>0.15067811129275066</v>
      </c>
      <c r="AQ315" s="112">
        <f t="shared" si="56"/>
        <v>3.1204434573168075E-2</v>
      </c>
      <c r="AR315" s="112">
        <f t="shared" si="57"/>
        <v>5.2646283859436489E-2</v>
      </c>
      <c r="AS315" s="112">
        <f t="shared" si="58"/>
        <v>0.17369534203811701</v>
      </c>
      <c r="AT315" s="112">
        <f t="shared" si="59"/>
        <v>9.0077427740883287E-2</v>
      </c>
      <c r="AU315" s="112">
        <f t="shared" si="60"/>
        <v>0.10876436623288556</v>
      </c>
      <c r="AV315" s="112">
        <f t="shared" si="61"/>
        <v>0.14065637233829278</v>
      </c>
      <c r="AW315" s="112">
        <f t="shared" si="62"/>
        <v>7.3132415963460859E-2</v>
      </c>
      <c r="AX315" s="112">
        <f t="shared" si="63"/>
        <v>0.99999999999999978</v>
      </c>
      <c r="AY315" s="112">
        <f>SUMPRODUCT(AN315:AW315,幕後結果_最佳化!$Z$1005:$AI$1005)</f>
        <v>0.18053099379440124</v>
      </c>
      <c r="AZ315" s="112">
        <f>(SUMPRODUCT(AN315:AW315,MMULT(AN315:AW315,幕後結果!$AB$9:$AK$18)))*252</f>
        <v>5.3059280426654684E-2</v>
      </c>
      <c r="BA315" s="112">
        <f t="shared" si="64"/>
        <v>0.23034600154258089</v>
      </c>
      <c r="BB315" s="88">
        <f t="shared" si="65"/>
        <v>0.59749677820632496</v>
      </c>
      <c r="BC315" s="46"/>
      <c r="BD315" s="46"/>
    </row>
    <row r="316" spans="1:56">
      <c r="A316" s="81">
        <v>315</v>
      </c>
      <c r="B316" s="112">
        <v>0.78389750180745765</v>
      </c>
      <c r="C316" s="112">
        <v>0.73701942090145378</v>
      </c>
      <c r="D316" s="112">
        <v>0.37097874421304189</v>
      </c>
      <c r="E316" s="112">
        <v>0.26500841041458267</v>
      </c>
      <c r="F316" s="112">
        <v>0.84962617049288003</v>
      </c>
      <c r="G316" s="112">
        <v>1.7203198312801371E-2</v>
      </c>
      <c r="H316" s="112">
        <v>0.36586053955683373</v>
      </c>
      <c r="I316" s="112">
        <v>7.2567468844728644E-2</v>
      </c>
      <c r="J316" s="112">
        <v>0.40460023256024957</v>
      </c>
      <c r="K316" s="90">
        <v>0.77361051172956574</v>
      </c>
      <c r="L316" s="91"/>
      <c r="M316" s="92">
        <v>315</v>
      </c>
      <c r="N316" s="115">
        <v>0.78542402978346115</v>
      </c>
      <c r="O316" s="115">
        <v>0.63418337158260307</v>
      </c>
      <c r="P316" s="115">
        <v>-0.3292622320092144</v>
      </c>
      <c r="Q316" s="115">
        <v>-0.62798033740246095</v>
      </c>
      <c r="R316" s="115">
        <v>1.0348313935737914</v>
      </c>
      <c r="S316" s="115">
        <v>-2.1152764005920122</v>
      </c>
      <c r="T316" s="115">
        <v>-0.3428370131451256</v>
      </c>
      <c r="U316" s="112">
        <v>-1.4569327753967214</v>
      </c>
      <c r="V316" s="112">
        <v>-0.24145761232516588</v>
      </c>
      <c r="W316" s="84">
        <v>0.75079011969506226</v>
      </c>
      <c r="X316" s="46"/>
      <c r="Y316" s="85">
        <v>315</v>
      </c>
      <c r="Z316" s="112">
        <f>(幕後結果!$AB$2+幕後結果!$AB$4*幕後結果_最佳化!$N1317)*12/3</f>
        <v>0.92685319096492069</v>
      </c>
      <c r="AA316" s="112">
        <f>(幕後結果!$AC$2+幕後結果!$AC$4*幕後結果_最佳化!$O1317)*12/3</f>
        <v>-0.43572612303858821</v>
      </c>
      <c r="AB316" s="112">
        <f>(幕後結果!$AD$2+幕後結果!$AD$4*幕後結果_最佳化!$P1317)*12/3</f>
        <v>0.47821214104825011</v>
      </c>
      <c r="AC316" s="112">
        <f>(幕後結果!$AE$2+幕後結果!$AE$4*幕後結果_最佳化!$Q1317)*12/3</f>
        <v>0.51137077886670101</v>
      </c>
      <c r="AD316" s="112">
        <f>(幕後結果!$AF$2+幕後結果!$AF$4*幕後結果_最佳化!$R1317)*12/3</f>
        <v>3.3545231130983892</v>
      </c>
      <c r="AE316" s="112">
        <f>(幕後結果!$AG$2+幕後結果!$AG$4*幕後結果_最佳化!$S1317)*12/3</f>
        <v>-1.9462409809626893</v>
      </c>
      <c r="AF316" s="112">
        <f>(幕後結果!$AH$2+幕後結果!$AH$4*幕後結果_最佳化!$T1317)*12/3</f>
        <v>-0.13433784440458849</v>
      </c>
      <c r="AG316" s="112">
        <f>(幕後結果!$AI$2+幕後結果!$AI$4*幕後結果_最佳化!$U1317)*12/3</f>
        <v>-0.99234352313935081</v>
      </c>
      <c r="AH316" s="112">
        <f>(幕後結果!$AJ$2+幕後結果!$AJ$4*幕後結果_最佳化!$V1317)*12/3</f>
        <v>1.6002248455596604</v>
      </c>
      <c r="AI316" s="86">
        <f>(幕後結果!$AK$2+幕後結果!$AK$4*幕後結果_最佳化!$W1317)*12/3</f>
        <v>1.0297761394514038</v>
      </c>
      <c r="AJ316" s="46"/>
      <c r="AK316" s="46"/>
      <c r="AL316" s="46"/>
      <c r="AM316" s="94">
        <v>315</v>
      </c>
      <c r="AN316" s="112">
        <f t="shared" si="53"/>
        <v>8.8996392486058624E-3</v>
      </c>
      <c r="AO316" s="112">
        <f t="shared" si="54"/>
        <v>8.3945484260332534E-2</v>
      </c>
      <c r="AP316" s="112">
        <f t="shared" si="55"/>
        <v>0.1365491696899806</v>
      </c>
      <c r="AQ316" s="112">
        <f t="shared" si="56"/>
        <v>2.8592374324761284E-2</v>
      </c>
      <c r="AR316" s="112">
        <f t="shared" si="57"/>
        <v>0.19204090903337095</v>
      </c>
      <c r="AS316" s="112">
        <f t="shared" si="58"/>
        <v>2.269460454592415E-2</v>
      </c>
      <c r="AT316" s="112">
        <f t="shared" si="59"/>
        <v>4.7521815238526673E-3</v>
      </c>
      <c r="AU316" s="112">
        <f t="shared" si="60"/>
        <v>0.22148856424982999</v>
      </c>
      <c r="AV316" s="112">
        <f t="shared" si="61"/>
        <v>0.18320071348738098</v>
      </c>
      <c r="AW316" s="112">
        <f t="shared" si="62"/>
        <v>0.11783635963596105</v>
      </c>
      <c r="AX316" s="112">
        <f t="shared" si="63"/>
        <v>1</v>
      </c>
      <c r="AY316" s="112">
        <f>SUMPRODUCT(AN316:AW316,幕後結果_最佳化!$Z$1005:$AI$1005)</f>
        <v>0.67521175377423104</v>
      </c>
      <c r="AZ316" s="112">
        <f>(SUMPRODUCT(AN316:AW316,MMULT(AN316:AW316,幕後結果!$AB$9:$AK$18)))*252</f>
        <v>6.3610100892314392E-2</v>
      </c>
      <c r="BA316" s="112">
        <f t="shared" si="64"/>
        <v>0.25221042978496028</v>
      </c>
      <c r="BB316" s="88">
        <f t="shared" si="65"/>
        <v>2.5070801168427206</v>
      </c>
      <c r="BC316" s="46"/>
      <c r="BD316" s="46"/>
    </row>
    <row r="317" spans="1:56">
      <c r="A317" s="81">
        <v>316</v>
      </c>
      <c r="B317" s="112">
        <v>0.64039320134556843</v>
      </c>
      <c r="C317" s="112">
        <v>0.74522499274884435</v>
      </c>
      <c r="D317" s="112">
        <v>0.76129236308348003</v>
      </c>
      <c r="E317" s="112">
        <v>0.68222255778159591</v>
      </c>
      <c r="F317" s="112">
        <v>0.64448070223244547</v>
      </c>
      <c r="G317" s="112">
        <v>0.93945802338951689</v>
      </c>
      <c r="H317" s="112">
        <v>0.69273173225536189</v>
      </c>
      <c r="I317" s="112">
        <v>5.7645854253234985E-2</v>
      </c>
      <c r="J317" s="112">
        <v>0.41642426698311863</v>
      </c>
      <c r="K317" s="90">
        <v>0.77880319190184344</v>
      </c>
      <c r="L317" s="91"/>
      <c r="M317" s="92">
        <v>316</v>
      </c>
      <c r="N317" s="115">
        <v>0.35951000127680777</v>
      </c>
      <c r="O317" s="115">
        <v>0.65953852683901393</v>
      </c>
      <c r="P317" s="115">
        <v>0.71046589348866329</v>
      </c>
      <c r="Q317" s="115">
        <v>0.47392290566144485</v>
      </c>
      <c r="R317" s="115">
        <v>0.37046158340431856</v>
      </c>
      <c r="S317" s="115">
        <v>1.5502398715303813</v>
      </c>
      <c r="T317" s="115">
        <v>0.50360847552485122</v>
      </c>
      <c r="U317" s="112">
        <v>-1.5748472435424965</v>
      </c>
      <c r="V317" s="112">
        <v>-0.2110496432457695</v>
      </c>
      <c r="W317" s="84">
        <v>0.7681575054000459</v>
      </c>
      <c r="X317" s="46"/>
      <c r="Y317" s="85">
        <v>316</v>
      </c>
      <c r="Z317" s="112">
        <f>(幕後結果!$AB$2+幕後結果!$AB$4*幕後結果_最佳化!$N1318)*12/3</f>
        <v>0.39805945983287955</v>
      </c>
      <c r="AA317" s="112">
        <f>(幕後結果!$AC$2+幕後結果!$AC$4*幕後結果_最佳化!$O1318)*12/3</f>
        <v>-0.43779044177913712</v>
      </c>
      <c r="AB317" s="112">
        <f>(幕後結果!$AD$2+幕後結果!$AD$4*幕後結果_最佳化!$P1318)*12/3</f>
        <v>1.2528578596350506</v>
      </c>
      <c r="AC317" s="112">
        <f>(幕後結果!$AE$2+幕後結果!$AE$4*幕後結果_最佳化!$Q1318)*12/3</f>
        <v>1.534540600033842</v>
      </c>
      <c r="AD317" s="112">
        <f>(幕後結果!$AF$2+幕後結果!$AF$4*幕後結果_最佳化!$R1318)*12/3</f>
        <v>2.9585379557939198</v>
      </c>
      <c r="AE317" s="112">
        <f>(幕後結果!$AG$2+幕後結果!$AG$4*幕後結果_最佳化!$S1318)*12/3</f>
        <v>1.7780924824011641</v>
      </c>
      <c r="AF317" s="112">
        <f>(幕後結果!$AH$2+幕後結果!$AH$4*幕後結果_最佳化!$T1318)*12/3</f>
        <v>0.41021438445106667</v>
      </c>
      <c r="AG317" s="112">
        <f>(幕後結果!$AI$2+幕後結果!$AI$4*幕後結果_最佳化!$U1318)*12/3</f>
        <v>0.12613654576447156</v>
      </c>
      <c r="AH317" s="112">
        <f>(幕後結果!$AJ$2+幕後結果!$AJ$4*幕後結果_最佳化!$V1318)*12/3</f>
        <v>1.3983658981504625</v>
      </c>
      <c r="AI317" s="86">
        <f>(幕後結果!$AK$2+幕後結果!$AK$4*幕後結果_最佳化!$W1318)*12/3</f>
        <v>1.1958251970420197</v>
      </c>
      <c r="AJ317" s="46"/>
      <c r="AK317" s="46"/>
      <c r="AL317" s="46"/>
      <c r="AM317" s="94">
        <v>316</v>
      </c>
      <c r="AN317" s="112">
        <f t="shared" si="53"/>
        <v>7.6152421374464346E-2</v>
      </c>
      <c r="AO317" s="112">
        <f t="shared" si="54"/>
        <v>0.14724601842657598</v>
      </c>
      <c r="AP317" s="112">
        <f t="shared" si="55"/>
        <v>7.407950113702956E-2</v>
      </c>
      <c r="AQ317" s="112">
        <f t="shared" si="56"/>
        <v>8.3253033130955514E-2</v>
      </c>
      <c r="AR317" s="112">
        <f t="shared" si="57"/>
        <v>8.710721272950897E-2</v>
      </c>
      <c r="AS317" s="112">
        <f t="shared" si="58"/>
        <v>0.1504162064447099</v>
      </c>
      <c r="AT317" s="112">
        <f t="shared" si="59"/>
        <v>7.0840788431411977E-2</v>
      </c>
      <c r="AU317" s="112">
        <f t="shared" si="60"/>
        <v>0.11122016038091309</v>
      </c>
      <c r="AV317" s="112">
        <f t="shared" si="61"/>
        <v>0.11723062395997851</v>
      </c>
      <c r="AW317" s="112">
        <f t="shared" si="62"/>
        <v>8.2454033984452321E-2</v>
      </c>
      <c r="AX317" s="112">
        <f t="shared" si="63"/>
        <v>1.0000000000000002</v>
      </c>
      <c r="AY317" s="112">
        <f>SUMPRODUCT(AN317:AW317,幕後結果_最佳化!$Z$1005:$AI$1005)</f>
        <v>0.25179674750292863</v>
      </c>
      <c r="AZ317" s="112">
        <f>(SUMPRODUCT(AN317:AW317,MMULT(AN317:AW317,幕後結果!$AB$9:$AK$18)))*252</f>
        <v>5.340889138319968E-2</v>
      </c>
      <c r="BA317" s="112">
        <f t="shared" si="64"/>
        <v>0.2311036377541463</v>
      </c>
      <c r="BB317" s="88">
        <f t="shared" si="65"/>
        <v>0.90390938685767508</v>
      </c>
      <c r="BC317" s="46"/>
      <c r="BD317" s="46"/>
    </row>
    <row r="318" spans="1:56">
      <c r="A318" s="81">
        <v>317</v>
      </c>
      <c r="B318" s="112">
        <v>0.60692671381205709</v>
      </c>
      <c r="C318" s="112">
        <v>0.92071571429758325</v>
      </c>
      <c r="D318" s="112">
        <v>0.28069407225521337</v>
      </c>
      <c r="E318" s="112">
        <v>0.18192544437339042</v>
      </c>
      <c r="F318" s="112">
        <v>0.90636689197630682</v>
      </c>
      <c r="G318" s="112">
        <v>0.33369442926752635</v>
      </c>
      <c r="H318" s="112">
        <v>0.98043491852621401</v>
      </c>
      <c r="I318" s="112">
        <v>0.47613411275909501</v>
      </c>
      <c r="J318" s="112">
        <v>0.69600504073207969</v>
      </c>
      <c r="K318" s="90">
        <v>0.86621521945464663</v>
      </c>
      <c r="L318" s="91"/>
      <c r="M318" s="92">
        <v>317</v>
      </c>
      <c r="N318" s="115">
        <v>0.27131785844989753</v>
      </c>
      <c r="O318" s="115">
        <v>1.4099021715035973</v>
      </c>
      <c r="P318" s="115">
        <v>-0.58078087766060282</v>
      </c>
      <c r="Q318" s="115">
        <v>-0.90805173519191362</v>
      </c>
      <c r="R318" s="115">
        <v>1.3187096002061289</v>
      </c>
      <c r="S318" s="115">
        <v>-0.42973439773376199</v>
      </c>
      <c r="T318" s="115">
        <v>2.0628154775379666</v>
      </c>
      <c r="U318" s="112">
        <v>-5.9858634694839374E-2</v>
      </c>
      <c r="V318" s="112">
        <v>0.51294482234328043</v>
      </c>
      <c r="W318" s="84">
        <v>1.1086769683361437</v>
      </c>
      <c r="X318" s="46"/>
      <c r="Y318" s="85">
        <v>317</v>
      </c>
      <c r="Z318" s="112">
        <f>(幕後結果!$AB$2+幕後結果!$AB$4*幕後結果_最佳化!$N1319)*12/3</f>
        <v>0.28856446990384221</v>
      </c>
      <c r="AA318" s="112">
        <f>(幕後結果!$AC$2+幕後結果!$AC$4*幕後結果_最佳化!$O1319)*12/3</f>
        <v>0.58860280204581383</v>
      </c>
      <c r="AB318" s="112">
        <f>(幕後結果!$AD$2+幕後結果!$AD$4*幕後結果_最佳化!$P1319)*12/3</f>
        <v>0.18435733683914746</v>
      </c>
      <c r="AC318" s="112">
        <f>(幕後結果!$AE$2+幕後結果!$AE$4*幕後結果_最佳化!$Q1319)*12/3</f>
        <v>0.35257899410769272</v>
      </c>
      <c r="AD318" s="112">
        <f>(幕後結果!$AF$2+幕後結果!$AF$4*幕後結果_最佳化!$R1319)*12/3</f>
        <v>3.5897520358549584</v>
      </c>
      <c r="AE318" s="112">
        <f>(幕後結果!$AG$2+幕後結果!$AG$4*幕後結果_最佳化!$S1319)*12/3</f>
        <v>4.5033464579853223E-2</v>
      </c>
      <c r="AF318" s="112">
        <f>(幕後結果!$AH$2+幕後結果!$AH$4*幕後結果_最佳化!$T1319)*12/3</f>
        <v>1.4815180609438154</v>
      </c>
      <c r="AG318" s="112">
        <f>(幕後結果!$AI$2+幕後結果!$AI$4*幕後結果_最佳化!$U1319)*12/3</f>
        <v>0.35005842223502631</v>
      </c>
      <c r="AH318" s="112">
        <f>(幕後結果!$AJ$2+幕後結果!$AJ$4*幕後結果_最佳化!$V1319)*12/3</f>
        <v>2.5129560225699374</v>
      </c>
      <c r="AI318" s="86">
        <f>(幕後結果!$AK$2+幕後結果!$AK$4*幕後結果_最佳化!$W1319)*12/3</f>
        <v>1.7016244798158098</v>
      </c>
      <c r="AJ318" s="46"/>
      <c r="AK318" s="46"/>
      <c r="AL318" s="46"/>
      <c r="AM318" s="94">
        <v>317</v>
      </c>
      <c r="AN318" s="112">
        <f t="shared" si="53"/>
        <v>0.1460489347044516</v>
      </c>
      <c r="AO318" s="112">
        <f t="shared" si="54"/>
        <v>0.15735598602175849</v>
      </c>
      <c r="AP318" s="112">
        <f t="shared" si="55"/>
        <v>5.8429471963289875E-2</v>
      </c>
      <c r="AQ318" s="112">
        <f t="shared" si="56"/>
        <v>0.14898095418478854</v>
      </c>
      <c r="AR318" s="112">
        <f t="shared" si="57"/>
        <v>0.12329928224381718</v>
      </c>
      <c r="AS318" s="112">
        <f t="shared" si="58"/>
        <v>0.15023615772658822</v>
      </c>
      <c r="AT318" s="112">
        <f t="shared" si="59"/>
        <v>5.1911205532348605E-2</v>
      </c>
      <c r="AU318" s="112">
        <f t="shared" si="60"/>
        <v>4.0109446833160256E-2</v>
      </c>
      <c r="AV318" s="112">
        <f t="shared" si="61"/>
        <v>0.10041947113433</v>
      </c>
      <c r="AW318" s="112">
        <f t="shared" si="62"/>
        <v>2.3209089655467478E-2</v>
      </c>
      <c r="AX318" s="112">
        <f t="shared" si="63"/>
        <v>1.0000000000000002</v>
      </c>
      <c r="AY318" s="112">
        <f>SUMPRODUCT(AN318:AW318,幕後結果_最佳化!$Z$1005:$AI$1005)</f>
        <v>0.31107568413483888</v>
      </c>
      <c r="AZ318" s="112">
        <f>(SUMPRODUCT(AN318:AW318,MMULT(AN318:AW318,幕後結果!$AB$9:$AK$18)))*252</f>
        <v>5.6244164833397593E-2</v>
      </c>
      <c r="BA318" s="112">
        <f t="shared" si="64"/>
        <v>0.23715852258225423</v>
      </c>
      <c r="BB318" s="88">
        <f t="shared" si="65"/>
        <v>1.1307866199150693</v>
      </c>
      <c r="BC318" s="46"/>
      <c r="BD318" s="46"/>
    </row>
    <row r="319" spans="1:56">
      <c r="A319" s="81">
        <v>318</v>
      </c>
      <c r="B319" s="112">
        <v>0.94406797475132542</v>
      </c>
      <c r="C319" s="112">
        <v>0.82818615051464395</v>
      </c>
      <c r="D319" s="112">
        <v>0.4156963929225741</v>
      </c>
      <c r="E319" s="112">
        <v>0.15067318416690667</v>
      </c>
      <c r="F319" s="112">
        <v>0.33007068346378055</v>
      </c>
      <c r="G319" s="112">
        <v>0.39298683163774273</v>
      </c>
      <c r="H319" s="112">
        <v>0.97189528480374632</v>
      </c>
      <c r="I319" s="112">
        <v>0.68527295440932878</v>
      </c>
      <c r="J319" s="112">
        <v>0.87338003358744154</v>
      </c>
      <c r="K319" s="90">
        <v>0.16407169713890957</v>
      </c>
      <c r="L319" s="91"/>
      <c r="M319" s="92">
        <v>318</v>
      </c>
      <c r="N319" s="115">
        <v>1.5898702690732565</v>
      </c>
      <c r="O319" s="115">
        <v>0.947021744145495</v>
      </c>
      <c r="P319" s="115">
        <v>-0.21291561086519439</v>
      </c>
      <c r="Q319" s="115">
        <v>-1.0335504618651044</v>
      </c>
      <c r="R319" s="115">
        <v>-0.43971799604675149</v>
      </c>
      <c r="S319" s="115">
        <v>-0.27154269969548295</v>
      </c>
      <c r="T319" s="115">
        <v>1.9094083815869962</v>
      </c>
      <c r="U319" s="112">
        <v>0.48249536367232959</v>
      </c>
      <c r="V319" s="112">
        <v>1.1425151970071967</v>
      </c>
      <c r="W319" s="84">
        <v>-0.97786035711294261</v>
      </c>
      <c r="X319" s="46"/>
      <c r="Y319" s="85">
        <v>318</v>
      </c>
      <c r="Z319" s="112">
        <f>(幕後結果!$AB$2+幕後結果!$AB$4*幕後結果_最佳化!$N1320)*12/3</f>
        <v>1.925613738629165</v>
      </c>
      <c r="AA319" s="112">
        <f>(幕後結果!$AC$2+幕後結果!$AC$4*幕後結果_最佳化!$O1320)*12/3</f>
        <v>6.528233977061304E-2</v>
      </c>
      <c r="AB319" s="112">
        <f>(幕後結果!$AD$2+幕後結果!$AD$4*幕後結果_最佳化!$P1320)*12/3</f>
        <v>0.8530192170175962</v>
      </c>
      <c r="AC319" s="112">
        <f>(幕後結果!$AE$2+幕後結果!$AE$4*幕後結果_最佳化!$Q1320)*12/3</f>
        <v>0.34674253643489122</v>
      </c>
      <c r="AD319" s="112">
        <f>(幕後結果!$AF$2+幕後結果!$AF$4*幕後結果_最佳化!$R1320)*12/3</f>
        <v>2.1257352816392623</v>
      </c>
      <c r="AE319" s="112">
        <f>(幕後結果!$AG$2+幕後結果!$AG$4*幕後結果_最佳化!$S1320)*12/3</f>
        <v>-0.30083761987952351</v>
      </c>
      <c r="AF319" s="112">
        <f>(幕後結果!$AH$2+幕後結果!$AH$4*幕後結果_最佳化!$T1320)*12/3</f>
        <v>1.0653949095690094</v>
      </c>
      <c r="AG319" s="112">
        <f>(幕後結果!$AI$2+幕後結果!$AI$4*幕後結果_最佳化!$U1320)*12/3</f>
        <v>0.74184581128680804</v>
      </c>
      <c r="AH319" s="112">
        <f>(幕後結果!$AJ$2+幕後結果!$AJ$4*幕後結果_最佳化!$V1320)*12/3</f>
        <v>2.7386212357018582</v>
      </c>
      <c r="AI319" s="86">
        <f>(幕後結果!$AK$2+幕後結果!$AK$4*幕後結果_最佳化!$W1320)*12/3</f>
        <v>0.19074368026875754</v>
      </c>
      <c r="AJ319" s="46"/>
      <c r="AK319" s="46"/>
      <c r="AL319" s="46"/>
      <c r="AM319" s="94">
        <v>318</v>
      </c>
      <c r="AN319" s="112">
        <f t="shared" si="53"/>
        <v>4.7802360024143072E-2</v>
      </c>
      <c r="AO319" s="112">
        <f t="shared" si="54"/>
        <v>0.13055701750045012</v>
      </c>
      <c r="AP319" s="112">
        <f t="shared" si="55"/>
        <v>4.1114810036966307E-2</v>
      </c>
      <c r="AQ319" s="112">
        <f t="shared" si="56"/>
        <v>7.6475705841657499E-2</v>
      </c>
      <c r="AR319" s="112">
        <f t="shared" si="57"/>
        <v>0.10998689463027564</v>
      </c>
      <c r="AS319" s="112">
        <f t="shared" si="58"/>
        <v>0.15459771627986305</v>
      </c>
      <c r="AT319" s="112">
        <f t="shared" si="59"/>
        <v>0.10144378593491109</v>
      </c>
      <c r="AU319" s="112">
        <f t="shared" si="60"/>
        <v>0.13777593748527889</v>
      </c>
      <c r="AV319" s="112">
        <f t="shared" si="61"/>
        <v>8.4632810414712073E-2</v>
      </c>
      <c r="AW319" s="112">
        <f t="shared" si="62"/>
        <v>0.1156129618517422</v>
      </c>
      <c r="AX319" s="112">
        <f t="shared" si="63"/>
        <v>0.99999999999999989</v>
      </c>
      <c r="AY319" s="112">
        <f>SUMPRODUCT(AN319:AW319,幕後結果_最佳化!$Z$1005:$AI$1005)</f>
        <v>0.27590162510061128</v>
      </c>
      <c r="AZ319" s="112">
        <f>(SUMPRODUCT(AN319:AW319,MMULT(AN319:AW319,幕後結果!$AB$9:$AK$18)))*252</f>
        <v>5.4343924904472186E-2</v>
      </c>
      <c r="BA319" s="112">
        <f t="shared" si="64"/>
        <v>0.23311783480564541</v>
      </c>
      <c r="BB319" s="88">
        <f t="shared" si="65"/>
        <v>0.99950149800794519</v>
      </c>
      <c r="BC319" s="46"/>
      <c r="BD319" s="46"/>
    </row>
    <row r="320" spans="1:56">
      <c r="A320" s="81">
        <v>319</v>
      </c>
      <c r="B320" s="112">
        <v>0.71882871594972086</v>
      </c>
      <c r="C320" s="112">
        <v>0.59023331765248299</v>
      </c>
      <c r="D320" s="112">
        <v>7.2102987629623305E-2</v>
      </c>
      <c r="E320" s="112">
        <v>0.41619107758304663</v>
      </c>
      <c r="F320" s="112">
        <v>0.65579565865297962</v>
      </c>
      <c r="G320" s="112">
        <v>0.87931320373557376</v>
      </c>
      <c r="H320" s="112">
        <v>0.18860376601460849</v>
      </c>
      <c r="I320" s="112">
        <v>0.35225510778701175</v>
      </c>
      <c r="J320" s="112">
        <v>0.84687793423608704</v>
      </c>
      <c r="K320" s="90">
        <v>0.74728023019405732</v>
      </c>
      <c r="L320" s="91"/>
      <c r="M320" s="92">
        <v>319</v>
      </c>
      <c r="N320" s="115">
        <v>0.57936551446548223</v>
      </c>
      <c r="O320" s="115">
        <v>0.228145196536095</v>
      </c>
      <c r="P320" s="115">
        <v>-1.4603060674711954</v>
      </c>
      <c r="Q320" s="115">
        <v>-0.21164736397782677</v>
      </c>
      <c r="R320" s="115">
        <v>0.40101553999819178</v>
      </c>
      <c r="S320" s="115">
        <v>1.1715604054927511</v>
      </c>
      <c r="T320" s="115">
        <v>-0.88305319323414433</v>
      </c>
      <c r="U320" s="112">
        <v>-0.37923923893388778</v>
      </c>
      <c r="V320" s="112">
        <v>1.023134765147742</v>
      </c>
      <c r="W320" s="84">
        <v>0.66595550737817621</v>
      </c>
      <c r="X320" s="46"/>
      <c r="Y320" s="85">
        <v>319</v>
      </c>
      <c r="Z320" s="112">
        <f>(幕後結果!$AB$2+幕後結果!$AB$4*幕後結果_最佳化!$N1321)*12/3</f>
        <v>0.67102115949000352</v>
      </c>
      <c r="AA320" s="112">
        <f>(幕後結果!$AC$2+幕後結果!$AC$4*幕後結果_最佳化!$O1321)*12/3</f>
        <v>-1.0131797489915833</v>
      </c>
      <c r="AB320" s="112">
        <f>(幕後結果!$AD$2+幕後結果!$AD$4*幕後結果_最佳化!$P1321)*12/3</f>
        <v>-0.60451006821299036</v>
      </c>
      <c r="AC320" s="112">
        <f>(幕後結果!$AE$2+幕後結果!$AE$4*幕後結果_最佳化!$Q1321)*12/3</f>
        <v>0.46411846000724677</v>
      </c>
      <c r="AD320" s="112">
        <f>(幕後結果!$AF$2+幕後結果!$AF$4*幕後結果_最佳化!$R1321)*12/3</f>
        <v>2.4585742057585311</v>
      </c>
      <c r="AE320" s="112">
        <f>(幕後結果!$AG$2+幕後結果!$AG$4*幕後結果_最佳化!$S1321)*12/3</f>
        <v>1.150860222791048</v>
      </c>
      <c r="AF320" s="112">
        <f>(幕後結果!$AH$2+幕後結果!$AH$4*幕後結果_最佳化!$T1321)*12/3</f>
        <v>-0.80835142399836235</v>
      </c>
      <c r="AG320" s="112">
        <f>(幕後結果!$AI$2+幕後結果!$AI$4*幕後結果_最佳化!$U1321)*12/3</f>
        <v>-3.2677279170425677E-2</v>
      </c>
      <c r="AH320" s="112">
        <f>(幕後結果!$AJ$2+幕後結果!$AJ$4*幕後結果_最佳化!$V1321)*12/3</f>
        <v>2.1183176779252721</v>
      </c>
      <c r="AI320" s="86">
        <f>(幕後結果!$AK$2+幕後結果!$AK$4*幕後結果_最佳化!$W1321)*12/3</f>
        <v>0.83639596687712092</v>
      </c>
      <c r="AJ320" s="46"/>
      <c r="AK320" s="46"/>
      <c r="AL320" s="46"/>
      <c r="AM320" s="94">
        <v>319</v>
      </c>
      <c r="AN320" s="112">
        <f t="shared" si="53"/>
        <v>7.6827613921300428E-2</v>
      </c>
      <c r="AO320" s="112">
        <f t="shared" si="54"/>
        <v>2.8246262707363784E-3</v>
      </c>
      <c r="AP320" s="112">
        <f t="shared" si="55"/>
        <v>6.2404317439450005E-2</v>
      </c>
      <c r="AQ320" s="112">
        <f t="shared" si="56"/>
        <v>5.6127293248180339E-2</v>
      </c>
      <c r="AR320" s="112">
        <f t="shared" si="57"/>
        <v>0.14631326432155806</v>
      </c>
      <c r="AS320" s="112">
        <f t="shared" si="58"/>
        <v>0.12740864401312796</v>
      </c>
      <c r="AT320" s="112">
        <f t="shared" si="59"/>
        <v>0.1705168288005913</v>
      </c>
      <c r="AU320" s="112">
        <f t="shared" si="60"/>
        <v>8.7427761374308119E-2</v>
      </c>
      <c r="AV320" s="112">
        <f t="shared" si="61"/>
        <v>0.15920377597447152</v>
      </c>
      <c r="AW320" s="112">
        <f t="shared" si="62"/>
        <v>0.11094587463627588</v>
      </c>
      <c r="AX320" s="112">
        <f t="shared" si="63"/>
        <v>1</v>
      </c>
      <c r="AY320" s="112">
        <f>SUMPRODUCT(AN320:AW320,幕後結果_最佳化!$Z$1005:$AI$1005)</f>
        <v>0.57812789756225247</v>
      </c>
      <c r="AZ320" s="112">
        <f>(SUMPRODUCT(AN320:AW320,MMULT(AN320:AW320,幕後結果!$AB$9:$AK$18)))*252</f>
        <v>4.6901488671114488E-2</v>
      </c>
      <c r="BA320" s="112">
        <f t="shared" si="64"/>
        <v>0.21656751527206125</v>
      </c>
      <c r="BB320" s="88">
        <f t="shared" si="65"/>
        <v>2.4714135769156171</v>
      </c>
      <c r="BC320" s="46"/>
      <c r="BD320" s="46"/>
    </row>
    <row r="321" spans="1:56">
      <c r="A321" s="81">
        <v>320</v>
      </c>
      <c r="B321" s="112">
        <v>0.89311811930592078</v>
      </c>
      <c r="C321" s="112">
        <v>0.50916330576927149</v>
      </c>
      <c r="D321" s="112">
        <v>0.1976887021632332</v>
      </c>
      <c r="E321" s="112">
        <v>0.40655445412555502</v>
      </c>
      <c r="F321" s="112">
        <v>0.52158406442821748</v>
      </c>
      <c r="G321" s="112">
        <v>0.4573617530013816</v>
      </c>
      <c r="H321" s="112">
        <v>0.75490780939603486</v>
      </c>
      <c r="I321" s="112">
        <v>0.6760579965170026</v>
      </c>
      <c r="J321" s="112">
        <v>0.5554886211316481</v>
      </c>
      <c r="K321" s="90">
        <v>0.21775630154329173</v>
      </c>
      <c r="L321" s="91"/>
      <c r="M321" s="92">
        <v>320</v>
      </c>
      <c r="N321" s="115">
        <v>1.2432824707867167</v>
      </c>
      <c r="O321" s="115">
        <v>2.2971021348591133E-2</v>
      </c>
      <c r="P321" s="115">
        <v>-0.84990590137900224</v>
      </c>
      <c r="Q321" s="115">
        <v>-0.23641725479683204</v>
      </c>
      <c r="R321" s="115">
        <v>5.4129648044733913E-2</v>
      </c>
      <c r="S321" s="115">
        <v>-0.10708253063959718</v>
      </c>
      <c r="T321" s="115">
        <v>0.69001559352123865</v>
      </c>
      <c r="U321" s="112">
        <v>0.45670373349801813</v>
      </c>
      <c r="V321" s="112">
        <v>0.1395408757068774</v>
      </c>
      <c r="W321" s="84">
        <v>-0.77979321097696186</v>
      </c>
      <c r="X321" s="46"/>
      <c r="Y321" s="85">
        <v>320</v>
      </c>
      <c r="Z321" s="112">
        <f>(幕後結果!$AB$2+幕後結果!$AB$4*幕後結果_最佳化!$N1322)*12/3</f>
        <v>1.4953075201104304</v>
      </c>
      <c r="AA321" s="112">
        <f>(幕後結果!$AC$2+幕後結果!$AC$4*幕後結果_最佳化!$O1322)*12/3</f>
        <v>-1.2382402515717799</v>
      </c>
      <c r="AB321" s="112">
        <f>(幕後結果!$AD$2+幕後結果!$AD$4*幕後結果_最佳化!$P1322)*12/3</f>
        <v>0.10318386215287279</v>
      </c>
      <c r="AC321" s="112">
        <f>(幕後結果!$AE$2+幕後結果!$AE$4*幕後結果_最佳化!$Q1322)*12/3</f>
        <v>0.59409669108330254</v>
      </c>
      <c r="AD321" s="112">
        <f>(幕後結果!$AF$2+幕後結果!$AF$4*幕後結果_最佳化!$R1322)*12/3</f>
        <v>2.3463047166752191</v>
      </c>
      <c r="AE321" s="112">
        <f>(幕後結果!$AG$2+幕後結果!$AG$4*幕後結果_最佳化!$S1322)*12/3</f>
        <v>-0.2782078211731181</v>
      </c>
      <c r="AF321" s="112">
        <f>(幕後結果!$AH$2+幕後結果!$AH$4*幕後結果_最佳化!$T1322)*12/3</f>
        <v>0.23805564744905558</v>
      </c>
      <c r="AG321" s="112">
        <f>(幕後結果!$AI$2+幕後結果!$AI$4*幕後結果_最佳化!$U1322)*12/3</f>
        <v>0.69263524133903831</v>
      </c>
      <c r="AH321" s="112">
        <f>(幕後結果!$AJ$2+幕後結果!$AJ$4*幕後結果_最佳化!$V1322)*12/3</f>
        <v>1.6354440156470451</v>
      </c>
      <c r="AI321" s="86">
        <f>(幕後結果!$AK$2+幕後結果!$AK$4*幕後結果_最佳化!$W1322)*12/3</f>
        <v>-0.21300432484958176</v>
      </c>
      <c r="AJ321" s="46"/>
      <c r="AK321" s="46"/>
      <c r="AL321" s="46"/>
      <c r="AM321" s="94">
        <v>320</v>
      </c>
      <c r="AN321" s="112">
        <f t="shared" si="53"/>
        <v>0.12343547164640056</v>
      </c>
      <c r="AO321" s="112">
        <f t="shared" si="54"/>
        <v>0.14349366876876929</v>
      </c>
      <c r="AP321" s="112">
        <f t="shared" si="55"/>
        <v>9.1845583599771075E-2</v>
      </c>
      <c r="AQ321" s="112">
        <f t="shared" si="56"/>
        <v>0.16072791126479644</v>
      </c>
      <c r="AR321" s="112">
        <f t="shared" si="57"/>
        <v>0.1669049465562811</v>
      </c>
      <c r="AS321" s="112">
        <f t="shared" si="58"/>
        <v>9.4045197574941536E-2</v>
      </c>
      <c r="AT321" s="112">
        <f t="shared" si="59"/>
        <v>9.8215388151563443E-2</v>
      </c>
      <c r="AU321" s="112">
        <f t="shared" si="60"/>
        <v>1.7125147486589921E-2</v>
      </c>
      <c r="AV321" s="112">
        <f t="shared" si="61"/>
        <v>1.7085605146175811E-2</v>
      </c>
      <c r="AW321" s="112">
        <f t="shared" si="62"/>
        <v>8.7121079804710663E-2</v>
      </c>
      <c r="AX321" s="112">
        <f t="shared" si="63"/>
        <v>0.99999999999999978</v>
      </c>
      <c r="AY321" s="112">
        <f>SUMPRODUCT(AN321:AW321,幕後結果_最佳化!$Z$1005:$AI$1005)</f>
        <v>0.34989024991186807</v>
      </c>
      <c r="AZ321" s="112">
        <f>(SUMPRODUCT(AN321:AW321,MMULT(AN321:AW321,幕後結果!$AB$9:$AK$18)))*252</f>
        <v>5.604766528433644E-2</v>
      </c>
      <c r="BA321" s="112">
        <f t="shared" si="64"/>
        <v>0.23674388119724751</v>
      </c>
      <c r="BB321" s="88">
        <f t="shared" si="65"/>
        <v>1.2967188353902734</v>
      </c>
      <c r="BC321" s="46"/>
      <c r="BD321" s="46"/>
    </row>
    <row r="322" spans="1:56">
      <c r="A322" s="81">
        <v>321</v>
      </c>
      <c r="B322" s="112">
        <v>0.97074814381436947</v>
      </c>
      <c r="C322" s="112">
        <v>0.54484655155975492</v>
      </c>
      <c r="D322" s="112">
        <v>0.51270902561282949</v>
      </c>
      <c r="E322" s="112">
        <v>0.45678337652838152</v>
      </c>
      <c r="F322" s="112">
        <v>7.54379617654799E-2</v>
      </c>
      <c r="G322" s="112">
        <v>0.27994831544237253</v>
      </c>
      <c r="H322" s="112">
        <v>0.9978828940777289</v>
      </c>
      <c r="I322" s="112">
        <v>0.15688828963994861</v>
      </c>
      <c r="J322" s="112">
        <v>0.51468744603076999</v>
      </c>
      <c r="K322" s="90">
        <v>0.47904381015590025</v>
      </c>
      <c r="L322" s="91"/>
      <c r="M322" s="92">
        <v>321</v>
      </c>
      <c r="N322" s="115">
        <v>1.8919044530837485</v>
      </c>
      <c r="O322" s="115">
        <v>0.11265144564026863</v>
      </c>
      <c r="P322" s="115">
        <v>3.186219320294259E-2</v>
      </c>
      <c r="Q322" s="115">
        <v>-0.10854075573925796</v>
      </c>
      <c r="R322" s="115">
        <v>-1.4364444111823393</v>
      </c>
      <c r="S322" s="115">
        <v>-0.58299505238723981</v>
      </c>
      <c r="T322" s="115">
        <v>2.8601645940368456</v>
      </c>
      <c r="U322" s="112">
        <v>-1.0073292474229112</v>
      </c>
      <c r="V322" s="112">
        <v>3.6824288272559492E-2</v>
      </c>
      <c r="W322" s="84">
        <v>-5.2553559047022989E-2</v>
      </c>
      <c r="X322" s="46"/>
      <c r="Y322" s="85">
        <v>321</v>
      </c>
      <c r="Z322" s="112">
        <f>(幕後結果!$AB$2+幕後結果!$AB$4*幕後結果_最佳化!$N1323)*12/3</f>
        <v>2.3006043996607368</v>
      </c>
      <c r="AA322" s="112">
        <f>(幕後結果!$AC$2+幕後結果!$AC$4*幕後結果_最佳化!$O1323)*12/3</f>
        <v>-1.0582985179416888</v>
      </c>
      <c r="AB322" s="112">
        <f>(幕後結果!$AD$2+幕後結果!$AD$4*幕後結果_最佳化!$P1323)*12/3</f>
        <v>1.0712078446396696</v>
      </c>
      <c r="AC322" s="112">
        <f>(幕後結果!$AE$2+幕後結果!$AE$4*幕後結果_最佳化!$Q1323)*12/3</f>
        <v>0.94884453242435518</v>
      </c>
      <c r="AD322" s="112">
        <f>(幕後結果!$AF$2+幕後結果!$AF$4*幕後結果_最佳化!$R1323)*12/3</f>
        <v>1.2281847251452462</v>
      </c>
      <c r="AE322" s="112">
        <f>(幕後結果!$AG$2+幕後結果!$AG$4*幕後結果_最佳化!$S1323)*12/3</f>
        <v>-0.99884513957242349</v>
      </c>
      <c r="AF322" s="112">
        <f>(幕後結果!$AH$2+幕後結果!$AH$4*幕後結果_最佳化!$T1323)*12/3</f>
        <v>1.56809073408347</v>
      </c>
      <c r="AG322" s="112">
        <f>(幕後結果!$AI$2+幕後結果!$AI$4*幕後結果_最佳化!$U1323)*12/3</f>
        <v>3.528564683521257E-2</v>
      </c>
      <c r="AH322" s="112">
        <f>(幕後結果!$AJ$2+幕後結果!$AJ$4*幕後結果_最佳化!$V1323)*12/3</f>
        <v>1.7135893429886899</v>
      </c>
      <c r="AI322" s="86">
        <f>(幕後結果!$AK$2+幕後結果!$AK$4*幕後結果_最佳化!$W1323)*12/3</f>
        <v>0.42426620935193071</v>
      </c>
      <c r="AJ322" s="46"/>
      <c r="AK322" s="46"/>
      <c r="AL322" s="46"/>
      <c r="AM322" s="94">
        <v>321</v>
      </c>
      <c r="AN322" s="112">
        <f t="shared" si="53"/>
        <v>0.19260437977898162</v>
      </c>
      <c r="AO322" s="112">
        <f t="shared" si="54"/>
        <v>0.19279465099991577</v>
      </c>
      <c r="AP322" s="112">
        <f t="shared" si="55"/>
        <v>9.1759485295423077E-2</v>
      </c>
      <c r="AQ322" s="112">
        <f t="shared" si="56"/>
        <v>4.0881784089317079E-2</v>
      </c>
      <c r="AR322" s="112">
        <f t="shared" si="57"/>
        <v>8.1187135645032535E-2</v>
      </c>
      <c r="AS322" s="112">
        <f t="shared" si="58"/>
        <v>1.6804857827841066E-2</v>
      </c>
      <c r="AT322" s="112">
        <f t="shared" si="59"/>
        <v>5.4612170078993612E-2</v>
      </c>
      <c r="AU322" s="112">
        <f t="shared" si="60"/>
        <v>7.520496629602344E-2</v>
      </c>
      <c r="AV322" s="112">
        <f t="shared" si="61"/>
        <v>0.20022048346752486</v>
      </c>
      <c r="AW322" s="112">
        <f t="shared" si="62"/>
        <v>5.3930086520946885E-2</v>
      </c>
      <c r="AX322" s="112">
        <f t="shared" si="63"/>
        <v>1</v>
      </c>
      <c r="AY322" s="112">
        <f>SUMPRODUCT(AN322:AW322,幕後結果_最佳化!$Z$1005:$AI$1005)</f>
        <v>0.22704454217013303</v>
      </c>
      <c r="AZ322" s="112">
        <f>(SUMPRODUCT(AN322:AW322,MMULT(AN322:AW322,幕後結果!$AB$9:$AK$18)))*252</f>
        <v>6.3204851341348151E-2</v>
      </c>
      <c r="BA322" s="112">
        <f t="shared" si="64"/>
        <v>0.25140575041424201</v>
      </c>
      <c r="BB322" s="88">
        <f t="shared" si="65"/>
        <v>0.73245954743166186</v>
      </c>
      <c r="BC322" s="46"/>
      <c r="BD322" s="46"/>
    </row>
    <row r="323" spans="1:56">
      <c r="A323" s="81">
        <v>322</v>
      </c>
      <c r="B323" s="112">
        <v>0.76006504628298655</v>
      </c>
      <c r="C323" s="112">
        <v>0.34840897501171786</v>
      </c>
      <c r="D323" s="112">
        <v>0.52621266163128899</v>
      </c>
      <c r="E323" s="112">
        <v>0.42685124375965899</v>
      </c>
      <c r="F323" s="112">
        <v>0.30616788436064324</v>
      </c>
      <c r="G323" s="112">
        <v>0.89209624222351991</v>
      </c>
      <c r="H323" s="112">
        <v>0.70293443309055226</v>
      </c>
      <c r="I323" s="112">
        <v>0.30453349793239659</v>
      </c>
      <c r="J323" s="112">
        <v>0.54852713545906684</v>
      </c>
      <c r="K323" s="90">
        <v>0.31507465591824468</v>
      </c>
      <c r="L323" s="91"/>
      <c r="M323" s="92">
        <v>322</v>
      </c>
      <c r="N323" s="115">
        <v>0.70651181565362287</v>
      </c>
      <c r="O323" s="115">
        <v>-0.389619473691111</v>
      </c>
      <c r="P323" s="115">
        <v>6.5752747587023111E-2</v>
      </c>
      <c r="Q323" s="115">
        <v>-0.18439640798285373</v>
      </c>
      <c r="R323" s="115">
        <v>-0.50674212574666655</v>
      </c>
      <c r="S323" s="115">
        <v>1.2377533908330085</v>
      </c>
      <c r="T323" s="115">
        <v>0.53285907901154572</v>
      </c>
      <c r="U323" s="112">
        <v>-0.51140571227199827</v>
      </c>
      <c r="V323" s="112">
        <v>0.12194101958793251</v>
      </c>
      <c r="W323" s="84">
        <v>-0.48151670241302147</v>
      </c>
      <c r="X323" s="46"/>
      <c r="Y323" s="85">
        <v>322</v>
      </c>
      <c r="Z323" s="112">
        <f>(幕後結果!$AB$2+幕後結果!$AB$4*幕後結果_最佳化!$N1324)*12/3</f>
        <v>0.82887970019281321</v>
      </c>
      <c r="AA323" s="112">
        <f>(幕後結果!$AC$2+幕後結果!$AC$4*幕後結果_最佳化!$O1324)*12/3</f>
        <v>-1.8534574009787239</v>
      </c>
      <c r="AB323" s="112">
        <f>(幕後結果!$AD$2+幕後結果!$AD$4*幕後結果_最佳化!$P1324)*12/3</f>
        <v>0.69252447862577426</v>
      </c>
      <c r="AC323" s="112">
        <f>(幕後結果!$AE$2+幕後結果!$AE$4*幕後結果_最佳化!$Q1324)*12/3</f>
        <v>0.74431428780130204</v>
      </c>
      <c r="AD323" s="112">
        <f>(幕後結果!$AF$2+幕後結果!$AF$4*幕後結果_最佳化!$R1324)*12/3</f>
        <v>1.6621521339419962</v>
      </c>
      <c r="AE323" s="112">
        <f>(幕後結果!$AG$2+幕後結果!$AG$4*幕後結果_最佳化!$S1324)*12/3</f>
        <v>0.89925632265047073</v>
      </c>
      <c r="AF323" s="112">
        <f>(幕後結果!$AH$2+幕後結果!$AH$4*幕後結果_最佳化!$T1324)*12/3</f>
        <v>7.8797500546967381E-2</v>
      </c>
      <c r="AG323" s="112">
        <f>(幕後結果!$AI$2+幕後結果!$AI$4*幕後結果_最佳化!$U1324)*12/3</f>
        <v>8.7787546637211708E-2</v>
      </c>
      <c r="AH323" s="112">
        <f>(幕後結果!$AJ$2+幕後結果!$AJ$4*幕後結果_最佳化!$V1324)*12/3</f>
        <v>1.4159555884362991</v>
      </c>
      <c r="AI323" s="86">
        <f>(幕後結果!$AK$2+幕後結果!$AK$4*幕後結果_最佳化!$W1324)*12/3</f>
        <v>-0.16405429541846417</v>
      </c>
      <c r="AJ323" s="46"/>
      <c r="AK323" s="46"/>
      <c r="AL323" s="46"/>
      <c r="AM323" s="94">
        <v>322</v>
      </c>
      <c r="AN323" s="112">
        <f t="shared" si="53"/>
        <v>5.5014685069313042E-2</v>
      </c>
      <c r="AO323" s="112">
        <f t="shared" si="54"/>
        <v>9.9929025715253125E-2</v>
      </c>
      <c r="AP323" s="112">
        <f t="shared" si="55"/>
        <v>0.16064026890875918</v>
      </c>
      <c r="AQ323" s="112">
        <f t="shared" si="56"/>
        <v>3.2187245703062799E-2</v>
      </c>
      <c r="AR323" s="112">
        <f t="shared" si="57"/>
        <v>9.3575501120439539E-2</v>
      </c>
      <c r="AS323" s="112">
        <f t="shared" si="58"/>
        <v>0.10058636938377555</v>
      </c>
      <c r="AT323" s="112">
        <f t="shared" si="59"/>
        <v>0.1082435620278682</v>
      </c>
      <c r="AU323" s="112">
        <f t="shared" si="60"/>
        <v>0.14676806395947598</v>
      </c>
      <c r="AV323" s="112">
        <f t="shared" si="61"/>
        <v>3.0297185921500346E-2</v>
      </c>
      <c r="AW323" s="112">
        <f t="shared" si="62"/>
        <v>0.17275809219055219</v>
      </c>
      <c r="AX323" s="112">
        <f t="shared" si="63"/>
        <v>0.99999999999999989</v>
      </c>
      <c r="AY323" s="112">
        <f>SUMPRODUCT(AN323:AW323,幕後結果_最佳化!$Z$1005:$AI$1005)</f>
        <v>0.24438180279278196</v>
      </c>
      <c r="AZ323" s="112">
        <f>(SUMPRODUCT(AN323:AW323,MMULT(AN323:AW323,幕後結果!$AB$9:$AK$18)))*252</f>
        <v>5.2533237980344566E-2</v>
      </c>
      <c r="BA323" s="112">
        <f t="shared" si="64"/>
        <v>0.22920130449093121</v>
      </c>
      <c r="BB323" s="88">
        <f t="shared" si="65"/>
        <v>0.87906045404184852</v>
      </c>
      <c r="BC323" s="46"/>
      <c r="BD323" s="46"/>
    </row>
    <row r="324" spans="1:56">
      <c r="A324" s="81">
        <v>323</v>
      </c>
      <c r="B324" s="112">
        <v>0.80166087218699689</v>
      </c>
      <c r="C324" s="112">
        <v>0.60192084114438815</v>
      </c>
      <c r="D324" s="112">
        <v>3.209888256904958E-2</v>
      </c>
      <c r="E324" s="112">
        <v>0.33430728835783885</v>
      </c>
      <c r="F324" s="112">
        <v>0.18522606926467389</v>
      </c>
      <c r="G324" s="112">
        <v>0.56354897636640522</v>
      </c>
      <c r="H324" s="112">
        <v>0.75836690181792443</v>
      </c>
      <c r="I324" s="112">
        <v>0.26959929153220386</v>
      </c>
      <c r="J324" s="112">
        <v>0.51527341022059336</v>
      </c>
      <c r="K324" s="90">
        <v>0.21384778174301533</v>
      </c>
      <c r="L324" s="91"/>
      <c r="M324" s="92">
        <v>323</v>
      </c>
      <c r="N324" s="115">
        <v>0.84756862156213453</v>
      </c>
      <c r="O324" s="115">
        <v>0.25832211799364796</v>
      </c>
      <c r="P324" s="115">
        <v>-1.850803932496123</v>
      </c>
      <c r="Q324" s="115">
        <v>-0.42805019433439678</v>
      </c>
      <c r="R324" s="115">
        <v>-0.89562676019130061</v>
      </c>
      <c r="S324" s="115">
        <v>0.15997337561551955</v>
      </c>
      <c r="T324" s="115">
        <v>0.70105899911049374</v>
      </c>
      <c r="U324" s="112">
        <v>-0.6140253390205147</v>
      </c>
      <c r="V324" s="112">
        <v>3.829411918584371E-2</v>
      </c>
      <c r="W324" s="84">
        <v>-0.7931411958923249</v>
      </c>
      <c r="X324" s="46"/>
      <c r="Y324" s="85">
        <v>323</v>
      </c>
      <c r="Z324" s="112">
        <f>(幕後結果!$AB$2+幕後結果!$AB$4*幕後結果_最佳化!$N1325)*12/3</f>
        <v>1.0040088335520934</v>
      </c>
      <c r="AA324" s="112">
        <f>(幕後結果!$AC$2+幕後結果!$AC$4*幕後結果_最佳化!$O1325)*12/3</f>
        <v>-0.94829090374912495</v>
      </c>
      <c r="AB324" s="112">
        <f>(幕後結果!$AD$2+幕後結果!$AD$4*幕後結果_最佳化!$P1325)*12/3</f>
        <v>-0.85881729123901629</v>
      </c>
      <c r="AC324" s="112">
        <f>(幕後結果!$AE$2+幕後結果!$AE$4*幕後結果_最佳化!$Q1325)*12/3</f>
        <v>0.2363348967596729</v>
      </c>
      <c r="AD324" s="112">
        <f>(幕後結果!$AF$2+幕後結果!$AF$4*幕後結果_最佳化!$R1325)*12/3</f>
        <v>1.1332293822096837</v>
      </c>
      <c r="AE324" s="112">
        <f>(幕後結果!$AG$2+幕後結果!$AG$4*幕後結果_最佳化!$S1325)*12/3</f>
        <v>-0.14669821386509607</v>
      </c>
      <c r="AF324" s="112">
        <f>(幕後結果!$AH$2+幕後結果!$AH$4*幕後結果_最佳化!$T1325)*12/3</f>
        <v>3.7284333953809826E-2</v>
      </c>
      <c r="AG324" s="112">
        <f>(幕後結果!$AI$2+幕後結果!$AI$4*幕後結果_最佳化!$U1325)*12/3</f>
        <v>-0.43751204201891419</v>
      </c>
      <c r="AH324" s="112">
        <f>(幕後結果!$AJ$2+幕後結果!$AJ$4*幕後結果_最佳化!$V1325)*12/3</f>
        <v>1.1552141945884953</v>
      </c>
      <c r="AI324" s="86">
        <f>(幕後結果!$AK$2+幕後結果!$AK$4*幕後結果_最佳化!$W1325)*12/3</f>
        <v>-0.47016474598832952</v>
      </c>
      <c r="AJ324" s="46"/>
      <c r="AK324" s="46"/>
      <c r="AL324" s="46"/>
      <c r="AM324" s="94">
        <v>323</v>
      </c>
      <c r="AN324" s="112">
        <f t="shared" ref="AN324:AN387" si="66">B1325/SUM($B1325:$K1325)</f>
        <v>0.15078282701272699</v>
      </c>
      <c r="AO324" s="112">
        <f t="shared" ref="AO324:AO387" si="67">C1325/SUM($B1325:$K1325)</f>
        <v>2.9710094952732576E-2</v>
      </c>
      <c r="AP324" s="112">
        <f t="shared" ref="AP324:AP387" si="68">D1325/SUM($B1325:$K1325)</f>
        <v>3.4399864683419344E-2</v>
      </c>
      <c r="AQ324" s="112">
        <f t="shared" ref="AQ324:AQ387" si="69">E1325/SUM($B1325:$K1325)</f>
        <v>0.17011607090293582</v>
      </c>
      <c r="AR324" s="112">
        <f t="shared" ref="AR324:AR387" si="70">F1325/SUM($B1325:$K1325)</f>
        <v>7.8024996007504954E-3</v>
      </c>
      <c r="AS324" s="112">
        <f t="shared" ref="AS324:AS387" si="71">G1325/SUM($B1325:$K1325)</f>
        <v>0.18502737193629018</v>
      </c>
      <c r="AT324" s="112">
        <f t="shared" ref="AT324:AT387" si="72">H1325/SUM($B1325:$K1325)</f>
        <v>0.15256111779896708</v>
      </c>
      <c r="AU324" s="112">
        <f t="shared" ref="AU324:AU387" si="73">I1325/SUM($B1325:$K1325)</f>
        <v>2.7035320909750513E-2</v>
      </c>
      <c r="AV324" s="112">
        <f t="shared" ref="AV324:AV387" si="74">J1325/SUM($B1325:$K1325)</f>
        <v>5.2596175923003211E-2</v>
      </c>
      <c r="AW324" s="112">
        <f t="shared" ref="AW324:AW387" si="75">K1325/SUM($B1325:$K1325)</f>
        <v>0.18996865627942369</v>
      </c>
      <c r="AX324" s="112">
        <f t="shared" ref="AX324:AX387" si="76">SUM(AN324:AW324)</f>
        <v>0.99999999999999989</v>
      </c>
      <c r="AY324" s="112">
        <f>SUMPRODUCT(AN324:AW324,幕後結果_最佳化!$Z$1005:$AI$1005)</f>
        <v>0.19629881292876933</v>
      </c>
      <c r="AZ324" s="112">
        <f>(SUMPRODUCT(AN324:AW324,MMULT(AN324:AW324,幕後結果!$AB$9:$AK$18)))*252</f>
        <v>4.1901053599469613E-2</v>
      </c>
      <c r="BA324" s="112">
        <f t="shared" ref="BA324:BA387" si="77">AZ324^0.5</f>
        <v>0.20469746847352463</v>
      </c>
      <c r="BB324" s="88">
        <f t="shared" ref="BB324:BB387" si="78">(AY324-$BC$2)/$BA324</f>
        <v>0.74939281893762055</v>
      </c>
      <c r="BC324" s="46"/>
      <c r="BD324" s="46"/>
    </row>
    <row r="325" spans="1:56">
      <c r="A325" s="81">
        <v>324</v>
      </c>
      <c r="B325" s="112">
        <v>0.49839857440216551</v>
      </c>
      <c r="C325" s="112">
        <v>0.28014173795834507</v>
      </c>
      <c r="D325" s="112">
        <v>0.55192466390018824</v>
      </c>
      <c r="E325" s="112">
        <v>0.82711546496329369</v>
      </c>
      <c r="F325" s="112">
        <v>9.992280519946517E-2</v>
      </c>
      <c r="G325" s="112">
        <v>0.55469009676795311</v>
      </c>
      <c r="H325" s="112">
        <v>0.15072369925769302</v>
      </c>
      <c r="I325" s="112">
        <v>0.29439385248114402</v>
      </c>
      <c r="J325" s="112">
        <v>0.68514789610929805</v>
      </c>
      <c r="K325" s="90">
        <v>0.6877809522251761</v>
      </c>
      <c r="L325" s="91"/>
      <c r="M325" s="92">
        <v>324</v>
      </c>
      <c r="N325" s="115">
        <v>-4.0141894638092736E-3</v>
      </c>
      <c r="O325" s="115">
        <v>-0.58242050089852737</v>
      </c>
      <c r="P325" s="115">
        <v>0.1305255106610019</v>
      </c>
      <c r="Q325" s="115">
        <v>0.94282764280501152</v>
      </c>
      <c r="R325" s="115">
        <v>-1.2819915501750321</v>
      </c>
      <c r="S325" s="115">
        <v>0.13751997311477809</v>
      </c>
      <c r="T325" s="115">
        <v>-1.0333344761394547</v>
      </c>
      <c r="U325" s="112">
        <v>-0.54059363650203029</v>
      </c>
      <c r="V325" s="112">
        <v>0.48214322166786217</v>
      </c>
      <c r="W325" s="84">
        <v>0.48957016102940737</v>
      </c>
      <c r="X325" s="46"/>
      <c r="Y325" s="85">
        <v>324</v>
      </c>
      <c r="Z325" s="112">
        <f>(幕後結果!$AB$2+幕後結果!$AB$4*幕後結果_最佳化!$N1326)*12/3</f>
        <v>-5.3274143459043431E-2</v>
      </c>
      <c r="AA325" s="112">
        <f>(幕後結果!$AC$2+幕後結果!$AC$4*幕後結果_最佳化!$O1326)*12/3</f>
        <v>-2.1808853813654112</v>
      </c>
      <c r="AB325" s="112">
        <f>(幕後結果!$AD$2+幕後結果!$AD$4*幕後結果_最佳化!$P1326)*12/3</f>
        <v>0.5150354378105152</v>
      </c>
      <c r="AC325" s="112">
        <f>(幕後結果!$AE$2+幕後結果!$AE$4*幕後結果_最佳化!$Q1326)*12/3</f>
        <v>1.5013128756156771</v>
      </c>
      <c r="AD325" s="112">
        <f>(幕後結果!$AF$2+幕後結果!$AF$4*幕後結果_最佳化!$R1326)*12/3</f>
        <v>0.86404164071462264</v>
      </c>
      <c r="AE325" s="112">
        <f>(幕後結果!$AG$2+幕後結果!$AG$4*幕後結果_最佳化!$S1326)*12/3</f>
        <v>-0.32711623471876067</v>
      </c>
      <c r="AF325" s="112">
        <f>(幕後結果!$AH$2+幕後結果!$AH$4*幕後結果_最佳化!$T1326)*12/3</f>
        <v>-0.90808422853626958</v>
      </c>
      <c r="AG325" s="112">
        <f>(幕後結果!$AI$2+幕後結果!$AI$4*幕後結果_最佳化!$U1326)*12/3</f>
        <v>0.14678669352306387</v>
      </c>
      <c r="AH325" s="112">
        <f>(幕後結果!$AJ$2+幕後結果!$AJ$4*幕後結果_最佳化!$V1326)*12/3</f>
        <v>0.9523229105702985</v>
      </c>
      <c r="AI325" s="86">
        <f>(幕後結果!$AK$2+幕後結果!$AK$4*幕後結果_最佳化!$W1326)*12/3</f>
        <v>0.13898942666835018</v>
      </c>
      <c r="AJ325" s="46"/>
      <c r="AK325" s="46"/>
      <c r="AL325" s="46"/>
      <c r="AM325" s="94">
        <v>324</v>
      </c>
      <c r="AN325" s="112">
        <f t="shared" si="66"/>
        <v>0.11688852633443882</v>
      </c>
      <c r="AO325" s="112">
        <f t="shared" si="67"/>
        <v>9.7412386347333652E-2</v>
      </c>
      <c r="AP325" s="112">
        <f t="shared" si="68"/>
        <v>0.10142608738674462</v>
      </c>
      <c r="AQ325" s="112">
        <f t="shared" si="69"/>
        <v>3.5069061112447661E-2</v>
      </c>
      <c r="AR325" s="112">
        <f t="shared" si="70"/>
        <v>0.1379382573359324</v>
      </c>
      <c r="AS325" s="112">
        <f t="shared" si="71"/>
        <v>3.2837532342597342E-2</v>
      </c>
      <c r="AT325" s="112">
        <f t="shared" si="72"/>
        <v>0.16534247935918459</v>
      </c>
      <c r="AU325" s="112">
        <f t="shared" si="73"/>
        <v>0.16243015880619449</v>
      </c>
      <c r="AV325" s="112">
        <f t="shared" si="74"/>
        <v>4.231416445532897E-2</v>
      </c>
      <c r="AW325" s="112">
        <f t="shared" si="75"/>
        <v>0.10834134651979728</v>
      </c>
      <c r="AX325" s="112">
        <f t="shared" si="76"/>
        <v>0.99999999999999989</v>
      </c>
      <c r="AY325" s="112">
        <f>SUMPRODUCT(AN325:AW325,幕後結果_最佳化!$Z$1005:$AI$1005)</f>
        <v>0.32496098202574136</v>
      </c>
      <c r="AZ325" s="112">
        <f>(SUMPRODUCT(AN325:AW325,MMULT(AN325:AW325,幕後結果!$AB$9:$AK$18)))*252</f>
        <v>5.3779113957646271E-2</v>
      </c>
      <c r="BA325" s="112">
        <f t="shared" si="77"/>
        <v>0.231903242663069</v>
      </c>
      <c r="BB325" s="88">
        <f t="shared" si="78"/>
        <v>1.2162873566867121</v>
      </c>
      <c r="BC325" s="46"/>
      <c r="BD325" s="46"/>
    </row>
    <row r="326" spans="1:56">
      <c r="A326" s="81">
        <v>325</v>
      </c>
      <c r="B326" s="112">
        <v>0.95964266634878559</v>
      </c>
      <c r="C326" s="112">
        <v>0.67614477073241464</v>
      </c>
      <c r="D326" s="112">
        <v>0.76074230358789174</v>
      </c>
      <c r="E326" s="112">
        <v>0.76695530487166974</v>
      </c>
      <c r="F326" s="112">
        <v>0.4248609227162754</v>
      </c>
      <c r="G326" s="112">
        <v>0.98928041555305701</v>
      </c>
      <c r="H326" s="112">
        <v>0.82613326789656538</v>
      </c>
      <c r="I326" s="112">
        <v>0.57187361814121229</v>
      </c>
      <c r="J326" s="112">
        <v>0.59998542169579294</v>
      </c>
      <c r="K326" s="90">
        <v>0.83180399151975037</v>
      </c>
      <c r="L326" s="91"/>
      <c r="M326" s="92">
        <v>325</v>
      </c>
      <c r="N326" s="115">
        <v>1.7465543748432308</v>
      </c>
      <c r="O326" s="115">
        <v>0.45694516658068152</v>
      </c>
      <c r="P326" s="115">
        <v>0.70869238276451552</v>
      </c>
      <c r="Q326" s="115">
        <v>0.72885659136671632</v>
      </c>
      <c r="R326" s="115">
        <v>-0.1894733435643946</v>
      </c>
      <c r="S326" s="115">
        <v>2.3001597910258913</v>
      </c>
      <c r="T326" s="115">
        <v>0.93899470251265893</v>
      </c>
      <c r="U326" s="112">
        <v>0.1811462743087115</v>
      </c>
      <c r="V326" s="112">
        <v>0.25330936917367058</v>
      </c>
      <c r="W326" s="84">
        <v>0.96131856332624299</v>
      </c>
      <c r="X326" s="46"/>
      <c r="Y326" s="85">
        <v>325</v>
      </c>
      <c r="Z326" s="112">
        <f>(幕後結果!$AB$2+幕後結果!$AB$4*幕後結果_最佳化!$N1327)*12/3</f>
        <v>2.1201449523337117</v>
      </c>
      <c r="AA326" s="112">
        <f>(幕後結果!$AC$2+幕後結果!$AC$4*幕後結果_最佳化!$O1327)*12/3</f>
        <v>-0.59646541419663446</v>
      </c>
      <c r="AB326" s="112">
        <f>(幕後結果!$AD$2+幕後結果!$AD$4*幕後結果_最佳化!$P1327)*12/3</f>
        <v>1.6484972014952401</v>
      </c>
      <c r="AC326" s="112">
        <f>(幕後結果!$AE$2+幕後結果!$AE$4*幕後結果_最佳化!$Q1327)*12/3</f>
        <v>1.7665539934383354</v>
      </c>
      <c r="AD326" s="112">
        <f>(幕後結果!$AF$2+幕後結果!$AF$4*幕後結果_最佳化!$R1327)*12/3</f>
        <v>2.8165690867061417</v>
      </c>
      <c r="AE326" s="112">
        <f>(幕後結果!$AG$2+幕後結果!$AG$4*幕後結果_最佳化!$S1327)*12/3</f>
        <v>2.3545353432873712</v>
      </c>
      <c r="AF326" s="112">
        <f>(幕後結果!$AH$2+幕後結果!$AH$4*幕後結果_最佳化!$T1327)*12/3</f>
        <v>0.54024192670732063</v>
      </c>
      <c r="AG326" s="112">
        <f>(幕後結果!$AI$2+幕後結果!$AI$4*幕後結果_最佳化!$U1327)*12/3</f>
        <v>1.8456901814481219</v>
      </c>
      <c r="AH326" s="112">
        <f>(幕後結果!$AJ$2+幕後結果!$AJ$4*幕後結果_最佳化!$V1327)*12/3</f>
        <v>1.8347319957397439</v>
      </c>
      <c r="AI326" s="86">
        <f>(幕後結果!$AK$2+幕後結果!$AK$4*幕後結果_最佳化!$W1327)*12/3</f>
        <v>1.5154944781009601</v>
      </c>
      <c r="AJ326" s="46"/>
      <c r="AK326" s="46"/>
      <c r="AL326" s="46"/>
      <c r="AM326" s="94">
        <v>325</v>
      </c>
      <c r="AN326" s="112">
        <f t="shared" si="66"/>
        <v>0.10962103171571753</v>
      </c>
      <c r="AO326" s="112">
        <f t="shared" si="67"/>
        <v>0.11666916197444138</v>
      </c>
      <c r="AP326" s="112">
        <f t="shared" si="68"/>
        <v>1.3831981944748745E-2</v>
      </c>
      <c r="AQ326" s="112">
        <f t="shared" si="69"/>
        <v>5.1254255260672994E-3</v>
      </c>
      <c r="AR326" s="112">
        <f t="shared" si="70"/>
        <v>2.2926183202820617E-2</v>
      </c>
      <c r="AS326" s="112">
        <f t="shared" si="71"/>
        <v>5.355908133572608E-2</v>
      </c>
      <c r="AT326" s="112">
        <f t="shared" si="72"/>
        <v>0.16091013902099011</v>
      </c>
      <c r="AU326" s="112">
        <f t="shared" si="73"/>
        <v>0.26200515526955315</v>
      </c>
      <c r="AV326" s="112">
        <f t="shared" si="74"/>
        <v>3.8840401907830075E-3</v>
      </c>
      <c r="AW326" s="112">
        <f t="shared" si="75"/>
        <v>0.25146779981915218</v>
      </c>
      <c r="AX326" s="112">
        <f t="shared" si="76"/>
        <v>1.0000000000000002</v>
      </c>
      <c r="AY326" s="112">
        <f>SUMPRODUCT(AN326:AW326,幕後結果_最佳化!$Z$1005:$AI$1005)</f>
        <v>-4.3454960898348209E-3</v>
      </c>
      <c r="AZ326" s="112">
        <f>(SUMPRODUCT(AN326:AW326,MMULT(AN326:AW326,幕後結果!$AB$9:$AK$18)))*252</f>
        <v>5.8513135397580317E-2</v>
      </c>
      <c r="BA326" s="112">
        <f t="shared" si="77"/>
        <v>0.24189488501739825</v>
      </c>
      <c r="BB326" s="88">
        <f t="shared" si="78"/>
        <v>-0.19531415923258028</v>
      </c>
      <c r="BC326" s="46"/>
      <c r="BD326" s="46"/>
    </row>
    <row r="327" spans="1:56">
      <c r="A327" s="81">
        <v>326</v>
      </c>
      <c r="B327" s="112">
        <v>0.50516610139253637</v>
      </c>
      <c r="C327" s="112">
        <v>0.61327899002533259</v>
      </c>
      <c r="D327" s="112">
        <v>0.51372865096091913</v>
      </c>
      <c r="E327" s="112">
        <v>0.13723268747798878</v>
      </c>
      <c r="F327" s="112">
        <v>0.12150503974920412</v>
      </c>
      <c r="G327" s="112">
        <v>0.14598762845758895</v>
      </c>
      <c r="H327" s="112">
        <v>0.61765229431108248</v>
      </c>
      <c r="I327" s="112">
        <v>0.37749743704976235</v>
      </c>
      <c r="J327" s="112">
        <v>0.72741267476419025</v>
      </c>
      <c r="K327" s="90">
        <v>0.90720194355249562</v>
      </c>
      <c r="L327" s="91"/>
      <c r="M327" s="92">
        <v>326</v>
      </c>
      <c r="N327" s="115">
        <v>1.2949857757006461E-2</v>
      </c>
      <c r="O327" s="115">
        <v>0.28787552824613383</v>
      </c>
      <c r="P327" s="115">
        <v>3.4419419557638872E-2</v>
      </c>
      <c r="Q327" s="115">
        <v>-1.0928369958716246</v>
      </c>
      <c r="R327" s="115">
        <v>-1.1674961071316798</v>
      </c>
      <c r="S327" s="115">
        <v>-1.0537983329383376</v>
      </c>
      <c r="T327" s="115">
        <v>0.29932063510726314</v>
      </c>
      <c r="U327" s="112">
        <v>-0.31206006693682026</v>
      </c>
      <c r="V327" s="112">
        <v>0.60500654115643515</v>
      </c>
      <c r="W327" s="84">
        <v>1.3237198216846706</v>
      </c>
      <c r="X327" s="46"/>
      <c r="Y327" s="85">
        <v>326</v>
      </c>
      <c r="Z327" s="112">
        <f>(幕後結果!$AB$2+幕後結果!$AB$4*幕後結果_最佳化!$N1328)*12/3</f>
        <v>-3.2212423899235246E-2</v>
      </c>
      <c r="AA327" s="112">
        <f>(幕後結果!$AC$2+幕後結果!$AC$4*幕後結果_最佳化!$O1328)*12/3</f>
        <v>-0.98008006200392916</v>
      </c>
      <c r="AB327" s="112">
        <f>(幕後結果!$AD$2+幕後結果!$AD$4*幕後結果_最佳化!$P1328)*12/3</f>
        <v>0.5253133864964169</v>
      </c>
      <c r="AC327" s="112">
        <f>(幕後結果!$AE$2+幕後結果!$AE$4*幕後結果_最佳化!$Q1328)*12/3</f>
        <v>0.15407989672116529</v>
      </c>
      <c r="AD327" s="112">
        <f>(幕後結果!$AF$2+幕後結果!$AF$4*幕後結果_最佳化!$R1328)*12/3</f>
        <v>0.76411011376289695</v>
      </c>
      <c r="AE327" s="112">
        <f>(幕後結果!$AG$2+幕後結果!$AG$4*幕後結果_最佳化!$S1328)*12/3</f>
        <v>-1.3932237244247521</v>
      </c>
      <c r="AF327" s="112">
        <f>(幕後結果!$AH$2+幕後結果!$AH$4*幕後結果_最佳化!$T1328)*12/3</f>
        <v>-5.4773490752490689E-2</v>
      </c>
      <c r="AG327" s="112">
        <f>(幕後結果!$AI$2+幕後結果!$AI$4*幕後結果_最佳化!$U1328)*12/3</f>
        <v>-0.62791413737509472</v>
      </c>
      <c r="AH327" s="112">
        <f>(幕後結果!$AJ$2+幕後結果!$AJ$4*幕後結果_最佳化!$V1328)*12/3</f>
        <v>1.4961026635437771</v>
      </c>
      <c r="AI327" s="86">
        <f>(幕後結果!$AK$2+幕後結果!$AK$4*幕後結果_最佳化!$W1328)*12/3</f>
        <v>0.98741543097927398</v>
      </c>
      <c r="AJ327" s="46"/>
      <c r="AK327" s="46"/>
      <c r="AL327" s="46"/>
      <c r="AM327" s="94">
        <v>326</v>
      </c>
      <c r="AN327" s="112">
        <f t="shared" si="66"/>
        <v>0.12084170043031496</v>
      </c>
      <c r="AO327" s="112">
        <f t="shared" si="67"/>
        <v>5.6937209034954972E-2</v>
      </c>
      <c r="AP327" s="112">
        <f t="shared" si="68"/>
        <v>0.16086900952000407</v>
      </c>
      <c r="AQ327" s="112">
        <f t="shared" si="69"/>
        <v>0.14885112501797826</v>
      </c>
      <c r="AR327" s="112">
        <f t="shared" si="70"/>
        <v>0.13407847508204007</v>
      </c>
      <c r="AS327" s="112">
        <f t="shared" si="71"/>
        <v>1.5471800855444674E-2</v>
      </c>
      <c r="AT327" s="112">
        <f t="shared" si="72"/>
        <v>0.10868341187711071</v>
      </c>
      <c r="AU327" s="112">
        <f t="shared" si="73"/>
        <v>6.5196346435884844E-2</v>
      </c>
      <c r="AV327" s="112">
        <f t="shared" si="74"/>
        <v>2.7852318906701014E-2</v>
      </c>
      <c r="AW327" s="112">
        <f t="shared" si="75"/>
        <v>0.16121860283956665</v>
      </c>
      <c r="AX327" s="112">
        <f t="shared" si="76"/>
        <v>1.0000000000000002</v>
      </c>
      <c r="AY327" s="112">
        <f>SUMPRODUCT(AN327:AW327,幕後結果_最佳化!$Z$1005:$AI$1005)</f>
        <v>0.46114322835000637</v>
      </c>
      <c r="AZ327" s="112">
        <f>(SUMPRODUCT(AN327:AW327,MMULT(AN327:AW327,幕後結果!$AB$9:$AK$18)))*252</f>
        <v>5.2019584561838653E-2</v>
      </c>
      <c r="BA327" s="112">
        <f t="shared" si="77"/>
        <v>0.22807802296985707</v>
      </c>
      <c r="BB327" s="88">
        <f t="shared" si="78"/>
        <v>1.8337725963420932</v>
      </c>
      <c r="BC327" s="46"/>
      <c r="BD327" s="46"/>
    </row>
    <row r="328" spans="1:56">
      <c r="A328" s="81">
        <v>327</v>
      </c>
      <c r="B328" s="112">
        <v>0.48308797405085602</v>
      </c>
      <c r="C328" s="112">
        <v>0.77596978900382396</v>
      </c>
      <c r="D328" s="112">
        <v>0.2371495456811239</v>
      </c>
      <c r="E328" s="112">
        <v>0.92926207196965649</v>
      </c>
      <c r="F328" s="112">
        <v>0.2269661171137447</v>
      </c>
      <c r="G328" s="112">
        <v>3.5035827658483232E-2</v>
      </c>
      <c r="H328" s="112">
        <v>0.12175740864393658</v>
      </c>
      <c r="I328" s="112">
        <v>0.55990956928520075</v>
      </c>
      <c r="J328" s="112">
        <v>4.8157523056429952E-2</v>
      </c>
      <c r="K328" s="90">
        <v>0.2710361862453825</v>
      </c>
      <c r="L328" s="91"/>
      <c r="M328" s="92">
        <v>327</v>
      </c>
      <c r="N328" s="115">
        <v>-4.2404867544834454E-2</v>
      </c>
      <c r="O328" s="115">
        <v>0.75865256074916987</v>
      </c>
      <c r="P328" s="115">
        <v>-0.71550169904455663</v>
      </c>
      <c r="Q328" s="115">
        <v>1.4703172322551841</v>
      </c>
      <c r="R328" s="115">
        <v>-0.74887552345773201</v>
      </c>
      <c r="S328" s="115">
        <v>-1.8114471995612484</v>
      </c>
      <c r="T328" s="115">
        <v>-1.1662464497663343</v>
      </c>
      <c r="U328" s="112">
        <v>0.15073994533298768</v>
      </c>
      <c r="V328" s="112">
        <v>-1.6629869582930576</v>
      </c>
      <c r="W328" s="84">
        <v>-0.60968216306623679</v>
      </c>
      <c r="X328" s="46"/>
      <c r="Y328" s="85">
        <v>327</v>
      </c>
      <c r="Z328" s="112">
        <f>(幕後結果!$AB$2+幕後結果!$AB$4*幕後結果_最佳化!$N1329)*12/3</f>
        <v>-0.10093810506728911</v>
      </c>
      <c r="AA328" s="112">
        <f>(幕後結果!$AC$2+幕後結果!$AC$4*幕後結果_最佳化!$O1329)*12/3</f>
        <v>-0.33612447790872957</v>
      </c>
      <c r="AB328" s="112">
        <f>(幕後結果!$AD$2+幕後結果!$AD$4*幕後結果_最佳化!$P1329)*12/3</f>
        <v>-9.293481068778453E-2</v>
      </c>
      <c r="AC328" s="112">
        <f>(幕後結果!$AE$2+幕後結果!$AE$4*幕後結果_最佳化!$Q1329)*12/3</f>
        <v>1.9141346654706473</v>
      </c>
      <c r="AD328" s="112">
        <f>(幕後結果!$AF$2+幕後結果!$AF$4*幕後結果_最佳化!$R1329)*12/3</f>
        <v>1.7242659404114666</v>
      </c>
      <c r="AE328" s="112">
        <f>(幕後結果!$AG$2+幕後結果!$AG$4*幕後結果_最佳化!$S1329)*12/3</f>
        <v>-1.7821394678051548</v>
      </c>
      <c r="AF328" s="112">
        <f>(幕後結果!$AH$2+幕後結果!$AH$4*幕後結果_最佳化!$T1329)*12/3</f>
        <v>-0.74196438389194663</v>
      </c>
      <c r="AG328" s="112">
        <f>(幕後結果!$AI$2+幕後結果!$AI$4*幕後結果_最佳化!$U1329)*12/3</f>
        <v>0.89646198495951757</v>
      </c>
      <c r="AH328" s="112">
        <f>(幕後結果!$AJ$2+幕後結果!$AJ$4*幕後結果_最佳化!$V1329)*12/3</f>
        <v>-0.93341337152624904</v>
      </c>
      <c r="AI328" s="86">
        <f>(幕後結果!$AK$2+幕後結果!$AK$4*幕後結果_最佳化!$W1329)*12/3</f>
        <v>-0.61751975545027282</v>
      </c>
      <c r="AJ328" s="46"/>
      <c r="AK328" s="46"/>
      <c r="AL328" s="46"/>
      <c r="AM328" s="94">
        <v>327</v>
      </c>
      <c r="AN328" s="112">
        <f t="shared" si="66"/>
        <v>0.18916718214328149</v>
      </c>
      <c r="AO328" s="112">
        <f t="shared" si="67"/>
        <v>5.1714274299327262E-2</v>
      </c>
      <c r="AP328" s="112">
        <f t="shared" si="68"/>
        <v>9.0094549258094583E-2</v>
      </c>
      <c r="AQ328" s="112">
        <f t="shared" si="69"/>
        <v>7.1106150472285981E-2</v>
      </c>
      <c r="AR328" s="112">
        <f t="shared" si="70"/>
        <v>8.3471216900336015E-2</v>
      </c>
      <c r="AS328" s="112">
        <f t="shared" si="71"/>
        <v>6.4851587218488049E-2</v>
      </c>
      <c r="AT328" s="112">
        <f t="shared" si="72"/>
        <v>8.7989826185738557E-2</v>
      </c>
      <c r="AU328" s="112">
        <f t="shared" si="73"/>
        <v>0.12992122819023846</v>
      </c>
      <c r="AV328" s="112">
        <f t="shared" si="74"/>
        <v>0.14204807669419806</v>
      </c>
      <c r="AW328" s="112">
        <f t="shared" si="75"/>
        <v>8.9635908638011477E-2</v>
      </c>
      <c r="AX328" s="112">
        <f t="shared" si="76"/>
        <v>1</v>
      </c>
      <c r="AY328" s="112">
        <f>SUMPRODUCT(AN328:AW328,幕後結果_最佳化!$Z$1005:$AI$1005)</f>
        <v>0.40066214610611822</v>
      </c>
      <c r="AZ328" s="112">
        <f>(SUMPRODUCT(AN328:AW328,MMULT(AN328:AW328,幕後結果!$AB$9:$AK$18)))*252</f>
        <v>5.225502856115781E-2</v>
      </c>
      <c r="BA328" s="112">
        <f t="shared" si="77"/>
        <v>0.22859358818907807</v>
      </c>
      <c r="BB328" s="88">
        <f t="shared" si="78"/>
        <v>1.5650576594921819</v>
      </c>
      <c r="BC328" s="46"/>
      <c r="BD328" s="46"/>
    </row>
    <row r="329" spans="1:56">
      <c r="A329" s="81">
        <v>328</v>
      </c>
      <c r="B329" s="112">
        <v>0.47208086585203146</v>
      </c>
      <c r="C329" s="112">
        <v>0.70101080022816165</v>
      </c>
      <c r="D329" s="112">
        <v>0.16459055671398315</v>
      </c>
      <c r="E329" s="112">
        <v>2.5119537764359157E-2</v>
      </c>
      <c r="F329" s="112">
        <v>0.81884333590461122</v>
      </c>
      <c r="G329" s="112">
        <v>0.58365134778433991</v>
      </c>
      <c r="H329" s="112">
        <v>0.98800546270183487</v>
      </c>
      <c r="I329" s="112">
        <v>0.36030333997149744</v>
      </c>
      <c r="J329" s="112">
        <v>0.68396556862464464</v>
      </c>
      <c r="K329" s="90">
        <v>0.69706487264472194</v>
      </c>
      <c r="L329" s="91"/>
      <c r="M329" s="92">
        <v>328</v>
      </c>
      <c r="N329" s="115">
        <v>-7.0040113947248447E-2</v>
      </c>
      <c r="O329" s="115">
        <v>0.52730990131961597</v>
      </c>
      <c r="P329" s="115">
        <v>-0.97576463565075422</v>
      </c>
      <c r="Q329" s="115">
        <v>-1.957922770637591</v>
      </c>
      <c r="R329" s="115">
        <v>0.91096592451407743</v>
      </c>
      <c r="S329" s="115">
        <v>0.2112434538795942</v>
      </c>
      <c r="T329" s="115">
        <v>2.2573041761973496</v>
      </c>
      <c r="U329" s="112">
        <v>-0.35764809664439978</v>
      </c>
      <c r="V329" s="112">
        <v>0.47881694226554516</v>
      </c>
      <c r="W329" s="84">
        <v>0.51597731285378612</v>
      </c>
      <c r="X329" s="46"/>
      <c r="Y329" s="85">
        <v>328</v>
      </c>
      <c r="Z329" s="112">
        <f>(幕後結果!$AB$2+幕後結果!$AB$4*幕後結果_最佳化!$N1330)*12/3</f>
        <v>-0.13524865620626744</v>
      </c>
      <c r="AA329" s="112">
        <f>(幕後結果!$AC$2+幕後結果!$AC$4*幕後結果_最佳化!$O1330)*12/3</f>
        <v>-0.65733262431739858</v>
      </c>
      <c r="AB329" s="112">
        <f>(幕後結果!$AD$2+幕後結果!$AD$4*幕後結果_最佳化!$P1330)*12/3</f>
        <v>-0.35012774506811467</v>
      </c>
      <c r="AC329" s="112">
        <f>(幕後結果!$AE$2+幕後結果!$AE$4*幕後結果_最佳化!$Q1330)*12/3</f>
        <v>-0.67489397266617546</v>
      </c>
      <c r="AD329" s="112">
        <f>(幕後結果!$AF$2+幕後結果!$AF$4*幕後結果_最佳化!$R1330)*12/3</f>
        <v>2.5565532227506882</v>
      </c>
      <c r="AE329" s="112">
        <f>(幕後結果!$AG$2+幕後結果!$AG$4*幕後結果_最佳化!$S1330)*12/3</f>
        <v>0.27278256626466291</v>
      </c>
      <c r="AF329" s="112">
        <f>(幕後結果!$AH$2+幕後結果!$AH$4*幕後結果_最佳化!$T1330)*12/3</f>
        <v>1.3221106671919163</v>
      </c>
      <c r="AG329" s="112">
        <f>(幕後結果!$AI$2+幕後結果!$AI$4*幕後結果_最佳化!$U1330)*12/3</f>
        <v>-0.75115553425799808</v>
      </c>
      <c r="AH329" s="112">
        <f>(幕後結果!$AJ$2+幕後結果!$AJ$4*幕後結果_最佳化!$V1330)*12/3</f>
        <v>2.3964718143782497</v>
      </c>
      <c r="AI329" s="86">
        <f>(幕後結果!$AK$2+幕後結果!$AK$4*幕後結果_最佳化!$W1330)*12/3</f>
        <v>0.84338816269022809</v>
      </c>
      <c r="AJ329" s="46"/>
      <c r="AK329" s="46"/>
      <c r="AL329" s="46"/>
      <c r="AM329" s="94">
        <v>328</v>
      </c>
      <c r="AN329" s="112">
        <f t="shared" si="66"/>
        <v>0.15055212293644762</v>
      </c>
      <c r="AO329" s="112">
        <f t="shared" si="67"/>
        <v>4.8490121822160587E-2</v>
      </c>
      <c r="AP329" s="112">
        <f t="shared" si="68"/>
        <v>3.64945354457476E-2</v>
      </c>
      <c r="AQ329" s="112">
        <f t="shared" si="69"/>
        <v>8.3113055809108896E-2</v>
      </c>
      <c r="AR329" s="112">
        <f t="shared" si="70"/>
        <v>6.1802633780059728E-2</v>
      </c>
      <c r="AS329" s="112">
        <f t="shared" si="71"/>
        <v>0.14830154359767428</v>
      </c>
      <c r="AT329" s="112">
        <f t="shared" si="72"/>
        <v>0.16013340767193143</v>
      </c>
      <c r="AU329" s="112">
        <f t="shared" si="73"/>
        <v>1.6463264266523486E-2</v>
      </c>
      <c r="AV329" s="112">
        <f t="shared" si="74"/>
        <v>0.13589257504664343</v>
      </c>
      <c r="AW329" s="112">
        <f t="shared" si="75"/>
        <v>0.1587567396237029</v>
      </c>
      <c r="AX329" s="112">
        <f t="shared" si="76"/>
        <v>1</v>
      </c>
      <c r="AY329" s="112">
        <f>SUMPRODUCT(AN329:AW329,幕後結果_最佳化!$Z$1005:$AI$1005)</f>
        <v>0.29643298289447223</v>
      </c>
      <c r="AZ329" s="112">
        <f>(SUMPRODUCT(AN329:AW329,MMULT(AN329:AW329,幕後結果!$AB$9:$AK$18)))*252</f>
        <v>4.4408801479724543E-2</v>
      </c>
      <c r="BA329" s="112">
        <f t="shared" si="77"/>
        <v>0.21073395900927913</v>
      </c>
      <c r="BB329" s="88">
        <f t="shared" si="78"/>
        <v>1.2030950497319162</v>
      </c>
      <c r="BC329" s="46"/>
      <c r="BD329" s="46"/>
    </row>
    <row r="330" spans="1:56">
      <c r="A330" s="81">
        <v>329</v>
      </c>
      <c r="B330" s="112">
        <v>0.32745280074826821</v>
      </c>
      <c r="C330" s="112">
        <v>0.20688927354083009</v>
      </c>
      <c r="D330" s="112">
        <v>0.11901343893045846</v>
      </c>
      <c r="E330" s="112">
        <v>0.58194073484166009</v>
      </c>
      <c r="F330" s="112">
        <v>0.68277249858302413</v>
      </c>
      <c r="G330" s="112">
        <v>9.6666402773036397E-2</v>
      </c>
      <c r="H330" s="112">
        <v>0.11284858969529221</v>
      </c>
      <c r="I330" s="112">
        <v>0.39395017154183343</v>
      </c>
      <c r="J330" s="112">
        <v>0.76905972203242023</v>
      </c>
      <c r="K330" s="90">
        <v>1.1331984676501206E-2</v>
      </c>
      <c r="L330" s="91"/>
      <c r="M330" s="92">
        <v>329</v>
      </c>
      <c r="N330" s="115">
        <v>-0.44695770046180433</v>
      </c>
      <c r="O330" s="115">
        <v>-0.81726229882956669</v>
      </c>
      <c r="P330" s="115">
        <v>-1.1799329642015022</v>
      </c>
      <c r="Q330" s="115">
        <v>0.20686085257956416</v>
      </c>
      <c r="R330" s="115">
        <v>0.47546580191531868</v>
      </c>
      <c r="S330" s="115">
        <v>-1.3007828159240624</v>
      </c>
      <c r="T330" s="115">
        <v>-1.2115173757812128</v>
      </c>
      <c r="U330" s="112">
        <v>-0.26903812668903371</v>
      </c>
      <c r="V330" s="112">
        <v>0.73575377693186272</v>
      </c>
      <c r="W330" s="84">
        <v>-2.2790520843899218</v>
      </c>
      <c r="X330" s="46"/>
      <c r="Y330" s="85">
        <v>329</v>
      </c>
      <c r="Z330" s="112">
        <f>(幕後結果!$AB$2+幕後結果!$AB$4*幕後結果_最佳化!$N1331)*12/3</f>
        <v>-0.60321083533698472</v>
      </c>
      <c r="AA330" s="112">
        <f>(幕後結果!$AC$2+幕後結果!$AC$4*幕後結果_最佳化!$O1331)*12/3</f>
        <v>-2.542999685011325</v>
      </c>
      <c r="AB330" s="112">
        <f>(幕後結果!$AD$2+幕後結果!$AD$4*幕後結果_最佳化!$P1331)*12/3</f>
        <v>-0.77700780750101262</v>
      </c>
      <c r="AC330" s="112">
        <f>(幕後結果!$AE$2+幕後結果!$AE$4*幕後結果_最佳化!$Q1331)*12/3</f>
        <v>0.59168244133190218</v>
      </c>
      <c r="AD330" s="112">
        <f>(幕後結果!$AF$2+幕後結果!$AF$4*幕後結果_最佳化!$R1331)*12/3</f>
        <v>2.0791669133682764</v>
      </c>
      <c r="AE330" s="112">
        <f>(幕後結果!$AG$2+幕後結果!$AG$4*幕後結果_最佳化!$S1331)*12/3</f>
        <v>-1.6056132838954855</v>
      </c>
      <c r="AF330" s="112">
        <f>(幕後結果!$AH$2+幕後結果!$AH$4*幕後結果_最佳化!$T1331)*12/3</f>
        <v>-0.93624587018863104</v>
      </c>
      <c r="AG330" s="112">
        <f>(幕後結果!$AI$2+幕後結果!$AI$4*幕後結果_最佳化!$U1331)*12/3</f>
        <v>-0.50131218507987663</v>
      </c>
      <c r="AH330" s="112">
        <f>(幕後結果!$AJ$2+幕後結果!$AJ$4*幕後結果_最佳化!$V1331)*12/3</f>
        <v>1.603444997580376</v>
      </c>
      <c r="AI330" s="86">
        <f>(幕後結果!$AK$2+幕後結果!$AK$4*幕後結果_最佳化!$W1331)*12/3</f>
        <v>-1.8367697270519205</v>
      </c>
      <c r="AJ330" s="46"/>
      <c r="AK330" s="46"/>
      <c r="AL330" s="46"/>
      <c r="AM330" s="94">
        <v>329</v>
      </c>
      <c r="AN330" s="112">
        <f t="shared" si="66"/>
        <v>7.8867262301471272E-2</v>
      </c>
      <c r="AO330" s="112">
        <f t="shared" si="67"/>
        <v>0.12072109541243188</v>
      </c>
      <c r="AP330" s="112">
        <f t="shared" si="68"/>
        <v>2.925871641798472E-3</v>
      </c>
      <c r="AQ330" s="112">
        <f t="shared" si="69"/>
        <v>0.22464843956192601</v>
      </c>
      <c r="AR330" s="112">
        <f t="shared" si="70"/>
        <v>7.3280436063307794E-2</v>
      </c>
      <c r="AS330" s="112">
        <f t="shared" si="71"/>
        <v>6.576909714115943E-2</v>
      </c>
      <c r="AT330" s="112">
        <f t="shared" si="72"/>
        <v>7.2968834058731058E-2</v>
      </c>
      <c r="AU330" s="112">
        <f t="shared" si="73"/>
        <v>5.6122371576283255E-2</v>
      </c>
      <c r="AV330" s="112">
        <f t="shared" si="74"/>
        <v>9.96320187102466E-2</v>
      </c>
      <c r="AW330" s="112">
        <f t="shared" si="75"/>
        <v>0.20506457353264432</v>
      </c>
      <c r="AX330" s="112">
        <f t="shared" si="76"/>
        <v>1.0000000000000002</v>
      </c>
      <c r="AY330" s="112">
        <f>SUMPRODUCT(AN330:AW330,幕後結果_最佳化!$Z$1005:$AI$1005)</f>
        <v>0.33315704692883724</v>
      </c>
      <c r="AZ330" s="112">
        <f>(SUMPRODUCT(AN330:AW330,MMULT(AN330:AW330,幕後結果!$AB$9:$AK$18)))*252</f>
        <v>5.0441605664631184E-2</v>
      </c>
      <c r="BA330" s="112">
        <f t="shared" si="77"/>
        <v>0.22459208727074778</v>
      </c>
      <c r="BB330" s="88">
        <f t="shared" si="78"/>
        <v>1.2923743238510881</v>
      </c>
      <c r="BC330" s="46"/>
      <c r="BD330" s="46"/>
    </row>
    <row r="331" spans="1:56">
      <c r="A331" s="81">
        <v>330</v>
      </c>
      <c r="B331" s="112">
        <v>0.12234546098944588</v>
      </c>
      <c r="C331" s="112">
        <v>5.7404157012142409E-2</v>
      </c>
      <c r="D331" s="112">
        <v>0.40385026414597869</v>
      </c>
      <c r="E331" s="112">
        <v>0.20451276847417299</v>
      </c>
      <c r="F331" s="112">
        <v>0.81297980168617534</v>
      </c>
      <c r="G331" s="112">
        <v>0.58495646530977519</v>
      </c>
      <c r="H331" s="112">
        <v>3.3748087618893363E-2</v>
      </c>
      <c r="I331" s="112">
        <v>6.181532978734583E-2</v>
      </c>
      <c r="J331" s="112">
        <v>0.87223428784589774</v>
      </c>
      <c r="K331" s="90">
        <v>0.91935828159204314</v>
      </c>
      <c r="L331" s="91"/>
      <c r="M331" s="92">
        <v>330</v>
      </c>
      <c r="N331" s="115">
        <v>-1.1633416290500662</v>
      </c>
      <c r="O331" s="115">
        <v>-1.5769444216715813</v>
      </c>
      <c r="P331" s="115">
        <v>-0.24339356506162918</v>
      </c>
      <c r="Q331" s="115">
        <v>-0.82560968931003398</v>
      </c>
      <c r="R331" s="115">
        <v>0.88893056679254745</v>
      </c>
      <c r="S331" s="115">
        <v>0.21458989968432146</v>
      </c>
      <c r="T331" s="115">
        <v>-1.8283557674856403</v>
      </c>
      <c r="U331" s="112">
        <v>-1.5397116345471324</v>
      </c>
      <c r="V331" s="112">
        <v>1.1370164132685008</v>
      </c>
      <c r="W331" s="84">
        <v>1.4007680798330286</v>
      </c>
      <c r="X331" s="46"/>
      <c r="Y331" s="85">
        <v>330</v>
      </c>
      <c r="Z331" s="112">
        <f>(幕後結果!$AB$2+幕後結果!$AB$4*幕後結果_最佳化!$N1332)*12/3</f>
        <v>-1.4926375861989818</v>
      </c>
      <c r="AA331" s="112">
        <f>(幕後結果!$AC$2+幕後結果!$AC$4*幕後結果_最佳化!$O1332)*12/3</f>
        <v>-3.6521401226418297</v>
      </c>
      <c r="AB331" s="112">
        <f>(幕後結果!$AD$2+幕後結果!$AD$4*幕後結果_最佳化!$P1332)*12/3</f>
        <v>-0.25893395471524894</v>
      </c>
      <c r="AC331" s="112">
        <f>(幕後結果!$AE$2+幕後結果!$AE$4*幕後結果_最佳化!$Q1332)*12/3</f>
        <v>-0.11035434893840668</v>
      </c>
      <c r="AD331" s="112">
        <f>(幕後結果!$AF$2+幕後結果!$AF$4*幕後結果_最佳化!$R1332)*12/3</f>
        <v>2.0034228023640015</v>
      </c>
      <c r="AE331" s="112">
        <f>(幕後結果!$AG$2+幕後結果!$AG$4*幕後結果_最佳化!$S1332)*12/3</f>
        <v>-0.24673171193807794</v>
      </c>
      <c r="AF331" s="112">
        <f>(幕後結果!$AH$2+幕後結果!$AH$4*幕後結果_最佳化!$T1332)*12/3</f>
        <v>-1.3946144133898113</v>
      </c>
      <c r="AG331" s="112">
        <f>(幕後結果!$AI$2+幕後結果!$AI$4*幕後結果_最佳化!$U1332)*12/3</f>
        <v>-1.9716408420301983</v>
      </c>
      <c r="AH331" s="112">
        <f>(幕後結果!$AJ$2+幕後結果!$AJ$4*幕後結果_最佳化!$V1332)*12/3</f>
        <v>2.0977537929275076</v>
      </c>
      <c r="AI331" s="86">
        <f>(幕後結果!$AK$2+幕後結果!$AK$4*幕後結果_最佳化!$W1332)*12/3</f>
        <v>0.59010248675606225</v>
      </c>
      <c r="AJ331" s="46"/>
      <c r="AK331" s="46"/>
      <c r="AL331" s="46"/>
      <c r="AM331" s="94">
        <v>330</v>
      </c>
      <c r="AN331" s="112">
        <f t="shared" si="66"/>
        <v>4.363268427862034E-2</v>
      </c>
      <c r="AO331" s="112">
        <f t="shared" si="67"/>
        <v>0.18229572187958409</v>
      </c>
      <c r="AP331" s="112">
        <f t="shared" si="68"/>
        <v>5.9908942976249151E-2</v>
      </c>
      <c r="AQ331" s="112">
        <f t="shared" si="69"/>
        <v>0.14549237355639585</v>
      </c>
      <c r="AR331" s="112">
        <f t="shared" si="70"/>
        <v>0.1683755833322064</v>
      </c>
      <c r="AS331" s="112">
        <f t="shared" si="71"/>
        <v>3.5817535083268473E-2</v>
      </c>
      <c r="AT331" s="112">
        <f t="shared" si="72"/>
        <v>2.4163183119623712E-2</v>
      </c>
      <c r="AU331" s="112">
        <f t="shared" si="73"/>
        <v>5.0582203034345186E-2</v>
      </c>
      <c r="AV331" s="112">
        <f t="shared" si="74"/>
        <v>0.17547846281684981</v>
      </c>
      <c r="AW331" s="112">
        <f t="shared" si="75"/>
        <v>0.11425330992285711</v>
      </c>
      <c r="AX331" s="112">
        <f t="shared" si="76"/>
        <v>1</v>
      </c>
      <c r="AY331" s="112">
        <f>SUMPRODUCT(AN331:AW331,幕後結果_最佳化!$Z$1005:$AI$1005)</f>
        <v>0.48778930135927556</v>
      </c>
      <c r="AZ331" s="112">
        <f>(SUMPRODUCT(AN331:AW331,MMULT(AN331:AW331,幕後結果!$AB$9:$AK$18)))*252</f>
        <v>6.1566501098666009E-2</v>
      </c>
      <c r="BA331" s="112">
        <f t="shared" si="77"/>
        <v>0.24812597828253696</v>
      </c>
      <c r="BB331" s="88">
        <f t="shared" si="78"/>
        <v>1.7929976717419223</v>
      </c>
      <c r="BC331" s="46"/>
      <c r="BD331" s="46"/>
    </row>
    <row r="332" spans="1:56">
      <c r="A332" s="81">
        <v>331</v>
      </c>
      <c r="B332" s="112">
        <v>0.53472538963114813</v>
      </c>
      <c r="C332" s="112">
        <v>0.34726046525477705</v>
      </c>
      <c r="D332" s="112">
        <v>0.24031580075108749</v>
      </c>
      <c r="E332" s="112">
        <v>0.68856814797286292</v>
      </c>
      <c r="F332" s="112">
        <v>0.42178280437130033</v>
      </c>
      <c r="G332" s="112">
        <v>0.87736737563069367</v>
      </c>
      <c r="H332" s="112">
        <v>0.96397321219229037</v>
      </c>
      <c r="I332" s="112">
        <v>0.35246499657046937</v>
      </c>
      <c r="J332" s="112">
        <v>0.81215906195718102</v>
      </c>
      <c r="K332" s="90">
        <v>0.93493788776568043</v>
      </c>
      <c r="L332" s="91"/>
      <c r="M332" s="92">
        <v>331</v>
      </c>
      <c r="N332" s="115">
        <v>8.7153851681662078E-2</v>
      </c>
      <c r="O332" s="115">
        <v>-0.39272726540789632</v>
      </c>
      <c r="P332" s="115">
        <v>-0.70528707622675635</v>
      </c>
      <c r="Q332" s="115">
        <v>0.49179580266404416</v>
      </c>
      <c r="R332" s="115">
        <v>-0.19733472271332891</v>
      </c>
      <c r="S332" s="115">
        <v>1.161926679842102</v>
      </c>
      <c r="T332" s="115">
        <v>1.7987794478309804</v>
      </c>
      <c r="U332" s="112">
        <v>-0.37867395938562254</v>
      </c>
      <c r="V332" s="112">
        <v>0.88588059083024251</v>
      </c>
      <c r="W332" s="84">
        <v>1.5136122022525973</v>
      </c>
      <c r="X332" s="46"/>
      <c r="Y332" s="85">
        <v>331</v>
      </c>
      <c r="Z332" s="112">
        <f>(幕後結果!$AB$2+幕後結果!$AB$4*幕後結果_最佳化!$N1333)*12/3</f>
        <v>5.9915574208497885E-2</v>
      </c>
      <c r="AA332" s="112">
        <f>(幕後結果!$AC$2+幕後結果!$AC$4*幕後結果_最佳化!$O1333)*12/3</f>
        <v>-1.9115531269854225</v>
      </c>
      <c r="AB332" s="112">
        <f>(幕後結果!$AD$2+幕後結果!$AD$4*幕後結果_最佳化!$P1333)*12/3</f>
        <v>-0.16200838406290285</v>
      </c>
      <c r="AC332" s="112">
        <f>(幕後結果!$AE$2+幕後結果!$AE$4*幕後結果_最佳化!$Q1333)*12/3</f>
        <v>1.015464918413121</v>
      </c>
      <c r="AD332" s="112">
        <f>(幕後結果!$AF$2+幕後結果!$AF$4*幕後結果_最佳化!$R1333)*12/3</f>
        <v>1.8094775771717995</v>
      </c>
      <c r="AE332" s="112">
        <f>(幕後結果!$AG$2+幕後結果!$AG$4*幕後結果_最佳化!$S1333)*12/3</f>
        <v>0.92007009243889704</v>
      </c>
      <c r="AF332" s="112">
        <f>(幕後結果!$AH$2+幕後結果!$AH$4*幕後結果_最佳化!$T1333)*12/3</f>
        <v>0.96064533259511098</v>
      </c>
      <c r="AG332" s="112">
        <f>(幕後結果!$AI$2+幕後結果!$AI$4*幕後結果_最佳化!$U1333)*12/3</f>
        <v>0.41035590641000574</v>
      </c>
      <c r="AH332" s="112">
        <f>(幕後結果!$AJ$2+幕後結果!$AJ$4*幕後結果_最佳化!$V1333)*12/3</f>
        <v>2.1173318592674155</v>
      </c>
      <c r="AI332" s="86">
        <f>(幕後結果!$AK$2+幕後結果!$AK$4*幕後結果_最佳化!$W1333)*12/3</f>
        <v>1.2506591263479643</v>
      </c>
      <c r="AJ332" s="46"/>
      <c r="AK332" s="46"/>
      <c r="AL332" s="46"/>
      <c r="AM332" s="94">
        <v>331</v>
      </c>
      <c r="AN332" s="112">
        <f t="shared" si="66"/>
        <v>0.15919698361331425</v>
      </c>
      <c r="AO332" s="112">
        <f t="shared" si="67"/>
        <v>1.7600783831249328E-2</v>
      </c>
      <c r="AP332" s="112">
        <f t="shared" si="68"/>
        <v>7.2164682018915946E-2</v>
      </c>
      <c r="AQ332" s="112">
        <f t="shared" si="69"/>
        <v>0.15524268664059532</v>
      </c>
      <c r="AR332" s="112">
        <f t="shared" si="70"/>
        <v>0.17062698056327796</v>
      </c>
      <c r="AS332" s="112">
        <f t="shared" si="71"/>
        <v>0.19173991722835648</v>
      </c>
      <c r="AT332" s="112">
        <f t="shared" si="72"/>
        <v>3.0971160106140632E-2</v>
      </c>
      <c r="AU332" s="112">
        <f t="shared" si="73"/>
        <v>1.3773811995098445E-2</v>
      </c>
      <c r="AV332" s="112">
        <f t="shared" si="74"/>
        <v>9.9947164265761189E-3</v>
      </c>
      <c r="AW332" s="112">
        <f t="shared" si="75"/>
        <v>0.17868827757647557</v>
      </c>
      <c r="AX332" s="112">
        <f t="shared" si="76"/>
        <v>1</v>
      </c>
      <c r="AY332" s="112">
        <f>SUMPRODUCT(AN332:AW332,幕後結果_最佳化!$Z$1005:$AI$1005)</f>
        <v>0.5081501184170113</v>
      </c>
      <c r="AZ332" s="112">
        <f>(SUMPRODUCT(AN332:AW332,MMULT(AN332:AW332,幕後結果!$AB$9:$AK$18)))*252</f>
        <v>5.6251530945623185E-2</v>
      </c>
      <c r="BA332" s="112">
        <f t="shared" si="77"/>
        <v>0.23717405200743016</v>
      </c>
      <c r="BB332" s="88">
        <f t="shared" si="78"/>
        <v>1.9616400465361026</v>
      </c>
      <c r="BC332" s="46"/>
      <c r="BD332" s="46"/>
    </row>
    <row r="333" spans="1:56">
      <c r="A333" s="81">
        <v>332</v>
      </c>
      <c r="B333" s="112">
        <v>0.23429385948766979</v>
      </c>
      <c r="C333" s="112">
        <v>0.70515512253070378</v>
      </c>
      <c r="D333" s="112">
        <v>0.55487251950269623</v>
      </c>
      <c r="E333" s="112">
        <v>0.1720823160048095</v>
      </c>
      <c r="F333" s="112">
        <v>8.4807271166666753E-2</v>
      </c>
      <c r="G333" s="112">
        <v>0.88199873044364296</v>
      </c>
      <c r="H333" s="112">
        <v>0.60925211365912668</v>
      </c>
      <c r="I333" s="112">
        <v>0.43414452994407049</v>
      </c>
      <c r="J333" s="112">
        <v>0.91735778954622527</v>
      </c>
      <c r="K333" s="90">
        <v>0.39859895250857069</v>
      </c>
      <c r="L333" s="91"/>
      <c r="M333" s="92">
        <v>332</v>
      </c>
      <c r="N333" s="115">
        <v>-0.72477884012088423</v>
      </c>
      <c r="O333" s="115">
        <v>0.53928567023439411</v>
      </c>
      <c r="P333" s="115">
        <v>0.13798159812415692</v>
      </c>
      <c r="Q333" s="115">
        <v>-0.9459685411445844</v>
      </c>
      <c r="R333" s="115">
        <v>-1.3734434102067306</v>
      </c>
      <c r="S333" s="115">
        <v>1.1850377056673718</v>
      </c>
      <c r="T333" s="115">
        <v>0.27737031532798478</v>
      </c>
      <c r="U333" s="112">
        <v>-0.16583213028331659</v>
      </c>
      <c r="V333" s="112">
        <v>1.3875161798004894</v>
      </c>
      <c r="W333" s="84">
        <v>-0.25697521664857148</v>
      </c>
      <c r="X333" s="46"/>
      <c r="Y333" s="85">
        <v>332</v>
      </c>
      <c r="Z333" s="112">
        <f>(幕後結果!$AB$2+幕後結果!$AB$4*幕後結果_最佳化!$N1334)*12/3</f>
        <v>-0.94813978154422562</v>
      </c>
      <c r="AA333" s="112">
        <f>(幕後結果!$AC$2+幕後結果!$AC$4*幕後結果_最佳化!$O1334)*12/3</f>
        <v>-0.69771616389728874</v>
      </c>
      <c r="AB333" s="112">
        <f>(幕後結果!$AD$2+幕後結果!$AD$4*幕後結果_最佳化!$P1334)*12/3</f>
        <v>0.41833708372748807</v>
      </c>
      <c r="AC333" s="112">
        <f>(幕後結果!$AE$2+幕後結果!$AE$4*幕後結果_最佳化!$Q1334)*12/3</f>
        <v>0.28455300543781858</v>
      </c>
      <c r="AD333" s="112">
        <f>(幕後結果!$AF$2+幕後結果!$AF$4*幕後結果_最佳化!$R1334)*12/3</f>
        <v>0.44558732157700609</v>
      </c>
      <c r="AE333" s="112">
        <f>(幕後結果!$AG$2+幕後結果!$AG$4*幕後結果_最佳化!$S1334)*12/3</f>
        <v>0.95209110653994056</v>
      </c>
      <c r="AF333" s="112">
        <f>(幕後結果!$AH$2+幕後結果!$AH$4*幕後結果_最佳化!$T1334)*12/3</f>
        <v>-0.10160807644257848</v>
      </c>
      <c r="AG333" s="112">
        <f>(幕後結果!$AI$2+幕後結果!$AI$4*幕後結果_最佳化!$U1334)*12/3</f>
        <v>-0.24731777620704842</v>
      </c>
      <c r="AH333" s="112">
        <f>(幕後結果!$AJ$2+幕後結果!$AJ$4*幕後結果_最佳化!$V1334)*12/3</f>
        <v>1.9003495394631831</v>
      </c>
      <c r="AI333" s="86">
        <f>(幕後結果!$AK$2+幕後結果!$AK$4*幕後結果_最佳化!$W1334)*12/3</f>
        <v>1.3926253892246193E-2</v>
      </c>
      <c r="AJ333" s="46"/>
      <c r="AK333" s="46"/>
      <c r="AL333" s="46"/>
      <c r="AM333" s="94">
        <v>332</v>
      </c>
      <c r="AN333" s="112">
        <f t="shared" si="66"/>
        <v>0.10459499821878938</v>
      </c>
      <c r="AO333" s="112">
        <f t="shared" si="67"/>
        <v>0.14024756468486371</v>
      </c>
      <c r="AP333" s="112">
        <f t="shared" si="68"/>
        <v>0.14686080290013659</v>
      </c>
      <c r="AQ333" s="112">
        <f t="shared" si="69"/>
        <v>9.7196784403344338E-2</v>
      </c>
      <c r="AR333" s="112">
        <f t="shared" si="70"/>
        <v>7.0803361431253653E-2</v>
      </c>
      <c r="AS333" s="112">
        <f t="shared" si="71"/>
        <v>0.1354519661311302</v>
      </c>
      <c r="AT333" s="112">
        <f t="shared" si="72"/>
        <v>5.3095725034215259E-2</v>
      </c>
      <c r="AU333" s="112">
        <f t="shared" si="73"/>
        <v>7.7272911385587895E-2</v>
      </c>
      <c r="AV333" s="112">
        <f t="shared" si="74"/>
        <v>0.14938966965235201</v>
      </c>
      <c r="AW333" s="112">
        <f t="shared" si="75"/>
        <v>2.508621615832694E-2</v>
      </c>
      <c r="AX333" s="112">
        <f t="shared" si="76"/>
        <v>1</v>
      </c>
      <c r="AY333" s="112">
        <f>SUMPRODUCT(AN333:AW333,幕後結果_最佳化!$Z$1005:$AI$1005)</f>
        <v>0.29266348560198274</v>
      </c>
      <c r="AZ333" s="112">
        <f>(SUMPRODUCT(AN333:AW333,MMULT(AN333:AW333,幕後結果!$AB$9:$AK$18)))*252</f>
        <v>5.1634506119250759E-2</v>
      </c>
      <c r="BA333" s="112">
        <f t="shared" si="77"/>
        <v>0.22723227349839803</v>
      </c>
      <c r="BB333" s="88">
        <f t="shared" si="78"/>
        <v>1.0991549825062308</v>
      </c>
      <c r="BC333" s="46"/>
      <c r="BD333" s="46"/>
    </row>
    <row r="334" spans="1:56">
      <c r="A334" s="81">
        <v>333</v>
      </c>
      <c r="B334" s="112">
        <v>0.32289628469549658</v>
      </c>
      <c r="C334" s="112">
        <v>0.98297611744973779</v>
      </c>
      <c r="D334" s="112">
        <v>0.48157128430931162</v>
      </c>
      <c r="E334" s="112">
        <v>3.1148310313987126E-2</v>
      </c>
      <c r="F334" s="112">
        <v>0.6061710982948858</v>
      </c>
      <c r="G334" s="112">
        <v>0.97254617479330285</v>
      </c>
      <c r="H334" s="112">
        <v>0.16339881619562724</v>
      </c>
      <c r="I334" s="112">
        <v>0.27292803169432456</v>
      </c>
      <c r="J334" s="112">
        <v>0.79941908317450561</v>
      </c>
      <c r="K334" s="90">
        <v>4.0363983180347507E-2</v>
      </c>
      <c r="L334" s="91"/>
      <c r="M334" s="92">
        <v>333</v>
      </c>
      <c r="N334" s="115">
        <v>-0.45961502938931065</v>
      </c>
      <c r="O334" s="115">
        <v>2.1195055514038903</v>
      </c>
      <c r="P334" s="115">
        <v>-4.6210380817957655E-2</v>
      </c>
      <c r="Q334" s="115">
        <v>-1.8641786492637313</v>
      </c>
      <c r="R334" s="115">
        <v>0.26935332116242677</v>
      </c>
      <c r="S334" s="115">
        <v>1.9196062783998911</v>
      </c>
      <c r="T334" s="115">
        <v>-0.98058459852096136</v>
      </c>
      <c r="U334" s="112">
        <v>-0.60398131726610149</v>
      </c>
      <c r="V334" s="112">
        <v>0.83954805666543808</v>
      </c>
      <c r="W334" s="84">
        <v>-1.746477771266097</v>
      </c>
      <c r="X334" s="46"/>
      <c r="Y334" s="85">
        <v>333</v>
      </c>
      <c r="Z334" s="112">
        <f>(幕後結果!$AB$2+幕後結果!$AB$4*幕後結果_最佳化!$N1335)*12/3</f>
        <v>-0.61892554709045533</v>
      </c>
      <c r="AA334" s="112">
        <f>(幕後結果!$AC$2+幕後結果!$AC$4*幕後結果_最佳化!$O1335)*12/3</f>
        <v>1.5029808514403948</v>
      </c>
      <c r="AB334" s="112">
        <f>(幕後結果!$AD$2+幕後結果!$AD$4*幕後結果_最佳化!$P1335)*12/3</f>
        <v>0.49919370031026689</v>
      </c>
      <c r="AC334" s="112">
        <f>(幕後結果!$AE$2+幕後結果!$AE$4*幕後結果_最佳化!$Q1335)*12/3</f>
        <v>-0.13550098321405346</v>
      </c>
      <c r="AD334" s="112">
        <f>(幕後結果!$AF$2+幕後結果!$AF$4*幕後結果_最佳化!$R1335)*12/3</f>
        <v>2.3746522091285982</v>
      </c>
      <c r="AE334" s="112">
        <f>(幕後結果!$AG$2+幕後結果!$AG$4*幕後結果_最佳化!$S1335)*12/3</f>
        <v>2.4193809037751635</v>
      </c>
      <c r="AF334" s="112">
        <f>(幕後結果!$AH$2+幕後結果!$AH$4*幕後結果_最佳化!$T1335)*12/3</f>
        <v>-0.66994470635667247</v>
      </c>
      <c r="AG334" s="112">
        <f>(幕後結果!$AI$2+幕後結果!$AI$4*幕後結果_最佳化!$U1335)*12/3</f>
        <v>-0.50079275916614763</v>
      </c>
      <c r="AH334" s="112">
        <f>(幕後結果!$AJ$2+幕後結果!$AJ$4*幕後結果_最佳化!$V1335)*12/3</f>
        <v>1.9289396292099645</v>
      </c>
      <c r="AI334" s="86">
        <f>(幕後結果!$AK$2+幕後結果!$AK$4*幕後結果_最佳化!$W1335)*12/3</f>
        <v>-0.33188491448325741</v>
      </c>
      <c r="AJ334" s="46"/>
      <c r="AK334" s="46"/>
      <c r="AL334" s="46"/>
      <c r="AM334" s="94">
        <v>333</v>
      </c>
      <c r="AN334" s="112">
        <f t="shared" si="66"/>
        <v>0.12114302534206978</v>
      </c>
      <c r="AO334" s="112">
        <f t="shared" si="67"/>
        <v>9.1101078025464591E-2</v>
      </c>
      <c r="AP334" s="112">
        <f t="shared" si="68"/>
        <v>0.15378410922343203</v>
      </c>
      <c r="AQ334" s="112">
        <f t="shared" si="69"/>
        <v>1.4009031553277913E-2</v>
      </c>
      <c r="AR334" s="112">
        <f t="shared" si="70"/>
        <v>6.2014460334010452E-2</v>
      </c>
      <c r="AS334" s="112">
        <f t="shared" si="71"/>
        <v>1.3624501375299801E-2</v>
      </c>
      <c r="AT334" s="112">
        <f t="shared" si="72"/>
        <v>0.13005123778213615</v>
      </c>
      <c r="AU334" s="112">
        <f t="shared" si="73"/>
        <v>0.13307635614504412</v>
      </c>
      <c r="AV334" s="112">
        <f t="shared" si="74"/>
        <v>0.12081928187631165</v>
      </c>
      <c r="AW334" s="112">
        <f t="shared" si="75"/>
        <v>0.16037691834295353</v>
      </c>
      <c r="AX334" s="112">
        <f t="shared" si="76"/>
        <v>1</v>
      </c>
      <c r="AY334" s="112">
        <f>SUMPRODUCT(AN334:AW334,幕後結果_最佳化!$Z$1005:$AI$1005)</f>
        <v>0.26821434611056733</v>
      </c>
      <c r="AZ334" s="112">
        <f>(SUMPRODUCT(AN334:AW334,MMULT(AN334:AW334,幕後結果!$AB$9:$AK$18)))*252</f>
        <v>5.1045002361365915E-2</v>
      </c>
      <c r="BA334" s="112">
        <f t="shared" si="77"/>
        <v>0.22593141074530987</v>
      </c>
      <c r="BB334" s="88">
        <f t="shared" si="78"/>
        <v>0.99726879661085222</v>
      </c>
      <c r="BC334" s="46"/>
      <c r="BD334" s="46"/>
    </row>
    <row r="335" spans="1:56">
      <c r="A335" s="81">
        <v>334</v>
      </c>
      <c r="B335" s="112">
        <v>0.57500562738898187</v>
      </c>
      <c r="C335" s="112">
        <v>0.35554539746696756</v>
      </c>
      <c r="D335" s="112">
        <v>0.41406676047225499</v>
      </c>
      <c r="E335" s="112">
        <v>0.9425315511176775</v>
      </c>
      <c r="F335" s="112">
        <v>0.67219039951345305</v>
      </c>
      <c r="G335" s="112">
        <v>0.71689362165955384</v>
      </c>
      <c r="H335" s="112">
        <v>0.92602320602293697</v>
      </c>
      <c r="I335" s="112">
        <v>0.60459332593111625</v>
      </c>
      <c r="J335" s="112">
        <v>0.28816610727068248</v>
      </c>
      <c r="K335" s="90">
        <v>8.0367686199260602E-2</v>
      </c>
      <c r="L335" s="91"/>
      <c r="M335" s="92">
        <v>334</v>
      </c>
      <c r="N335" s="115">
        <v>0.18913278658559854</v>
      </c>
      <c r="O335" s="115">
        <v>-0.37039151512082202</v>
      </c>
      <c r="P335" s="115">
        <v>-0.21709601312406576</v>
      </c>
      <c r="Q335" s="115">
        <v>1.576385891740179</v>
      </c>
      <c r="R335" s="115">
        <v>0.44596960617041359</v>
      </c>
      <c r="S335" s="115">
        <v>0.57363805159447612</v>
      </c>
      <c r="T335" s="115">
        <v>1.4467977114015773</v>
      </c>
      <c r="U335" s="112">
        <v>0.26525458431355597</v>
      </c>
      <c r="V335" s="112">
        <v>-0.55875019908740819</v>
      </c>
      <c r="W335" s="84">
        <v>-1.4026026123191839</v>
      </c>
      <c r="X335" s="46"/>
      <c r="Y335" s="85">
        <v>334</v>
      </c>
      <c r="Z335" s="112">
        <f>(幕後結果!$AB$2+幕後結果!$AB$4*幕後結果_最佳化!$N1336)*12/3</f>
        <v>0.18652756131256132</v>
      </c>
      <c r="AA335" s="112">
        <f>(幕後結果!$AC$2+幕後結果!$AC$4*幕後結果_最佳化!$O1336)*12/3</f>
        <v>-1.871912386914478</v>
      </c>
      <c r="AB335" s="112">
        <f>(幕後結果!$AD$2+幕後結果!$AD$4*幕後結果_最佳化!$P1336)*12/3</f>
        <v>0.29372104580603248</v>
      </c>
      <c r="AC335" s="112">
        <f>(幕後結果!$AE$2+幕後結果!$AE$4*幕後結果_最佳化!$Q1336)*12/3</f>
        <v>1.9269833907972522</v>
      </c>
      <c r="AD335" s="112">
        <f>(幕後結果!$AF$2+幕後結果!$AF$4*幕後結果_最佳化!$R1336)*12/3</f>
        <v>2.8028742333609267</v>
      </c>
      <c r="AE335" s="112">
        <f>(幕後結果!$AG$2+幕後結果!$AG$4*幕後結果_最佳化!$S1336)*12/3</f>
        <v>0.53757748831210173</v>
      </c>
      <c r="AF335" s="112">
        <f>(幕後結果!$AH$2+幕後結果!$AH$4*幕後結果_最佳化!$T1336)*12/3</f>
        <v>0.9722274194114352</v>
      </c>
      <c r="AG335" s="112">
        <f>(幕後結果!$AI$2+幕後結果!$AI$4*幕後結果_最佳化!$U1336)*12/3</f>
        <v>1.5371240634724328</v>
      </c>
      <c r="AH335" s="112">
        <f>(幕後結果!$AJ$2+幕後結果!$AJ$4*幕後結果_最佳化!$V1336)*12/3</f>
        <v>0.92965883873656852</v>
      </c>
      <c r="AI335" s="86">
        <f>(幕後結果!$AK$2+幕後結果!$AK$4*幕後結果_最佳化!$W1336)*12/3</f>
        <v>-0.82337845079820904</v>
      </c>
      <c r="AJ335" s="46"/>
      <c r="AK335" s="46"/>
      <c r="AL335" s="46"/>
      <c r="AM335" s="94">
        <v>334</v>
      </c>
      <c r="AN335" s="112">
        <f t="shared" si="66"/>
        <v>8.8354527600343749E-2</v>
      </c>
      <c r="AO335" s="112">
        <f t="shared" si="67"/>
        <v>4.1830848725870805E-2</v>
      </c>
      <c r="AP335" s="112">
        <f t="shared" si="68"/>
        <v>8.9098876628280598E-3</v>
      </c>
      <c r="AQ335" s="112">
        <f t="shared" si="69"/>
        <v>0.16885664405952161</v>
      </c>
      <c r="AR335" s="112">
        <f t="shared" si="70"/>
        <v>6.8800653931800057E-2</v>
      </c>
      <c r="AS335" s="112">
        <f t="shared" si="71"/>
        <v>1.6722699893101881E-2</v>
      </c>
      <c r="AT335" s="112">
        <f t="shared" si="72"/>
        <v>0.17204243250062021</v>
      </c>
      <c r="AU335" s="112">
        <f t="shared" si="73"/>
        <v>0.11584675962922128</v>
      </c>
      <c r="AV335" s="112">
        <f t="shared" si="74"/>
        <v>0.17723539470944516</v>
      </c>
      <c r="AW335" s="112">
        <f t="shared" si="75"/>
        <v>0.14140015128724717</v>
      </c>
      <c r="AX335" s="112">
        <f t="shared" si="76"/>
        <v>1</v>
      </c>
      <c r="AY335" s="112">
        <f>SUMPRODUCT(AN335:AW335,幕後結果_最佳化!$Z$1005:$AI$1005)</f>
        <v>0.4839920307815343</v>
      </c>
      <c r="AZ335" s="112">
        <f>(SUMPRODUCT(AN335:AW335,MMULT(AN335:AW335,幕後結果!$AB$9:$AK$18)))*252</f>
        <v>4.4765459640944284E-2</v>
      </c>
      <c r="BA335" s="112">
        <f t="shared" si="77"/>
        <v>0.21157849522327235</v>
      </c>
      <c r="BB335" s="88">
        <f t="shared" si="78"/>
        <v>2.0847677847224659</v>
      </c>
      <c r="BC335" s="46"/>
      <c r="BD335" s="46"/>
    </row>
    <row r="336" spans="1:56">
      <c r="A336" s="81">
        <v>335</v>
      </c>
      <c r="B336" s="112">
        <v>0.45346234541822494</v>
      </c>
      <c r="C336" s="112">
        <v>0.75960807085551707</v>
      </c>
      <c r="D336" s="112">
        <v>0.19138933758980348</v>
      </c>
      <c r="E336" s="112">
        <v>0.29504129791071376</v>
      </c>
      <c r="F336" s="112">
        <v>4.5524539918920803E-2</v>
      </c>
      <c r="G336" s="112">
        <v>0.21566047784387798</v>
      </c>
      <c r="H336" s="112">
        <v>0.85528190527156278</v>
      </c>
      <c r="I336" s="112">
        <v>0.43948577087092411</v>
      </c>
      <c r="J336" s="112">
        <v>0.29303402884599983</v>
      </c>
      <c r="K336" s="90">
        <v>0.76600917201676011</v>
      </c>
      <c r="L336" s="91"/>
      <c r="M336" s="92">
        <v>335</v>
      </c>
      <c r="N336" s="115">
        <v>-0.11691843309776087</v>
      </c>
      <c r="O336" s="115">
        <v>0.70504238711197742</v>
      </c>
      <c r="P336" s="115">
        <v>-0.87278793829967805</v>
      </c>
      <c r="Q336" s="115">
        <v>-0.53871634204185737</v>
      </c>
      <c r="R336" s="115">
        <v>-1.6898895884831993</v>
      </c>
      <c r="S336" s="115">
        <v>-0.78693322664102172</v>
      </c>
      <c r="T336" s="115">
        <v>1.0593592746038543</v>
      </c>
      <c r="U336" s="112">
        <v>-0.15227309852030488</v>
      </c>
      <c r="V336" s="112">
        <v>-0.54454272233594259</v>
      </c>
      <c r="W336" s="84">
        <v>0.72576694190304769</v>
      </c>
      <c r="X336" s="46"/>
      <c r="Y336" s="85">
        <v>335</v>
      </c>
      <c r="Z336" s="112">
        <f>(幕後結果!$AB$2+幕後結果!$AB$4*幕後結果_最佳化!$N1337)*12/3</f>
        <v>-0.1934504519529667</v>
      </c>
      <c r="AA336" s="112">
        <f>(幕後結果!$AC$2+幕後結果!$AC$4*幕後結果_最佳化!$O1337)*12/3</f>
        <v>-0.41647732348695837</v>
      </c>
      <c r="AB336" s="112">
        <f>(幕後結果!$AD$2+幕後結果!$AD$4*幕後結果_最佳化!$P1337)*12/3</f>
        <v>-0.25702307093224475</v>
      </c>
      <c r="AC336" s="112">
        <f>(幕後結果!$AE$2+幕後結果!$AE$4*幕後結果_最佳化!$Q1337)*12/3</f>
        <v>0.4064840116863217</v>
      </c>
      <c r="AD336" s="112">
        <f>(幕後結果!$AF$2+幕後結果!$AF$4*幕後結果_最佳化!$R1337)*12/3</f>
        <v>0.28472212050202717</v>
      </c>
      <c r="AE336" s="112">
        <f>(幕後結果!$AG$2+幕後結果!$AG$4*幕後結果_最佳化!$S1337)*12/3</f>
        <v>-1.0774770582258029</v>
      </c>
      <c r="AF336" s="112">
        <f>(幕後結果!$AH$2+幕後結果!$AH$4*幕後結果_最佳化!$T1337)*12/3</f>
        <v>0.37505121969399391</v>
      </c>
      <c r="AG336" s="112">
        <f>(幕後結果!$AI$2+幕後結果!$AI$4*幕後結果_最佳化!$U1337)*12/3</f>
        <v>-0.24324758982862615</v>
      </c>
      <c r="AH336" s="112">
        <f>(幕後結果!$AJ$2+幕後結果!$AJ$4*幕後結果_最佳化!$V1337)*12/3</f>
        <v>0.26938420836856747</v>
      </c>
      <c r="AI336" s="86">
        <f>(幕後結果!$AK$2+幕後結果!$AK$4*幕後結果_最佳化!$W1337)*12/3</f>
        <v>0.38179374444678466</v>
      </c>
      <c r="AJ336" s="46"/>
      <c r="AK336" s="46"/>
      <c r="AL336" s="46"/>
      <c r="AM336" s="94">
        <v>335</v>
      </c>
      <c r="AN336" s="112">
        <f t="shared" si="66"/>
        <v>0.15258399555980237</v>
      </c>
      <c r="AO336" s="112">
        <f t="shared" si="67"/>
        <v>6.357280334039199E-2</v>
      </c>
      <c r="AP336" s="112">
        <f t="shared" si="68"/>
        <v>0.13772524694931546</v>
      </c>
      <c r="AQ336" s="112">
        <f t="shared" si="69"/>
        <v>0.19473502223850511</v>
      </c>
      <c r="AR336" s="112">
        <f t="shared" si="70"/>
        <v>2.0345971753830891E-2</v>
      </c>
      <c r="AS336" s="112">
        <f t="shared" si="71"/>
        <v>0.18759372099654664</v>
      </c>
      <c r="AT336" s="112">
        <f t="shared" si="72"/>
        <v>0.1106239414738881</v>
      </c>
      <c r="AU336" s="112">
        <f t="shared" si="73"/>
        <v>4.8638270158634755E-2</v>
      </c>
      <c r="AV336" s="112">
        <f t="shared" si="74"/>
        <v>8.4842047690638894E-3</v>
      </c>
      <c r="AW336" s="112">
        <f t="shared" si="75"/>
        <v>7.5696822760020793E-2</v>
      </c>
      <c r="AX336" s="112">
        <f t="shared" si="76"/>
        <v>1</v>
      </c>
      <c r="AY336" s="112">
        <f>SUMPRODUCT(AN336:AW336,幕後結果_最佳化!$Z$1005:$AI$1005)</f>
        <v>0.19507694868108894</v>
      </c>
      <c r="AZ336" s="112">
        <f>(SUMPRODUCT(AN336:AW336,MMULT(AN336:AW336,幕後結果!$AB$9:$AK$18)))*252</f>
        <v>4.6836055577071031E-2</v>
      </c>
      <c r="BA336" s="112">
        <f t="shared" si="77"/>
        <v>0.21641639396559362</v>
      </c>
      <c r="BB336" s="88">
        <f t="shared" si="78"/>
        <v>0.70316737975627852</v>
      </c>
      <c r="BC336" s="46"/>
      <c r="BD336" s="46"/>
    </row>
    <row r="337" spans="1:56">
      <c r="A337" s="81">
        <v>336</v>
      </c>
      <c r="B337" s="112">
        <v>0.68902261738966719</v>
      </c>
      <c r="C337" s="112">
        <v>0.20734758754314897</v>
      </c>
      <c r="D337" s="112">
        <v>0.89796431033515622</v>
      </c>
      <c r="E337" s="112">
        <v>0.31706536660195672</v>
      </c>
      <c r="F337" s="112">
        <v>1.15724936290722E-2</v>
      </c>
      <c r="G337" s="112">
        <v>0.7483026068386982</v>
      </c>
      <c r="H337" s="112">
        <v>3.7980531355269687E-2</v>
      </c>
      <c r="I337" s="112">
        <v>0.59037633561071479</v>
      </c>
      <c r="J337" s="112">
        <v>0.14203551349269383</v>
      </c>
      <c r="K337" s="90">
        <v>0.42405644849832691</v>
      </c>
      <c r="L337" s="91"/>
      <c r="M337" s="92">
        <v>336</v>
      </c>
      <c r="N337" s="115">
        <v>0.49308183519690785</v>
      </c>
      <c r="O337" s="115">
        <v>-0.81565903436062626</v>
      </c>
      <c r="P337" s="115">
        <v>1.2700372005820906</v>
      </c>
      <c r="Q337" s="115">
        <v>-0.4759208981048324</v>
      </c>
      <c r="R337" s="115">
        <v>-2.2710328854583479</v>
      </c>
      <c r="S337" s="115">
        <v>0.66915785666524696</v>
      </c>
      <c r="T337" s="115">
        <v>-1.7746175180970802</v>
      </c>
      <c r="U337" s="112">
        <v>0.22851315712956166</v>
      </c>
      <c r="V337" s="112">
        <v>-1.0712188741469033</v>
      </c>
      <c r="W337" s="84">
        <v>-0.1915267857079675</v>
      </c>
      <c r="X337" s="46"/>
      <c r="Y337" s="85">
        <v>336</v>
      </c>
      <c r="Z337" s="112">
        <f>(幕後結果!$AB$2+幕後結果!$AB$4*幕後結果_最佳化!$N1338)*12/3</f>
        <v>0.56389562324926179</v>
      </c>
      <c r="AA337" s="112">
        <f>(幕後結果!$AC$2+幕後結果!$AC$4*幕後結果_最佳化!$O1338)*12/3</f>
        <v>-2.4591148652679173</v>
      </c>
      <c r="AB337" s="112">
        <f>(幕後結果!$AD$2+幕後結果!$AD$4*幕後結果_最佳化!$P1338)*12/3</f>
        <v>1.6278173946578083</v>
      </c>
      <c r="AC337" s="112">
        <f>(幕後結果!$AE$2+幕後結果!$AE$4*幕後結果_最佳化!$Q1338)*12/3</f>
        <v>0.73038133796595905</v>
      </c>
      <c r="AD337" s="112">
        <f>(幕後結果!$AF$2+幕後結果!$AF$4*幕後結果_最佳化!$R1338)*12/3</f>
        <v>-0.16953631920967638</v>
      </c>
      <c r="AE337" s="112">
        <f>(幕後結果!$AG$2+幕後結果!$AG$4*幕後結果_最佳化!$S1338)*12/3</f>
        <v>-0.12370700867149363</v>
      </c>
      <c r="AF337" s="112">
        <f>(幕後結果!$AH$2+幕後結果!$AH$4*幕後結果_最佳化!$T1338)*12/3</f>
        <v>-1.5987813874780314</v>
      </c>
      <c r="AG337" s="112">
        <f>(幕後結果!$AI$2+幕後結果!$AI$4*幕後結果_最佳化!$U1338)*12/3</f>
        <v>8.1987859369448912E-2</v>
      </c>
      <c r="AH337" s="112">
        <f>(幕後結果!$AJ$2+幕後結果!$AJ$4*幕後結果_最佳化!$V1338)*12/3</f>
        <v>-0.57989686246951799</v>
      </c>
      <c r="AI337" s="86">
        <f>(幕後結果!$AK$2+幕後結果!$AK$4*幕後結果_最佳化!$W1338)*12/3</f>
        <v>-0.66483491316699694</v>
      </c>
      <c r="AJ337" s="46"/>
      <c r="AK337" s="46"/>
      <c r="AL337" s="46"/>
      <c r="AM337" s="94">
        <v>336</v>
      </c>
      <c r="AN337" s="112">
        <f t="shared" si="66"/>
        <v>0.16270921725881654</v>
      </c>
      <c r="AO337" s="112">
        <f t="shared" si="67"/>
        <v>4.47287046243834E-2</v>
      </c>
      <c r="AP337" s="112">
        <f t="shared" si="68"/>
        <v>0.14535151184336506</v>
      </c>
      <c r="AQ337" s="112">
        <f t="shared" si="69"/>
        <v>1.1322048526038556E-2</v>
      </c>
      <c r="AR337" s="112">
        <f t="shared" si="70"/>
        <v>6.1353279305001882E-2</v>
      </c>
      <c r="AS337" s="112">
        <f t="shared" si="71"/>
        <v>0.14079704198670681</v>
      </c>
      <c r="AT337" s="112">
        <f t="shared" si="72"/>
        <v>0.15412619021414012</v>
      </c>
      <c r="AU337" s="112">
        <f t="shared" si="73"/>
        <v>8.1883256610556801E-2</v>
      </c>
      <c r="AV337" s="112">
        <f t="shared" si="74"/>
        <v>4.7943935506315739E-2</v>
      </c>
      <c r="AW337" s="112">
        <f t="shared" si="75"/>
        <v>0.14978481412467512</v>
      </c>
      <c r="AX337" s="112">
        <f t="shared" si="76"/>
        <v>1</v>
      </c>
      <c r="AY337" s="112">
        <f>SUMPRODUCT(AN337:AW337,幕後結果_最佳化!$Z$1005:$AI$1005)</f>
        <v>0.20433362961077536</v>
      </c>
      <c r="AZ337" s="112">
        <f>(SUMPRODUCT(AN337:AW337,MMULT(AN337:AW337,幕後結果!$AB$9:$AK$18)))*252</f>
        <v>4.7657938576817896E-2</v>
      </c>
      <c r="BA337" s="112">
        <f t="shared" si="77"/>
        <v>0.21830698242799723</v>
      </c>
      <c r="BB337" s="88">
        <f t="shared" si="78"/>
        <v>0.73947991866920693</v>
      </c>
      <c r="BC337" s="46"/>
      <c r="BD337" s="46"/>
    </row>
    <row r="338" spans="1:56">
      <c r="A338" s="81">
        <v>337</v>
      </c>
      <c r="B338" s="112">
        <v>9.3524208862681313E-2</v>
      </c>
      <c r="C338" s="112">
        <v>0.68140232421306757</v>
      </c>
      <c r="D338" s="112">
        <v>0.36167226146760068</v>
      </c>
      <c r="E338" s="112">
        <v>0.26586661585890314</v>
      </c>
      <c r="F338" s="112">
        <v>7.6343293025638026E-3</v>
      </c>
      <c r="G338" s="112">
        <v>0.8847028210653356</v>
      </c>
      <c r="H338" s="112">
        <v>0.23004615225698655</v>
      </c>
      <c r="I338" s="112">
        <v>0.12827948410063006</v>
      </c>
      <c r="J338" s="112">
        <v>0.44722296892608138</v>
      </c>
      <c r="K338" s="90">
        <v>0.32289820483534881</v>
      </c>
      <c r="L338" s="91"/>
      <c r="M338" s="92">
        <v>337</v>
      </c>
      <c r="N338" s="115">
        <v>-1.3193611070999145</v>
      </c>
      <c r="O338" s="115">
        <v>0.47162377775268993</v>
      </c>
      <c r="P338" s="115">
        <v>-0.35399247463895717</v>
      </c>
      <c r="Q338" s="115">
        <v>-0.6253624034280505</v>
      </c>
      <c r="R338" s="115">
        <v>-2.425943227439725</v>
      </c>
      <c r="S338" s="115">
        <v>1.1988292208476039</v>
      </c>
      <c r="T338" s="115">
        <v>-0.73869486513408755</v>
      </c>
      <c r="U338" s="112">
        <v>-1.1345617953641527</v>
      </c>
      <c r="V338" s="112">
        <v>-0.13268066107668633</v>
      </c>
      <c r="W338" s="84">
        <v>-0.45960968012887737</v>
      </c>
      <c r="X338" s="46"/>
      <c r="Y338" s="85">
        <v>337</v>
      </c>
      <c r="Z338" s="112">
        <f>(幕後結果!$AB$2+幕後結果!$AB$4*幕後結果_最佳化!$N1339)*12/3</f>
        <v>-1.686343631093824</v>
      </c>
      <c r="AA338" s="112">
        <f>(幕後結果!$AC$2+幕後結果!$AC$4*幕後結果_最佳化!$O1339)*12/3</f>
        <v>-0.84261951028109949</v>
      </c>
      <c r="AB338" s="112">
        <f>(幕後結果!$AD$2+幕後結果!$AD$4*幕後結果_最佳化!$P1339)*12/3</f>
        <v>-0.19363453159992072</v>
      </c>
      <c r="AC338" s="112">
        <f>(幕後結果!$AE$2+幕後結果!$AE$4*幕後結果_最佳化!$Q1339)*12/3</f>
        <v>0.3539417056952871</v>
      </c>
      <c r="AD338" s="112">
        <f>(幕後結果!$AF$2+幕後結果!$AF$4*幕後結果_最佳化!$R1339)*12/3</f>
        <v>-0.82284333048852698</v>
      </c>
      <c r="AE338" s="112">
        <f>(幕後結果!$AG$2+幕後結果!$AG$4*幕後結果_最佳化!$S1339)*12/3</f>
        <v>0.76892320693385485</v>
      </c>
      <c r="AF338" s="112">
        <f>(幕後結果!$AH$2+幕後結果!$AH$4*幕後結果_最佳化!$T1339)*12/3</f>
        <v>-0.91637274978707273</v>
      </c>
      <c r="AG338" s="112">
        <f>(幕後結果!$AI$2+幕後結果!$AI$4*幕後結果_最佳化!$U1339)*12/3</f>
        <v>-1.1817238310037586</v>
      </c>
      <c r="AH338" s="112">
        <f>(幕後結果!$AJ$2+幕後結果!$AJ$4*幕後結果_最佳化!$V1339)*12/3</f>
        <v>-7.8844741667277729E-2</v>
      </c>
      <c r="AI338" s="86">
        <f>(幕後結果!$AK$2+幕後結果!$AK$4*幕後結果_最佳化!$W1339)*12/3</f>
        <v>-0.74062447623587468</v>
      </c>
      <c r="AJ338" s="46"/>
      <c r="AK338" s="46"/>
      <c r="AL338" s="46"/>
      <c r="AM338" s="94">
        <v>337</v>
      </c>
      <c r="AN338" s="112">
        <f t="shared" si="66"/>
        <v>0.15256223628829346</v>
      </c>
      <c r="AO338" s="112">
        <f t="shared" si="67"/>
        <v>0.11042303118608882</v>
      </c>
      <c r="AP338" s="112">
        <f t="shared" si="68"/>
        <v>9.7554951972134568E-2</v>
      </c>
      <c r="AQ338" s="112">
        <f t="shared" si="69"/>
        <v>3.7371034858063E-2</v>
      </c>
      <c r="AR338" s="112">
        <f t="shared" si="70"/>
        <v>8.2150440797447433E-2</v>
      </c>
      <c r="AS338" s="112">
        <f t="shared" si="71"/>
        <v>0.1151177698367388</v>
      </c>
      <c r="AT338" s="112">
        <f t="shared" si="72"/>
        <v>0.1393837785373592</v>
      </c>
      <c r="AU338" s="112">
        <f t="shared" si="73"/>
        <v>0.11226808615652498</v>
      </c>
      <c r="AV338" s="112">
        <f t="shared" si="74"/>
        <v>2.0360915404092843E-2</v>
      </c>
      <c r="AW338" s="112">
        <f t="shared" si="75"/>
        <v>0.132807754963257</v>
      </c>
      <c r="AX338" s="112">
        <f t="shared" si="76"/>
        <v>1</v>
      </c>
      <c r="AY338" s="112">
        <f>SUMPRODUCT(AN338:AW338,幕後結果_最佳化!$Z$1005:$AI$1005)</f>
        <v>0.14224173612593041</v>
      </c>
      <c r="AZ338" s="112">
        <f>(SUMPRODUCT(AN338:AW338,MMULT(AN338:AW338,幕後結果!$AB$9:$AK$18)))*252</f>
        <v>5.2015005242919042E-2</v>
      </c>
      <c r="BA338" s="112">
        <f t="shared" si="77"/>
        <v>0.2280679838182445</v>
      </c>
      <c r="BB338" s="88">
        <f t="shared" si="78"/>
        <v>0.43557949021507281</v>
      </c>
      <c r="BC338" s="46"/>
      <c r="BD338" s="46"/>
    </row>
    <row r="339" spans="1:56">
      <c r="A339" s="81">
        <v>338</v>
      </c>
      <c r="B339" s="112">
        <v>0.76950652939215436</v>
      </c>
      <c r="C339" s="112">
        <v>0.43308878465099965</v>
      </c>
      <c r="D339" s="112">
        <v>0.46952945683015002</v>
      </c>
      <c r="E339" s="112">
        <v>0.59990322215192027</v>
      </c>
      <c r="F339" s="112">
        <v>5.4321883861067066E-2</v>
      </c>
      <c r="G339" s="112">
        <v>0.66986641133801283</v>
      </c>
      <c r="H339" s="112">
        <v>0.47153507616573198</v>
      </c>
      <c r="I339" s="112">
        <v>0.84656734979849757</v>
      </c>
      <c r="J339" s="112">
        <v>0.29924222859534733</v>
      </c>
      <c r="K339" s="90">
        <v>0.4375940903740958</v>
      </c>
      <c r="L339" s="91"/>
      <c r="M339" s="92">
        <v>338</v>
      </c>
      <c r="N339" s="115">
        <v>0.73722268349754738</v>
      </c>
      <c r="O339" s="115">
        <v>-0.16851573072919915</v>
      </c>
      <c r="P339" s="115">
        <v>-7.6452737777269672E-2</v>
      </c>
      <c r="Q339" s="115">
        <v>0.25309661355742474</v>
      </c>
      <c r="R339" s="115">
        <v>-1.6043189428220932</v>
      </c>
      <c r="S339" s="115">
        <v>0.43954431768135421</v>
      </c>
      <c r="T339" s="115">
        <v>-7.1411631896152516E-2</v>
      </c>
      <c r="U339" s="112">
        <v>1.0218216925040617</v>
      </c>
      <c r="V339" s="112">
        <v>-0.52658118992434422</v>
      </c>
      <c r="W339" s="84">
        <v>-0.1570719031278234</v>
      </c>
      <c r="X339" s="46"/>
      <c r="Y339" s="85">
        <v>338</v>
      </c>
      <c r="Z339" s="112">
        <f>(幕後結果!$AB$2+幕後結果!$AB$4*幕後結果_最佳化!$N1340)*12/3</f>
        <v>0.86700879035317202</v>
      </c>
      <c r="AA339" s="112">
        <f>(幕後結果!$AC$2+幕後結果!$AC$4*幕後結果_最佳化!$O1340)*12/3</f>
        <v>-1.5460920025675424</v>
      </c>
      <c r="AB339" s="112">
        <f>(幕後結果!$AD$2+幕後結果!$AD$4*幕後結果_最佳化!$P1340)*12/3</f>
        <v>0.60108815554677419</v>
      </c>
      <c r="AC339" s="112">
        <f>(幕後結果!$AE$2+幕後結果!$AE$4*幕後結果_最佳化!$Q1340)*12/3</f>
        <v>1.0681263473927363</v>
      </c>
      <c r="AD339" s="112">
        <f>(幕後結果!$AF$2+幕後結果!$AF$4*幕後結果_最佳化!$R1340)*12/3</f>
        <v>0.69389838394370162</v>
      </c>
      <c r="AE339" s="112">
        <f>(幕後結果!$AG$2+幕後結果!$AG$4*幕後結果_最佳化!$S1340)*12/3</f>
        <v>-2.6655673349396392E-2</v>
      </c>
      <c r="AF339" s="112">
        <f>(幕後結果!$AH$2+幕後結果!$AH$4*幕後結果_最佳化!$T1340)*12/3</f>
        <v>-0.38918238555087631</v>
      </c>
      <c r="AG339" s="112">
        <f>(幕後結果!$AI$2+幕後結果!$AI$4*幕後結果_最佳化!$U1340)*12/3</f>
        <v>1.2014555432782883</v>
      </c>
      <c r="AH339" s="112">
        <f>(幕後結果!$AJ$2+幕後結果!$AJ$4*幕後結果_最佳化!$V1340)*12/3</f>
        <v>0.21551446284784681</v>
      </c>
      <c r="AI339" s="86">
        <f>(幕後結果!$AK$2+幕後結果!$AK$4*幕後結果_最佳化!$W1340)*12/3</f>
        <v>-0.26348252695528313</v>
      </c>
      <c r="AJ339" s="46"/>
      <c r="AK339" s="46"/>
      <c r="AL339" s="46"/>
      <c r="AM339" s="94">
        <v>338</v>
      </c>
      <c r="AN339" s="112">
        <f t="shared" si="66"/>
        <v>0.14189738531879922</v>
      </c>
      <c r="AO339" s="112">
        <f t="shared" si="67"/>
        <v>0.18362251939584298</v>
      </c>
      <c r="AP339" s="112">
        <f t="shared" si="68"/>
        <v>1.2332729506178091E-2</v>
      </c>
      <c r="AQ339" s="112">
        <f t="shared" si="69"/>
        <v>0.16742252275190198</v>
      </c>
      <c r="AR339" s="112">
        <f t="shared" si="70"/>
        <v>4.0125658355754525E-2</v>
      </c>
      <c r="AS339" s="112">
        <f t="shared" si="71"/>
        <v>7.483907903225194E-2</v>
      </c>
      <c r="AT339" s="112">
        <f t="shared" si="72"/>
        <v>0.16116525183699751</v>
      </c>
      <c r="AU339" s="112">
        <f t="shared" si="73"/>
        <v>4.0860062989699047E-2</v>
      </c>
      <c r="AV339" s="112">
        <f t="shared" si="74"/>
        <v>0.16248807090541884</v>
      </c>
      <c r="AW339" s="112">
        <f t="shared" si="75"/>
        <v>1.5246719907155724E-2</v>
      </c>
      <c r="AX339" s="112">
        <f t="shared" si="76"/>
        <v>0.99999999999999989</v>
      </c>
      <c r="AY339" s="112">
        <f>SUMPRODUCT(AN339:AW339,幕後結果_最佳化!$Z$1005:$AI$1005)</f>
        <v>0.1674340811291104</v>
      </c>
      <c r="AZ339" s="112">
        <f>(SUMPRODUCT(AN339:AW339,MMULT(AN339:AW339,幕後結果!$AB$9:$AK$18)))*252</f>
        <v>4.9293472902997383E-2</v>
      </c>
      <c r="BA339" s="112">
        <f t="shared" si="77"/>
        <v>0.22202133434198926</v>
      </c>
      <c r="BB339" s="88">
        <f t="shared" si="78"/>
        <v>0.56091042555975756</v>
      </c>
      <c r="BC339" s="46"/>
      <c r="BD339" s="46"/>
    </row>
    <row r="340" spans="1:56">
      <c r="A340" s="81">
        <v>339</v>
      </c>
      <c r="B340" s="112">
        <v>0.13673328314025457</v>
      </c>
      <c r="C340" s="112">
        <v>0.59451321547157665</v>
      </c>
      <c r="D340" s="112">
        <v>0.62637794925574508</v>
      </c>
      <c r="E340" s="112">
        <v>0.70243523349938664</v>
      </c>
      <c r="F340" s="112">
        <v>0.95613164769933578</v>
      </c>
      <c r="G340" s="112">
        <v>0.66948556782013435</v>
      </c>
      <c r="H340" s="112">
        <v>0.60771151217619113</v>
      </c>
      <c r="I340" s="112">
        <v>0.36375243476429087</v>
      </c>
      <c r="J340" s="112">
        <v>0.63534513503356282</v>
      </c>
      <c r="K340" s="90">
        <v>0.58221956643380035</v>
      </c>
      <c r="L340" s="91"/>
      <c r="M340" s="92">
        <v>339</v>
      </c>
      <c r="N340" s="115">
        <v>-1.0951142961032212</v>
      </c>
      <c r="O340" s="115">
        <v>0.23917025167551206</v>
      </c>
      <c r="P340" s="115">
        <v>0.32227535544964653</v>
      </c>
      <c r="Q340" s="115">
        <v>0.53141744834501992</v>
      </c>
      <c r="R340" s="115">
        <v>1.7074593638207762</v>
      </c>
      <c r="S340" s="115">
        <v>0.43849310904621958</v>
      </c>
      <c r="T340" s="115">
        <v>0.2733593779841284</v>
      </c>
      <c r="U340" s="112">
        <v>-0.34844652187167757</v>
      </c>
      <c r="V340" s="112">
        <v>0.3460438907650833</v>
      </c>
      <c r="W340" s="84">
        <v>0.20757494769601284</v>
      </c>
      <c r="X340" s="46"/>
      <c r="Y340" s="85">
        <v>339</v>
      </c>
      <c r="Z340" s="112">
        <f>(幕後結果!$AB$2+幕後結果!$AB$4*幕後結果_最佳化!$N1341)*12/3</f>
        <v>-1.4079299139003065</v>
      </c>
      <c r="AA340" s="112">
        <f>(幕後結果!$AC$2+幕後結果!$AC$4*幕後結果_最佳化!$O1341)*12/3</f>
        <v>-1.1434737208099695</v>
      </c>
      <c r="AB340" s="112">
        <f>(幕後結果!$AD$2+幕後結果!$AD$4*幕後結果_最佳化!$P1341)*12/3</f>
        <v>0.43590627844513857</v>
      </c>
      <c r="AC340" s="112">
        <f>(幕後結果!$AE$2+幕後結果!$AE$4*幕後結果_最佳化!$Q1341)*12/3</f>
        <v>1.3253437916185482</v>
      </c>
      <c r="AD340" s="112">
        <f>(幕後結果!$AF$2+幕後結果!$AF$4*幕後結果_最佳化!$R1341)*12/3</f>
        <v>3.7058212099639944</v>
      </c>
      <c r="AE340" s="112">
        <f>(幕後結果!$AG$2+幕後結果!$AG$4*幕後結果_最佳化!$S1341)*12/3</f>
        <v>0.80200995962545474</v>
      </c>
      <c r="AF340" s="112">
        <f>(幕後結果!$AH$2+幕後結果!$AH$4*幕後結果_最佳化!$T1341)*12/3</f>
        <v>0.4538878656737142</v>
      </c>
      <c r="AG340" s="112">
        <f>(幕後結果!$AI$2+幕後結果!$AI$4*幕後結果_最佳化!$U1341)*12/3</f>
        <v>0.50217127236999448</v>
      </c>
      <c r="AH340" s="112">
        <f>(幕後結果!$AJ$2+幕後結果!$AJ$4*幕後結果_最佳化!$V1341)*12/3</f>
        <v>1.8502901798405453</v>
      </c>
      <c r="AI340" s="86">
        <f>(幕後結果!$AK$2+幕後結果!$AK$4*幕後結果_最佳化!$W1341)*12/3</f>
        <v>0.56232710242063566</v>
      </c>
      <c r="AJ340" s="46"/>
      <c r="AK340" s="46"/>
      <c r="AL340" s="46"/>
      <c r="AM340" s="94">
        <v>339</v>
      </c>
      <c r="AN340" s="112">
        <f t="shared" si="66"/>
        <v>7.8755549925177942E-2</v>
      </c>
      <c r="AO340" s="112">
        <f t="shared" si="67"/>
        <v>3.4510111491913222E-2</v>
      </c>
      <c r="AP340" s="112">
        <f t="shared" si="68"/>
        <v>1.9294135005558714E-2</v>
      </c>
      <c r="AQ340" s="112">
        <f t="shared" si="69"/>
        <v>0.15366025607099978</v>
      </c>
      <c r="AR340" s="112">
        <f t="shared" si="70"/>
        <v>0.17145998526874132</v>
      </c>
      <c r="AS340" s="112">
        <f t="shared" si="71"/>
        <v>0.13232191197034016</v>
      </c>
      <c r="AT340" s="112">
        <f t="shared" si="72"/>
        <v>1.61382589751819E-2</v>
      </c>
      <c r="AU340" s="112">
        <f t="shared" si="73"/>
        <v>0.18207227663100847</v>
      </c>
      <c r="AV340" s="112">
        <f t="shared" si="74"/>
        <v>0.10555195844563513</v>
      </c>
      <c r="AW340" s="112">
        <f t="shared" si="75"/>
        <v>0.10623555621544362</v>
      </c>
      <c r="AX340" s="112">
        <f t="shared" si="76"/>
        <v>1.0000000000000002</v>
      </c>
      <c r="AY340" s="112">
        <f>SUMPRODUCT(AN340:AW340,幕後結果_最佳化!$Z$1005:$AI$1005)</f>
        <v>0.64075232095144374</v>
      </c>
      <c r="AZ340" s="112">
        <f>(SUMPRODUCT(AN340:AW340,MMULT(AN340:AW340,幕後結果!$AB$9:$AK$18)))*252</f>
        <v>5.7814091752637492E-2</v>
      </c>
      <c r="BA340" s="112">
        <f t="shared" si="77"/>
        <v>0.2404456107992772</v>
      </c>
      <c r="BB340" s="88">
        <f t="shared" si="78"/>
        <v>2.4864347449058983</v>
      </c>
      <c r="BC340" s="46"/>
      <c r="BD340" s="46"/>
    </row>
    <row r="341" spans="1:56">
      <c r="A341" s="81">
        <v>340</v>
      </c>
      <c r="B341" s="112">
        <v>0.77926377239055666</v>
      </c>
      <c r="C341" s="112">
        <v>0.90559554002410003</v>
      </c>
      <c r="D341" s="112">
        <v>4.9805566537788115E-2</v>
      </c>
      <c r="E341" s="112">
        <v>0.59729274974175017</v>
      </c>
      <c r="F341" s="112">
        <v>0.78711715031915985</v>
      </c>
      <c r="G341" s="112">
        <v>0.93916871287585013</v>
      </c>
      <c r="H341" s="112">
        <v>0.10760106912533285</v>
      </c>
      <c r="I341" s="112">
        <v>0.53936377638883504</v>
      </c>
      <c r="J341" s="112">
        <v>0.45885311536017137</v>
      </c>
      <c r="K341" s="90">
        <v>0.27847790593461719</v>
      </c>
      <c r="L341" s="91"/>
      <c r="M341" s="92">
        <v>340</v>
      </c>
      <c r="N341" s="115">
        <v>0.76970912632609689</v>
      </c>
      <c r="O341" s="115">
        <v>1.3141108007865199</v>
      </c>
      <c r="P341" s="115">
        <v>-1.6467417779584701</v>
      </c>
      <c r="Q341" s="115">
        <v>0.24634587531181054</v>
      </c>
      <c r="R341" s="115">
        <v>0.7964583076199675</v>
      </c>
      <c r="S341" s="115">
        <v>1.5478327294152352</v>
      </c>
      <c r="T341" s="115">
        <v>-1.2393872031166431</v>
      </c>
      <c r="U341" s="112">
        <v>9.88310092145359E-2</v>
      </c>
      <c r="V341" s="112">
        <v>-0.10332349295662371</v>
      </c>
      <c r="W341" s="84">
        <v>-0.58736914475878466</v>
      </c>
      <c r="X341" s="46"/>
      <c r="Y341" s="85">
        <v>340</v>
      </c>
      <c r="Z341" s="112">
        <f>(幕後結果!$AB$2+幕後結果!$AB$4*幕後結果_最佳化!$N1342)*12/3</f>
        <v>0.90734234634039412</v>
      </c>
      <c r="AA341" s="112">
        <f>(幕後結果!$AC$2+幕後結果!$AC$4*幕後結果_最佳化!$O1342)*12/3</f>
        <v>0.49989806941662729</v>
      </c>
      <c r="AB341" s="112">
        <f>(幕後結果!$AD$2+幕後結果!$AD$4*幕後結果_最佳化!$P1342)*12/3</f>
        <v>-0.59832959353138249</v>
      </c>
      <c r="AC341" s="112">
        <f>(幕後結果!$AE$2+幕後結果!$AE$4*幕後結果_最佳化!$Q1342)*12/3</f>
        <v>0.95151998184260866</v>
      </c>
      <c r="AD341" s="112">
        <f>(幕後結果!$AF$2+幕後結果!$AF$4*幕後結果_最佳化!$R1342)*12/3</f>
        <v>3.2701108168804045</v>
      </c>
      <c r="AE341" s="112">
        <f>(幕後結果!$AG$2+幕後結果!$AG$4*幕後結果_最佳化!$S1342)*12/3</f>
        <v>1.9630828511190501</v>
      </c>
      <c r="AF341" s="112">
        <f>(幕後結果!$AH$2+幕後結果!$AH$4*幕後結果_最佳化!$T1342)*12/3</f>
        <v>-0.87251721710516461</v>
      </c>
      <c r="AG341" s="112">
        <f>(幕後結果!$AI$2+幕後結果!$AI$4*幕後結果_最佳化!$U1342)*12/3</f>
        <v>0.89995030844981228</v>
      </c>
      <c r="AH341" s="112">
        <f>(幕後結果!$AJ$2+幕後結果!$AJ$4*幕後結果_最佳化!$V1342)*12/3</f>
        <v>1.1490184462458239</v>
      </c>
      <c r="AI341" s="86">
        <f>(幕後結果!$AK$2+幕後結果!$AK$4*幕後結果_最佳化!$W1342)*12/3</f>
        <v>0.22462991312351174</v>
      </c>
      <c r="AJ341" s="46"/>
      <c r="AK341" s="46"/>
      <c r="AL341" s="46"/>
      <c r="AM341" s="94">
        <v>340</v>
      </c>
      <c r="AN341" s="112">
        <f t="shared" si="66"/>
        <v>0.19797786489145072</v>
      </c>
      <c r="AO341" s="112">
        <f t="shared" si="67"/>
        <v>6.3077190747299297E-2</v>
      </c>
      <c r="AP341" s="112">
        <f t="shared" si="68"/>
        <v>0.12312095610823805</v>
      </c>
      <c r="AQ341" s="112">
        <f t="shared" si="69"/>
        <v>1.4270837770188474E-2</v>
      </c>
      <c r="AR341" s="112">
        <f t="shared" si="70"/>
        <v>4.354635381598447E-2</v>
      </c>
      <c r="AS341" s="112">
        <f t="shared" si="71"/>
        <v>0.22152099978025663</v>
      </c>
      <c r="AT341" s="112">
        <f t="shared" si="72"/>
        <v>5.0609061545607369E-2</v>
      </c>
      <c r="AU341" s="112">
        <f t="shared" si="73"/>
        <v>7.4844736847357429E-2</v>
      </c>
      <c r="AV341" s="112">
        <f t="shared" si="74"/>
        <v>7.6901972289681667E-2</v>
      </c>
      <c r="AW341" s="112">
        <f t="shared" si="75"/>
        <v>0.13413002620393574</v>
      </c>
      <c r="AX341" s="112">
        <f t="shared" si="76"/>
        <v>0.99999999999999989</v>
      </c>
      <c r="AY341" s="112">
        <f>SUMPRODUCT(AN341:AW341,幕後結果_最佳化!$Z$1005:$AI$1005)</f>
        <v>0.16322716426043607</v>
      </c>
      <c r="AZ341" s="112">
        <f>(SUMPRODUCT(AN341:AW341,MMULT(AN341:AW341,幕後結果!$AB$9:$AK$18)))*252</f>
        <v>5.5088786934831629E-2</v>
      </c>
      <c r="BA341" s="112">
        <f t="shared" si="77"/>
        <v>0.23471000603900896</v>
      </c>
      <c r="BB341" s="88">
        <f t="shared" si="78"/>
        <v>0.51266312114719825</v>
      </c>
      <c r="BC341" s="46"/>
      <c r="BD341" s="46"/>
    </row>
    <row r="342" spans="1:56">
      <c r="A342" s="81">
        <v>341</v>
      </c>
      <c r="B342" s="112">
        <v>0.2935453849633316</v>
      </c>
      <c r="C342" s="112">
        <v>0.1618986112440608</v>
      </c>
      <c r="D342" s="112">
        <v>0.16818519926128905</v>
      </c>
      <c r="E342" s="112">
        <v>0.20294638406226206</v>
      </c>
      <c r="F342" s="112">
        <v>0.19192975202429352</v>
      </c>
      <c r="G342" s="112">
        <v>0.55484576999339397</v>
      </c>
      <c r="H342" s="112">
        <v>0.16578546924629634</v>
      </c>
      <c r="I342" s="112">
        <v>0.10478784387427487</v>
      </c>
      <c r="J342" s="112">
        <v>0.89841144853778698</v>
      </c>
      <c r="K342" s="90">
        <v>0.9223847292025007</v>
      </c>
      <c r="L342" s="91"/>
      <c r="M342" s="92">
        <v>341</v>
      </c>
      <c r="N342" s="115">
        <v>-0.54305669159970582</v>
      </c>
      <c r="O342" s="115">
        <v>-0.98668472123937934</v>
      </c>
      <c r="P342" s="115">
        <v>-0.96136157300914105</v>
      </c>
      <c r="Q342" s="115">
        <v>-0.83114314610869311</v>
      </c>
      <c r="R342" s="115">
        <v>-0.8708070704546349</v>
      </c>
      <c r="S342" s="115">
        <v>0.13791390602604875</v>
      </c>
      <c r="T342" s="115">
        <v>-0.97095449659050703</v>
      </c>
      <c r="U342" s="112">
        <v>-1.2547330390121376</v>
      </c>
      <c r="V342" s="112">
        <v>1.2725518809911784</v>
      </c>
      <c r="W342" s="84">
        <v>1.4212966342351681</v>
      </c>
      <c r="X342" s="46"/>
      <c r="Y342" s="85">
        <v>341</v>
      </c>
      <c r="Z342" s="112">
        <f>(幕後結果!$AB$2+幕後結果!$AB$4*幕後結果_最佳化!$N1343)*12/3</f>
        <v>-0.72252257592465607</v>
      </c>
      <c r="AA342" s="112">
        <f>(幕後結果!$AC$2+幕後結果!$AC$4*幕後結果_最佳化!$O1343)*12/3</f>
        <v>-2.784825706615484</v>
      </c>
      <c r="AB342" s="112">
        <f>(幕後結果!$AD$2+幕後結果!$AD$4*幕後結果_最佳化!$P1343)*12/3</f>
        <v>-0.63388744767180671</v>
      </c>
      <c r="AC342" s="112">
        <f>(幕後結果!$AE$2+幕後結果!$AE$4*幕後結果_最佳化!$Q1343)*12/3</f>
        <v>-0.14454278022824774</v>
      </c>
      <c r="AD342" s="112">
        <f>(幕後結果!$AF$2+幕後結果!$AF$4*幕後結果_最佳化!$R1343)*12/3</f>
        <v>0.45963443271759896</v>
      </c>
      <c r="AE342" s="112">
        <f>(幕後結果!$AG$2+幕後結果!$AG$4*幕後結果_最佳化!$S1343)*12/3</f>
        <v>-0.51369209943034144</v>
      </c>
      <c r="AF342" s="112">
        <f>(幕後結果!$AH$2+幕後結果!$AH$4*幕後結果_最佳化!$T1343)*12/3</f>
        <v>-1.0898196079322107</v>
      </c>
      <c r="AG342" s="112">
        <f>(幕後結果!$AI$2+幕後結果!$AI$4*幕後結果_最佳化!$U1343)*12/3</f>
        <v>-1.7169598418873779</v>
      </c>
      <c r="AH342" s="112">
        <f>(幕後結果!$AJ$2+幕後結果!$AJ$4*幕後結果_最佳化!$V1343)*12/3</f>
        <v>1.8160165849349628</v>
      </c>
      <c r="AI342" s="86">
        <f>(幕後結果!$AK$2+幕後結果!$AK$4*幕後結果_最佳化!$W1343)*12/3</f>
        <v>0.59378425562358883</v>
      </c>
      <c r="AJ342" s="46"/>
      <c r="AK342" s="46"/>
      <c r="AL342" s="46"/>
      <c r="AM342" s="94">
        <v>341</v>
      </c>
      <c r="AN342" s="112">
        <f t="shared" si="66"/>
        <v>0.1524583243550876</v>
      </c>
      <c r="AO342" s="112">
        <f t="shared" si="67"/>
        <v>7.2786859140301197E-2</v>
      </c>
      <c r="AP342" s="112">
        <f t="shared" si="68"/>
        <v>7.7994645000562829E-2</v>
      </c>
      <c r="AQ342" s="112">
        <f t="shared" si="69"/>
        <v>0.10832438751602219</v>
      </c>
      <c r="AR342" s="112">
        <f t="shared" si="70"/>
        <v>0.11254950396623627</v>
      </c>
      <c r="AS342" s="112">
        <f t="shared" si="71"/>
        <v>0.16379791733360199</v>
      </c>
      <c r="AT342" s="112">
        <f t="shared" si="72"/>
        <v>4.3518644874145196E-2</v>
      </c>
      <c r="AU342" s="112">
        <f t="shared" si="73"/>
        <v>9.9612815185360609E-2</v>
      </c>
      <c r="AV342" s="112">
        <f t="shared" si="74"/>
        <v>1.2318316843241146E-2</v>
      </c>
      <c r="AW342" s="112">
        <f t="shared" si="75"/>
        <v>0.15663858578544088</v>
      </c>
      <c r="AX342" s="112">
        <f t="shared" si="76"/>
        <v>0.99999999999999989</v>
      </c>
      <c r="AY342" s="112">
        <f>SUMPRODUCT(AN342:AW342,幕後結果_最佳化!$Z$1005:$AI$1005)</f>
        <v>0.30520668846111887</v>
      </c>
      <c r="AZ342" s="112">
        <f>(SUMPRODUCT(AN342:AW342,MMULT(AN342:AW342,幕後結果!$AB$9:$AK$18)))*252</f>
        <v>5.5497569623235259E-2</v>
      </c>
      <c r="BA342" s="112">
        <f t="shared" si="77"/>
        <v>0.23557922154391134</v>
      </c>
      <c r="BB342" s="88">
        <f t="shared" si="78"/>
        <v>1.1134542628252364</v>
      </c>
      <c r="BC342" s="46"/>
      <c r="BD342" s="46"/>
    </row>
    <row r="343" spans="1:56">
      <c r="A343" s="81">
        <v>342</v>
      </c>
      <c r="B343" s="112">
        <v>0.59909434818483986</v>
      </c>
      <c r="C343" s="112">
        <v>0.95553850087737668</v>
      </c>
      <c r="D343" s="112">
        <v>0.12846096447827726</v>
      </c>
      <c r="E343" s="112">
        <v>0.6557323643070736</v>
      </c>
      <c r="F343" s="112">
        <v>0.92881386063017324</v>
      </c>
      <c r="G343" s="112">
        <v>0.25465459027082349</v>
      </c>
      <c r="H343" s="112">
        <v>0.35479088548602444</v>
      </c>
      <c r="I343" s="112">
        <v>8.3640296748250353E-2</v>
      </c>
      <c r="J343" s="112">
        <v>0.48839361601362818</v>
      </c>
      <c r="K343" s="90">
        <v>0.16140482151575597</v>
      </c>
      <c r="L343" s="91"/>
      <c r="M343" s="92">
        <v>342</v>
      </c>
      <c r="N343" s="115">
        <v>0.25100362877374977</v>
      </c>
      <c r="O343" s="115">
        <v>1.7011064591752383</v>
      </c>
      <c r="P343" s="115">
        <v>-1.1336963792454602</v>
      </c>
      <c r="Q343" s="115">
        <v>0.40084360666591989</v>
      </c>
      <c r="R343" s="115">
        <v>1.4670138830996502</v>
      </c>
      <c r="S343" s="115">
        <v>-0.65991374903782141</v>
      </c>
      <c r="T343" s="115">
        <v>-0.37241784309823334</v>
      </c>
      <c r="U343" s="112">
        <v>-1.3809946894911291</v>
      </c>
      <c r="V343" s="112">
        <v>-2.9096995501616641E-2</v>
      </c>
      <c r="W343" s="84">
        <v>-0.98870061255096375</v>
      </c>
      <c r="X343" s="46"/>
      <c r="Y343" s="85">
        <v>342</v>
      </c>
      <c r="Z343" s="112">
        <f>(幕後結果!$AB$2+幕後結果!$AB$4*幕後結果_最佳化!$N1344)*12/3</f>
        <v>0.26334332998697374</v>
      </c>
      <c r="AA343" s="112">
        <f>(幕後結果!$AC$2+幕後結果!$AC$4*幕後結果_最佳化!$O1344)*12/3</f>
        <v>0.98813854397890355</v>
      </c>
      <c r="AB343" s="112">
        <f>(幕後結果!$AD$2+幕後結果!$AD$4*幕後結果_最佳化!$P1344)*12/3</f>
        <v>-0.27097947308292281</v>
      </c>
      <c r="AC343" s="112">
        <f>(幕後結果!$AE$2+幕後結果!$AE$4*幕後結果_最佳化!$Q1344)*12/3</f>
        <v>1.2205616793062102</v>
      </c>
      <c r="AD343" s="112">
        <f>(幕後結果!$AF$2+幕後結果!$AF$4*幕後結果_最佳化!$R1344)*12/3</f>
        <v>4.003381991262648</v>
      </c>
      <c r="AE343" s="112">
        <f>(幕後結果!$AG$2+幕後結果!$AG$4*幕後結果_最佳化!$S1344)*12/3</f>
        <v>3.7860048247112671E-3</v>
      </c>
      <c r="AF343" s="112">
        <f>(幕後結果!$AH$2+幕後結果!$AH$4*幕後結果_最佳化!$T1344)*12/3</f>
        <v>-5.6133169243707259E-3</v>
      </c>
      <c r="AG343" s="112">
        <f>(幕後結果!$AI$2+幕後結果!$AI$4*幕後結果_最佳化!$U1344)*12/3</f>
        <v>-0.1336196841502505</v>
      </c>
      <c r="AH343" s="112">
        <f>(幕後結果!$AJ$2+幕後結果!$AJ$4*幕後結果_最佳化!$V1344)*12/3</f>
        <v>1.6177589147202187</v>
      </c>
      <c r="AI343" s="86">
        <f>(幕後結果!$AK$2+幕後結果!$AK$4*幕後結果_最佳化!$W1344)*12/3</f>
        <v>0.16284047150867514</v>
      </c>
      <c r="AJ343" s="46"/>
      <c r="AK343" s="46"/>
      <c r="AL343" s="46"/>
      <c r="AM343" s="94">
        <v>342</v>
      </c>
      <c r="AN343" s="112">
        <f t="shared" si="66"/>
        <v>8.0279502824771157E-2</v>
      </c>
      <c r="AO343" s="112">
        <f t="shared" si="67"/>
        <v>0.1724087275674244</v>
      </c>
      <c r="AP343" s="112">
        <f t="shared" si="68"/>
        <v>9.5606025388987839E-2</v>
      </c>
      <c r="AQ343" s="112">
        <f t="shared" si="69"/>
        <v>0.11937809844486155</v>
      </c>
      <c r="AR343" s="112">
        <f t="shared" si="70"/>
        <v>0.1263851608463184</v>
      </c>
      <c r="AS343" s="112">
        <f t="shared" si="71"/>
        <v>0.20101573431457592</v>
      </c>
      <c r="AT343" s="112">
        <f t="shared" si="72"/>
        <v>3.068322127848468E-2</v>
      </c>
      <c r="AU343" s="112">
        <f t="shared" si="73"/>
        <v>0.10729449438454726</v>
      </c>
      <c r="AV343" s="112">
        <f t="shared" si="74"/>
        <v>2.3920772011250938E-2</v>
      </c>
      <c r="AW343" s="112">
        <f t="shared" si="75"/>
        <v>4.3028262938777935E-2</v>
      </c>
      <c r="AX343" s="112">
        <f t="shared" si="76"/>
        <v>1.0000000000000002</v>
      </c>
      <c r="AY343" s="112">
        <f>SUMPRODUCT(AN343:AW343,幕後結果_最佳化!$Z$1005:$AI$1005)</f>
        <v>0.22809235380114717</v>
      </c>
      <c r="AZ343" s="112">
        <f>(SUMPRODUCT(AN343:AW343,MMULT(AN343:AW343,幕後結果!$AB$9:$AK$18)))*252</f>
        <v>6.3896869224250155E-2</v>
      </c>
      <c r="BA343" s="112">
        <f t="shared" si="77"/>
        <v>0.25277830054071126</v>
      </c>
      <c r="BB343" s="88">
        <f t="shared" si="78"/>
        <v>0.73262757683316648</v>
      </c>
      <c r="BC343" s="46"/>
      <c r="BD343" s="46"/>
    </row>
    <row r="344" spans="1:56">
      <c r="A344" s="81">
        <v>343</v>
      </c>
      <c r="B344" s="112">
        <v>0.32570128513493679</v>
      </c>
      <c r="C344" s="112">
        <v>0.74698897348495841</v>
      </c>
      <c r="D344" s="112">
        <v>0.46686008508411803</v>
      </c>
      <c r="E344" s="112">
        <v>0.68477623184567116</v>
      </c>
      <c r="F344" s="112">
        <v>0.16197814212432737</v>
      </c>
      <c r="G344" s="112">
        <v>0.11583276353533534</v>
      </c>
      <c r="H344" s="112">
        <v>0.90733477710975752</v>
      </c>
      <c r="I344" s="112">
        <v>0.36983721069663256</v>
      </c>
      <c r="J344" s="112">
        <v>0.43021644253407954</v>
      </c>
      <c r="K344" s="90">
        <v>9.223955874294254E-2</v>
      </c>
      <c r="L344" s="91"/>
      <c r="M344" s="92">
        <v>343</v>
      </c>
      <c r="N344" s="115">
        <v>-0.45181457312304829</v>
      </c>
      <c r="O344" s="115">
        <v>0.66504446564305175</v>
      </c>
      <c r="P344" s="115">
        <v>-8.3165216423676636E-2</v>
      </c>
      <c r="Q344" s="115">
        <v>0.48109703355201866</v>
      </c>
      <c r="R344" s="115">
        <v>-0.98636041206657399</v>
      </c>
      <c r="S344" s="115">
        <v>-1.1960795245544231</v>
      </c>
      <c r="T344" s="115">
        <v>1.3245198779819749</v>
      </c>
      <c r="U344" s="112">
        <v>-0.33228452839465589</v>
      </c>
      <c r="V344" s="112">
        <v>-0.17582314594447945</v>
      </c>
      <c r="W344" s="84">
        <v>-1.3270893813867453</v>
      </c>
      <c r="X344" s="46"/>
      <c r="Y344" s="85">
        <v>343</v>
      </c>
      <c r="Z344" s="112">
        <f>(幕後結果!$AB$2+幕後結果!$AB$4*幕後結果_最佳化!$N1345)*12/3</f>
        <v>-0.6092408875171802</v>
      </c>
      <c r="AA344" s="112">
        <f>(幕後結果!$AC$2+幕後結果!$AC$4*幕後結果_最佳化!$O1345)*12/3</f>
        <v>-0.50069485205279618</v>
      </c>
      <c r="AB344" s="112">
        <f>(幕後結果!$AD$2+幕後結果!$AD$4*幕後結果_最佳化!$P1345)*12/3</f>
        <v>0.32182032962040202</v>
      </c>
      <c r="AC344" s="112">
        <f>(幕後結果!$AE$2+幕後結果!$AE$4*幕後結果_最佳化!$Q1345)*12/3</f>
        <v>1.3052806187888755</v>
      </c>
      <c r="AD344" s="112">
        <f>(幕後結果!$AF$2+幕後結果!$AF$4*幕後結果_最佳化!$R1345)*12/3</f>
        <v>1.2225906148251713</v>
      </c>
      <c r="AE344" s="112">
        <f>(幕後結果!$AG$2+幕後結果!$AG$4*幕後結果_最佳化!$S1345)*12/3</f>
        <v>-1.2703723084530134</v>
      </c>
      <c r="AF344" s="112">
        <f>(幕後結果!$AH$2+幕後結果!$AH$4*幕後結果_最佳化!$T1345)*12/3</f>
        <v>0.82805470376765389</v>
      </c>
      <c r="AG344" s="112">
        <f>(幕後結果!$AI$2+幕後結果!$AI$4*幕後結果_最佳化!$U1345)*12/3</f>
        <v>0.28999909433807569</v>
      </c>
      <c r="AH344" s="112">
        <f>(幕後結果!$AJ$2+幕後結果!$AJ$4*幕後結果_最佳化!$V1345)*12/3</f>
        <v>0.77608751403254217</v>
      </c>
      <c r="AI344" s="86">
        <f>(幕後結果!$AK$2+幕後結果!$AK$4*幕後結果_最佳化!$W1345)*12/3</f>
        <v>-0.81955948006305379</v>
      </c>
      <c r="AJ344" s="46"/>
      <c r="AK344" s="46"/>
      <c r="AL344" s="46"/>
      <c r="AM344" s="94">
        <v>343</v>
      </c>
      <c r="AN344" s="112">
        <f t="shared" si="66"/>
        <v>1.675025669999676E-2</v>
      </c>
      <c r="AO344" s="112">
        <f t="shared" si="67"/>
        <v>0.1394148509385113</v>
      </c>
      <c r="AP344" s="112">
        <f t="shared" si="68"/>
        <v>0.1309078221774648</v>
      </c>
      <c r="AQ344" s="112">
        <f t="shared" si="69"/>
        <v>2.7381289216203641E-2</v>
      </c>
      <c r="AR344" s="112">
        <f t="shared" si="70"/>
        <v>0.16755389254946393</v>
      </c>
      <c r="AS344" s="112">
        <f t="shared" si="71"/>
        <v>0.1780515402053027</v>
      </c>
      <c r="AT344" s="112">
        <f t="shared" si="72"/>
        <v>0.12686885125264621</v>
      </c>
      <c r="AU344" s="112">
        <f t="shared" si="73"/>
        <v>0.12620964375885896</v>
      </c>
      <c r="AV344" s="112">
        <f t="shared" si="74"/>
        <v>3.5634773495352309E-2</v>
      </c>
      <c r="AW344" s="112">
        <f t="shared" si="75"/>
        <v>5.1227079706199406E-2</v>
      </c>
      <c r="AX344" s="112">
        <f t="shared" si="76"/>
        <v>1</v>
      </c>
      <c r="AY344" s="112">
        <f>SUMPRODUCT(AN344:AW344,幕後結果_最佳化!$Z$1005:$AI$1005)</f>
        <v>0.31168455335834072</v>
      </c>
      <c r="AZ344" s="112">
        <f>(SUMPRODUCT(AN344:AW344,MMULT(AN344:AW344,幕後結果!$AB$9:$AK$18)))*252</f>
        <v>5.9426726717437164E-2</v>
      </c>
      <c r="BA344" s="112">
        <f t="shared" si="77"/>
        <v>0.2437759764977615</v>
      </c>
      <c r="BB344" s="88">
        <f t="shared" si="78"/>
        <v>1.1025883568178789</v>
      </c>
      <c r="BC344" s="46"/>
      <c r="BD344" s="46"/>
    </row>
    <row r="345" spans="1:56">
      <c r="A345" s="81">
        <v>344</v>
      </c>
      <c r="B345" s="112">
        <v>0.18172002415048816</v>
      </c>
      <c r="C345" s="112">
        <v>0.22729320688087595</v>
      </c>
      <c r="D345" s="112">
        <v>0.34433811792268587</v>
      </c>
      <c r="E345" s="112">
        <v>0.74205134339720003</v>
      </c>
      <c r="F345" s="112">
        <v>0.12826933920844041</v>
      </c>
      <c r="G345" s="112">
        <v>0.84537835503475822</v>
      </c>
      <c r="H345" s="112">
        <v>0.4513289146638646</v>
      </c>
      <c r="I345" s="112">
        <v>0.77148616767955058</v>
      </c>
      <c r="J345" s="112">
        <v>0.34723952454430407</v>
      </c>
      <c r="K345" s="90">
        <v>0.41516291751695578</v>
      </c>
      <c r="L345" s="91"/>
      <c r="M345" s="92">
        <v>344</v>
      </c>
      <c r="N345" s="115">
        <v>-0.90882965896123802</v>
      </c>
      <c r="O345" s="115">
        <v>-0.74779069795342767</v>
      </c>
      <c r="P345" s="115">
        <v>-0.40065216204408316</v>
      </c>
      <c r="Q345" s="115">
        <v>0.64968252633581314</v>
      </c>
      <c r="R345" s="115">
        <v>-1.1346101978692851</v>
      </c>
      <c r="S345" s="115">
        <v>1.016811122532026</v>
      </c>
      <c r="T345" s="115">
        <v>-0.12230454917511355</v>
      </c>
      <c r="U345" s="112">
        <v>0.74375011503826449</v>
      </c>
      <c r="V345" s="112">
        <v>-0.3927839647242698</v>
      </c>
      <c r="W345" s="84">
        <v>-0.21428369142163514</v>
      </c>
      <c r="X345" s="46"/>
      <c r="Y345" s="85">
        <v>344</v>
      </c>
      <c r="Z345" s="112">
        <f>(幕後結果!$AB$2+幕後結果!$AB$4*幕後結果_最佳化!$N1346)*12/3</f>
        <v>-1.1766481487227858</v>
      </c>
      <c r="AA345" s="112">
        <f>(幕後結果!$AC$2+幕後結果!$AC$4*幕後結果_最佳化!$O1346)*12/3</f>
        <v>-2.4873925317753249</v>
      </c>
      <c r="AB345" s="112">
        <f>(幕後結果!$AD$2+幕後結果!$AD$4*幕後結果_最佳化!$P1346)*12/3</f>
        <v>-0.23424441497462423</v>
      </c>
      <c r="AC345" s="112">
        <f>(幕後結果!$AE$2+幕後結果!$AE$4*幕後結果_最佳化!$Q1346)*12/3</f>
        <v>1.0810109790763982</v>
      </c>
      <c r="AD345" s="112">
        <f>(幕後結果!$AF$2+幕後結果!$AF$4*幕後結果_最佳化!$R1346)*12/3</f>
        <v>0.54863987711550699</v>
      </c>
      <c r="AE345" s="112">
        <f>(幕後結果!$AG$2+幕後結果!$AG$4*幕後結果_最佳化!$S1346)*12/3</f>
        <v>0.53089130026500664</v>
      </c>
      <c r="AF345" s="112">
        <f>(幕後結果!$AH$2+幕後結果!$AH$4*幕後結果_最佳化!$T1346)*12/3</f>
        <v>-0.38097820579897279</v>
      </c>
      <c r="AG345" s="112">
        <f>(幕後結果!$AI$2+幕後結果!$AI$4*幕後結果_最佳化!$U1346)*12/3</f>
        <v>0.77566675491718229</v>
      </c>
      <c r="AH345" s="112">
        <f>(幕後結果!$AJ$2+幕後結果!$AJ$4*幕後結果_最佳化!$V1346)*12/3</f>
        <v>6.6907863647780896E-2</v>
      </c>
      <c r="AI345" s="86">
        <f>(幕後結果!$AK$2+幕後結果!$AK$4*幕後結果_最佳化!$W1346)*12/3</f>
        <v>-0.70852042082117739</v>
      </c>
      <c r="AJ345" s="46"/>
      <c r="AK345" s="46"/>
      <c r="AL345" s="46"/>
      <c r="AM345" s="94">
        <v>344</v>
      </c>
      <c r="AN345" s="112">
        <f t="shared" si="66"/>
        <v>2.8746128899568488E-2</v>
      </c>
      <c r="AO345" s="112">
        <f t="shared" si="67"/>
        <v>0.17055530949515202</v>
      </c>
      <c r="AP345" s="112">
        <f t="shared" si="68"/>
        <v>1.5512643144017752E-2</v>
      </c>
      <c r="AQ345" s="112">
        <f t="shared" si="69"/>
        <v>3.4071803214082819E-2</v>
      </c>
      <c r="AR345" s="112">
        <f t="shared" si="70"/>
        <v>9.588949242726845E-2</v>
      </c>
      <c r="AS345" s="112">
        <f t="shared" si="71"/>
        <v>0.17177901974727447</v>
      </c>
      <c r="AT345" s="112">
        <f t="shared" si="72"/>
        <v>0.15707744883268168</v>
      </c>
      <c r="AU345" s="112">
        <f t="shared" si="73"/>
        <v>0.13769006230370204</v>
      </c>
      <c r="AV345" s="112">
        <f t="shared" si="74"/>
        <v>1.7149152722196689E-2</v>
      </c>
      <c r="AW345" s="112">
        <f t="shared" si="75"/>
        <v>0.1715289392140556</v>
      </c>
      <c r="AX345" s="112">
        <f t="shared" si="76"/>
        <v>1</v>
      </c>
      <c r="AY345" s="112">
        <f>SUMPRODUCT(AN345:AW345,幕後結果_最佳化!$Z$1005:$AI$1005)</f>
        <v>6.4316667673886649E-2</v>
      </c>
      <c r="AZ345" s="112">
        <f>(SUMPRODUCT(AN345:AW345,MMULT(AN345:AW345,幕後結果!$AB$9:$AK$18)))*252</f>
        <v>6.0743720468196823E-2</v>
      </c>
      <c r="BA345" s="112">
        <f t="shared" si="77"/>
        <v>0.24646241187693677</v>
      </c>
      <c r="BB345" s="88">
        <f t="shared" si="78"/>
        <v>8.6896283740744956E-2</v>
      </c>
      <c r="BC345" s="46"/>
      <c r="BD345" s="46"/>
    </row>
    <row r="346" spans="1:56">
      <c r="A346" s="81">
        <v>345</v>
      </c>
      <c r="B346" s="112">
        <v>0.12905345576332561</v>
      </c>
      <c r="C346" s="112">
        <v>0.86643873710215513</v>
      </c>
      <c r="D346" s="112">
        <v>0.79003761280646478</v>
      </c>
      <c r="E346" s="112">
        <v>3.9598102274013058E-2</v>
      </c>
      <c r="F346" s="112">
        <v>0.67582473282405919</v>
      </c>
      <c r="G346" s="112">
        <v>0.28283821983343538</v>
      </c>
      <c r="H346" s="112">
        <v>0.45446473740799576</v>
      </c>
      <c r="I346" s="112">
        <v>0.38465475768068669</v>
      </c>
      <c r="J346" s="112">
        <v>0.72257691334971397</v>
      </c>
      <c r="K346" s="90">
        <v>0.41586872226077221</v>
      </c>
      <c r="L346" s="91"/>
      <c r="M346" s="92">
        <v>345</v>
      </c>
      <c r="N346" s="115">
        <v>-1.1308768897565833</v>
      </c>
      <c r="O346" s="115">
        <v>1.1097134486086004</v>
      </c>
      <c r="P346" s="115">
        <v>0.80655176269716888</v>
      </c>
      <c r="Q346" s="115">
        <v>-1.7553690378931117</v>
      </c>
      <c r="R346" s="115">
        <v>0.45605485264154982</v>
      </c>
      <c r="S346" s="115">
        <v>-0.57443061658460204</v>
      </c>
      <c r="T346" s="115">
        <v>-0.1143889478622513</v>
      </c>
      <c r="U346" s="112">
        <v>-0.29327819991142817</v>
      </c>
      <c r="V346" s="112">
        <v>0.59051389451085812</v>
      </c>
      <c r="W346" s="84">
        <v>-0.21247376307403743</v>
      </c>
      <c r="X346" s="46"/>
      <c r="Y346" s="85">
        <v>345</v>
      </c>
      <c r="Z346" s="112">
        <f>(幕後結果!$AB$2+幕後結果!$AB$4*幕後結果_最佳化!$N1347)*12/3</f>
        <v>-1.4523309762443357</v>
      </c>
      <c r="AA346" s="112">
        <f>(幕後結果!$AC$2+幕後結果!$AC$4*幕後結果_最佳化!$O1347)*12/3</f>
        <v>5.3091055708452961E-2</v>
      </c>
      <c r="AB346" s="112">
        <f>(幕後結果!$AD$2+幕後結果!$AD$4*幕後結果_最佳化!$P1347)*12/3</f>
        <v>0.93290860120168129</v>
      </c>
      <c r="AC346" s="112">
        <f>(幕後結果!$AE$2+幕後結果!$AE$4*幕後結果_最佳化!$Q1347)*12/3</f>
        <v>-7.0271043087451357E-2</v>
      </c>
      <c r="AD346" s="112">
        <f>(幕後結果!$AF$2+幕後結果!$AF$4*幕後結果_最佳化!$R1347)*12/3</f>
        <v>2.248769581739702</v>
      </c>
      <c r="AE346" s="112">
        <f>(幕後結果!$AG$2+幕後結果!$AG$4*幕後結果_最佳化!$S1347)*12/3</f>
        <v>-0.34082254095321302</v>
      </c>
      <c r="AF346" s="112">
        <f>(幕後結果!$AH$2+幕後結果!$AH$4*幕後結果_最佳化!$T1347)*12/3</f>
        <v>2.4517830994121914E-2</v>
      </c>
      <c r="AG346" s="112">
        <f>(幕後結果!$AI$2+幕後結果!$AI$4*幕後結果_最佳化!$U1347)*12/3</f>
        <v>-0.69349207355012477</v>
      </c>
      <c r="AH346" s="112">
        <f>(幕後結果!$AJ$2+幕後結果!$AJ$4*幕後結果_最佳化!$V1347)*12/3</f>
        <v>1.8218037703379391</v>
      </c>
      <c r="AI346" s="86">
        <f>(幕後結果!$AK$2+幕後結果!$AK$4*幕後結果_最佳化!$W1347)*12/3</f>
        <v>0.30141735319026808</v>
      </c>
      <c r="AJ346" s="46"/>
      <c r="AK346" s="46"/>
      <c r="AL346" s="46"/>
      <c r="AM346" s="94">
        <v>345</v>
      </c>
      <c r="AN346" s="112">
        <f t="shared" si="66"/>
        <v>6.8167943646013557E-2</v>
      </c>
      <c r="AO346" s="112">
        <f t="shared" si="67"/>
        <v>0.14586242008288869</v>
      </c>
      <c r="AP346" s="112">
        <f t="shared" si="68"/>
        <v>0.13001903221104788</v>
      </c>
      <c r="AQ346" s="112">
        <f t="shared" si="69"/>
        <v>4.276281653750158E-2</v>
      </c>
      <c r="AR346" s="112">
        <f t="shared" si="70"/>
        <v>0.13046327485102194</v>
      </c>
      <c r="AS346" s="112">
        <f t="shared" si="71"/>
        <v>2.6663399871134242E-2</v>
      </c>
      <c r="AT346" s="112">
        <f t="shared" si="72"/>
        <v>8.7309596677900184E-2</v>
      </c>
      <c r="AU346" s="112">
        <f t="shared" si="73"/>
        <v>0.18341278389367782</v>
      </c>
      <c r="AV346" s="112">
        <f t="shared" si="74"/>
        <v>0.12682450631528847</v>
      </c>
      <c r="AW346" s="112">
        <f t="shared" si="75"/>
        <v>5.8514225913525626E-2</v>
      </c>
      <c r="AX346" s="112">
        <f t="shared" si="76"/>
        <v>0.99999999999999978</v>
      </c>
      <c r="AY346" s="112">
        <f>SUMPRODUCT(AN346:AW346,幕後結果_最佳化!$Z$1005:$AI$1005)</f>
        <v>0.37591065784710642</v>
      </c>
      <c r="AZ346" s="112">
        <f>(SUMPRODUCT(AN346:AW346,MMULT(AN346:AW346,幕後結果!$AB$9:$AK$18)))*252</f>
        <v>5.7655930039603238E-2</v>
      </c>
      <c r="BA346" s="112">
        <f t="shared" si="77"/>
        <v>0.2401164926438899</v>
      </c>
      <c r="BB346" s="88">
        <f t="shared" si="78"/>
        <v>1.3868712397902017</v>
      </c>
      <c r="BC346" s="46"/>
      <c r="BD346" s="46"/>
    </row>
    <row r="347" spans="1:56">
      <c r="A347" s="81">
        <v>346</v>
      </c>
      <c r="B347" s="112">
        <v>4.4897381837267769E-3</v>
      </c>
      <c r="C347" s="112">
        <v>8.7574534812094873E-2</v>
      </c>
      <c r="D347" s="112">
        <v>0.76597873605613542</v>
      </c>
      <c r="E347" s="112">
        <v>0.75590996432309354</v>
      </c>
      <c r="F347" s="112">
        <v>0.88271401940665273</v>
      </c>
      <c r="G347" s="112">
        <v>0.76985023981124923</v>
      </c>
      <c r="H347" s="112">
        <v>4.8694229836048208E-2</v>
      </c>
      <c r="I347" s="112">
        <v>0.81625519653614664</v>
      </c>
      <c r="J347" s="112">
        <v>0.60251979445796033</v>
      </c>
      <c r="K347" s="90">
        <v>0.41758513599548852</v>
      </c>
      <c r="L347" s="91"/>
      <c r="M347" s="92">
        <v>346</v>
      </c>
      <c r="N347" s="115">
        <v>-2.6128345368103845</v>
      </c>
      <c r="O347" s="115">
        <v>-1.3558431789168321</v>
      </c>
      <c r="P347" s="115">
        <v>0.72566766666639004</v>
      </c>
      <c r="Q347" s="115">
        <v>0.69320633786751285</v>
      </c>
      <c r="R347" s="115">
        <v>1.1886638758137218</v>
      </c>
      <c r="S347" s="115">
        <v>0.73835373586456765</v>
      </c>
      <c r="T347" s="115">
        <v>-1.6576483742582699</v>
      </c>
      <c r="U347" s="112">
        <v>0.90118567349301804</v>
      </c>
      <c r="V347" s="112">
        <v>0.25987472118100113</v>
      </c>
      <c r="W347" s="84">
        <v>-0.20807517298258213</v>
      </c>
      <c r="X347" s="46"/>
      <c r="Y347" s="85">
        <v>346</v>
      </c>
      <c r="Z347" s="112">
        <f>(幕後結果!$AB$2+幕後結果!$AB$4*幕後結果_最佳化!$N1348)*12/3</f>
        <v>-3.2922560811132358</v>
      </c>
      <c r="AA347" s="112">
        <f>(幕後結果!$AC$2+幕後結果!$AC$4*幕後結果_最佳化!$O1348)*12/3</f>
        <v>-3.4733857839055329</v>
      </c>
      <c r="AB347" s="112">
        <f>(幕後結果!$AD$2+幕後結果!$AD$4*幕後結果_最佳化!$P1348)*12/3</f>
        <v>0.16611645499241079</v>
      </c>
      <c r="AC347" s="112">
        <f>(幕後結果!$AE$2+幕後結果!$AE$4*幕後結果_最佳化!$Q1348)*12/3</f>
        <v>1.1713820860115041</v>
      </c>
      <c r="AD347" s="112">
        <f>(幕後結果!$AF$2+幕後結果!$AF$4*幕後結果_最佳化!$R1348)*12/3</f>
        <v>2.3980979714485002</v>
      </c>
      <c r="AE347" s="112">
        <f>(幕後結果!$AG$2+幕後結果!$AG$4*幕後結果_最佳化!$S1348)*12/3</f>
        <v>0.58003946509865756</v>
      </c>
      <c r="AF347" s="112">
        <f>(幕後結果!$AH$2+幕後結果!$AH$4*幕後結果_最佳化!$T1348)*12/3</f>
        <v>-0.96167506114794987</v>
      </c>
      <c r="AG347" s="112">
        <f>(幕後結果!$AI$2+幕後結果!$AI$4*幕後結果_最佳化!$U1348)*12/3</f>
        <v>0.64377778032583866</v>
      </c>
      <c r="AH347" s="112">
        <f>(幕後結果!$AJ$2+幕後結果!$AJ$4*幕後結果_最佳化!$V1348)*12/3</f>
        <v>0.86522365190899786</v>
      </c>
      <c r="AI347" s="86">
        <f>(幕後結果!$AK$2+幕後結果!$AK$4*幕後結果_最佳化!$W1348)*12/3</f>
        <v>-0.71630175063488732</v>
      </c>
      <c r="AJ347" s="46"/>
      <c r="AK347" s="46"/>
      <c r="AL347" s="46"/>
      <c r="AM347" s="94">
        <v>346</v>
      </c>
      <c r="AN347" s="112">
        <f t="shared" si="66"/>
        <v>0.10652823372535412</v>
      </c>
      <c r="AO347" s="112">
        <f t="shared" si="67"/>
        <v>8.8374707924782928E-2</v>
      </c>
      <c r="AP347" s="112">
        <f t="shared" si="68"/>
        <v>7.3031264230902337E-2</v>
      </c>
      <c r="AQ347" s="112">
        <f t="shared" si="69"/>
        <v>0.10793778146455023</v>
      </c>
      <c r="AR347" s="112">
        <f t="shared" si="70"/>
        <v>0.11233650937526501</v>
      </c>
      <c r="AS347" s="112">
        <f t="shared" si="71"/>
        <v>0.15171480503472687</v>
      </c>
      <c r="AT347" s="112">
        <f t="shared" si="72"/>
        <v>2.4891829989598619E-2</v>
      </c>
      <c r="AU347" s="112">
        <f t="shared" si="73"/>
        <v>0.11635604146454968</v>
      </c>
      <c r="AV347" s="112">
        <f t="shared" si="74"/>
        <v>0.13402308634855614</v>
      </c>
      <c r="AW347" s="112">
        <f t="shared" si="75"/>
        <v>8.4805740441714003E-2</v>
      </c>
      <c r="AX347" s="112">
        <f t="shared" si="76"/>
        <v>1</v>
      </c>
      <c r="AY347" s="112">
        <f>SUMPRODUCT(AN347:AW347,幕後結果_最佳化!$Z$1005:$AI$1005)</f>
        <v>0.42883074214970035</v>
      </c>
      <c r="AZ347" s="112">
        <f>(SUMPRODUCT(AN347:AW347,MMULT(AN347:AW347,幕後結果!$AB$9:$AK$18)))*252</f>
        <v>5.3114555501620322E-2</v>
      </c>
      <c r="BA347" s="112">
        <f t="shared" si="77"/>
        <v>0.23046595302044146</v>
      </c>
      <c r="BB347" s="88">
        <f t="shared" si="78"/>
        <v>1.6745672716154727</v>
      </c>
      <c r="BC347" s="46"/>
      <c r="BD347" s="46"/>
    </row>
    <row r="348" spans="1:56">
      <c r="A348" s="81">
        <v>347</v>
      </c>
      <c r="B348" s="112">
        <v>0.37297159990961504</v>
      </c>
      <c r="C348" s="112">
        <v>0.88459235651256352</v>
      </c>
      <c r="D348" s="112">
        <v>0.44070241003301125</v>
      </c>
      <c r="E348" s="112">
        <v>0.77796889298425409</v>
      </c>
      <c r="F348" s="112">
        <v>0.92932988664594651</v>
      </c>
      <c r="G348" s="112">
        <v>0.80123541783698271</v>
      </c>
      <c r="H348" s="112">
        <v>0.17766111085536829</v>
      </c>
      <c r="I348" s="112">
        <v>0.52157946724000559</v>
      </c>
      <c r="J348" s="112">
        <v>0.39088327645534937</v>
      </c>
      <c r="K348" s="90">
        <v>0.675400394553197</v>
      </c>
      <c r="L348" s="91"/>
      <c r="M348" s="92">
        <v>347</v>
      </c>
      <c r="N348" s="115">
        <v>-0.32399317701369468</v>
      </c>
      <c r="O348" s="115">
        <v>1.1982613530676314</v>
      </c>
      <c r="P348" s="115">
        <v>-0.14918859384075611</v>
      </c>
      <c r="Q348" s="115">
        <v>0.76535158557541261</v>
      </c>
      <c r="R348" s="115">
        <v>1.4708184306550782</v>
      </c>
      <c r="S348" s="115">
        <v>0.84604226941711591</v>
      </c>
      <c r="T348" s="115">
        <v>-0.92431521815797402</v>
      </c>
      <c r="U348" s="112">
        <v>5.41181077120595E-2</v>
      </c>
      <c r="V348" s="112">
        <v>-0.27701765084276536</v>
      </c>
      <c r="W348" s="84">
        <v>0.45487494238428611</v>
      </c>
      <c r="X348" s="46"/>
      <c r="Y348" s="85">
        <v>347</v>
      </c>
      <c r="Z348" s="112">
        <f>(幕後結果!$AB$2+幕後結果!$AB$4*幕後結果_最佳化!$N1349)*12/3</f>
        <v>-0.45054418244700239</v>
      </c>
      <c r="AA348" s="112">
        <f>(幕後結果!$AC$2+幕後結果!$AC$4*幕後結果_最佳化!$O1349)*12/3</f>
        <v>0.24522267653851593</v>
      </c>
      <c r="AB348" s="112">
        <f>(幕後結果!$AD$2+幕後結果!$AD$4*幕後結果_最佳化!$P1349)*12/3</f>
        <v>0.35730106381301679</v>
      </c>
      <c r="AC348" s="112">
        <f>(幕後結果!$AE$2+幕後結果!$AE$4*幕後結果_最佳化!$Q1349)*12/3</f>
        <v>1.5957176598536182</v>
      </c>
      <c r="AD348" s="112">
        <f>(幕後結果!$AF$2+幕後結果!$AF$4*幕後結果_最佳化!$R1349)*12/3</f>
        <v>3.9308777783788611</v>
      </c>
      <c r="AE348" s="112">
        <f>(幕後結果!$AG$2+幕後結果!$AG$4*幕後結果_最佳化!$S1349)*12/3</f>
        <v>1.4488859615721246</v>
      </c>
      <c r="AF348" s="112">
        <f>(幕後結果!$AH$2+幕後結果!$AH$4*幕後結果_最佳化!$T1349)*12/3</f>
        <v>-0.33165549312972464</v>
      </c>
      <c r="AG348" s="112">
        <f>(幕後結果!$AI$2+幕後結果!$AI$4*幕後結果_最佳化!$U1349)*12/3</f>
        <v>1.167260844900639</v>
      </c>
      <c r="AH348" s="112">
        <f>(幕後結果!$AJ$2+幕後結果!$AJ$4*幕後結果_最佳化!$V1349)*12/3</f>
        <v>1.1047598316231475</v>
      </c>
      <c r="AI348" s="86">
        <f>(幕後結果!$AK$2+幕後結果!$AK$4*幕後結果_最佳化!$W1349)*12/3</f>
        <v>0.9492462161921712</v>
      </c>
      <c r="AJ348" s="46"/>
      <c r="AK348" s="46"/>
      <c r="AL348" s="46"/>
      <c r="AM348" s="94">
        <v>347</v>
      </c>
      <c r="AN348" s="112">
        <f t="shared" si="66"/>
        <v>9.4441646324342335E-2</v>
      </c>
      <c r="AO348" s="112">
        <f t="shared" si="67"/>
        <v>1.3943572470701576E-2</v>
      </c>
      <c r="AP348" s="112">
        <f t="shared" si="68"/>
        <v>5.1633241334166601E-3</v>
      </c>
      <c r="AQ348" s="112">
        <f t="shared" si="69"/>
        <v>5.1686564985606184E-2</v>
      </c>
      <c r="AR348" s="112">
        <f t="shared" si="70"/>
        <v>0.15714476945710196</v>
      </c>
      <c r="AS348" s="112">
        <f t="shared" si="71"/>
        <v>0.20459503572102397</v>
      </c>
      <c r="AT348" s="112">
        <f t="shared" si="72"/>
        <v>0.14854868024234053</v>
      </c>
      <c r="AU348" s="112">
        <f t="shared" si="73"/>
        <v>0.16167431754402853</v>
      </c>
      <c r="AV348" s="112">
        <f t="shared" si="74"/>
        <v>8.1836169045224463E-2</v>
      </c>
      <c r="AW348" s="112">
        <f t="shared" si="75"/>
        <v>8.0965920076213976E-2</v>
      </c>
      <c r="AX348" s="112">
        <f t="shared" si="76"/>
        <v>1.0000000000000002</v>
      </c>
      <c r="AY348" s="112">
        <f>SUMPRODUCT(AN348:AW348,幕後結果_最佳化!$Z$1005:$AI$1005)</f>
        <v>0.48460094224930056</v>
      </c>
      <c r="AZ348" s="112">
        <f>(SUMPRODUCT(AN348:AW348,MMULT(AN348:AW348,幕後結果!$AB$9:$AK$18)))*252</f>
        <v>5.2901243674993381E-2</v>
      </c>
      <c r="BA348" s="112">
        <f t="shared" si="77"/>
        <v>0.23000270362539954</v>
      </c>
      <c r="BB348" s="88">
        <f t="shared" si="78"/>
        <v>1.9204163050565239</v>
      </c>
      <c r="BC348" s="46"/>
      <c r="BD348" s="46"/>
    </row>
    <row r="349" spans="1:56">
      <c r="A349" s="81">
        <v>348</v>
      </c>
      <c r="B349" s="112">
        <v>0.87076102537086331</v>
      </c>
      <c r="C349" s="112">
        <v>0.45746108103203631</v>
      </c>
      <c r="D349" s="112">
        <v>2.4763389780297018E-2</v>
      </c>
      <c r="E349" s="112">
        <v>0.86372122290320585</v>
      </c>
      <c r="F349" s="112">
        <v>0.84659612092603154</v>
      </c>
      <c r="G349" s="112">
        <v>0.40754615697568686</v>
      </c>
      <c r="H349" s="112">
        <v>0.20718353876292528</v>
      </c>
      <c r="I349" s="112">
        <v>0.39991916386919968</v>
      </c>
      <c r="J349" s="112">
        <v>0.5271437295762933</v>
      </c>
      <c r="K349" s="90">
        <v>0.88608737285158345</v>
      </c>
      <c r="L349" s="91"/>
      <c r="M349" s="92">
        <v>348</v>
      </c>
      <c r="N349" s="115">
        <v>1.1299959067571685</v>
      </c>
      <c r="O349" s="115">
        <v>-0.1068321239675414</v>
      </c>
      <c r="P349" s="115">
        <v>-1.9640285633624068</v>
      </c>
      <c r="Q349" s="115">
        <v>1.097191806358955</v>
      </c>
      <c r="R349" s="115">
        <v>1.0219432555222583</v>
      </c>
      <c r="S349" s="115">
        <v>-0.23386174350081995</v>
      </c>
      <c r="T349" s="115">
        <v>-0.81623266527127425</v>
      </c>
      <c r="U349" s="112">
        <v>-0.25355634303815316</v>
      </c>
      <c r="V349" s="112">
        <v>6.8091821371786473E-2</v>
      </c>
      <c r="W349" s="84">
        <v>1.2059798646354898</v>
      </c>
      <c r="X349" s="46"/>
      <c r="Y349" s="85">
        <v>348</v>
      </c>
      <c r="Z349" s="112">
        <f>(幕後結果!$AB$2+幕後結果!$AB$4*幕後結果_最佳化!$N1350)*12/3</f>
        <v>1.3546565415776162</v>
      </c>
      <c r="AA349" s="112">
        <f>(幕後結果!$AC$2+幕後結果!$AC$4*幕後結果_最佳化!$O1350)*12/3</f>
        <v>-1.4269613635355081</v>
      </c>
      <c r="AB349" s="112">
        <f>(幕後結果!$AD$2+幕後結果!$AD$4*幕後結果_最佳化!$P1350)*12/3</f>
        <v>-0.90888866698559923</v>
      </c>
      <c r="AC349" s="112">
        <f>(幕後結果!$AE$2+幕後結果!$AE$4*幕後結果_最佳化!$Q1350)*12/3</f>
        <v>1.2693207238701414</v>
      </c>
      <c r="AD349" s="112">
        <f>(幕後結果!$AF$2+幕後結果!$AF$4*幕後結果_最佳化!$R1350)*12/3</f>
        <v>3.36542458926646</v>
      </c>
      <c r="AE349" s="112">
        <f>(幕後結果!$AG$2+幕後結果!$AG$4*幕後結果_最佳化!$S1350)*12/3</f>
        <v>-0.20047375497205477</v>
      </c>
      <c r="AF349" s="112">
        <f>(幕後結果!$AH$2+幕後結果!$AH$4*幕後結果_最佳化!$T1350)*12/3</f>
        <v>-0.62792001896372451</v>
      </c>
      <c r="AG349" s="112">
        <f>(幕後結果!$AI$2+幕後結果!$AI$4*幕後結果_最佳化!$U1350)*12/3</f>
        <v>0.597554375655442</v>
      </c>
      <c r="AH349" s="112">
        <f>(幕後結果!$AJ$2+幕後結果!$AJ$4*幕後結果_最佳化!$V1350)*12/3</f>
        <v>1.4701715143857363</v>
      </c>
      <c r="AI349" s="86">
        <f>(幕後結果!$AK$2+幕後結果!$AK$4*幕後結果_最佳化!$W1350)*12/3</f>
        <v>1.0931207800713147</v>
      </c>
      <c r="AJ349" s="46"/>
      <c r="AK349" s="46"/>
      <c r="AL349" s="46"/>
      <c r="AM349" s="94">
        <v>348</v>
      </c>
      <c r="AN349" s="112">
        <f t="shared" si="66"/>
        <v>0.13138697451551767</v>
      </c>
      <c r="AO349" s="112">
        <f t="shared" si="67"/>
        <v>3.1641245985307806E-2</v>
      </c>
      <c r="AP349" s="112">
        <f t="shared" si="68"/>
        <v>0.20725077802995184</v>
      </c>
      <c r="AQ349" s="112">
        <f t="shared" si="69"/>
        <v>8.5009969744236524E-2</v>
      </c>
      <c r="AR349" s="112">
        <f t="shared" si="70"/>
        <v>0.10172682217972051</v>
      </c>
      <c r="AS349" s="112">
        <f t="shared" si="71"/>
        <v>8.7440091472642006E-2</v>
      </c>
      <c r="AT349" s="112">
        <f t="shared" si="72"/>
        <v>0.1357619337789408</v>
      </c>
      <c r="AU349" s="112">
        <f t="shared" si="73"/>
        <v>3.7592077439758342E-2</v>
      </c>
      <c r="AV349" s="112">
        <f t="shared" si="74"/>
        <v>3.7326806463574341E-3</v>
      </c>
      <c r="AW349" s="112">
        <f t="shared" si="75"/>
        <v>0.17845742620756702</v>
      </c>
      <c r="AX349" s="112">
        <f t="shared" si="76"/>
        <v>0.99999999999999989</v>
      </c>
      <c r="AY349" s="112">
        <f>SUMPRODUCT(AN349:AW349,幕後結果_最佳化!$Z$1005:$AI$1005)</f>
        <v>0.34536174000487091</v>
      </c>
      <c r="AZ349" s="112">
        <f>(SUMPRODUCT(AN349:AW349,MMULT(AN349:AW349,幕後結果!$AB$9:$AK$18)))*252</f>
        <v>4.9023500025774353E-2</v>
      </c>
      <c r="BA349" s="112">
        <f t="shared" si="77"/>
        <v>0.221412510996498</v>
      </c>
      <c r="BB349" s="88">
        <f t="shared" si="78"/>
        <v>1.3660553265197144</v>
      </c>
      <c r="BC349" s="46"/>
      <c r="BD349" s="46"/>
    </row>
    <row r="350" spans="1:56">
      <c r="A350" s="81">
        <v>349</v>
      </c>
      <c r="B350" s="112">
        <v>0.80129565581672657</v>
      </c>
      <c r="C350" s="112">
        <v>0.40766326620673077</v>
      </c>
      <c r="D350" s="112">
        <v>0.16781759895252057</v>
      </c>
      <c r="E350" s="112">
        <v>0.66298383490105084</v>
      </c>
      <c r="F350" s="112">
        <v>0.42043059031145913</v>
      </c>
      <c r="G350" s="112">
        <v>0.72554084897183624</v>
      </c>
      <c r="H350" s="112">
        <v>0.3044896046510821</v>
      </c>
      <c r="I350" s="112">
        <v>0.81054809215639145</v>
      </c>
      <c r="J350" s="112">
        <v>0.4507677733483002</v>
      </c>
      <c r="K350" s="90">
        <v>0.89930411196803739</v>
      </c>
      <c r="L350" s="91"/>
      <c r="M350" s="92">
        <v>349</v>
      </c>
      <c r="N350" s="115">
        <v>0.8462582582516528</v>
      </c>
      <c r="O350" s="115">
        <v>-0.23356006676637969</v>
      </c>
      <c r="P350" s="115">
        <v>-0.96282530800505306</v>
      </c>
      <c r="Q350" s="115">
        <v>0.4206203515912415</v>
      </c>
      <c r="R350" s="115">
        <v>-0.20079204858447475</v>
      </c>
      <c r="S350" s="115">
        <v>0.59938181310244121</v>
      </c>
      <c r="T350" s="115">
        <v>-0.51153111116054806</v>
      </c>
      <c r="U350" s="112">
        <v>0.87991784709352283</v>
      </c>
      <c r="V350" s="112">
        <v>-0.12372180464071421</v>
      </c>
      <c r="W350" s="84">
        <v>1.2775963844405556</v>
      </c>
      <c r="X350" s="46"/>
      <c r="Y350" s="85">
        <v>349</v>
      </c>
      <c r="Z350" s="112">
        <f>(幕後結果!$AB$2+幕後結果!$AB$4*幕後結果_最佳化!$N1351)*12/3</f>
        <v>1.0023819514638992</v>
      </c>
      <c r="AA350" s="112">
        <f>(幕後結果!$AC$2+幕後結果!$AC$4*幕後結果_最佳化!$O1351)*12/3</f>
        <v>-1.6262542772082023</v>
      </c>
      <c r="AB350" s="112">
        <f>(幕後結果!$AD$2+幕後結果!$AD$4*幕後結果_最佳化!$P1351)*12/3</f>
        <v>-0.14022882345548537</v>
      </c>
      <c r="AC350" s="112">
        <f>(幕後結果!$AE$2+幕後結果!$AE$4*幕後結果_最佳化!$Q1351)*12/3</f>
        <v>0.97589592228966182</v>
      </c>
      <c r="AD350" s="112">
        <f>(幕後結果!$AF$2+幕後結果!$AF$4*幕後結果_最佳化!$R1351)*12/3</f>
        <v>2.0235920578867592</v>
      </c>
      <c r="AE350" s="112">
        <f>(幕後結果!$AG$2+幕後結果!$AG$4*幕後結果_最佳化!$S1351)*12/3</f>
        <v>0.36500817835161037</v>
      </c>
      <c r="AF350" s="112">
        <f>(幕後結果!$AH$2+幕後結果!$AH$4*幕後結果_最佳化!$T1351)*12/3</f>
        <v>-0.58236309833062183</v>
      </c>
      <c r="AG350" s="112">
        <f>(幕後結果!$AI$2+幕後結果!$AI$4*幕後結果_最佳化!$U1351)*12/3</f>
        <v>1.1468234502633241</v>
      </c>
      <c r="AH350" s="112">
        <f>(幕後結果!$AJ$2+幕後結果!$AJ$4*幕後結果_最佳化!$V1351)*12/3</f>
        <v>0.92287620528706216</v>
      </c>
      <c r="AI350" s="86">
        <f>(幕後結果!$AK$2+幕後結果!$AK$4*幕後結果_最佳化!$W1351)*12/3</f>
        <v>0.91698879820850443</v>
      </c>
      <c r="AJ350" s="46"/>
      <c r="AK350" s="46"/>
      <c r="AL350" s="46"/>
      <c r="AM350" s="94">
        <v>349</v>
      </c>
      <c r="AN350" s="112">
        <f t="shared" si="66"/>
        <v>8.4114628348194755E-3</v>
      </c>
      <c r="AO350" s="112">
        <f t="shared" si="67"/>
        <v>0.1177247354199262</v>
      </c>
      <c r="AP350" s="112">
        <f t="shared" si="68"/>
        <v>3.9093463217935762E-2</v>
      </c>
      <c r="AQ350" s="112">
        <f t="shared" si="69"/>
        <v>1.0113920318245985E-2</v>
      </c>
      <c r="AR350" s="112">
        <f t="shared" si="70"/>
        <v>0.14926813565310323</v>
      </c>
      <c r="AS350" s="112">
        <f t="shared" si="71"/>
        <v>0.15817942783681579</v>
      </c>
      <c r="AT350" s="112">
        <f t="shared" si="72"/>
        <v>0.13515742463825764</v>
      </c>
      <c r="AU350" s="112">
        <f t="shared" si="73"/>
        <v>0.1264639533720647</v>
      </c>
      <c r="AV350" s="112">
        <f t="shared" si="74"/>
        <v>9.2515224159145315E-2</v>
      </c>
      <c r="AW350" s="112">
        <f t="shared" si="75"/>
        <v>0.16307225254968594</v>
      </c>
      <c r="AX350" s="112">
        <f t="shared" si="76"/>
        <v>1</v>
      </c>
      <c r="AY350" s="112">
        <f>SUMPRODUCT(AN350:AW350,幕後結果_最佳化!$Z$1005:$AI$1005)</f>
        <v>0.32336207954065443</v>
      </c>
      <c r="AZ350" s="112">
        <f>(SUMPRODUCT(AN350:AW350,MMULT(AN350:AW350,幕後結果!$AB$9:$AK$18)))*252</f>
        <v>5.6656076748893981E-2</v>
      </c>
      <c r="BA350" s="112">
        <f t="shared" si="77"/>
        <v>0.23802536996903079</v>
      </c>
      <c r="BB350" s="88">
        <f t="shared" si="78"/>
        <v>1.1782864976836085</v>
      </c>
      <c r="BC350" s="46"/>
      <c r="BD350" s="46"/>
    </row>
    <row r="351" spans="1:56">
      <c r="A351" s="81">
        <v>350</v>
      </c>
      <c r="B351" s="112">
        <v>0.426588564234051</v>
      </c>
      <c r="C351" s="112">
        <v>0.24262622209433737</v>
      </c>
      <c r="D351" s="112">
        <v>0.68503986695418395</v>
      </c>
      <c r="E351" s="112">
        <v>0.31340003244262848</v>
      </c>
      <c r="F351" s="112">
        <v>0.81893079242878097</v>
      </c>
      <c r="G351" s="112">
        <v>0.17657582152126405</v>
      </c>
      <c r="H351" s="112">
        <v>0.51619832110056607</v>
      </c>
      <c r="I351" s="112">
        <v>0.31058738029898292</v>
      </c>
      <c r="J351" s="112">
        <v>0.21771361980949999</v>
      </c>
      <c r="K351" s="90">
        <v>0.60496835031666363</v>
      </c>
      <c r="L351" s="91"/>
      <c r="M351" s="92">
        <v>350</v>
      </c>
      <c r="N351" s="115">
        <v>-0.18506617916309331</v>
      </c>
      <c r="O351" s="115">
        <v>-0.69787967830992681</v>
      </c>
      <c r="P351" s="115">
        <v>0.48183907884106053</v>
      </c>
      <c r="Q351" s="115">
        <v>-0.4862356966022327</v>
      </c>
      <c r="R351" s="115">
        <v>0.91129793316750451</v>
      </c>
      <c r="S351" s="115">
        <v>-0.92849349017856986</v>
      </c>
      <c r="T351" s="115">
        <v>4.0614332629558825E-2</v>
      </c>
      <c r="U351" s="112">
        <v>-0.4941860927411601</v>
      </c>
      <c r="V351" s="112">
        <v>-0.77993822128789936</v>
      </c>
      <c r="W351" s="84">
        <v>0.26622841640144584</v>
      </c>
      <c r="X351" s="46"/>
      <c r="Y351" s="85">
        <v>350</v>
      </c>
      <c r="Z351" s="112">
        <f>(幕後結果!$AB$2+幕後結果!$AB$4*幕後結果_最佳化!$N1352)*12/3</f>
        <v>-0.27805931312731302</v>
      </c>
      <c r="AA351" s="112">
        <f>(幕後結果!$AC$2+幕後結果!$AC$4*幕後結果_最佳化!$O1352)*12/3</f>
        <v>-2.3557272634904778</v>
      </c>
      <c r="AB351" s="112">
        <f>(幕後結果!$AD$2+幕後結果!$AD$4*幕後結果_最佳化!$P1352)*12/3</f>
        <v>0.75299779894137986</v>
      </c>
      <c r="AC351" s="112">
        <f>(幕後結果!$AE$2+幕後結果!$AE$4*幕後結果_最佳化!$Q1352)*12/3</f>
        <v>0.51707858052487921</v>
      </c>
      <c r="AD351" s="112">
        <f>(幕後結果!$AF$2+幕後結果!$AF$4*幕後結果_最佳化!$R1352)*12/3</f>
        <v>2.740368309056683</v>
      </c>
      <c r="AE351" s="112">
        <f>(幕後結果!$AG$2+幕後結果!$AG$4*幕後結果_最佳化!$S1352)*12/3</f>
        <v>-1.1146400482461885</v>
      </c>
      <c r="AF351" s="112">
        <f>(幕後結果!$AH$2+幕後結果!$AH$4*幕後結果_最佳化!$T1352)*12/3</f>
        <v>3.9026358516145318E-2</v>
      </c>
      <c r="AG351" s="112">
        <f>(幕後結果!$AI$2+幕後結果!$AI$4*幕後結果_最佳化!$U1352)*12/3</f>
        <v>-0.4512573904051056</v>
      </c>
      <c r="AH351" s="112">
        <f>(幕後結果!$AJ$2+幕後結果!$AJ$4*幕後結果_最佳化!$V1352)*12/3</f>
        <v>0.90809874699278448</v>
      </c>
      <c r="AI351" s="86">
        <f>(幕後結果!$AK$2+幕後結果!$AK$4*幕後結果_最佳化!$W1352)*12/3</f>
        <v>0.1064211425395913</v>
      </c>
      <c r="AJ351" s="46"/>
      <c r="AK351" s="46"/>
      <c r="AL351" s="46"/>
      <c r="AM351" s="94">
        <v>350</v>
      </c>
      <c r="AN351" s="112">
        <f t="shared" si="66"/>
        <v>9.93384835721208E-2</v>
      </c>
      <c r="AO351" s="112">
        <f t="shared" si="67"/>
        <v>8.334507712706056E-2</v>
      </c>
      <c r="AP351" s="112">
        <f t="shared" si="68"/>
        <v>8.8791046137091933E-2</v>
      </c>
      <c r="AQ351" s="112">
        <f t="shared" si="69"/>
        <v>0.1358966589128866</v>
      </c>
      <c r="AR351" s="112">
        <f t="shared" si="70"/>
        <v>0.12564610418394964</v>
      </c>
      <c r="AS351" s="112">
        <f t="shared" si="71"/>
        <v>4.7546778479313385E-2</v>
      </c>
      <c r="AT351" s="112">
        <f t="shared" si="72"/>
        <v>8.2334442276511682E-2</v>
      </c>
      <c r="AU351" s="112">
        <f t="shared" si="73"/>
        <v>8.7684293653490675E-2</v>
      </c>
      <c r="AV351" s="112">
        <f t="shared" si="74"/>
        <v>9.3783038770489505E-2</v>
      </c>
      <c r="AW351" s="112">
        <f t="shared" si="75"/>
        <v>0.15563407688708505</v>
      </c>
      <c r="AX351" s="112">
        <f t="shared" si="76"/>
        <v>1</v>
      </c>
      <c r="AY351" s="112">
        <f>SUMPRODUCT(AN351:AW351,幕後結果_最佳化!$Z$1005:$AI$1005)</f>
        <v>0.44921082314889893</v>
      </c>
      <c r="AZ351" s="112">
        <f>(SUMPRODUCT(AN351:AW351,MMULT(AN351:AW351,幕後結果!$AB$9:$AK$18)))*252</f>
        <v>5.0677336717502047E-2</v>
      </c>
      <c r="BA351" s="112">
        <f t="shared" si="77"/>
        <v>0.22511627377313717</v>
      </c>
      <c r="BB351" s="88">
        <f t="shared" si="78"/>
        <v>1.804893161826062</v>
      </c>
      <c r="BC351" s="46"/>
      <c r="BD351" s="46"/>
    </row>
    <row r="352" spans="1:56">
      <c r="A352" s="81">
        <v>351</v>
      </c>
      <c r="B352" s="112">
        <v>3.9697941077651011E-2</v>
      </c>
      <c r="C352" s="112">
        <v>0.45378153629980433</v>
      </c>
      <c r="D352" s="112">
        <v>0.90733088832896658</v>
      </c>
      <c r="E352" s="112">
        <v>0.40610266876619217</v>
      </c>
      <c r="F352" s="112">
        <v>8.6612206866475194E-2</v>
      </c>
      <c r="G352" s="112">
        <v>0.69728695135370855</v>
      </c>
      <c r="H352" s="112">
        <v>0.89081269915633521</v>
      </c>
      <c r="I352" s="112">
        <v>0.4914686734428142</v>
      </c>
      <c r="J352" s="112">
        <v>9.048644009797191E-2</v>
      </c>
      <c r="K352" s="90">
        <v>0.62927494016687469</v>
      </c>
      <c r="L352" s="91"/>
      <c r="M352" s="92">
        <v>351</v>
      </c>
      <c r="N352" s="115">
        <v>-1.7542021080181049</v>
      </c>
      <c r="O352" s="115">
        <v>-0.11611289072277088</v>
      </c>
      <c r="P352" s="115">
        <v>1.3244964438133615</v>
      </c>
      <c r="Q352" s="115">
        <v>-0.23758196804039761</v>
      </c>
      <c r="R352" s="115">
        <v>-1.3619159442626627</v>
      </c>
      <c r="S352" s="115">
        <v>0.51661334610465193</v>
      </c>
      <c r="T352" s="115">
        <v>1.2308616802913355</v>
      </c>
      <c r="U352" s="112">
        <v>-2.1386494556649333E-2</v>
      </c>
      <c r="V352" s="112">
        <v>-1.3377655347982655</v>
      </c>
      <c r="W352" s="84">
        <v>0.32993361976122632</v>
      </c>
      <c r="X352" s="46"/>
      <c r="Y352" s="85">
        <v>351</v>
      </c>
      <c r="Z352" s="112">
        <f>(幕後結果!$AB$2+幕後結果!$AB$4*幕後結果_最佳化!$N1353)*12/3</f>
        <v>-2.2262206483664051</v>
      </c>
      <c r="AA352" s="112">
        <f>(幕後結果!$AC$2+幕後結果!$AC$4*幕後結果_最佳化!$O1353)*12/3</f>
        <v>-1.6903446941701619</v>
      </c>
      <c r="AB352" s="112">
        <f>(幕後結果!$AD$2+幕後結果!$AD$4*幕後結果_最佳化!$P1353)*12/3</f>
        <v>1.0691860346302748</v>
      </c>
      <c r="AC352" s="112">
        <f>(幕後結果!$AE$2+幕後結果!$AE$4*幕後結果_最佳化!$Q1353)*12/3</f>
        <v>0.90323128339763004</v>
      </c>
      <c r="AD352" s="112">
        <f>(幕後結果!$AF$2+幕後結果!$AF$4*幕後結果_最佳化!$R1353)*12/3</f>
        <v>0.30731642168208739</v>
      </c>
      <c r="AE352" s="112">
        <f>(幕後結果!$AG$2+幕後結果!$AG$4*幕後結果_最佳化!$S1353)*12/3</f>
        <v>0.18309711764361303</v>
      </c>
      <c r="AF352" s="112">
        <f>(幕後結果!$AH$2+幕後結果!$AH$4*幕後結果_最佳化!$T1353)*12/3</f>
        <v>0.69414128001248165</v>
      </c>
      <c r="AG352" s="112">
        <f>(幕後結果!$AI$2+幕後結果!$AI$4*幕後結果_最佳化!$U1353)*12/3</f>
        <v>7.6038027375757877E-2</v>
      </c>
      <c r="AH352" s="112">
        <f>(幕後結果!$AJ$2+幕後結果!$AJ$4*幕後結果_最佳化!$V1353)*12/3</f>
        <v>-0.52590439778236409</v>
      </c>
      <c r="AI352" s="86">
        <f>(幕後結果!$AK$2+幕後結果!$AK$4*幕後結果_最佳化!$W1353)*12/3</f>
        <v>-0.23305132392316652</v>
      </c>
      <c r="AJ352" s="46"/>
      <c r="AK352" s="46"/>
      <c r="AL352" s="46"/>
      <c r="AM352" s="94">
        <v>351</v>
      </c>
      <c r="AN352" s="112">
        <f t="shared" si="66"/>
        <v>0.15097464186827433</v>
      </c>
      <c r="AO352" s="112">
        <f t="shared" si="67"/>
        <v>0.13603979597672747</v>
      </c>
      <c r="AP352" s="112">
        <f t="shared" si="68"/>
        <v>3.0214845687302469E-2</v>
      </c>
      <c r="AQ352" s="112">
        <f t="shared" si="69"/>
        <v>9.7899438119240054E-2</v>
      </c>
      <c r="AR352" s="112">
        <f t="shared" si="70"/>
        <v>5.3826679106329274E-2</v>
      </c>
      <c r="AS352" s="112">
        <f t="shared" si="71"/>
        <v>0.14233428827128128</v>
      </c>
      <c r="AT352" s="112">
        <f t="shared" si="72"/>
        <v>0.15820993753741841</v>
      </c>
      <c r="AU352" s="112">
        <f t="shared" si="73"/>
        <v>4.2350007509629098E-2</v>
      </c>
      <c r="AV352" s="112">
        <f t="shared" si="74"/>
        <v>7.1251855323488905E-2</v>
      </c>
      <c r="AW352" s="112">
        <f t="shared" si="75"/>
        <v>0.11689851060030873</v>
      </c>
      <c r="AX352" s="112">
        <f t="shared" si="76"/>
        <v>1</v>
      </c>
      <c r="AY352" s="112">
        <f>SUMPRODUCT(AN352:AW352,幕後結果_最佳化!$Z$1005:$AI$1005)</f>
        <v>0.1026815515986543</v>
      </c>
      <c r="AZ352" s="112">
        <f>(SUMPRODUCT(AN352:AW352,MMULT(AN352:AW352,幕後結果!$AB$9:$AK$18)))*252</f>
        <v>4.8483593098460842E-2</v>
      </c>
      <c r="BA352" s="112">
        <f t="shared" si="77"/>
        <v>0.22018990235353855</v>
      </c>
      <c r="BB352" s="88">
        <f t="shared" si="78"/>
        <v>0.27149996870732335</v>
      </c>
      <c r="BC352" s="46"/>
      <c r="BD352" s="46"/>
    </row>
    <row r="353" spans="1:56">
      <c r="A353" s="81">
        <v>352</v>
      </c>
      <c r="B353" s="112">
        <v>2.7323018128584176E-2</v>
      </c>
      <c r="C353" s="112">
        <v>0.45557264608687675</v>
      </c>
      <c r="D353" s="112">
        <v>0.54940549808577055</v>
      </c>
      <c r="E353" s="112">
        <v>0.74922936159207421</v>
      </c>
      <c r="F353" s="112">
        <v>2.4911551651368491E-2</v>
      </c>
      <c r="G353" s="112">
        <v>2.9595462656306859E-2</v>
      </c>
      <c r="H353" s="112">
        <v>0.51060255824123413</v>
      </c>
      <c r="I353" s="112">
        <v>0.70442411640898128</v>
      </c>
      <c r="J353" s="112">
        <v>0.69394813314072823</v>
      </c>
      <c r="K353" s="90">
        <v>0.148270212573963</v>
      </c>
      <c r="L353" s="91"/>
      <c r="M353" s="92">
        <v>352</v>
      </c>
      <c r="N353" s="115">
        <v>-1.9216799927079735</v>
      </c>
      <c r="O353" s="115">
        <v>-0.11159404721623967</v>
      </c>
      <c r="P353" s="115">
        <v>0.1241594804743464</v>
      </c>
      <c r="Q353" s="115">
        <v>0.67206663393623534</v>
      </c>
      <c r="R353" s="115">
        <v>-1.9614795925700677</v>
      </c>
      <c r="S353" s="115">
        <v>-1.886772545499432</v>
      </c>
      <c r="T353" s="115">
        <v>2.6579801648248146E-2</v>
      </c>
      <c r="U353" s="112">
        <v>0.53716771902963867</v>
      </c>
      <c r="V353" s="112">
        <v>0.50707280774389529</v>
      </c>
      <c r="W353" s="84">
        <v>-1.0438810532413536</v>
      </c>
      <c r="X353" s="46"/>
      <c r="Y353" s="85">
        <v>352</v>
      </c>
      <c r="Z353" s="112">
        <f>(幕後結果!$AB$2+幕後結果!$AB$4*幕後結果_最佳化!$N1354)*12/3</f>
        <v>-2.4341528825728536</v>
      </c>
      <c r="AA353" s="112">
        <f>(幕後結果!$AC$2+幕後結果!$AC$4*幕後結果_最佳化!$O1354)*12/3</f>
        <v>-1.6986687266318254</v>
      </c>
      <c r="AB353" s="112">
        <f>(幕後結果!$AD$2+幕後結果!$AD$4*幕後結果_最佳化!$P1354)*12/3</f>
        <v>-2.0222398353536564E-2</v>
      </c>
      <c r="AC353" s="112">
        <f>(幕後結果!$AE$2+幕後結果!$AE$4*幕後結果_最佳化!$Q1354)*12/3</f>
        <v>1.2707079103280574</v>
      </c>
      <c r="AD353" s="112">
        <f>(幕後結果!$AF$2+幕後結果!$AF$4*幕後結果_最佳化!$R1354)*12/3</f>
        <v>-0.33966586288154765</v>
      </c>
      <c r="AE353" s="112">
        <f>(幕後結果!$AG$2+幕後結果!$AG$4*幕後結果_最佳化!$S1354)*12/3</f>
        <v>-2.3391606499279178</v>
      </c>
      <c r="AF353" s="112">
        <f>(幕後結果!$AH$2+幕後結果!$AH$4*幕後結果_最佳化!$T1354)*12/3</f>
        <v>-0.1229388929603981</v>
      </c>
      <c r="AG353" s="112">
        <f>(幕後結果!$AI$2+幕後結果!$AI$4*幕後結果_最佳化!$U1354)*12/3</f>
        <v>0.24663163637868815</v>
      </c>
      <c r="AH353" s="112">
        <f>(幕後結果!$AJ$2+幕後結果!$AJ$4*幕後結果_最佳化!$V1354)*12/3</f>
        <v>0.43134325008798835</v>
      </c>
      <c r="AI353" s="86">
        <f>(幕後結果!$AK$2+幕後結果!$AK$4*幕後結果_最佳化!$W1354)*12/3</f>
        <v>-1.3186607756215059</v>
      </c>
      <c r="AJ353" s="46"/>
      <c r="AK353" s="46"/>
      <c r="AL353" s="46"/>
      <c r="AM353" s="94">
        <v>352</v>
      </c>
      <c r="AN353" s="112">
        <f t="shared" si="66"/>
        <v>0.12391664575177219</v>
      </c>
      <c r="AO353" s="112">
        <f t="shared" si="67"/>
        <v>0.14182425937277149</v>
      </c>
      <c r="AP353" s="112">
        <f t="shared" si="68"/>
        <v>0.14341564637949336</v>
      </c>
      <c r="AQ353" s="112">
        <f t="shared" si="69"/>
        <v>9.512076172092937E-2</v>
      </c>
      <c r="AR353" s="112">
        <f t="shared" si="70"/>
        <v>7.9639159975980797E-2</v>
      </c>
      <c r="AS353" s="112">
        <f t="shared" si="71"/>
        <v>0.16440980509052514</v>
      </c>
      <c r="AT353" s="112">
        <f t="shared" si="72"/>
        <v>8.3924349499858872E-2</v>
      </c>
      <c r="AU353" s="112">
        <f t="shared" si="73"/>
        <v>6.6342203532465921E-2</v>
      </c>
      <c r="AV353" s="112">
        <f t="shared" si="74"/>
        <v>5.1702807725071687E-2</v>
      </c>
      <c r="AW353" s="112">
        <f t="shared" si="75"/>
        <v>4.9704360951131177E-2</v>
      </c>
      <c r="AX353" s="112">
        <f t="shared" si="76"/>
        <v>1</v>
      </c>
      <c r="AY353" s="112">
        <f>SUMPRODUCT(AN353:AW353,幕後結果_最佳化!$Z$1005:$AI$1005)</f>
        <v>0.18386859168673481</v>
      </c>
      <c r="AZ353" s="112">
        <f>(SUMPRODUCT(AN353:AW353,MMULT(AN353:AW353,幕後結果!$AB$9:$AK$18)))*252</f>
        <v>5.3109240779043602E-2</v>
      </c>
      <c r="BA353" s="112">
        <f t="shared" si="77"/>
        <v>0.2304544223464666</v>
      </c>
      <c r="BB353" s="88">
        <f t="shared" si="78"/>
        <v>0.61169835775510428</v>
      </c>
      <c r="BC353" s="46"/>
      <c r="BD353" s="46"/>
    </row>
    <row r="354" spans="1:56">
      <c r="A354" s="81">
        <v>353</v>
      </c>
      <c r="B354" s="112">
        <v>0.42863334820776311</v>
      </c>
      <c r="C354" s="112">
        <v>0.82154381084640948</v>
      </c>
      <c r="D354" s="112">
        <v>0.76900919614527141</v>
      </c>
      <c r="E354" s="112">
        <v>0.50991116014721727</v>
      </c>
      <c r="F354" s="112">
        <v>0.82239495177459698</v>
      </c>
      <c r="G354" s="112">
        <v>0.87939228515203349</v>
      </c>
      <c r="H354" s="112">
        <v>0.79269842202672502</v>
      </c>
      <c r="I354" s="112">
        <v>0.70559556282747593</v>
      </c>
      <c r="J354" s="112">
        <v>0.627739224875969</v>
      </c>
      <c r="K354" s="90">
        <v>0.85806304284648238</v>
      </c>
      <c r="L354" s="91"/>
      <c r="M354" s="92">
        <v>353</v>
      </c>
      <c r="N354" s="115">
        <v>-0.17985462729813742</v>
      </c>
      <c r="O354" s="115">
        <v>0.92126444684723474</v>
      </c>
      <c r="P354" s="115">
        <v>0.73558776990816188</v>
      </c>
      <c r="Q354" s="115">
        <v>2.4846150406640854E-2</v>
      </c>
      <c r="R354" s="115">
        <v>0.92453065911189103</v>
      </c>
      <c r="S354" s="115">
        <v>1.1719542373464</v>
      </c>
      <c r="T354" s="115">
        <v>0.81581988936801131</v>
      </c>
      <c r="U354" s="112">
        <v>0.54056293045148529</v>
      </c>
      <c r="V354" s="112">
        <v>0.32587153854310591</v>
      </c>
      <c r="W354" s="84">
        <v>1.0716574605177249</v>
      </c>
      <c r="X354" s="46"/>
      <c r="Y354" s="85">
        <v>353</v>
      </c>
      <c r="Z354" s="112">
        <f>(幕後結果!$AB$2+幕後結果!$AB$4*幕後結果_最佳化!$N1355)*12/3</f>
        <v>-0.27158890884098152</v>
      </c>
      <c r="AA354" s="112">
        <f>(幕後結果!$AC$2+幕後結果!$AC$4*幕後結果_最佳化!$O1355)*12/3</f>
        <v>-0.12397577246424718</v>
      </c>
      <c r="AB354" s="112">
        <f>(幕後結果!$AD$2+幕後結果!$AD$4*幕後結果_最佳化!$P1355)*12/3</f>
        <v>1.1387477510695345</v>
      </c>
      <c r="AC354" s="112">
        <f>(幕後結果!$AE$2+幕後結果!$AE$4*幕後結果_最佳化!$Q1355)*12/3</f>
        <v>1.2279708777711917</v>
      </c>
      <c r="AD354" s="112">
        <f>(幕後結果!$AF$2+幕後結果!$AF$4*幕後結果_最佳化!$R1355)*12/3</f>
        <v>3.330232329606194</v>
      </c>
      <c r="AE354" s="112">
        <f>(幕後結果!$AG$2+幕後結果!$AG$4*幕後結果_最佳化!$S1355)*12/3</f>
        <v>1.5622053545671435</v>
      </c>
      <c r="AF354" s="112">
        <f>(幕後結果!$AH$2+幕後結果!$AH$4*幕後結果_最佳化!$T1355)*12/3</f>
        <v>0.71786039356063436</v>
      </c>
      <c r="AG354" s="112">
        <f>(幕後結果!$AI$2+幕後結果!$AI$4*幕後結果_最佳化!$U1355)*12/3</f>
        <v>1.3743792735767209</v>
      </c>
      <c r="AH354" s="112">
        <f>(幕後結果!$AJ$2+幕後結果!$AJ$4*幕後結果_最佳化!$V1355)*12/3</f>
        <v>1.8654701853717655</v>
      </c>
      <c r="AI354" s="86">
        <f>(幕後結果!$AK$2+幕後結果!$AK$4*幕後結果_最佳化!$W1355)*12/3</f>
        <v>1.4828626201124715</v>
      </c>
      <c r="AJ354" s="46"/>
      <c r="AK354" s="46"/>
      <c r="AL354" s="46"/>
      <c r="AM354" s="94">
        <v>353</v>
      </c>
      <c r="AN354" s="112">
        <f t="shared" si="66"/>
        <v>0.16135095672069821</v>
      </c>
      <c r="AO354" s="112">
        <f t="shared" si="67"/>
        <v>0.13918446925313188</v>
      </c>
      <c r="AP354" s="112">
        <f t="shared" si="68"/>
        <v>1.4001071629251816E-2</v>
      </c>
      <c r="AQ354" s="112">
        <f t="shared" si="69"/>
        <v>0.18583211696239504</v>
      </c>
      <c r="AR354" s="112">
        <f t="shared" si="70"/>
        <v>8.4085071757716207E-2</v>
      </c>
      <c r="AS354" s="112">
        <f t="shared" si="71"/>
        <v>1.0667030234451442E-2</v>
      </c>
      <c r="AT354" s="112">
        <f t="shared" si="72"/>
        <v>3.2305828252683515E-2</v>
      </c>
      <c r="AU354" s="112">
        <f t="shared" si="73"/>
        <v>7.1339595301314271E-2</v>
      </c>
      <c r="AV354" s="112">
        <f t="shared" si="74"/>
        <v>0.18878847979933047</v>
      </c>
      <c r="AW354" s="112">
        <f t="shared" si="75"/>
        <v>0.11244538008902699</v>
      </c>
      <c r="AX354" s="112">
        <f t="shared" si="76"/>
        <v>0.99999999999999978</v>
      </c>
      <c r="AY354" s="112">
        <f>SUMPRODUCT(AN354:AW354,幕後結果_最佳化!$Z$1005:$AI$1005)</f>
        <v>0.40002351528578806</v>
      </c>
      <c r="AZ354" s="112">
        <f>(SUMPRODUCT(AN354:AW354,MMULT(AN354:AW354,幕後結果!$AB$9:$AK$18)))*252</f>
        <v>5.6319237372597551E-2</v>
      </c>
      <c r="BA354" s="112">
        <f t="shared" si="77"/>
        <v>0.23731674482134116</v>
      </c>
      <c r="BB354" s="88">
        <f t="shared" si="78"/>
        <v>1.5048390940750551</v>
      </c>
      <c r="BC354" s="46"/>
      <c r="BD354" s="46"/>
    </row>
    <row r="355" spans="1:56">
      <c r="A355" s="81">
        <v>354</v>
      </c>
      <c r="B355" s="112">
        <v>0.76216030156794656</v>
      </c>
      <c r="C355" s="112">
        <v>0.23405157140900457</v>
      </c>
      <c r="D355" s="112">
        <v>0.50264330396055779</v>
      </c>
      <c r="E355" s="112">
        <v>0.31406067923721692</v>
      </c>
      <c r="F355" s="112">
        <v>0.47594153218908741</v>
      </c>
      <c r="G355" s="112">
        <v>0.71123716285845173</v>
      </c>
      <c r="H355" s="112">
        <v>0.62318878317950066</v>
      </c>
      <c r="I355" s="112">
        <v>0.82905498918479492</v>
      </c>
      <c r="J355" s="112">
        <v>0.67005456362220306</v>
      </c>
      <c r="K355" s="90">
        <v>0.98057755715714823</v>
      </c>
      <c r="L355" s="91"/>
      <c r="M355" s="92">
        <v>354</v>
      </c>
      <c r="N355" s="115">
        <v>0.71326886985883775</v>
      </c>
      <c r="O355" s="115">
        <v>-0.72556881765914649</v>
      </c>
      <c r="P355" s="115">
        <v>6.6258289264174274E-3</v>
      </c>
      <c r="Q355" s="115">
        <v>-0.48437274371104477</v>
      </c>
      <c r="R355" s="115">
        <v>-6.0342235210826461E-2</v>
      </c>
      <c r="S355" s="115">
        <v>0.55700256852691776</v>
      </c>
      <c r="T355" s="115">
        <v>0.31386650140541972</v>
      </c>
      <c r="U355" s="112">
        <v>0.95043745178230599</v>
      </c>
      <c r="V355" s="112">
        <v>0.44006383700825047</v>
      </c>
      <c r="W355" s="84">
        <v>2.0658262803055671</v>
      </c>
      <c r="X355" s="46"/>
      <c r="Y355" s="85">
        <v>354</v>
      </c>
      <c r="Z355" s="112">
        <f>(幕後結果!$AB$2+幕後結果!$AB$4*幕後結果_最佳化!$N1356)*12/3</f>
        <v>0.83726892352308246</v>
      </c>
      <c r="AA355" s="112">
        <f>(幕後結果!$AC$2+幕後結果!$AC$4*幕後結果_最佳化!$O1356)*12/3</f>
        <v>-2.3158330098338631</v>
      </c>
      <c r="AB355" s="112">
        <f>(幕後結果!$AD$2+幕後結果!$AD$4*幕後結果_最佳化!$P1356)*12/3</f>
        <v>0.60923831173331067</v>
      </c>
      <c r="AC355" s="112">
        <f>(幕後結果!$AE$2+幕後結果!$AE$4*幕後結果_最佳化!$Q1356)*12/3</f>
        <v>0.45512206457800125</v>
      </c>
      <c r="AD355" s="112">
        <f>(幕後結果!$AF$2+幕後結果!$AF$4*幕後結果_最佳化!$R1356)*12/3</f>
        <v>1.952775721424165</v>
      </c>
      <c r="AE355" s="112">
        <f>(幕後結果!$AG$2+幕後結果!$AG$4*幕後結果_最佳化!$S1356)*12/3</f>
        <v>0.16620124300107553</v>
      </c>
      <c r="AF355" s="112">
        <f>(幕後結果!$AH$2+幕後結果!$AH$4*幕後結果_最佳化!$T1356)*12/3</f>
        <v>-4.8714173406366433E-2</v>
      </c>
      <c r="AG355" s="112">
        <f>(幕後結果!$AI$2+幕後結果!$AI$4*幕後結果_最佳化!$U1356)*12/3</f>
        <v>0.80303636875043216</v>
      </c>
      <c r="AH355" s="112">
        <f>(幕後結果!$AJ$2+幕後結果!$AJ$4*幕後結果_最佳化!$V1356)*12/3</f>
        <v>1.7297682656563385</v>
      </c>
      <c r="AI355" s="86">
        <f>(幕後結果!$AK$2+幕後結果!$AK$4*幕後結果_最佳化!$W1356)*12/3</f>
        <v>1.5098885041928565</v>
      </c>
      <c r="AJ355" s="46"/>
      <c r="AK355" s="46"/>
      <c r="AL355" s="46"/>
      <c r="AM355" s="94">
        <v>354</v>
      </c>
      <c r="AN355" s="112">
        <f t="shared" si="66"/>
        <v>0.14662584998877706</v>
      </c>
      <c r="AO355" s="112">
        <f t="shared" si="67"/>
        <v>0.10364626442468511</v>
      </c>
      <c r="AP355" s="112">
        <f t="shared" si="68"/>
        <v>4.045167824095449E-2</v>
      </c>
      <c r="AQ355" s="112">
        <f t="shared" si="69"/>
        <v>0.15763740571735455</v>
      </c>
      <c r="AR355" s="112">
        <f t="shared" si="70"/>
        <v>9.6484788141108752E-2</v>
      </c>
      <c r="AS355" s="112">
        <f t="shared" si="71"/>
        <v>0.13323178629452045</v>
      </c>
      <c r="AT355" s="112">
        <f t="shared" si="72"/>
        <v>0.10853347839362099</v>
      </c>
      <c r="AU355" s="112">
        <f t="shared" si="73"/>
        <v>8.5648574904467839E-2</v>
      </c>
      <c r="AV355" s="112">
        <f t="shared" si="74"/>
        <v>3.9355400347127131E-2</v>
      </c>
      <c r="AW355" s="112">
        <f t="shared" si="75"/>
        <v>8.8384773547383624E-2</v>
      </c>
      <c r="AX355" s="112">
        <f t="shared" si="76"/>
        <v>1.0000000000000002</v>
      </c>
      <c r="AY355" s="112">
        <f>SUMPRODUCT(AN355:AW355,幕後結果_最佳化!$Z$1005:$AI$1005)</f>
        <v>0.27640150102990613</v>
      </c>
      <c r="AZ355" s="112">
        <f>(SUMPRODUCT(AN355:AW355,MMULT(AN355:AW355,幕後結果!$AB$9:$AK$18)))*252</f>
        <v>5.0651988707920294E-2</v>
      </c>
      <c r="BA355" s="112">
        <f t="shared" si="77"/>
        <v>0.22505996691530969</v>
      </c>
      <c r="BB355" s="88">
        <f t="shared" si="78"/>
        <v>1.0375079327980752</v>
      </c>
      <c r="BC355" s="46"/>
      <c r="BD355" s="46"/>
    </row>
    <row r="356" spans="1:56">
      <c r="A356" s="81">
        <v>355</v>
      </c>
      <c r="B356" s="112">
        <v>0.52665164906749529</v>
      </c>
      <c r="C356" s="112">
        <v>0.47601879065219466</v>
      </c>
      <c r="D356" s="112">
        <v>1.5235224956942073E-3</v>
      </c>
      <c r="E356" s="112">
        <v>0.28482059069504184</v>
      </c>
      <c r="F356" s="112">
        <v>0.55071665464904607</v>
      </c>
      <c r="G356" s="112">
        <v>0.32420784913748268</v>
      </c>
      <c r="H356" s="112">
        <v>0.94247060689483853</v>
      </c>
      <c r="I356" s="112">
        <v>0.58768282606065414</v>
      </c>
      <c r="J356" s="112">
        <v>6.2618752192408866E-2</v>
      </c>
      <c r="K356" s="90">
        <v>0.75526837373394051</v>
      </c>
      <c r="L356" s="91"/>
      <c r="M356" s="92">
        <v>355</v>
      </c>
      <c r="N356" s="115">
        <v>6.6855547386355921E-2</v>
      </c>
      <c r="O356" s="115">
        <v>-6.0148225203243477E-2</v>
      </c>
      <c r="P356" s="115">
        <v>-2.9629515769126979</v>
      </c>
      <c r="Q356" s="115">
        <v>-0.56858002844035405</v>
      </c>
      <c r="R356" s="115">
        <v>0.12747217997205612</v>
      </c>
      <c r="S356" s="115">
        <v>-0.4559642331169293</v>
      </c>
      <c r="T356" s="115">
        <v>1.5758568978364558</v>
      </c>
      <c r="U356" s="112">
        <v>0.22158835581748174</v>
      </c>
      <c r="V356" s="112">
        <v>-1.5331556676671734</v>
      </c>
      <c r="W356" s="84">
        <v>0.69116277770492229</v>
      </c>
      <c r="X356" s="46"/>
      <c r="Y356" s="85">
        <v>355</v>
      </c>
      <c r="Z356" s="112">
        <f>(幕後結果!$AB$2+幕後結果!$AB$4*幕後結果_最佳化!$N1357)*12/3</f>
        <v>3.471420645453388E-2</v>
      </c>
      <c r="AA356" s="112">
        <f>(幕後結果!$AC$2+幕後結果!$AC$4*幕後結果_最佳化!$O1357)*12/3</f>
        <v>-1.4549985750175312</v>
      </c>
      <c r="AB356" s="112">
        <f>(幕後結果!$AD$2+幕後結果!$AD$4*幕後結果_最佳化!$P1357)*12/3</f>
        <v>-2.0893576771668512</v>
      </c>
      <c r="AC356" s="112">
        <f>(幕後結果!$AE$2+幕後結果!$AE$4*幕後結果_最佳化!$Q1357)*12/3</f>
        <v>-0.22935180006686995</v>
      </c>
      <c r="AD356" s="112">
        <f>(幕後結果!$AF$2+幕後結果!$AF$4*幕後結果_最佳化!$R1357)*12/3</f>
        <v>1.6408399291081039</v>
      </c>
      <c r="AE356" s="112">
        <f>(幕後結果!$AG$2+幕後結果!$AG$4*幕後結果_最佳化!$S1357)*12/3</f>
        <v>-0.69872854422930597</v>
      </c>
      <c r="AF356" s="112">
        <f>(幕後結果!$AH$2+幕後結果!$AH$4*幕後結果_最佳化!$T1357)*12/3</f>
        <v>0.64687433684472484</v>
      </c>
      <c r="AG356" s="112">
        <f>(幕後結果!$AI$2+幕後結果!$AI$4*幕後結果_最佳化!$U1357)*12/3</f>
        <v>-0.28060675984234773</v>
      </c>
      <c r="AH356" s="112">
        <f>(幕後結果!$AJ$2+幕後結果!$AJ$4*幕後結果_最佳化!$V1357)*12/3</f>
        <v>-2.951138887404392E-2</v>
      </c>
      <c r="AI356" s="86">
        <f>(幕後結果!$AK$2+幕後結果!$AK$4*幕後結果_最佳化!$W1357)*12/3</f>
        <v>0.10220737737047887</v>
      </c>
      <c r="AJ356" s="46"/>
      <c r="AK356" s="46"/>
      <c r="AL356" s="46"/>
      <c r="AM356" s="94">
        <v>355</v>
      </c>
      <c r="AN356" s="112">
        <f t="shared" si="66"/>
        <v>8.5670841497852868E-2</v>
      </c>
      <c r="AO356" s="112">
        <f t="shared" si="67"/>
        <v>0.10959198631256328</v>
      </c>
      <c r="AP356" s="112">
        <f t="shared" si="68"/>
        <v>1.9949778400614123E-2</v>
      </c>
      <c r="AQ356" s="112">
        <f t="shared" si="69"/>
        <v>0.19379104992332524</v>
      </c>
      <c r="AR356" s="112">
        <f t="shared" si="70"/>
        <v>6.7211975318316311E-2</v>
      </c>
      <c r="AS356" s="112">
        <f t="shared" si="71"/>
        <v>0.12299820116544251</v>
      </c>
      <c r="AT356" s="112">
        <f t="shared" si="72"/>
        <v>0.11147404604768242</v>
      </c>
      <c r="AU356" s="112">
        <f t="shared" si="73"/>
        <v>1.3235531476453576E-2</v>
      </c>
      <c r="AV356" s="112">
        <f t="shared" si="74"/>
        <v>0.14356073029091862</v>
      </c>
      <c r="AW356" s="112">
        <f t="shared" si="75"/>
        <v>0.13251585956683096</v>
      </c>
      <c r="AX356" s="112">
        <f t="shared" si="76"/>
        <v>1</v>
      </c>
      <c r="AY356" s="112">
        <f>SUMPRODUCT(AN356:AW356,幕後結果_最佳化!$Z$1005:$AI$1005)</f>
        <v>0.33619924747921381</v>
      </c>
      <c r="AZ356" s="112">
        <f>(SUMPRODUCT(AN356:AW356,MMULT(AN356:AW356,幕後結果!$AB$9:$AK$18)))*252</f>
        <v>4.5315002660048301E-2</v>
      </c>
      <c r="BA356" s="112">
        <f t="shared" si="77"/>
        <v>0.21287320794324566</v>
      </c>
      <c r="BB356" s="88">
        <f t="shared" si="78"/>
        <v>1.3778119393841739</v>
      </c>
      <c r="BC356" s="46"/>
      <c r="BD356" s="46"/>
    </row>
    <row r="357" spans="1:56">
      <c r="A357" s="81">
        <v>356</v>
      </c>
      <c r="B357" s="112">
        <v>0.12735017119061287</v>
      </c>
      <c r="C357" s="112">
        <v>0.36717126967768299</v>
      </c>
      <c r="D357" s="112">
        <v>0.45901073288741823</v>
      </c>
      <c r="E357" s="112">
        <v>0.399523878458931</v>
      </c>
      <c r="F357" s="112">
        <v>0.84514715086994152</v>
      </c>
      <c r="G357" s="112">
        <v>0.63469037910064485</v>
      </c>
      <c r="H357" s="112">
        <v>0.81339188045430255</v>
      </c>
      <c r="I357" s="112">
        <v>4.8587711098972086E-2</v>
      </c>
      <c r="J357" s="112">
        <v>0.66945795770981786</v>
      </c>
      <c r="K357" s="90">
        <v>0.44694742050727143</v>
      </c>
      <c r="L357" s="91"/>
      <c r="M357" s="92">
        <v>356</v>
      </c>
      <c r="N357" s="115">
        <v>-1.1390067415257441</v>
      </c>
      <c r="O357" s="115">
        <v>-0.33935470094787912</v>
      </c>
      <c r="P357" s="115">
        <v>-0.10292629797549005</v>
      </c>
      <c r="Q357" s="115">
        <v>-0.25457967776392448</v>
      </c>
      <c r="R357" s="115">
        <v>1.0158397613342995</v>
      </c>
      <c r="S357" s="115">
        <v>0.34430191829043499</v>
      </c>
      <c r="T357" s="115">
        <v>0.89046502732647048</v>
      </c>
      <c r="U357" s="112">
        <v>-1.658704152682783</v>
      </c>
      <c r="V357" s="112">
        <v>0.43841691815221234</v>
      </c>
      <c r="W357" s="84">
        <v>-0.13337749721192732</v>
      </c>
      <c r="X357" s="46"/>
      <c r="Y357" s="85">
        <v>356</v>
      </c>
      <c r="Z357" s="112">
        <f>(幕後結果!$AB$2+幕後結果!$AB$4*幕後結果_最佳化!$N1358)*12/3</f>
        <v>-1.462424596934967</v>
      </c>
      <c r="AA357" s="112">
        <f>(幕後結果!$AC$2+幕後結果!$AC$4*幕後結果_最佳化!$O1358)*12/3</f>
        <v>-1.9445368943890857</v>
      </c>
      <c r="AB357" s="112">
        <f>(幕後結果!$AD$2+幕後結果!$AD$4*幕後結果_最佳化!$P1358)*12/3</f>
        <v>-4.2723857441285262E-3</v>
      </c>
      <c r="AC357" s="112">
        <f>(幕後結果!$AE$2+幕後結果!$AE$4*幕後結果_最佳化!$Q1358)*12/3</f>
        <v>0.55242588130818326</v>
      </c>
      <c r="AD357" s="112">
        <f>(幕後結果!$AF$2+幕後結果!$AF$4*幕後結果_最佳化!$R1358)*12/3</f>
        <v>2.6084943197433734</v>
      </c>
      <c r="AE357" s="112">
        <f>(幕後結果!$AG$2+幕後結果!$AG$4*幕後結果_最佳化!$S1358)*12/3</f>
        <v>0.33203431309164644</v>
      </c>
      <c r="AF357" s="112">
        <f>(幕後結果!$AH$2+幕後結果!$AH$4*幕後結果_最佳化!$T1358)*12/3</f>
        <v>0.60339749750310345</v>
      </c>
      <c r="AG357" s="112">
        <f>(幕後結果!$AI$2+幕後結果!$AI$4*幕後結果_最佳化!$U1358)*12/3</f>
        <v>-1.1237947405673829</v>
      </c>
      <c r="AH357" s="112">
        <f>(幕後結果!$AJ$2+幕後結果!$AJ$4*幕後結果_最佳化!$V1358)*12/3</f>
        <v>1.937172384295837</v>
      </c>
      <c r="AI357" s="86">
        <f>(幕後結果!$AK$2+幕後結果!$AK$4*幕後結果_最佳化!$W1358)*12/3</f>
        <v>3.4849014617783308E-2</v>
      </c>
      <c r="AJ357" s="46"/>
      <c r="AK357" s="46"/>
      <c r="AL357" s="46"/>
      <c r="AM357" s="94">
        <v>356</v>
      </c>
      <c r="AN357" s="112">
        <f t="shared" si="66"/>
        <v>0.25321515769320241</v>
      </c>
      <c r="AO357" s="112">
        <f t="shared" si="67"/>
        <v>4.7413989706724365E-3</v>
      </c>
      <c r="AP357" s="112">
        <f t="shared" si="68"/>
        <v>0.12631720616293612</v>
      </c>
      <c r="AQ357" s="112">
        <f t="shared" si="69"/>
        <v>2.8550286595399845E-2</v>
      </c>
      <c r="AR357" s="112">
        <f t="shared" si="70"/>
        <v>0.18774314955355131</v>
      </c>
      <c r="AS357" s="112">
        <f t="shared" si="71"/>
        <v>3.9499415837868326E-2</v>
      </c>
      <c r="AT357" s="112">
        <f t="shared" si="72"/>
        <v>1.8621244136675413E-2</v>
      </c>
      <c r="AU357" s="112">
        <f t="shared" si="73"/>
        <v>0.13168672761741534</v>
      </c>
      <c r="AV357" s="112">
        <f t="shared" si="74"/>
        <v>6.3757939492933138E-2</v>
      </c>
      <c r="AW357" s="112">
        <f t="shared" si="75"/>
        <v>0.14586747393934571</v>
      </c>
      <c r="AX357" s="112">
        <f t="shared" si="76"/>
        <v>1</v>
      </c>
      <c r="AY357" s="112">
        <f>SUMPRODUCT(AN357:AW357,幕後結果_最佳化!$Z$1005:$AI$1005)</f>
        <v>0.57470379337849542</v>
      </c>
      <c r="AZ357" s="112">
        <f>(SUMPRODUCT(AN357:AW357,MMULT(AN357:AW357,幕後結果!$AB$9:$AK$18)))*252</f>
        <v>7.073235064233778E-2</v>
      </c>
      <c r="BA357" s="112">
        <f t="shared" si="77"/>
        <v>0.26595554260503346</v>
      </c>
      <c r="BB357" s="88">
        <f t="shared" si="78"/>
        <v>1.9995965798248811</v>
      </c>
      <c r="BC357" s="46"/>
      <c r="BD357" s="46"/>
    </row>
    <row r="358" spans="1:56">
      <c r="A358" s="81">
        <v>357</v>
      </c>
      <c r="B358" s="112">
        <v>0.33440333829036151</v>
      </c>
      <c r="C358" s="112">
        <v>6.7715700534028089E-2</v>
      </c>
      <c r="D358" s="112">
        <v>0.62749262579071163</v>
      </c>
      <c r="E358" s="112">
        <v>5.1600634178683435E-2</v>
      </c>
      <c r="F358" s="112">
        <v>0.92336626198710992</v>
      </c>
      <c r="G358" s="112">
        <v>0.31350414140958249</v>
      </c>
      <c r="H358" s="112">
        <v>0.46639293361135215</v>
      </c>
      <c r="I358" s="112">
        <v>0.59874476926195519</v>
      </c>
      <c r="J358" s="112">
        <v>0.31907154194440657</v>
      </c>
      <c r="K358" s="90">
        <v>0.6705466808709013</v>
      </c>
      <c r="L358" s="91"/>
      <c r="M358" s="92">
        <v>357</v>
      </c>
      <c r="N358" s="115">
        <v>-0.42778634882350536</v>
      </c>
      <c r="O358" s="115">
        <v>-1.493022103693471</v>
      </c>
      <c r="P358" s="115">
        <v>0.32521976810148173</v>
      </c>
      <c r="Q358" s="115">
        <v>-1.629528113675706</v>
      </c>
      <c r="R358" s="115">
        <v>1.4280847164093231</v>
      </c>
      <c r="S358" s="115">
        <v>-0.48594200864548742</v>
      </c>
      <c r="T358" s="115">
        <v>-8.4340305708440644E-2</v>
      </c>
      <c r="U358" s="112">
        <v>0.25009942391214213</v>
      </c>
      <c r="V358" s="112">
        <v>-0.47029665933477832</v>
      </c>
      <c r="W358" s="84">
        <v>0.44142321568868065</v>
      </c>
      <c r="X358" s="46"/>
      <c r="Y358" s="85">
        <v>357</v>
      </c>
      <c r="Z358" s="112">
        <f>(幕後結果!$AB$2+幕後結果!$AB$4*幕後結果_最佳化!$N1359)*12/3</f>
        <v>-0.57940863610160043</v>
      </c>
      <c r="AA358" s="112">
        <f>(幕後結果!$AC$2+幕後結果!$AC$4*幕後結果_最佳化!$O1359)*12/3</f>
        <v>-3.4725802734355469</v>
      </c>
      <c r="AB358" s="112">
        <f>(幕後結果!$AD$2+幕後結果!$AD$4*幕後結果_最佳化!$P1359)*12/3</f>
        <v>0.4635129526723219</v>
      </c>
      <c r="AC358" s="112">
        <f>(幕後結果!$AE$2+幕後結果!$AE$4*幕後結果_最佳化!$Q1359)*12/3</f>
        <v>-0.50094153205284475</v>
      </c>
      <c r="AD358" s="112">
        <f>(幕後結果!$AF$2+幕後結果!$AF$4*幕後結果_最佳化!$R1359)*12/3</f>
        <v>2.7099079364658003</v>
      </c>
      <c r="AE358" s="112">
        <f>(幕後結果!$AG$2+幕後結果!$AG$4*幕後結果_最佳化!$S1359)*12/3</f>
        <v>-0.88860800407937501</v>
      </c>
      <c r="AF358" s="112">
        <f>(幕後結果!$AH$2+幕後結果!$AH$4*幕後結果_最佳化!$T1359)*12/3</f>
        <v>-0.17947583983623452</v>
      </c>
      <c r="AG358" s="112">
        <f>(幕後結果!$AI$2+幕後結果!$AI$4*幕後結果_最佳化!$U1359)*12/3</f>
        <v>-0.74158729462568385</v>
      </c>
      <c r="AH358" s="112">
        <f>(幕後結果!$AJ$2+幕後結果!$AJ$4*幕後結果_最佳化!$V1359)*12/3</f>
        <v>1.3238847626369217</v>
      </c>
      <c r="AI358" s="86">
        <f>(幕後結果!$AK$2+幕後結果!$AK$4*幕後結果_最佳化!$W1359)*12/3</f>
        <v>-1.8039209250491905E-3</v>
      </c>
      <c r="AJ358" s="46"/>
      <c r="AK358" s="46"/>
      <c r="AL358" s="46"/>
      <c r="AM358" s="94">
        <v>357</v>
      </c>
      <c r="AN358" s="112">
        <f t="shared" si="66"/>
        <v>7.7445783891189252E-2</v>
      </c>
      <c r="AO358" s="112">
        <f t="shared" si="67"/>
        <v>3.0754383706724141E-2</v>
      </c>
      <c r="AP358" s="112">
        <f t="shared" si="68"/>
        <v>2.2028923885003274E-2</v>
      </c>
      <c r="AQ358" s="112">
        <f t="shared" si="69"/>
        <v>7.8038957783236589E-3</v>
      </c>
      <c r="AR358" s="112">
        <f t="shared" si="70"/>
        <v>0.22791507465178393</v>
      </c>
      <c r="AS358" s="112">
        <f t="shared" si="71"/>
        <v>0.20379907500110092</v>
      </c>
      <c r="AT358" s="112">
        <f t="shared" si="72"/>
        <v>8.3968471766366098E-2</v>
      </c>
      <c r="AU358" s="112">
        <f t="shared" si="73"/>
        <v>5.8953093180498267E-2</v>
      </c>
      <c r="AV358" s="112">
        <f t="shared" si="74"/>
        <v>0.21589509799920178</v>
      </c>
      <c r="AW358" s="112">
        <f t="shared" si="75"/>
        <v>7.1436200139808656E-2</v>
      </c>
      <c r="AX358" s="112">
        <f t="shared" si="76"/>
        <v>1</v>
      </c>
      <c r="AY358" s="112">
        <f>SUMPRODUCT(AN358:AW358,幕後結果_最佳化!$Z$1005:$AI$1005)</f>
        <v>0.70046421398631176</v>
      </c>
      <c r="AZ358" s="112">
        <f>(SUMPRODUCT(AN358:AW358,MMULT(AN358:AW358,幕後結果!$AB$9:$AK$18)))*252</f>
        <v>6.1816204632003421E-2</v>
      </c>
      <c r="BA358" s="112">
        <f t="shared" si="77"/>
        <v>0.24862864805167448</v>
      </c>
      <c r="BB358" s="88">
        <f t="shared" si="78"/>
        <v>2.6447644675670876</v>
      </c>
      <c r="BC358" s="46"/>
      <c r="BD358" s="46"/>
    </row>
    <row r="359" spans="1:56">
      <c r="A359" s="81">
        <v>358</v>
      </c>
      <c r="B359" s="112">
        <v>0.1500173843645598</v>
      </c>
      <c r="C359" s="112">
        <v>0.64264589183364884</v>
      </c>
      <c r="D359" s="112">
        <v>0.50998529000331505</v>
      </c>
      <c r="E359" s="112">
        <v>0.93991901789242238</v>
      </c>
      <c r="F359" s="112">
        <v>0.98225385277755239</v>
      </c>
      <c r="G359" s="112">
        <v>0.82117524847323642</v>
      </c>
      <c r="H359" s="112">
        <v>0.13407554453294046</v>
      </c>
      <c r="I359" s="112">
        <v>7.9697272261342045E-2</v>
      </c>
      <c r="J359" s="112">
        <v>0.42661757749726226</v>
      </c>
      <c r="K359" s="90">
        <v>0.92472107589394414</v>
      </c>
      <c r="L359" s="91"/>
      <c r="M359" s="92">
        <v>358</v>
      </c>
      <c r="N359" s="115">
        <v>-1.0363588321759751</v>
      </c>
      <c r="O359" s="115">
        <v>0.3655401841949944</v>
      </c>
      <c r="P359" s="115">
        <v>2.5032024194061944E-2</v>
      </c>
      <c r="Q359" s="115">
        <v>1.554094134123664</v>
      </c>
      <c r="R359" s="115">
        <v>2.1026966574052537</v>
      </c>
      <c r="S359" s="115">
        <v>0.91985315219212593</v>
      </c>
      <c r="T359" s="115">
        <v>-1.1073304378972317</v>
      </c>
      <c r="U359" s="112">
        <v>-1.407110771614233</v>
      </c>
      <c r="V359" s="112">
        <v>-0.18499219807373823</v>
      </c>
      <c r="W359" s="84">
        <v>1.4375638356105667</v>
      </c>
      <c r="X359" s="46"/>
      <c r="Y359" s="85">
        <v>358</v>
      </c>
      <c r="Z359" s="112">
        <f>(幕後結果!$AB$2+幕後結果!$AB$4*幕後結果_最佳化!$N1360)*12/3</f>
        <v>-1.3349820443421734</v>
      </c>
      <c r="AA359" s="112">
        <f>(幕後結果!$AC$2+幕後結果!$AC$4*幕後結果_最佳化!$O1360)*12/3</f>
        <v>-0.96422176511041968</v>
      </c>
      <c r="AB359" s="112">
        <f>(幕後結果!$AD$2+幕後結果!$AD$4*幕後結果_最佳化!$P1360)*12/3</f>
        <v>0.20904054376073064</v>
      </c>
      <c r="AC359" s="112">
        <f>(幕後結果!$AE$2+幕後結果!$AE$4*幕後結果_最佳化!$Q1360)*12/3</f>
        <v>2.0222349503409411</v>
      </c>
      <c r="AD359" s="112">
        <f>(幕後結果!$AF$2+幕後結果!$AF$4*幕後結果_最佳化!$R1360)*12/3</f>
        <v>4.3278317836854026</v>
      </c>
      <c r="AE359" s="112">
        <f>(幕後結果!$AG$2+幕後結果!$AG$4*幕後結果_最佳化!$S1360)*12/3</f>
        <v>1.4656662427535367</v>
      </c>
      <c r="AF359" s="112">
        <f>(幕後結果!$AH$2+幕後結果!$AH$4*幕後結果_最佳化!$T1360)*12/3</f>
        <v>-0.35282855383803891</v>
      </c>
      <c r="AG359" s="112">
        <f>(幕後結果!$AI$2+幕後結果!$AI$4*幕後結果_最佳化!$U1360)*12/3</f>
        <v>0.27762769890805328</v>
      </c>
      <c r="AH359" s="112">
        <f>(幕後結果!$AJ$2+幕後結果!$AJ$4*幕後結果_最佳化!$V1360)*12/3</f>
        <v>1.2639450437612003</v>
      </c>
      <c r="AI359" s="86">
        <f>(幕後結果!$AK$2+幕後結果!$AK$4*幕後結果_最佳化!$W1360)*12/3</f>
        <v>1.420849644187234</v>
      </c>
      <c r="AJ359" s="46"/>
      <c r="AK359" s="46"/>
      <c r="AL359" s="46"/>
      <c r="AM359" s="94">
        <v>358</v>
      </c>
      <c r="AN359" s="112">
        <f t="shared" si="66"/>
        <v>5.2832161056304054E-2</v>
      </c>
      <c r="AO359" s="112">
        <f t="shared" si="67"/>
        <v>9.4085928462647836E-2</v>
      </c>
      <c r="AP359" s="112">
        <f t="shared" si="68"/>
        <v>2.3771067553642625E-2</v>
      </c>
      <c r="AQ359" s="112">
        <f t="shared" si="69"/>
        <v>0.12165150304696382</v>
      </c>
      <c r="AR359" s="112">
        <f t="shared" si="70"/>
        <v>8.3129819308848926E-2</v>
      </c>
      <c r="AS359" s="112">
        <f t="shared" si="71"/>
        <v>8.6019253039711242E-3</v>
      </c>
      <c r="AT359" s="112">
        <f t="shared" si="72"/>
        <v>4.8123777188089148E-2</v>
      </c>
      <c r="AU359" s="112">
        <f t="shared" si="73"/>
        <v>0.16852208125621856</v>
      </c>
      <c r="AV359" s="112">
        <f t="shared" si="74"/>
        <v>0.13897335584506787</v>
      </c>
      <c r="AW359" s="112">
        <f t="shared" si="75"/>
        <v>0.26030838097824599</v>
      </c>
      <c r="AX359" s="112">
        <f t="shared" si="76"/>
        <v>1</v>
      </c>
      <c r="AY359" s="112">
        <f>SUMPRODUCT(AN359:AW359,幕後結果_最佳化!$Z$1005:$AI$1005)</f>
        <v>0.40455169611292241</v>
      </c>
      <c r="AZ359" s="112">
        <f>(SUMPRODUCT(AN359:AW359,MMULT(AN359:AW359,幕後結果!$AB$9:$AK$18)))*252</f>
        <v>5.5402218304577935E-2</v>
      </c>
      <c r="BA359" s="112">
        <f t="shared" si="77"/>
        <v>0.23537675820815004</v>
      </c>
      <c r="BB359" s="88">
        <f t="shared" si="78"/>
        <v>1.5364800622884951</v>
      </c>
      <c r="BC359" s="46"/>
      <c r="BD359" s="46"/>
    </row>
    <row r="360" spans="1:56">
      <c r="A360" s="81">
        <v>359</v>
      </c>
      <c r="B360" s="112">
        <v>0.24510684151481121</v>
      </c>
      <c r="C360" s="112">
        <v>0.35844431380032882</v>
      </c>
      <c r="D360" s="112">
        <v>0.56924475805013208</v>
      </c>
      <c r="E360" s="112">
        <v>0.47832475270977848</v>
      </c>
      <c r="F360" s="112">
        <v>0.73126369366477739</v>
      </c>
      <c r="G360" s="112">
        <v>0.93455648936950131</v>
      </c>
      <c r="H360" s="112">
        <v>0.16835943250916996</v>
      </c>
      <c r="I360" s="112">
        <v>0.30980777038427965</v>
      </c>
      <c r="J360" s="112">
        <v>0.64641643031923079</v>
      </c>
      <c r="K360" s="90">
        <v>0.12572978968155168</v>
      </c>
      <c r="L360" s="91"/>
      <c r="M360" s="92">
        <v>359</v>
      </c>
      <c r="N360" s="115">
        <v>-0.68996899887136387</v>
      </c>
      <c r="O360" s="115">
        <v>-0.36262018784645805</v>
      </c>
      <c r="P360" s="115">
        <v>0.17445170324758066</v>
      </c>
      <c r="Q360" s="115">
        <v>-5.435854609503056E-2</v>
      </c>
      <c r="R360" s="115">
        <v>0.6166393816571214</v>
      </c>
      <c r="S360" s="115">
        <v>1.5106132298628985</v>
      </c>
      <c r="T360" s="115">
        <v>-0.96066851867489911</v>
      </c>
      <c r="U360" s="112">
        <v>-0.49639529952500472</v>
      </c>
      <c r="V360" s="112">
        <v>0.3756634152725658</v>
      </c>
      <c r="W360" s="84">
        <v>-1.1468113933614952</v>
      </c>
      <c r="X360" s="46"/>
      <c r="Y360" s="85">
        <v>359</v>
      </c>
      <c r="Z360" s="112">
        <f>(幕後結果!$AB$2+幕後結果!$AB$4*幕後結果_最佳化!$N1361)*12/3</f>
        <v>-0.90492160932532117</v>
      </c>
      <c r="AA360" s="112">
        <f>(幕後結果!$AC$2+幕後結果!$AC$4*幕後結果_最佳化!$O1361)*12/3</f>
        <v>-1.937583754647614</v>
      </c>
      <c r="AB360" s="112">
        <f>(幕後結果!$AD$2+幕後結果!$AD$4*幕後結果_最佳化!$P1361)*12/3</f>
        <v>0.36880050006650106</v>
      </c>
      <c r="AC360" s="112">
        <f>(幕後結果!$AE$2+幕後結果!$AE$4*幕後結果_最佳化!$Q1361)*12/3</f>
        <v>0.78572670881688145</v>
      </c>
      <c r="AD360" s="112">
        <f>(幕後結果!$AF$2+幕後結果!$AF$4*幕後結果_最佳化!$R1361)*12/3</f>
        <v>2.4222232632663752</v>
      </c>
      <c r="AE360" s="112">
        <f>(幕後結果!$AG$2+幕後結果!$AG$4*幕後結果_最佳化!$S1361)*12/3</f>
        <v>1.4451319790394106</v>
      </c>
      <c r="AF360" s="112">
        <f>(幕後結果!$AH$2+幕後結果!$AH$4*幕後結果_最佳化!$T1361)*12/3</f>
        <v>-0.68771045157740696</v>
      </c>
      <c r="AG360" s="112">
        <f>(幕後結果!$AI$2+幕後結果!$AI$4*幕後結果_最佳化!$U1361)*12/3</f>
        <v>-9.2987414917919065E-2</v>
      </c>
      <c r="AH360" s="112">
        <f>(幕後結果!$AJ$2+幕後結果!$AJ$4*幕後結果_最佳化!$V1361)*12/3</f>
        <v>1.4490395983483222</v>
      </c>
      <c r="AI360" s="86">
        <f>(幕後結果!$AK$2+幕後結果!$AK$4*幕後結果_最佳化!$W1361)*12/3</f>
        <v>-0.71558929280313188</v>
      </c>
      <c r="AJ360" s="46"/>
      <c r="AK360" s="46"/>
      <c r="AL360" s="46"/>
      <c r="AM360" s="94">
        <v>359</v>
      </c>
      <c r="AN360" s="112">
        <f t="shared" si="66"/>
        <v>0.1799551397191666</v>
      </c>
      <c r="AO360" s="112">
        <f t="shared" si="67"/>
        <v>2.4449990761326871E-2</v>
      </c>
      <c r="AP360" s="112">
        <f t="shared" si="68"/>
        <v>0.12621972469987008</v>
      </c>
      <c r="AQ360" s="112">
        <f t="shared" si="69"/>
        <v>2.5833669843572292E-2</v>
      </c>
      <c r="AR360" s="112">
        <f t="shared" si="70"/>
        <v>5.4633235286572018E-2</v>
      </c>
      <c r="AS360" s="112">
        <f t="shared" si="71"/>
        <v>0.15428936635069898</v>
      </c>
      <c r="AT360" s="112">
        <f t="shared" si="72"/>
        <v>2.1567420889727764E-2</v>
      </c>
      <c r="AU360" s="112">
        <f t="shared" si="73"/>
        <v>0.16573909995411862</v>
      </c>
      <c r="AV360" s="112">
        <f t="shared" si="74"/>
        <v>0.13323583739915501</v>
      </c>
      <c r="AW360" s="112">
        <f t="shared" si="75"/>
        <v>0.11407651509579196</v>
      </c>
      <c r="AX360" s="112">
        <f t="shared" si="76"/>
        <v>1.0000000000000002</v>
      </c>
      <c r="AY360" s="112">
        <f>SUMPRODUCT(AN360:AW360,幕後結果_最佳化!$Z$1005:$AI$1005)</f>
        <v>0.35660329346965663</v>
      </c>
      <c r="AZ360" s="112">
        <f>(SUMPRODUCT(AN360:AW360,MMULT(AN360:AW360,幕後結果!$AB$9:$AK$18)))*252</f>
        <v>5.4856498084404938E-2</v>
      </c>
      <c r="BA360" s="112">
        <f t="shared" si="77"/>
        <v>0.23421464105474904</v>
      </c>
      <c r="BB360" s="88">
        <f t="shared" si="78"/>
        <v>1.3393837894033562</v>
      </c>
      <c r="BC360" s="46"/>
      <c r="BD360" s="46"/>
    </row>
    <row r="361" spans="1:56">
      <c r="A361" s="81">
        <v>360</v>
      </c>
      <c r="B361" s="112">
        <v>3.608401987444565E-2</v>
      </c>
      <c r="C361" s="112">
        <v>0.36353430176661727</v>
      </c>
      <c r="D361" s="112">
        <v>0.10777375431172542</v>
      </c>
      <c r="E361" s="112">
        <v>9.3299387118811694E-2</v>
      </c>
      <c r="F361" s="112">
        <v>0.76603358704882241</v>
      </c>
      <c r="G361" s="112">
        <v>0.8301066465465059</v>
      </c>
      <c r="H361" s="112">
        <v>0.51258594653780842</v>
      </c>
      <c r="I361" s="112">
        <v>0.15410348667191176</v>
      </c>
      <c r="J361" s="112">
        <v>0.41598211294905685</v>
      </c>
      <c r="K361" s="90">
        <v>5.5092348528774426E-2</v>
      </c>
      <c r="L361" s="91"/>
      <c r="M361" s="92">
        <v>360</v>
      </c>
      <c r="N361" s="115">
        <v>-1.7980565943680211</v>
      </c>
      <c r="O361" s="115">
        <v>-0.34902758085316821</v>
      </c>
      <c r="P361" s="115">
        <v>-1.2384547011303697</v>
      </c>
      <c r="Q361" s="115">
        <v>-1.3207079140805529</v>
      </c>
      <c r="R361" s="115">
        <v>0.72584658339975405</v>
      </c>
      <c r="S361" s="115">
        <v>0.95458677658567059</v>
      </c>
      <c r="T361" s="115">
        <v>3.1553524585339013E-2</v>
      </c>
      <c r="U361" s="112">
        <v>-1.0189915601494095</v>
      </c>
      <c r="V361" s="112">
        <v>-0.21218305502744381</v>
      </c>
      <c r="W361" s="84">
        <v>-1.5973635296267226</v>
      </c>
      <c r="X361" s="46"/>
      <c r="Y361" s="85">
        <v>360</v>
      </c>
      <c r="Z361" s="112">
        <f>(幕後結果!$AB$2+幕後結果!$AB$4*幕後結果_最佳化!$N1362)*12/3</f>
        <v>-2.2806682032994052</v>
      </c>
      <c r="AA361" s="112">
        <f>(幕後結果!$AC$2+幕後結果!$AC$4*幕後結果_最佳化!$O1362)*12/3</f>
        <v>-2.015128423388203</v>
      </c>
      <c r="AB361" s="112">
        <f>(幕後結果!$AD$2+幕後結果!$AD$4*幕後結果_最佳化!$P1362)*12/3</f>
        <v>-1.1870536682597832</v>
      </c>
      <c r="AC361" s="112">
        <f>(幕後結果!$AE$2+幕後結果!$AE$4*幕後結果_最佳化!$Q1362)*12/3</f>
        <v>-0.52929743183973432</v>
      </c>
      <c r="AD361" s="112">
        <f>(幕後結果!$AF$2+幕後結果!$AF$4*幕後結果_最佳化!$R1362)*12/3</f>
        <v>1.708577153207288</v>
      </c>
      <c r="AE361" s="112">
        <f>(幕後結果!$AG$2+幕後結果!$AG$4*幕後結果_最佳化!$S1362)*12/3</f>
        <v>0.80436458633585384</v>
      </c>
      <c r="AF361" s="112">
        <f>(幕後結果!$AH$2+幕後結果!$AH$4*幕後結果_最佳化!$T1362)*12/3</f>
        <v>-0.19794370862262953</v>
      </c>
      <c r="AG361" s="112">
        <f>(幕後結果!$AI$2+幕後結果!$AI$4*幕後結果_最佳化!$U1362)*12/3</f>
        <v>-1.6312642998045039</v>
      </c>
      <c r="AH361" s="112">
        <f>(幕後結果!$AJ$2+幕後結果!$AJ$4*幕後結果_最佳化!$V1362)*12/3</f>
        <v>0.94300421288561698</v>
      </c>
      <c r="AI361" s="86">
        <f>(幕後結果!$AK$2+幕後結果!$AK$4*幕後結果_最佳化!$W1362)*12/3</f>
        <v>-1.451099792470121</v>
      </c>
      <c r="AJ361" s="46"/>
      <c r="AK361" s="46"/>
      <c r="AL361" s="46"/>
      <c r="AM361" s="94">
        <v>360</v>
      </c>
      <c r="AN361" s="112">
        <f t="shared" si="66"/>
        <v>0.11009231116807273</v>
      </c>
      <c r="AO361" s="112">
        <f t="shared" si="67"/>
        <v>0.17535931977016547</v>
      </c>
      <c r="AP361" s="112">
        <f t="shared" si="68"/>
        <v>2.8725387572390579E-3</v>
      </c>
      <c r="AQ361" s="112">
        <f t="shared" si="69"/>
        <v>0.117043103105384</v>
      </c>
      <c r="AR361" s="112">
        <f t="shared" si="70"/>
        <v>0.15862693039660283</v>
      </c>
      <c r="AS361" s="112">
        <f t="shared" si="71"/>
        <v>8.6422747944346916E-4</v>
      </c>
      <c r="AT361" s="112">
        <f t="shared" si="72"/>
        <v>0.21017058137998831</v>
      </c>
      <c r="AU361" s="112">
        <f t="shared" si="73"/>
        <v>5.2178974193283163E-2</v>
      </c>
      <c r="AV361" s="112">
        <f t="shared" si="74"/>
        <v>7.2772036959223865E-2</v>
      </c>
      <c r="AW361" s="112">
        <f t="shared" si="75"/>
        <v>0.10001997679059699</v>
      </c>
      <c r="AX361" s="112">
        <f t="shared" si="76"/>
        <v>1</v>
      </c>
      <c r="AY361" s="112">
        <f>SUMPRODUCT(AN361:AW361,幕後結果_最佳化!$Z$1005:$AI$1005)</f>
        <v>0.28710428537188165</v>
      </c>
      <c r="AZ361" s="112">
        <f>(SUMPRODUCT(AN361:AW361,MMULT(AN361:AW361,幕後結果!$AB$9:$AK$18)))*252</f>
        <v>5.6500961376185072E-2</v>
      </c>
      <c r="BA361" s="112">
        <f t="shared" si="77"/>
        <v>0.23769930874149608</v>
      </c>
      <c r="BB361" s="88">
        <f t="shared" si="78"/>
        <v>1.0273664095399617</v>
      </c>
      <c r="BC361" s="46"/>
      <c r="BD361" s="46"/>
    </row>
    <row r="362" spans="1:56">
      <c r="A362" s="81">
        <v>361</v>
      </c>
      <c r="B362" s="112">
        <v>2.9711549655490943E-2</v>
      </c>
      <c r="C362" s="112">
        <v>0.13331891990547184</v>
      </c>
      <c r="D362" s="112">
        <v>0.97294314914439339</v>
      </c>
      <c r="E362" s="112">
        <v>0.72497178048156008</v>
      </c>
      <c r="F362" s="112">
        <v>0.81168603731650535</v>
      </c>
      <c r="G362" s="112">
        <v>3.8229840433780637E-2</v>
      </c>
      <c r="H362" s="112">
        <v>0.23462346252723609</v>
      </c>
      <c r="I362" s="112">
        <v>0.63342321822790337</v>
      </c>
      <c r="J362" s="112">
        <v>0.56597056170786963</v>
      </c>
      <c r="K362" s="90">
        <v>0.59726148890940478</v>
      </c>
      <c r="L362" s="91"/>
      <c r="M362" s="92">
        <v>361</v>
      </c>
      <c r="N362" s="115">
        <v>-1.8850499133789054</v>
      </c>
      <c r="O362" s="115">
        <v>-1.1108385731113564</v>
      </c>
      <c r="P362" s="115">
        <v>1.9259253012258799</v>
      </c>
      <c r="Q362" s="115">
        <v>0.59767555552406459</v>
      </c>
      <c r="R362" s="115">
        <v>0.88412650749455812</v>
      </c>
      <c r="S362" s="115">
        <v>-1.771607818962222</v>
      </c>
      <c r="T362" s="115">
        <v>-0.72370489871278265</v>
      </c>
      <c r="U362" s="112">
        <v>0.34093360779872767</v>
      </c>
      <c r="V362" s="112">
        <v>0.16612462357494823</v>
      </c>
      <c r="W362" s="84">
        <v>0.2462651027213025</v>
      </c>
      <c r="X362" s="46"/>
      <c r="Y362" s="85">
        <v>361</v>
      </c>
      <c r="Z362" s="112">
        <f>(幕後結果!$AB$2+幕後結果!$AB$4*幕後結果_最佳化!$N1363)*12/3</f>
        <v>-2.3886747930438581</v>
      </c>
      <c r="AA362" s="112">
        <f>(幕後結果!$AC$2+幕後結果!$AC$4*幕後結果_最佳化!$O1363)*12/3</f>
        <v>-3.0725179487976653</v>
      </c>
      <c r="AB362" s="112">
        <f>(幕後結果!$AD$2+幕後結果!$AD$4*幕後結果_最佳化!$P1363)*12/3</f>
        <v>1.4495527109685904</v>
      </c>
      <c r="AC362" s="112">
        <f>(幕後結果!$AE$2+幕後結果!$AE$4*幕後結果_最佳化!$Q1363)*12/3</f>
        <v>1.4707953797633628</v>
      </c>
      <c r="AD362" s="112">
        <f>(幕後結果!$AF$2+幕後結果!$AF$4*幕後結果_最佳化!$R1363)*12/3</f>
        <v>2.5431456091206601</v>
      </c>
      <c r="AE362" s="112">
        <f>(幕後結果!$AG$2+幕後結果!$AG$4*幕後結果_最佳化!$S1363)*12/3</f>
        <v>-1.9437001111306991</v>
      </c>
      <c r="AF362" s="112">
        <f>(幕後結果!$AH$2+幕後結果!$AH$4*幕後結果_最佳化!$T1363)*12/3</f>
        <v>-0.18610088157344096</v>
      </c>
      <c r="AG362" s="112">
        <f>(幕後結果!$AI$2+幕後結果!$AI$4*幕後結果_最佳化!$U1363)*12/3</f>
        <v>0.36093046599025769</v>
      </c>
      <c r="AH362" s="112">
        <f>(幕後結果!$AJ$2+幕後結果!$AJ$4*幕後結果_最佳化!$V1363)*12/3</f>
        <v>1.1601628783515061</v>
      </c>
      <c r="AI362" s="86">
        <f>(幕後結果!$AK$2+幕後結果!$AK$4*幕後結果_最佳化!$W1363)*12/3</f>
        <v>-0.14677252298282883</v>
      </c>
      <c r="AJ362" s="46"/>
      <c r="AK362" s="46"/>
      <c r="AL362" s="46"/>
      <c r="AM362" s="94">
        <v>361</v>
      </c>
      <c r="AN362" s="112">
        <f t="shared" si="66"/>
        <v>5.0092585969774311E-2</v>
      </c>
      <c r="AO362" s="112">
        <f t="shared" si="67"/>
        <v>0.16781945533404616</v>
      </c>
      <c r="AP362" s="112">
        <f t="shared" si="68"/>
        <v>0.16898664905813757</v>
      </c>
      <c r="AQ362" s="112">
        <f t="shared" si="69"/>
        <v>1.7722216716213726E-2</v>
      </c>
      <c r="AR362" s="112">
        <f t="shared" si="70"/>
        <v>3.1978445731277949E-2</v>
      </c>
      <c r="AS362" s="112">
        <f t="shared" si="71"/>
        <v>0.15340328846024309</v>
      </c>
      <c r="AT362" s="112">
        <f t="shared" si="72"/>
        <v>6.1420307966397761E-2</v>
      </c>
      <c r="AU362" s="112">
        <f t="shared" si="73"/>
        <v>0.16885210417573532</v>
      </c>
      <c r="AV362" s="112">
        <f t="shared" si="74"/>
        <v>9.4185229256812067E-2</v>
      </c>
      <c r="AW362" s="112">
        <f t="shared" si="75"/>
        <v>8.5539717331362133E-2</v>
      </c>
      <c r="AX362" s="112">
        <f t="shared" si="76"/>
        <v>1.0000000000000002</v>
      </c>
      <c r="AY362" s="112">
        <f>SUMPRODUCT(AN362:AW362,幕後結果_最佳化!$Z$1005:$AI$1005)</f>
        <v>8.8830772669494476E-2</v>
      </c>
      <c r="AZ362" s="112">
        <f>(SUMPRODUCT(AN362:AW362,MMULT(AN362:AW362,幕後結果!$AB$9:$AK$18)))*252</f>
        <v>5.6790333327956133E-2</v>
      </c>
      <c r="BA362" s="112">
        <f t="shared" si="77"/>
        <v>0.23830722466588405</v>
      </c>
      <c r="BB362" s="88">
        <f t="shared" si="78"/>
        <v>0.19273764248604378</v>
      </c>
      <c r="BC362" s="46"/>
      <c r="BD362" s="46"/>
    </row>
    <row r="363" spans="1:56">
      <c r="A363" s="81">
        <v>362</v>
      </c>
      <c r="B363" s="112">
        <v>0.82755982008447737</v>
      </c>
      <c r="C363" s="112">
        <v>0.17956832888530494</v>
      </c>
      <c r="D363" s="112">
        <v>0.96979831233922287</v>
      </c>
      <c r="E363" s="112">
        <v>0.77151519465715102</v>
      </c>
      <c r="F363" s="112">
        <v>0.14791236424257037</v>
      </c>
      <c r="G363" s="112">
        <v>0.71279507308973367</v>
      </c>
      <c r="H363" s="112">
        <v>0.78522382425997761</v>
      </c>
      <c r="I363" s="112">
        <v>0.49844142448460138</v>
      </c>
      <c r="J363" s="112">
        <v>0.15506471819819412</v>
      </c>
      <c r="K363" s="90">
        <v>0.41343013375507742</v>
      </c>
      <c r="L363" s="91"/>
      <c r="M363" s="92">
        <v>362</v>
      </c>
      <c r="N363" s="115">
        <v>0.94456625864194865</v>
      </c>
      <c r="O363" s="115">
        <v>-0.91701141644438933</v>
      </c>
      <c r="P363" s="115">
        <v>1.8778376695421084</v>
      </c>
      <c r="Q363" s="115">
        <v>0.74384606069838333</v>
      </c>
      <c r="R363" s="115">
        <v>-1.0454290234981238</v>
      </c>
      <c r="S363" s="115">
        <v>0.56156878379039232</v>
      </c>
      <c r="T363" s="115">
        <v>0.78995790680504208</v>
      </c>
      <c r="U363" s="112">
        <v>-3.9067793931699705E-3</v>
      </c>
      <c r="V363" s="112">
        <v>-1.0149504737853907</v>
      </c>
      <c r="W363" s="84">
        <v>-0.21873014205334379</v>
      </c>
      <c r="X363" s="46"/>
      <c r="Y363" s="85">
        <v>362</v>
      </c>
      <c r="Z363" s="112">
        <f>(幕後結果!$AB$2+幕後結果!$AB$4*幕後結果_最佳化!$N1364)*12/3</f>
        <v>1.1244362883656069</v>
      </c>
      <c r="AA363" s="112">
        <f>(幕後結果!$AC$2+幕後結果!$AC$4*幕後結果_最佳化!$O1364)*12/3</f>
        <v>-2.5595585817500228</v>
      </c>
      <c r="AB363" s="112">
        <f>(幕後結果!$AD$2+幕後結果!$AD$4*幕後結果_最佳化!$P1364)*12/3</f>
        <v>2.2798241090768139</v>
      </c>
      <c r="AC363" s="112">
        <f>(幕後結果!$AE$2+幕後結果!$AE$4*幕後結果_最佳化!$Q1364)*12/3</f>
        <v>1.7675374210909347</v>
      </c>
      <c r="AD363" s="112">
        <f>(幕後結果!$AF$2+幕後結果!$AF$4*幕後結果_最佳化!$R1364)*12/3</f>
        <v>1.5324761192447063</v>
      </c>
      <c r="AE363" s="112">
        <f>(幕後結果!$AG$2+幕後結果!$AG$4*幕後結果_最佳化!$S1364)*12/3</f>
        <v>5.8698710380417317E-2</v>
      </c>
      <c r="AF363" s="112">
        <f>(幕後結果!$AH$2+幕後結果!$AH$4*幕後結果_最佳化!$T1364)*12/3</f>
        <v>0.38798192571054346</v>
      </c>
      <c r="AG363" s="112">
        <f>(幕後結果!$AI$2+幕後結果!$AI$4*幕後結果_最佳化!$U1364)*12/3</f>
        <v>1.0963812317864401</v>
      </c>
      <c r="AH363" s="112">
        <f>(幕後結果!$AJ$2+幕後結果!$AJ$4*幕後結果_最佳化!$V1364)*12/3</f>
        <v>0.35805247418382596</v>
      </c>
      <c r="AI363" s="86">
        <f>(幕後結果!$AK$2+幕後結果!$AK$4*幕後結果_最佳化!$W1364)*12/3</f>
        <v>-0.17152288794487824</v>
      </c>
      <c r="AJ363" s="46"/>
      <c r="AK363" s="46"/>
      <c r="AL363" s="46"/>
      <c r="AM363" s="94">
        <v>362</v>
      </c>
      <c r="AN363" s="112">
        <f t="shared" si="66"/>
        <v>0.16221887003002003</v>
      </c>
      <c r="AO363" s="112">
        <f t="shared" si="67"/>
        <v>4.7808421887033048E-2</v>
      </c>
      <c r="AP363" s="112">
        <f t="shared" si="68"/>
        <v>0.14339353898894724</v>
      </c>
      <c r="AQ363" s="112">
        <f t="shared" si="69"/>
        <v>2.6623090757969443E-2</v>
      </c>
      <c r="AR363" s="112">
        <f t="shared" si="70"/>
        <v>6.0372901600985948E-2</v>
      </c>
      <c r="AS363" s="112">
        <f t="shared" si="71"/>
        <v>8.971078514880608E-2</v>
      </c>
      <c r="AT363" s="112">
        <f t="shared" si="72"/>
        <v>0.1081694105606678</v>
      </c>
      <c r="AU363" s="112">
        <f t="shared" si="73"/>
        <v>8.1565388100707861E-2</v>
      </c>
      <c r="AV363" s="112">
        <f t="shared" si="74"/>
        <v>0.15128463937549422</v>
      </c>
      <c r="AW363" s="112">
        <f t="shared" si="75"/>
        <v>0.12885295354936835</v>
      </c>
      <c r="AX363" s="112">
        <f t="shared" si="76"/>
        <v>0.99999999999999989</v>
      </c>
      <c r="AY363" s="112">
        <f>SUMPRODUCT(AN363:AW363,幕後結果_最佳化!$Z$1005:$AI$1005)</f>
        <v>0.3366606772854806</v>
      </c>
      <c r="AZ363" s="112">
        <f>(SUMPRODUCT(AN363:AW363,MMULT(AN363:AW363,幕後結果!$AB$9:$AK$18)))*252</f>
        <v>4.90595004908147E-2</v>
      </c>
      <c r="BA363" s="112">
        <f t="shared" si="77"/>
        <v>0.22149379334603195</v>
      </c>
      <c r="BB363" s="88">
        <f t="shared" si="78"/>
        <v>1.3262704694688607</v>
      </c>
      <c r="BC363" s="46"/>
      <c r="BD363" s="46"/>
    </row>
    <row r="364" spans="1:56">
      <c r="A364" s="81">
        <v>363</v>
      </c>
      <c r="B364" s="112">
        <v>0.175463466422763</v>
      </c>
      <c r="C364" s="112">
        <v>0.97747822023524522</v>
      </c>
      <c r="D364" s="112">
        <v>0.53886205463697934</v>
      </c>
      <c r="E364" s="112">
        <v>0.59715062761682369</v>
      </c>
      <c r="F364" s="112">
        <v>0.29805564490330894</v>
      </c>
      <c r="G364" s="112">
        <v>0.52914197743359703</v>
      </c>
      <c r="H364" s="112">
        <v>0.53760504557349464</v>
      </c>
      <c r="I364" s="112">
        <v>0.78053162363885198</v>
      </c>
      <c r="J364" s="112">
        <v>0.55815726161500723</v>
      </c>
      <c r="K364" s="90">
        <v>0.68535772835519082</v>
      </c>
      <c r="L364" s="91"/>
      <c r="M364" s="92">
        <v>363</v>
      </c>
      <c r="N364" s="115">
        <v>-0.93279285144968138</v>
      </c>
      <c r="O364" s="115">
        <v>2.004247454249799</v>
      </c>
      <c r="P364" s="115">
        <v>9.7567300851072153E-2</v>
      </c>
      <c r="Q364" s="115">
        <v>0.24597866924027023</v>
      </c>
      <c r="R364" s="115">
        <v>-0.53000092449232017</v>
      </c>
      <c r="S364" s="115">
        <v>7.3113190648126408E-2</v>
      </c>
      <c r="T364" s="115">
        <v>9.4401897120503994E-2</v>
      </c>
      <c r="U364" s="112">
        <v>0.77398991910771497</v>
      </c>
      <c r="V364" s="112">
        <v>0.14629884605794105</v>
      </c>
      <c r="W364" s="84">
        <v>0.48273410610412892</v>
      </c>
      <c r="X364" s="46"/>
      <c r="Y364" s="85">
        <v>363</v>
      </c>
      <c r="Z364" s="112">
        <f>(幕後結果!$AB$2+幕後結果!$AB$4*幕後結果_最佳化!$N1365)*12/3</f>
        <v>-1.2063996598674847</v>
      </c>
      <c r="AA364" s="112">
        <f>(幕後結果!$AC$2+幕後結果!$AC$4*幕後結果_最佳化!$O1365)*12/3</f>
        <v>1.3030346980855108</v>
      </c>
      <c r="AB364" s="112">
        <f>(幕後結果!$AD$2+幕後結果!$AD$4*幕後結果_最佳化!$P1365)*12/3</f>
        <v>0.46947899071666072</v>
      </c>
      <c r="AC364" s="112">
        <f>(幕後結果!$AE$2+幕後結果!$AE$4*幕後結果_最佳化!$Q1365)*12/3</f>
        <v>1.3804541047646106</v>
      </c>
      <c r="AD364" s="112">
        <f>(幕後結果!$AF$2+幕後結果!$AF$4*幕後結果_最佳化!$R1365)*12/3</f>
        <v>1.8670795196370704</v>
      </c>
      <c r="AE364" s="112">
        <f>(幕後結果!$AG$2+幕後結果!$AG$4*幕後結果_最佳化!$S1365)*12/3</f>
        <v>0.51817413699490167</v>
      </c>
      <c r="AF364" s="112">
        <f>(幕後結果!$AH$2+幕後結果!$AH$4*幕後結果_最佳化!$T1365)*12/3</f>
        <v>0.19521958697812189</v>
      </c>
      <c r="AG364" s="112">
        <f>(幕後結果!$AI$2+幕後結果!$AI$4*幕後結果_最佳化!$U1365)*12/3</f>
        <v>1.3228305225288359</v>
      </c>
      <c r="AH364" s="112">
        <f>(幕後結果!$AJ$2+幕後結果!$AJ$4*幕後結果_最佳化!$V1365)*12/3</f>
        <v>0.83218766276068423</v>
      </c>
      <c r="AI364" s="86">
        <f>(幕後結果!$AK$2+幕後結果!$AK$4*幕後結果_最佳化!$W1365)*12/3</f>
        <v>0.84960244970624166</v>
      </c>
      <c r="AJ364" s="46"/>
      <c r="AK364" s="46"/>
      <c r="AL364" s="46"/>
      <c r="AM364" s="94">
        <v>363</v>
      </c>
      <c r="AN364" s="112">
        <f t="shared" si="66"/>
        <v>0.12393423054851035</v>
      </c>
      <c r="AO364" s="112">
        <f t="shared" si="67"/>
        <v>0.14934233579084505</v>
      </c>
      <c r="AP364" s="112">
        <f t="shared" si="68"/>
        <v>0.10722442994016861</v>
      </c>
      <c r="AQ364" s="112">
        <f t="shared" si="69"/>
        <v>2.421694973439515E-2</v>
      </c>
      <c r="AR364" s="112">
        <f t="shared" si="70"/>
        <v>0.10734300384974824</v>
      </c>
      <c r="AS364" s="112">
        <f t="shared" si="71"/>
        <v>2.8369374096790627E-2</v>
      </c>
      <c r="AT364" s="112">
        <f t="shared" si="72"/>
        <v>0.13499760992278212</v>
      </c>
      <c r="AU364" s="112">
        <f t="shared" si="73"/>
        <v>0.11770070728313962</v>
      </c>
      <c r="AV364" s="112">
        <f t="shared" si="74"/>
        <v>5.6668803130065823E-2</v>
      </c>
      <c r="AW364" s="112">
        <f t="shared" si="75"/>
        <v>0.15020255570355442</v>
      </c>
      <c r="AX364" s="112">
        <f t="shared" si="76"/>
        <v>1</v>
      </c>
      <c r="AY364" s="112">
        <f>SUMPRODUCT(AN364:AW364,幕後結果_最佳化!$Z$1005:$AI$1005)</f>
        <v>0.1891247880991441</v>
      </c>
      <c r="AZ364" s="112">
        <f>(SUMPRODUCT(AN364:AW364,MMULT(AN364:AW364,幕後結果!$AB$9:$AK$18)))*252</f>
        <v>5.5981025986291788E-2</v>
      </c>
      <c r="BA364" s="112">
        <f t="shared" si="77"/>
        <v>0.23660309800653875</v>
      </c>
      <c r="BB364" s="88">
        <f t="shared" si="78"/>
        <v>0.6180172167276653</v>
      </c>
      <c r="BC364" s="46"/>
      <c r="BD364" s="46"/>
    </row>
    <row r="365" spans="1:56">
      <c r="A365" s="81">
        <v>364</v>
      </c>
      <c r="B365" s="112">
        <v>0.48709355421094869</v>
      </c>
      <c r="C365" s="112">
        <v>0.76097912382893451</v>
      </c>
      <c r="D365" s="112">
        <v>8.7010965275468477E-2</v>
      </c>
      <c r="E365" s="112">
        <v>0.36917886656444865</v>
      </c>
      <c r="F365" s="112">
        <v>9.0945377909573244E-2</v>
      </c>
      <c r="G365" s="112">
        <v>6.4812630470691301E-2</v>
      </c>
      <c r="H365" s="112">
        <v>0.27071200175355026</v>
      </c>
      <c r="I365" s="112">
        <v>0.97075579170052628</v>
      </c>
      <c r="J365" s="112">
        <v>0.31764150048796735</v>
      </c>
      <c r="K365" s="90">
        <v>0.23265172217165286</v>
      </c>
      <c r="L365" s="91"/>
      <c r="M365" s="92">
        <v>364</v>
      </c>
      <c r="N365" s="115">
        <v>-3.2357307378198148E-2</v>
      </c>
      <c r="O365" s="115">
        <v>0.70945566884986699</v>
      </c>
      <c r="P365" s="115">
        <v>-1.3593934974056567</v>
      </c>
      <c r="Q365" s="115">
        <v>-0.33402892351701724</v>
      </c>
      <c r="R365" s="115">
        <v>-1.3349559752022147</v>
      </c>
      <c r="S365" s="115">
        <v>-1.515581290304864</v>
      </c>
      <c r="T365" s="115">
        <v>-0.61066104009236444</v>
      </c>
      <c r="U365" s="112">
        <v>1.8920192457549228</v>
      </c>
      <c r="V365" s="112">
        <v>-0.47430419431467147</v>
      </c>
      <c r="W365" s="84">
        <v>-0.73014191258537597</v>
      </c>
      <c r="X365" s="46"/>
      <c r="Y365" s="85">
        <v>364</v>
      </c>
      <c r="Z365" s="112">
        <f>(幕後結果!$AB$2+幕後結果!$AB$4*幕後結果_最佳化!$N1366)*12/3</f>
        <v>-8.8463552754658961E-2</v>
      </c>
      <c r="AA365" s="112">
        <f>(幕後結果!$AC$2+幕後結果!$AC$4*幕後結果_最佳化!$O1366)*12/3</f>
        <v>-0.40304839975711432</v>
      </c>
      <c r="AB365" s="112">
        <f>(幕後結果!$AD$2+幕後結果!$AD$4*幕後結果_最佳化!$P1366)*12/3</f>
        <v>-0.65248045978274616</v>
      </c>
      <c r="AC365" s="112">
        <f>(幕後結果!$AE$2+幕後結果!$AE$4*幕後結果_最佳化!$Q1366)*12/3</f>
        <v>0.44600309918820469</v>
      </c>
      <c r="AD365" s="112">
        <f>(幕後結果!$AF$2+幕後結果!$AF$4*幕後結果_最佳化!$R1366)*12/3</f>
        <v>0.63765872576239113</v>
      </c>
      <c r="AE365" s="112">
        <f>(幕後結果!$AG$2+幕後結果!$AG$4*幕後結果_最佳化!$S1366)*12/3</f>
        <v>-1.7514217068754805</v>
      </c>
      <c r="AF365" s="112">
        <f>(幕後結果!$AH$2+幕後結果!$AH$4*幕後結果_最佳化!$T1366)*12/3</f>
        <v>-0.68323688225649326</v>
      </c>
      <c r="AG365" s="112">
        <f>(幕後結果!$AI$2+幕後結果!$AI$4*幕後結果_最佳化!$U1366)*12/3</f>
        <v>1.0479084603403592</v>
      </c>
      <c r="AH365" s="112">
        <f>(幕後結果!$AJ$2+幕後結果!$AJ$4*幕後結果_最佳化!$V1366)*12/3</f>
        <v>-1.4516751905544245E-2</v>
      </c>
      <c r="AI365" s="86">
        <f>(幕後結果!$AK$2+幕後結果!$AK$4*幕後結果_最佳化!$W1366)*12/3</f>
        <v>-0.76613073972648993</v>
      </c>
      <c r="AJ365" s="46"/>
      <c r="AK365" s="46"/>
      <c r="AL365" s="46"/>
      <c r="AM365" s="94">
        <v>364</v>
      </c>
      <c r="AN365" s="112">
        <f t="shared" si="66"/>
        <v>1.7065599060591883E-2</v>
      </c>
      <c r="AO365" s="112">
        <f t="shared" si="67"/>
        <v>0.14121481071317196</v>
      </c>
      <c r="AP365" s="112">
        <f t="shared" si="68"/>
        <v>0.22736718322844152</v>
      </c>
      <c r="AQ365" s="112">
        <f t="shared" si="69"/>
        <v>6.899186565082735E-2</v>
      </c>
      <c r="AR365" s="112">
        <f t="shared" si="70"/>
        <v>6.5995736468151031E-2</v>
      </c>
      <c r="AS365" s="112">
        <f t="shared" si="71"/>
        <v>0.21506150518683531</v>
      </c>
      <c r="AT365" s="112">
        <f t="shared" si="72"/>
        <v>9.4828034861458382E-2</v>
      </c>
      <c r="AU365" s="112">
        <f t="shared" si="73"/>
        <v>8.4619798172028859E-2</v>
      </c>
      <c r="AV365" s="112">
        <f t="shared" si="74"/>
        <v>8.1788694752612662E-2</v>
      </c>
      <c r="AW365" s="112">
        <f t="shared" si="75"/>
        <v>3.0667719058810913E-3</v>
      </c>
      <c r="AX365" s="112">
        <f t="shared" si="76"/>
        <v>1</v>
      </c>
      <c r="AY365" s="112">
        <f>SUMPRODUCT(AN365:AW365,幕後結果_最佳化!$Z$1005:$AI$1005)</f>
        <v>0.21327122507879798</v>
      </c>
      <c r="AZ365" s="112">
        <f>(SUMPRODUCT(AN365:AW365,MMULT(AN365:AW365,幕後結果!$AB$9:$AK$18)))*252</f>
        <v>5.465878568179515E-2</v>
      </c>
      <c r="BA365" s="112">
        <f t="shared" si="77"/>
        <v>0.23379218481761779</v>
      </c>
      <c r="BB365" s="88">
        <f t="shared" si="78"/>
        <v>0.72872934230759356</v>
      </c>
      <c r="BC365" s="46"/>
      <c r="BD365" s="46"/>
    </row>
    <row r="366" spans="1:56">
      <c r="A366" s="81">
        <v>365</v>
      </c>
      <c r="B366" s="112">
        <v>0.85809521405761946</v>
      </c>
      <c r="C366" s="112">
        <v>0.84743749567408266</v>
      </c>
      <c r="D366" s="112">
        <v>0.27972768115480928</v>
      </c>
      <c r="E366" s="112">
        <v>0.33247897948780447</v>
      </c>
      <c r="F366" s="112">
        <v>0.4926935205579499</v>
      </c>
      <c r="G366" s="112">
        <v>0.57210456700731838</v>
      </c>
      <c r="H366" s="112">
        <v>0.71135113940868955</v>
      </c>
      <c r="I366" s="112">
        <v>0.74457078219733797</v>
      </c>
      <c r="J366" s="112">
        <v>0.20786842833210395</v>
      </c>
      <c r="K366" s="90">
        <v>0.16587067984595438</v>
      </c>
      <c r="L366" s="91"/>
      <c r="M366" s="92">
        <v>365</v>
      </c>
      <c r="N366" s="115">
        <v>1.071800670522322</v>
      </c>
      <c r="O366" s="115">
        <v>1.0255049125287432</v>
      </c>
      <c r="P366" s="115">
        <v>-0.58365067008984439</v>
      </c>
      <c r="Q366" s="115">
        <v>-0.43307820081822734</v>
      </c>
      <c r="R366" s="115">
        <v>-1.8315651943507861E-2</v>
      </c>
      <c r="S366" s="115">
        <v>0.18173478506690594</v>
      </c>
      <c r="T366" s="115">
        <v>0.55733623774454877</v>
      </c>
      <c r="U366" s="112">
        <v>0.65750161076323932</v>
      </c>
      <c r="V366" s="112">
        <v>-0.81383958132591439</v>
      </c>
      <c r="W366" s="84">
        <v>-0.97061233791589641</v>
      </c>
      <c r="X366" s="46"/>
      <c r="Y366" s="85">
        <v>365</v>
      </c>
      <c r="Z366" s="112">
        <f>(幕後結果!$AB$2+幕後結果!$AB$4*幕後結果_最佳化!$N1367)*12/3</f>
        <v>1.2824042229333281</v>
      </c>
      <c r="AA366" s="112">
        <f>(幕後結果!$AC$2+幕後結果!$AC$4*幕後結果_最佳化!$O1367)*12/3</f>
        <v>0.12842535412409317</v>
      </c>
      <c r="AB366" s="112">
        <f>(幕後結果!$AD$2+幕後結果!$AD$4*幕後結果_最佳化!$P1367)*12/3</f>
        <v>0.38392130050320034</v>
      </c>
      <c r="AC366" s="112">
        <f>(幕後結果!$AE$2+幕後結果!$AE$4*幕後結果_最佳化!$Q1367)*12/3</f>
        <v>0.67750185054480394</v>
      </c>
      <c r="AD366" s="112">
        <f>(幕後結果!$AF$2+幕後結果!$AF$4*幕後結果_最佳化!$R1367)*12/3</f>
        <v>2.4844259401435269</v>
      </c>
      <c r="AE366" s="112">
        <f>(幕後結果!$AG$2+幕後結果!$AG$4*幕後結果_最佳化!$S1367)*12/3</f>
        <v>0.30774015334563598</v>
      </c>
      <c r="AF366" s="112">
        <f>(幕後結果!$AH$2+幕後結果!$AH$4*幕後結果_最佳化!$T1367)*12/3</f>
        <v>0.25666867853152486</v>
      </c>
      <c r="AG366" s="112">
        <f>(幕後結果!$AI$2+幕後結果!$AI$4*幕後結果_最佳化!$U1367)*12/3</f>
        <v>1.0170980894069048</v>
      </c>
      <c r="AH366" s="112">
        <f>(幕後結果!$AJ$2+幕後結果!$AJ$4*幕後結果_最佳化!$V1367)*12/3</f>
        <v>0.73361093873319716</v>
      </c>
      <c r="AI366" s="86">
        <f>(幕後結果!$AK$2+幕後結果!$AK$4*幕後結果_最佳化!$W1367)*12/3</f>
        <v>-0.19208167163047141</v>
      </c>
      <c r="AJ366" s="46"/>
      <c r="AK366" s="46"/>
      <c r="AL366" s="46"/>
      <c r="AM366" s="94">
        <v>365</v>
      </c>
      <c r="AN366" s="112">
        <f t="shared" si="66"/>
        <v>4.1501877988967276E-2</v>
      </c>
      <c r="AO366" s="112">
        <f t="shared" si="67"/>
        <v>8.4851769579841838E-3</v>
      </c>
      <c r="AP366" s="112">
        <f t="shared" si="68"/>
        <v>0.13199976725464957</v>
      </c>
      <c r="AQ366" s="112">
        <f t="shared" si="69"/>
        <v>5.7068391161773264E-2</v>
      </c>
      <c r="AR366" s="112">
        <f t="shared" si="70"/>
        <v>0.10092499707079675</v>
      </c>
      <c r="AS366" s="112">
        <f t="shared" si="71"/>
        <v>0.18443770611048438</v>
      </c>
      <c r="AT366" s="112">
        <f t="shared" si="72"/>
        <v>0.1813521397494593</v>
      </c>
      <c r="AU366" s="112">
        <f t="shared" si="73"/>
        <v>9.3753320664837034E-2</v>
      </c>
      <c r="AV366" s="112">
        <f t="shared" si="74"/>
        <v>1.3504349842498171E-2</v>
      </c>
      <c r="AW366" s="112">
        <f t="shared" si="75"/>
        <v>0.18697227319855014</v>
      </c>
      <c r="AX366" s="112">
        <f t="shared" si="76"/>
        <v>1</v>
      </c>
      <c r="AY366" s="112">
        <f>SUMPRODUCT(AN366:AW366,幕後結果_最佳化!$Z$1005:$AI$1005)</f>
        <v>0.34617082916438369</v>
      </c>
      <c r="AZ366" s="112">
        <f>(SUMPRODUCT(AN366:AW366,MMULT(AN366:AW366,幕後結果!$AB$9:$AK$18)))*252</f>
        <v>4.5939838533066713E-2</v>
      </c>
      <c r="BA366" s="112">
        <f t="shared" si="77"/>
        <v>0.21433580786482392</v>
      </c>
      <c r="BB366" s="88">
        <f t="shared" si="78"/>
        <v>1.414933100472175</v>
      </c>
      <c r="BC366" s="46"/>
      <c r="BD366" s="46"/>
    </row>
    <row r="367" spans="1:56">
      <c r="A367" s="81">
        <v>366</v>
      </c>
      <c r="B367" s="112">
        <v>1.0481869356473439E-3</v>
      </c>
      <c r="C367" s="112">
        <v>0.30689577747964081</v>
      </c>
      <c r="D367" s="112">
        <v>0.63460790527854938</v>
      </c>
      <c r="E367" s="112">
        <v>1.2787811178502473E-2</v>
      </c>
      <c r="F367" s="112">
        <v>0.10784059614216424</v>
      </c>
      <c r="G367" s="112">
        <v>0.14321783632527652</v>
      </c>
      <c r="H367" s="112">
        <v>0.2435772439058943</v>
      </c>
      <c r="I367" s="112">
        <v>0.3369771364329377</v>
      </c>
      <c r="J367" s="112">
        <v>0.88925372344054643</v>
      </c>
      <c r="K367" s="90">
        <v>0.3383419161741128</v>
      </c>
      <c r="L367" s="91"/>
      <c r="M367" s="92">
        <v>366</v>
      </c>
      <c r="N367" s="115">
        <v>-3.0762281246278134</v>
      </c>
      <c r="O367" s="115">
        <v>-0.50466869087492083</v>
      </c>
      <c r="P367" s="115">
        <v>0.3440825715821626</v>
      </c>
      <c r="Q367" s="115">
        <v>-2.2325956328880605</v>
      </c>
      <c r="R367" s="115">
        <v>-1.2380940434229748</v>
      </c>
      <c r="S367" s="115">
        <v>-1.0659733864481953</v>
      </c>
      <c r="T367" s="115">
        <v>-0.69484173857132658</v>
      </c>
      <c r="U367" s="112">
        <v>-0.42072723281455393</v>
      </c>
      <c r="V367" s="112">
        <v>1.2225689329245786</v>
      </c>
      <c r="W367" s="84">
        <v>-0.41699258366764541</v>
      </c>
      <c r="X367" s="46"/>
      <c r="Y367" s="85">
        <v>366</v>
      </c>
      <c r="Z367" s="112">
        <f>(幕後結果!$AB$2+幕後結果!$AB$4*幕後結果_最佳化!$N1368)*12/3</f>
        <v>-3.8675825739827077</v>
      </c>
      <c r="AA367" s="112">
        <f>(幕後結果!$AC$2+幕後結果!$AC$4*幕後結果_最佳化!$O1368)*12/3</f>
        <v>-2.3406672512203053</v>
      </c>
      <c r="AB367" s="112">
        <f>(幕後結果!$AD$2+幕後結果!$AD$4*幕後結果_最佳化!$P1368)*12/3</f>
        <v>-0.21743148913717503</v>
      </c>
      <c r="AC367" s="112">
        <f>(幕後結果!$AE$2+幕後結果!$AE$4*幕後結果_最佳化!$Q1368)*12/3</f>
        <v>-0.92055625850214051</v>
      </c>
      <c r="AD367" s="112">
        <f>(幕後結果!$AF$2+幕後結果!$AF$4*幕後結果_最佳化!$R1368)*12/3</f>
        <v>-0.65091141247865414</v>
      </c>
      <c r="AE367" s="112">
        <f>(幕後結果!$AG$2+幕後結果!$AG$4*幕後結果_最佳化!$S1368)*12/3</f>
        <v>-1.6542288308882285</v>
      </c>
      <c r="AF367" s="112">
        <f>(幕後結果!$AH$2+幕後結果!$AH$4*幕後結果_最佳化!$T1368)*12/3</f>
        <v>-0.75135585579397912</v>
      </c>
      <c r="AG367" s="112">
        <f>(幕後結果!$AI$2+幕後結果!$AI$4*幕後結果_最佳化!$U1368)*12/3</f>
        <v>-2.2339758367835203</v>
      </c>
      <c r="AH367" s="112">
        <f>(幕後結果!$AJ$2+幕後結果!$AJ$4*幕後結果_最佳化!$V1368)*12/3</f>
        <v>1.2932100625848784</v>
      </c>
      <c r="AI367" s="86">
        <f>(幕後結果!$AK$2+幕後結果!$AK$4*幕後結果_最佳化!$W1368)*12/3</f>
        <v>-1.0373543165192711</v>
      </c>
      <c r="AJ367" s="46"/>
      <c r="AK367" s="46"/>
      <c r="AL367" s="46"/>
      <c r="AM367" s="94">
        <v>366</v>
      </c>
      <c r="AN367" s="112">
        <f t="shared" si="66"/>
        <v>0.1168871201619764</v>
      </c>
      <c r="AO367" s="112">
        <f t="shared" si="67"/>
        <v>2.1687075415674547E-2</v>
      </c>
      <c r="AP367" s="112">
        <f t="shared" si="68"/>
        <v>0.1206066846815618</v>
      </c>
      <c r="AQ367" s="112">
        <f t="shared" si="69"/>
        <v>0.15039602298858282</v>
      </c>
      <c r="AR367" s="112">
        <f t="shared" si="70"/>
        <v>8.4374979903645633E-2</v>
      </c>
      <c r="AS367" s="112">
        <f t="shared" si="71"/>
        <v>5.6225228488432895E-3</v>
      </c>
      <c r="AT367" s="112">
        <f t="shared" si="72"/>
        <v>0.15740721924896228</v>
      </c>
      <c r="AU367" s="112">
        <f t="shared" si="73"/>
        <v>0.13518078289862553</v>
      </c>
      <c r="AV367" s="112">
        <f t="shared" si="74"/>
        <v>9.4234267458098903E-2</v>
      </c>
      <c r="AW367" s="112">
        <f t="shared" si="75"/>
        <v>0.11360332439402893</v>
      </c>
      <c r="AX367" s="112">
        <f t="shared" si="76"/>
        <v>1</v>
      </c>
      <c r="AY367" s="112">
        <f>SUMPRODUCT(AN367:AW367,幕後結果_最佳化!$Z$1005:$AI$1005)</f>
        <v>0.48462534828189846</v>
      </c>
      <c r="AZ367" s="112">
        <f>(SUMPRODUCT(AN367:AW367,MMULT(AN367:AW367,幕後結果!$AB$9:$AK$18)))*252</f>
        <v>4.7176107726726757E-2</v>
      </c>
      <c r="BA367" s="112">
        <f t="shared" si="77"/>
        <v>0.21720061631295332</v>
      </c>
      <c r="BB367" s="88">
        <f t="shared" si="78"/>
        <v>2.0337205104677922</v>
      </c>
      <c r="BC367" s="46"/>
      <c r="BD367" s="46"/>
    </row>
    <row r="368" spans="1:56">
      <c r="A368" s="81">
        <v>367</v>
      </c>
      <c r="B368" s="112">
        <v>0.91201291930974193</v>
      </c>
      <c r="C368" s="112">
        <v>0.60425077724274767</v>
      </c>
      <c r="D368" s="112">
        <v>0.23658730360282143</v>
      </c>
      <c r="E368" s="112">
        <v>0.44823500358789214</v>
      </c>
      <c r="F368" s="112">
        <v>0.22891889322141945</v>
      </c>
      <c r="G368" s="112">
        <v>0.34142550432625485</v>
      </c>
      <c r="H368" s="112">
        <v>0.87142742265000628</v>
      </c>
      <c r="I368" s="112">
        <v>0.77320265493536988</v>
      </c>
      <c r="J368" s="112">
        <v>0.96529141644560834</v>
      </c>
      <c r="K368" s="90">
        <v>0.40051951190538015</v>
      </c>
      <c r="L368" s="91"/>
      <c r="M368" s="92">
        <v>367</v>
      </c>
      <c r="N368" s="115">
        <v>1.3532550579997249</v>
      </c>
      <c r="O368" s="115">
        <v>0.26436530220263865</v>
      </c>
      <c r="P368" s="115">
        <v>-0.71732334283142085</v>
      </c>
      <c r="Q368" s="115">
        <v>-0.13012187036484338</v>
      </c>
      <c r="R368" s="115">
        <v>-0.74241194180703096</v>
      </c>
      <c r="S368" s="115">
        <v>-0.40857577889491675</v>
      </c>
      <c r="T368" s="115">
        <v>1.1331645581081378</v>
      </c>
      <c r="U368" s="112">
        <v>0.74943561741804854</v>
      </c>
      <c r="V368" s="112">
        <v>1.8156950284986957</v>
      </c>
      <c r="W368" s="84">
        <v>-0.25200263923441213</v>
      </c>
      <c r="X368" s="46"/>
      <c r="Y368" s="85">
        <v>367</v>
      </c>
      <c r="Z368" s="112">
        <f>(幕後結果!$AB$2+幕後結果!$AB$4*幕後結果_最佳化!$N1369)*12/3</f>
        <v>1.6318440294113958</v>
      </c>
      <c r="AA368" s="112">
        <f>(幕後結果!$AC$2+幕後結果!$AC$4*幕後結果_最佳化!$O1369)*12/3</f>
        <v>-0.89602635186967883</v>
      </c>
      <c r="AB368" s="112">
        <f>(幕後結果!$AD$2+幕後結果!$AD$4*幕後結果_最佳化!$P1369)*12/3</f>
        <v>0.27563189849027814</v>
      </c>
      <c r="AC368" s="112">
        <f>(幕後結果!$AE$2+幕後結果!$AE$4*幕後結果_最佳化!$Q1369)*12/3</f>
        <v>0.75074937566861877</v>
      </c>
      <c r="AD368" s="112">
        <f>(幕後結果!$AF$2+幕後結果!$AF$4*幕後結果_最佳化!$R1369)*12/3</f>
        <v>1.6831714790899461</v>
      </c>
      <c r="AE368" s="112">
        <f>(幕後結果!$AG$2+幕後結果!$AG$4*幕後結果_最佳化!$S1369)*12/3</f>
        <v>-0.65303450153432241</v>
      </c>
      <c r="AF368" s="112">
        <f>(幕後結果!$AH$2+幕後結果!$AH$4*幕後結果_最佳化!$T1369)*12/3</f>
        <v>0.47942478947143807</v>
      </c>
      <c r="AG368" s="112">
        <f>(幕後結果!$AI$2+幕後結果!$AI$4*幕後結果_最佳化!$U1369)*12/3</f>
        <v>0.99650486013943917</v>
      </c>
      <c r="AH368" s="112">
        <f>(幕後結果!$AJ$2+幕後結果!$AJ$4*幕後結果_最佳化!$V1369)*12/3</f>
        <v>2.8985778356140339</v>
      </c>
      <c r="AI368" s="86">
        <f>(幕後結果!$AK$2+幕後結果!$AK$4*幕後結果_最佳化!$W1369)*12/3</f>
        <v>0.3897462540842212</v>
      </c>
      <c r="AJ368" s="46"/>
      <c r="AK368" s="46"/>
      <c r="AL368" s="46"/>
      <c r="AM368" s="94">
        <v>367</v>
      </c>
      <c r="AN368" s="112">
        <f t="shared" si="66"/>
        <v>0.27815347123285239</v>
      </c>
      <c r="AO368" s="112">
        <f t="shared" si="67"/>
        <v>2.6209728623675051E-2</v>
      </c>
      <c r="AP368" s="112">
        <f t="shared" si="68"/>
        <v>7.7096777246694684E-2</v>
      </c>
      <c r="AQ368" s="112">
        <f t="shared" si="69"/>
        <v>4.1895134579838254E-2</v>
      </c>
      <c r="AR368" s="112">
        <f t="shared" si="70"/>
        <v>0.21393218747119819</v>
      </c>
      <c r="AS368" s="112">
        <f t="shared" si="71"/>
        <v>0.18999371482332994</v>
      </c>
      <c r="AT368" s="112">
        <f t="shared" si="72"/>
        <v>0.10153058784329101</v>
      </c>
      <c r="AU368" s="112">
        <f t="shared" si="73"/>
        <v>2.2911490648569038E-2</v>
      </c>
      <c r="AV368" s="112">
        <f t="shared" si="74"/>
        <v>5.6260844967698015E-3</v>
      </c>
      <c r="AW368" s="112">
        <f t="shared" si="75"/>
        <v>4.2650823033781718E-2</v>
      </c>
      <c r="AX368" s="112">
        <f t="shared" si="76"/>
        <v>1</v>
      </c>
      <c r="AY368" s="112">
        <f>SUMPRODUCT(AN368:AW368,幕後結果_最佳化!$Z$1005:$AI$1005)</f>
        <v>0.45429285014266818</v>
      </c>
      <c r="AZ368" s="112">
        <f>(SUMPRODUCT(AN368:AW368,MMULT(AN368:AW368,幕後結果!$AB$9:$AK$18)))*252</f>
        <v>6.6605357437968679E-2</v>
      </c>
      <c r="BA368" s="112">
        <f t="shared" si="77"/>
        <v>0.25808013762776993</v>
      </c>
      <c r="BB368" s="88">
        <f t="shared" si="78"/>
        <v>1.5940508011353505</v>
      </c>
      <c r="BC368" s="46"/>
      <c r="BD368" s="46"/>
    </row>
    <row r="369" spans="1:56">
      <c r="A369" s="81">
        <v>368</v>
      </c>
      <c r="B369" s="112">
        <v>0.11581263639413786</v>
      </c>
      <c r="C369" s="112">
        <v>0.63026105649069009</v>
      </c>
      <c r="D369" s="112">
        <v>0.14818431581881764</v>
      </c>
      <c r="E369" s="112">
        <v>0.93012176702481453</v>
      </c>
      <c r="F369" s="112">
        <v>0.84882558954837029</v>
      </c>
      <c r="G369" s="112">
        <v>0.784981202400447</v>
      </c>
      <c r="H369" s="112">
        <v>1.4815675329178601E-2</v>
      </c>
      <c r="I369" s="112">
        <v>0.98576783064057616</v>
      </c>
      <c r="J369" s="112">
        <v>0.69267026140679544</v>
      </c>
      <c r="K369" s="90">
        <v>0.7249565166357832</v>
      </c>
      <c r="L369" s="91"/>
      <c r="M369" s="92">
        <v>368</v>
      </c>
      <c r="N369" s="115">
        <v>-1.1961826939815972</v>
      </c>
      <c r="O369" s="115">
        <v>0.33254483975825938</v>
      </c>
      <c r="P369" s="115">
        <v>-1.0442523947873497</v>
      </c>
      <c r="Q369" s="115">
        <v>1.4766985316622638</v>
      </c>
      <c r="R369" s="115">
        <v>1.0314095146180615</v>
      </c>
      <c r="S369" s="115">
        <v>0.78912732085863313</v>
      </c>
      <c r="T369" s="115">
        <v>-2.1749835295447482</v>
      </c>
      <c r="U369" s="112">
        <v>2.1908266582321105</v>
      </c>
      <c r="V369" s="112">
        <v>0.50343356609456336</v>
      </c>
      <c r="W369" s="84">
        <v>0.59762981338698573</v>
      </c>
      <c r="X369" s="46"/>
      <c r="Y369" s="85">
        <v>368</v>
      </c>
      <c r="Z369" s="112">
        <f>(幕後結果!$AB$2+幕後結果!$AB$4*幕後結果_最佳化!$N1370)*12/3</f>
        <v>-1.5334114233989053</v>
      </c>
      <c r="AA369" s="112">
        <f>(幕後結果!$AC$2+幕後結果!$AC$4*幕後結果_最佳化!$O1370)*12/3</f>
        <v>-1.0235780640393728</v>
      </c>
      <c r="AB369" s="112">
        <f>(幕後結果!$AD$2+幕後結果!$AD$4*幕後結果_最佳化!$P1370)*12/3</f>
        <v>-0.76838841551949011</v>
      </c>
      <c r="AC369" s="112">
        <f>(幕後結果!$AE$2+幕後結果!$AE$4*幕後結果_最佳化!$Q1370)*12/3</f>
        <v>1.6988118734220958</v>
      </c>
      <c r="AD369" s="112">
        <f>(幕後結果!$AF$2+幕後結果!$AF$4*幕後結果_最佳化!$R1370)*12/3</f>
        <v>3.0070456333453777</v>
      </c>
      <c r="AE369" s="112">
        <f>(幕後結果!$AG$2+幕後結果!$AG$4*幕後結果_最佳化!$S1370)*12/3</f>
        <v>1.0874816668951284</v>
      </c>
      <c r="AF369" s="112">
        <f>(幕後結果!$AH$2+幕後結果!$AH$4*幕後結果_最佳化!$T1370)*12/3</f>
        <v>-1.300730127518309</v>
      </c>
      <c r="AG369" s="112">
        <f>(幕後結果!$AI$2+幕後結果!$AI$4*幕後結果_最佳化!$U1370)*12/3</f>
        <v>2.3508254216506286</v>
      </c>
      <c r="AH369" s="112">
        <f>(幕後結果!$AJ$2+幕後結果!$AJ$4*幕後結果_最佳化!$V1370)*12/3</f>
        <v>0.93318170331854999</v>
      </c>
      <c r="AI369" s="86">
        <f>(幕後結果!$AK$2+幕後結果!$AK$4*幕後結果_最佳化!$W1370)*12/3</f>
        <v>0.42557299746360738</v>
      </c>
      <c r="AJ369" s="46"/>
      <c r="AK369" s="46"/>
      <c r="AL369" s="46"/>
      <c r="AM369" s="94">
        <v>368</v>
      </c>
      <c r="AN369" s="112">
        <f t="shared" si="66"/>
        <v>5.0349930992808462E-2</v>
      </c>
      <c r="AO369" s="112">
        <f t="shared" si="67"/>
        <v>3.1731386012538929E-2</v>
      </c>
      <c r="AP369" s="112">
        <f t="shared" si="68"/>
        <v>0.17322944348967978</v>
      </c>
      <c r="AQ369" s="112">
        <f t="shared" si="69"/>
        <v>0.16112732080296174</v>
      </c>
      <c r="AR369" s="112">
        <f t="shared" si="70"/>
        <v>1.2588406618174388E-2</v>
      </c>
      <c r="AS369" s="112">
        <f t="shared" si="71"/>
        <v>0.1351566496000976</v>
      </c>
      <c r="AT369" s="112">
        <f t="shared" si="72"/>
        <v>6.3407274868739663E-2</v>
      </c>
      <c r="AU369" s="112">
        <f t="shared" si="73"/>
        <v>0.1500786513643794</v>
      </c>
      <c r="AV369" s="112">
        <f t="shared" si="74"/>
        <v>5.0088930954964729E-2</v>
      </c>
      <c r="AW369" s="112">
        <f t="shared" si="75"/>
        <v>0.17224200529565539</v>
      </c>
      <c r="AX369" s="112">
        <f t="shared" si="76"/>
        <v>1</v>
      </c>
      <c r="AY369" s="112">
        <f>SUMPRODUCT(AN369:AW369,幕後結果_最佳化!$Z$1005:$AI$1005)</f>
        <v>0.31825191602865777</v>
      </c>
      <c r="AZ369" s="112">
        <f>(SUMPRODUCT(AN369:AW369,MMULT(AN369:AW369,幕後結果!$AB$9:$AK$18)))*252</f>
        <v>4.7602761164270903E-2</v>
      </c>
      <c r="BA369" s="112">
        <f t="shared" si="77"/>
        <v>0.21818057008879344</v>
      </c>
      <c r="BB369" s="88">
        <f t="shared" si="78"/>
        <v>1.2620368345201278</v>
      </c>
      <c r="BC369" s="46"/>
      <c r="BD369" s="46"/>
    </row>
    <row r="370" spans="1:56">
      <c r="A370" s="81">
        <v>369</v>
      </c>
      <c r="B370" s="112">
        <v>0.27796663894256857</v>
      </c>
      <c r="C370" s="112">
        <v>0.35070123568104616</v>
      </c>
      <c r="D370" s="112">
        <v>0.3115872086966982</v>
      </c>
      <c r="E370" s="112">
        <v>0.10153941332016414</v>
      </c>
      <c r="F370" s="112">
        <v>0.36723840191214796</v>
      </c>
      <c r="G370" s="112">
        <v>0.11293684642364532</v>
      </c>
      <c r="H370" s="112">
        <v>0.92278728699388157</v>
      </c>
      <c r="I370" s="112">
        <v>0.96851468564661558</v>
      </c>
      <c r="J370" s="112">
        <v>0.15158672795125283</v>
      </c>
      <c r="K370" s="90">
        <v>0.55102999215870341</v>
      </c>
      <c r="L370" s="91"/>
      <c r="M370" s="92">
        <v>369</v>
      </c>
      <c r="N370" s="115">
        <v>-0.58889266596917089</v>
      </c>
      <c r="O370" s="115">
        <v>-0.38342796549639685</v>
      </c>
      <c r="P370" s="115">
        <v>-0.49135636950085304</v>
      </c>
      <c r="Q370" s="115">
        <v>-1.2728287222835339</v>
      </c>
      <c r="R370" s="115">
        <v>-0.33917645694328002</v>
      </c>
      <c r="S370" s="115">
        <v>-1.2110566529724971</v>
      </c>
      <c r="T370" s="115">
        <v>1.424072707485688</v>
      </c>
      <c r="U370" s="112">
        <v>1.85939882170207</v>
      </c>
      <c r="V370" s="112">
        <v>-1.0296518716589373</v>
      </c>
      <c r="W370" s="84">
        <v>0.12826404788505202</v>
      </c>
      <c r="X370" s="46"/>
      <c r="Y370" s="85">
        <v>369</v>
      </c>
      <c r="Z370" s="112">
        <f>(幕後結果!$AB$2+幕後結果!$AB$4*幕後結果_最佳化!$N1371)*12/3</f>
        <v>-0.77943024809475292</v>
      </c>
      <c r="AA370" s="112">
        <f>(幕後結果!$AC$2+幕後結果!$AC$4*幕後結果_最佳化!$O1371)*12/3</f>
        <v>-1.957476365074543</v>
      </c>
      <c r="AB370" s="112">
        <f>(幕後結果!$AD$2+幕後結果!$AD$4*幕後結果_最佳化!$P1371)*12/3</f>
        <v>-0.17942397624349415</v>
      </c>
      <c r="AC370" s="112">
        <f>(幕後結果!$AE$2+幕後結果!$AE$4*幕後結果_最佳化!$Q1371)*12/3</f>
        <v>-0.25238710535347275</v>
      </c>
      <c r="AD370" s="112">
        <f>(幕後結果!$AF$2+幕後結果!$AF$4*幕後結果_最佳化!$R1371)*12/3</f>
        <v>1.1195539193664921</v>
      </c>
      <c r="AE370" s="112">
        <f>(幕後結果!$AG$2+幕後結果!$AG$4*幕後結果_最佳化!$S1371)*12/3</f>
        <v>-1.6146184585944809</v>
      </c>
      <c r="AF370" s="112">
        <f>(幕後結果!$AH$2+幕後結果!$AH$4*幕後結果_最佳化!$T1371)*12/3</f>
        <v>0.68456743267267706</v>
      </c>
      <c r="AG370" s="112">
        <f>(幕後結果!$AI$2+幕後結果!$AI$4*幕後結果_最佳化!$U1371)*12/3</f>
        <v>0.57904415059948433</v>
      </c>
      <c r="AH370" s="112">
        <f>(幕後結果!$AJ$2+幕後結果!$AJ$4*幕後結果_最佳化!$V1371)*12/3</f>
        <v>0.2172775180662706</v>
      </c>
      <c r="AI370" s="86">
        <f>(幕後結果!$AK$2+幕後結果!$AK$4*幕後結果_最佳化!$W1371)*12/3</f>
        <v>-0.35569178583525152</v>
      </c>
      <c r="AJ370" s="46"/>
      <c r="AK370" s="46"/>
      <c r="AL370" s="46"/>
      <c r="AM370" s="94">
        <v>369</v>
      </c>
      <c r="AN370" s="112">
        <f t="shared" si="66"/>
        <v>0.14524395354990016</v>
      </c>
      <c r="AO370" s="112">
        <f t="shared" si="67"/>
        <v>0.1174982031759015</v>
      </c>
      <c r="AP370" s="112">
        <f t="shared" si="68"/>
        <v>0.1091935767196273</v>
      </c>
      <c r="AQ370" s="112">
        <f t="shared" si="69"/>
        <v>9.4486426415533689E-2</v>
      </c>
      <c r="AR370" s="112">
        <f t="shared" si="70"/>
        <v>0.16141253723769097</v>
      </c>
      <c r="AS370" s="112">
        <f t="shared" si="71"/>
        <v>5.355216144490451E-2</v>
      </c>
      <c r="AT370" s="112">
        <f t="shared" si="72"/>
        <v>0.12966889475274659</v>
      </c>
      <c r="AU370" s="112">
        <f t="shared" si="73"/>
        <v>7.6405603720527085E-2</v>
      </c>
      <c r="AV370" s="112">
        <f t="shared" si="74"/>
        <v>1.4656801851950733E-2</v>
      </c>
      <c r="AW370" s="112">
        <f t="shared" si="75"/>
        <v>9.7881841131217659E-2</v>
      </c>
      <c r="AX370" s="112">
        <f t="shared" si="76"/>
        <v>1</v>
      </c>
      <c r="AY370" s="112">
        <f>SUMPRODUCT(AN370:AW370,幕後結果_最佳化!$Z$1005:$AI$1005)</f>
        <v>0.33885561194875863</v>
      </c>
      <c r="AZ370" s="112">
        <f>(SUMPRODUCT(AN370:AW370,MMULT(AN370:AW370,幕後結果!$AB$9:$AK$18)))*252</f>
        <v>5.567605285962994E-2</v>
      </c>
      <c r="BA370" s="112">
        <f t="shared" si="77"/>
        <v>0.23595773532484571</v>
      </c>
      <c r="BB370" s="88">
        <f t="shared" si="78"/>
        <v>1.2542738280705787</v>
      </c>
      <c r="BC370" s="46"/>
      <c r="BD370" s="46"/>
    </row>
    <row r="371" spans="1:56">
      <c r="A371" s="81">
        <v>370</v>
      </c>
      <c r="B371" s="112">
        <v>0.60688081976126851</v>
      </c>
      <c r="C371" s="112">
        <v>0.50150990802735618</v>
      </c>
      <c r="D371" s="112">
        <v>0.90575239772594496</v>
      </c>
      <c r="E371" s="112">
        <v>0.59562299221484238</v>
      </c>
      <c r="F371" s="112">
        <v>0.24902745574300988</v>
      </c>
      <c r="G371" s="112">
        <v>0.70434827598370298</v>
      </c>
      <c r="H371" s="112">
        <v>0.91116145210957966</v>
      </c>
      <c r="I371" s="112">
        <v>0.89729733507297849</v>
      </c>
      <c r="J371" s="112">
        <v>0.64197637503730687</v>
      </c>
      <c r="K371" s="90">
        <v>0.42772841890401381</v>
      </c>
      <c r="L371" s="91"/>
      <c r="M371" s="92">
        <v>370</v>
      </c>
      <c r="N371" s="115">
        <v>0.27119850795123268</v>
      </c>
      <c r="O371" s="115">
        <v>3.7847871893798668E-3</v>
      </c>
      <c r="P371" s="115">
        <v>1.3150437345822481</v>
      </c>
      <c r="Q371" s="115">
        <v>0.24203374516377149</v>
      </c>
      <c r="R371" s="115">
        <v>-0.67755338369348239</v>
      </c>
      <c r="S371" s="115">
        <v>0.53694812388362301</v>
      </c>
      <c r="T371" s="115">
        <v>1.3479418205630347</v>
      </c>
      <c r="U371" s="112">
        <v>1.2663010257820144</v>
      </c>
      <c r="V371" s="112">
        <v>0.36374658912823243</v>
      </c>
      <c r="W371" s="84">
        <v>-0.18216041453610887</v>
      </c>
      <c r="X371" s="46"/>
      <c r="Y371" s="85">
        <v>370</v>
      </c>
      <c r="Z371" s="112">
        <f>(幕後結果!$AB$2+幕後結果!$AB$4*幕後結果_最佳化!$N1372)*12/3</f>
        <v>0.28841629024485627</v>
      </c>
      <c r="AA371" s="112">
        <f>(幕後結果!$AC$2+幕後結果!$AC$4*幕後結果_最佳化!$O1372)*12/3</f>
        <v>-1.3491398682527957</v>
      </c>
      <c r="AB371" s="112">
        <f>(幕後結果!$AD$2+幕後結果!$AD$4*幕後結果_最佳化!$P1372)*12/3</f>
        <v>1.6831900848765597</v>
      </c>
      <c r="AC371" s="112">
        <f>(幕後結果!$AE$2+幕後結果!$AE$4*幕後結果_最佳化!$Q1372)*12/3</f>
        <v>1.390185615090284</v>
      </c>
      <c r="AD371" s="112">
        <f>(幕後結果!$AF$2+幕後結果!$AF$4*幕後結果_最佳化!$R1372)*12/3</f>
        <v>1.7463966219232649</v>
      </c>
      <c r="AE371" s="112">
        <f>(幕後結果!$AG$2+幕後結果!$AG$4*幕後結果_最佳化!$S1372)*12/3</f>
        <v>0.35202933084270716</v>
      </c>
      <c r="AF371" s="112">
        <f>(幕後結果!$AH$2+幕後結果!$AH$4*幕後結果_最佳化!$T1372)*12/3</f>
        <v>0.83561642458976448</v>
      </c>
      <c r="AG371" s="112">
        <f>(幕後結果!$AI$2+幕後結果!$AI$4*幕後結果_最佳化!$U1372)*12/3</f>
        <v>1.7954312645479737</v>
      </c>
      <c r="AH371" s="112">
        <f>(幕後結果!$AJ$2+幕後結果!$AJ$4*幕後結果_最佳化!$V1372)*12/3</f>
        <v>1.5216613389424716</v>
      </c>
      <c r="AI371" s="86">
        <f>(幕後結果!$AK$2+幕後結果!$AK$4*幕後結果_最佳化!$W1372)*12/3</f>
        <v>0.19989003340984268</v>
      </c>
      <c r="AJ371" s="46"/>
      <c r="AK371" s="46"/>
      <c r="AL371" s="46"/>
      <c r="AM371" s="94">
        <v>370</v>
      </c>
      <c r="AN371" s="112">
        <f t="shared" si="66"/>
        <v>0.12314452351391747</v>
      </c>
      <c r="AO371" s="112">
        <f t="shared" si="67"/>
        <v>7.0140439671007096E-2</v>
      </c>
      <c r="AP371" s="112">
        <f t="shared" si="68"/>
        <v>1.3157087220572183E-2</v>
      </c>
      <c r="AQ371" s="112">
        <f t="shared" si="69"/>
        <v>0.13709829488354019</v>
      </c>
      <c r="AR371" s="112">
        <f t="shared" si="70"/>
        <v>4.764859837152307E-2</v>
      </c>
      <c r="AS371" s="112">
        <f t="shared" si="71"/>
        <v>0.20147539096088712</v>
      </c>
      <c r="AT371" s="112">
        <f t="shared" si="72"/>
        <v>0.23856157366642913</v>
      </c>
      <c r="AU371" s="112">
        <f t="shared" si="73"/>
        <v>2.8482448043231263E-2</v>
      </c>
      <c r="AV371" s="112">
        <f t="shared" si="74"/>
        <v>8.5692802491052628E-2</v>
      </c>
      <c r="AW371" s="112">
        <f t="shared" si="75"/>
        <v>5.4598841177839898E-2</v>
      </c>
      <c r="AX371" s="112">
        <f t="shared" si="76"/>
        <v>1</v>
      </c>
      <c r="AY371" s="112">
        <f>SUMPRODUCT(AN371:AW371,幕後結果_最佳化!$Z$1005:$AI$1005)</f>
        <v>0.20639470067857887</v>
      </c>
      <c r="AZ371" s="112">
        <f>(SUMPRODUCT(AN371:AW371,MMULT(AN371:AW371,幕後結果!$AB$9:$AK$18)))*252</f>
        <v>4.165349501153897E-2</v>
      </c>
      <c r="BA371" s="112">
        <f t="shared" si="77"/>
        <v>0.20409187884758906</v>
      </c>
      <c r="BB371" s="88">
        <f t="shared" si="78"/>
        <v>0.80108381382814753</v>
      </c>
      <c r="BC371" s="46"/>
      <c r="BD371" s="46"/>
    </row>
    <row r="372" spans="1:56">
      <c r="A372" s="81">
        <v>371</v>
      </c>
      <c r="B372" s="112">
        <v>0.58951381801196301</v>
      </c>
      <c r="C372" s="112">
        <v>0.62667312927146801</v>
      </c>
      <c r="D372" s="112">
        <v>0.39150882023872735</v>
      </c>
      <c r="E372" s="112">
        <v>0.38924025525649619</v>
      </c>
      <c r="F372" s="112">
        <v>0.73477462607446919</v>
      </c>
      <c r="G372" s="112">
        <v>0.17521708433475469</v>
      </c>
      <c r="H372" s="112">
        <v>0.88770076399625841</v>
      </c>
      <c r="I372" s="112">
        <v>0.25010991051991449</v>
      </c>
      <c r="J372" s="112">
        <v>0.82845055838496551</v>
      </c>
      <c r="K372" s="90">
        <v>0.30930515545109927</v>
      </c>
      <c r="L372" s="91"/>
      <c r="M372" s="92">
        <v>371</v>
      </c>
      <c r="N372" s="115">
        <v>0.22629451522470612</v>
      </c>
      <c r="O372" s="115">
        <v>0.32305479904429374</v>
      </c>
      <c r="P372" s="115">
        <v>-0.27538867943828454</v>
      </c>
      <c r="Q372" s="115">
        <v>-0.28129973895643362</v>
      </c>
      <c r="R372" s="115">
        <v>0.62731808980583803</v>
      </c>
      <c r="S372" s="115">
        <v>-0.93374747652474888</v>
      </c>
      <c r="T372" s="115">
        <v>1.2143909438005505</v>
      </c>
      <c r="U372" s="112">
        <v>-0.67414391694991882</v>
      </c>
      <c r="V372" s="112">
        <v>0.94806005271133753</v>
      </c>
      <c r="W372" s="84">
        <v>-0.49782086117480084</v>
      </c>
      <c r="X372" s="46"/>
      <c r="Y372" s="85">
        <v>371</v>
      </c>
      <c r="Z372" s="112">
        <f>(幕後結果!$AB$2+幕後結果!$AB$4*幕後結果_最佳化!$N1373)*12/3</f>
        <v>0.23266572025344048</v>
      </c>
      <c r="AA372" s="112">
        <f>(幕後結果!$AC$2+幕後結果!$AC$4*幕後結果_最佳化!$O1373)*12/3</f>
        <v>-0.91306399500194901</v>
      </c>
      <c r="AB372" s="112">
        <f>(幕後結果!$AD$2+幕後結果!$AD$4*幕後結果_最佳化!$P1373)*12/3</f>
        <v>0.32486483068809013</v>
      </c>
      <c r="AC372" s="112">
        <f>(幕後結果!$AE$2+幕後結果!$AE$4*幕後結果_最佳化!$Q1373)*12/3</f>
        <v>0.68833040999508566</v>
      </c>
      <c r="AD372" s="112">
        <f>(幕後結果!$AF$2+幕後結果!$AF$4*幕後結果_最佳化!$R1373)*12/3</f>
        <v>2.7738547297544276</v>
      </c>
      <c r="AE372" s="112">
        <f>(幕後結果!$AG$2+幕後結果!$AG$4*幕後結果_最佳化!$S1373)*12/3</f>
        <v>-0.87846481557360845</v>
      </c>
      <c r="AF372" s="112">
        <f>(幕後結果!$AH$2+幕後結果!$AH$4*幕後結果_最佳化!$T1373)*12/3</f>
        <v>0.81411579100257947</v>
      </c>
      <c r="AG372" s="112">
        <f>(幕後結果!$AI$2+幕後結果!$AI$4*幕後結果_最佳化!$U1373)*12/3</f>
        <v>-0.17958311114924419</v>
      </c>
      <c r="AH372" s="112">
        <f>(幕後結果!$AJ$2+幕後結果!$AJ$4*幕後結果_最佳化!$V1373)*12/3</f>
        <v>2.5291219241498548</v>
      </c>
      <c r="AI372" s="86">
        <f>(幕後結果!$AK$2+幕後結果!$AK$4*幕後結果_最佳化!$W1373)*12/3</f>
        <v>0.19140083403046515</v>
      </c>
      <c r="AJ372" s="46"/>
      <c r="AK372" s="46"/>
      <c r="AL372" s="46"/>
      <c r="AM372" s="94">
        <v>371</v>
      </c>
      <c r="AN372" s="112">
        <f t="shared" si="66"/>
        <v>8.0426946692751383E-2</v>
      </c>
      <c r="AO372" s="112">
        <f t="shared" si="67"/>
        <v>5.8523166176450529E-2</v>
      </c>
      <c r="AP372" s="112">
        <f t="shared" si="68"/>
        <v>0.14295793611967889</v>
      </c>
      <c r="AQ372" s="112">
        <f t="shared" si="69"/>
        <v>6.6139256658526671E-2</v>
      </c>
      <c r="AR372" s="112">
        <f t="shared" si="70"/>
        <v>0.12881560269733341</v>
      </c>
      <c r="AS372" s="112">
        <f t="shared" si="71"/>
        <v>9.0638414260536496E-2</v>
      </c>
      <c r="AT372" s="112">
        <f t="shared" si="72"/>
        <v>0.12530088257711874</v>
      </c>
      <c r="AU372" s="112">
        <f t="shared" si="73"/>
        <v>8.6467916304355047E-2</v>
      </c>
      <c r="AV372" s="112">
        <f t="shared" si="74"/>
        <v>8.9846942055979234E-2</v>
      </c>
      <c r="AW372" s="112">
        <f t="shared" si="75"/>
        <v>0.13088293645726964</v>
      </c>
      <c r="AX372" s="112">
        <f t="shared" si="76"/>
        <v>1</v>
      </c>
      <c r="AY372" s="112">
        <f>SUMPRODUCT(AN372:AW372,幕後結果_最佳化!$Z$1005:$AI$1005)</f>
        <v>0.43800107202242999</v>
      </c>
      <c r="AZ372" s="112">
        <f>(SUMPRODUCT(AN372:AW372,MMULT(AN372:AW372,幕後結果!$AB$9:$AK$18)))*252</f>
        <v>4.7999666394948681E-2</v>
      </c>
      <c r="BA372" s="112">
        <f t="shared" si="77"/>
        <v>0.21908826165486064</v>
      </c>
      <c r="BB372" s="88">
        <f t="shared" si="78"/>
        <v>1.8033876805542877</v>
      </c>
      <c r="BC372" s="46"/>
      <c r="BD372" s="46"/>
    </row>
    <row r="373" spans="1:56">
      <c r="A373" s="81">
        <v>372</v>
      </c>
      <c r="B373" s="112">
        <v>0.35526051219549437</v>
      </c>
      <c r="C373" s="112">
        <v>0.47782232772091837</v>
      </c>
      <c r="D373" s="112">
        <v>0.20022155882481907</v>
      </c>
      <c r="E373" s="112">
        <v>0.28106207021348961</v>
      </c>
      <c r="F373" s="112">
        <v>0.3999055112977874</v>
      </c>
      <c r="G373" s="112">
        <v>0.50726865940487809</v>
      </c>
      <c r="H373" s="112">
        <v>0.90966247930555943</v>
      </c>
      <c r="I373" s="112">
        <v>0.26629049705945707</v>
      </c>
      <c r="J373" s="112">
        <v>0.44453283384198028</v>
      </c>
      <c r="K373" s="90">
        <v>0.60956569800167193</v>
      </c>
      <c r="L373" s="91"/>
      <c r="M373" s="92">
        <v>372</v>
      </c>
      <c r="N373" s="115">
        <v>-0.37115642786405434</v>
      </c>
      <c r="O373" s="115">
        <v>-5.561984438456289E-2</v>
      </c>
      <c r="P373" s="115">
        <v>-0.84083010778078704</v>
      </c>
      <c r="Q373" s="115">
        <v>-0.57968932945034546</v>
      </c>
      <c r="R373" s="115">
        <v>-0.25359168306791474</v>
      </c>
      <c r="S373" s="115">
        <v>1.8220835348758676E-2</v>
      </c>
      <c r="T373" s="115">
        <v>1.338679473483007</v>
      </c>
      <c r="U373" s="112">
        <v>-0.62407094520323503</v>
      </c>
      <c r="V373" s="112">
        <v>-0.13948657012264384</v>
      </c>
      <c r="W373" s="84">
        <v>0.27818727313297836</v>
      </c>
      <c r="X373" s="46"/>
      <c r="Y373" s="85">
        <v>372</v>
      </c>
      <c r="Z373" s="112">
        <f>(幕後結果!$AB$2+幕後結果!$AB$4*幕後結果_最佳化!$N1374)*12/3</f>
        <v>-0.50909973525873253</v>
      </c>
      <c r="AA373" s="112">
        <f>(幕後結果!$AC$2+幕後結果!$AC$4*幕後結果_最佳化!$O1374)*12/3</f>
        <v>-1.4868148387775186</v>
      </c>
      <c r="AB373" s="112">
        <f>(幕後結果!$AD$2+幕後結果!$AD$4*幕後結果_最佳化!$P1374)*12/3</f>
        <v>-0.38317739693038599</v>
      </c>
      <c r="AC373" s="112">
        <f>(幕後結果!$AE$2+幕後結果!$AE$4*幕後結果_最佳化!$Q1374)*12/3</f>
        <v>0.23754948785138774</v>
      </c>
      <c r="AD373" s="112">
        <f>(幕後結果!$AF$2+幕後結果!$AF$4*幕後結果_最佳化!$R1374)*12/3</f>
        <v>1.4521162481670222</v>
      </c>
      <c r="AE373" s="112">
        <f>(幕後結果!$AG$2+幕後結果!$AG$4*幕後結果_最佳化!$S1374)*12/3</f>
        <v>-0.2160276307843135</v>
      </c>
      <c r="AF373" s="112">
        <f>(幕後結果!$AH$2+幕後結果!$AH$4*幕後結果_最佳化!$T1374)*12/3</f>
        <v>0.64526501726733276</v>
      </c>
      <c r="AG373" s="112">
        <f>(幕後結果!$AI$2+幕後結果!$AI$4*幕後結果_最佳化!$U1374)*12/3</f>
        <v>-0.58472214377137843</v>
      </c>
      <c r="AH373" s="112">
        <f>(幕後結果!$AJ$2+幕後結果!$AJ$4*幕後結果_最佳化!$V1374)*12/3</f>
        <v>1.143726549792776</v>
      </c>
      <c r="AI373" s="86">
        <f>(幕後結果!$AK$2+幕後結果!$AK$4*幕後結果_最佳化!$W1374)*12/3</f>
        <v>0.14703879345279575</v>
      </c>
      <c r="AJ373" s="46"/>
      <c r="AK373" s="46"/>
      <c r="AL373" s="46"/>
      <c r="AM373" s="94">
        <v>372</v>
      </c>
      <c r="AN373" s="112">
        <f t="shared" si="66"/>
        <v>4.0647864407804386E-2</v>
      </c>
      <c r="AO373" s="112">
        <f t="shared" si="67"/>
        <v>0.13673812348649803</v>
      </c>
      <c r="AP373" s="112">
        <f t="shared" si="68"/>
        <v>0.17751910931652043</v>
      </c>
      <c r="AQ373" s="112">
        <f t="shared" si="69"/>
        <v>0.1569827487072834</v>
      </c>
      <c r="AR373" s="112">
        <f t="shared" si="70"/>
        <v>1.5144605373973083E-3</v>
      </c>
      <c r="AS373" s="112">
        <f t="shared" si="71"/>
        <v>4.5899824103963371E-2</v>
      </c>
      <c r="AT373" s="112">
        <f t="shared" si="72"/>
        <v>0.17713881850294458</v>
      </c>
      <c r="AU373" s="112">
        <f t="shared" si="73"/>
        <v>0.17486496019442463</v>
      </c>
      <c r="AV373" s="112">
        <f t="shared" si="74"/>
        <v>7.0148882414190379E-3</v>
      </c>
      <c r="AW373" s="112">
        <f t="shared" si="75"/>
        <v>8.1679202501744763E-2</v>
      </c>
      <c r="AX373" s="112">
        <f t="shared" si="76"/>
        <v>1</v>
      </c>
      <c r="AY373" s="112">
        <f>SUMPRODUCT(AN373:AW373,幕後結果_最佳化!$Z$1005:$AI$1005)</f>
        <v>0.10027673363863272</v>
      </c>
      <c r="AZ373" s="112">
        <f>(SUMPRODUCT(AN373:AW373,MMULT(AN373:AW373,幕後結果!$AB$9:$AK$18)))*252</f>
        <v>5.2757933426365741E-2</v>
      </c>
      <c r="BA373" s="112">
        <f t="shared" si="77"/>
        <v>0.22969095199063838</v>
      </c>
      <c r="BB373" s="88">
        <f t="shared" si="78"/>
        <v>0.24979971192322478</v>
      </c>
      <c r="BC373" s="46"/>
      <c r="BD373" s="46"/>
    </row>
    <row r="374" spans="1:56">
      <c r="A374" s="81">
        <v>373</v>
      </c>
      <c r="B374" s="112">
        <v>0.58677906539015612</v>
      </c>
      <c r="C374" s="112">
        <v>0.32332844980238273</v>
      </c>
      <c r="D374" s="112">
        <v>0.5562603826481356</v>
      </c>
      <c r="E374" s="112">
        <v>0.54235469737148612</v>
      </c>
      <c r="F374" s="112">
        <v>0.64298228397783586</v>
      </c>
      <c r="G374" s="112">
        <v>0.24647390744132025</v>
      </c>
      <c r="H374" s="112">
        <v>0.95968966162770353</v>
      </c>
      <c r="I374" s="112">
        <v>0.25491548112300721</v>
      </c>
      <c r="J374" s="112">
        <v>0.43782726785967019</v>
      </c>
      <c r="K374" s="90">
        <v>0.5592881869033024</v>
      </c>
      <c r="L374" s="91"/>
      <c r="M374" s="92">
        <v>373</v>
      </c>
      <c r="N374" s="115">
        <v>0.21926725339102129</v>
      </c>
      <c r="O374" s="115">
        <v>-0.45841140470334335</v>
      </c>
      <c r="P374" s="115">
        <v>0.14149458860498673</v>
      </c>
      <c r="Q374" s="115">
        <v>0.10636771773269864</v>
      </c>
      <c r="R374" s="115">
        <v>0.36644180211770061</v>
      </c>
      <c r="S374" s="115">
        <v>-0.68562784983945224</v>
      </c>
      <c r="T374" s="115">
        <v>1.747096059937816</v>
      </c>
      <c r="U374" s="112">
        <v>-0.6591009241946566</v>
      </c>
      <c r="V374" s="112">
        <v>-0.15648018652086798</v>
      </c>
      <c r="W374" s="84">
        <v>0.14916476013149835</v>
      </c>
      <c r="X374" s="46"/>
      <c r="Y374" s="85">
        <v>373</v>
      </c>
      <c r="Z374" s="112">
        <f>(幕後結果!$AB$2+幕後結果!$AB$4*幕後結果_最佳化!$N1375)*12/3</f>
        <v>0.22394102053480247</v>
      </c>
      <c r="AA374" s="112">
        <f>(幕後結果!$AC$2+幕後結果!$AC$4*幕後結果_最佳化!$O1375)*12/3</f>
        <v>-1.990591978478391</v>
      </c>
      <c r="AB374" s="112">
        <f>(幕後結果!$AD$2+幕後結果!$AD$4*幕後結果_最佳化!$P1375)*12/3</f>
        <v>0.60437713370284007</v>
      </c>
      <c r="AC374" s="112">
        <f>(幕後結果!$AE$2+幕後結果!$AE$4*幕後結果_最佳化!$Q1375)*12/3</f>
        <v>0.93209293194825593</v>
      </c>
      <c r="AD374" s="112">
        <f>(幕後結果!$AF$2+幕後結果!$AF$4*幕後結果_最佳化!$R1375)*12/3</f>
        <v>2.450463185438978</v>
      </c>
      <c r="AE374" s="112">
        <f>(幕後結果!$AG$2+幕後結果!$AG$4*幕後結果_最佳化!$S1375)*12/3</f>
        <v>-0.87654127528281978</v>
      </c>
      <c r="AF374" s="112">
        <f>(幕後結果!$AH$2+幕後結果!$AH$4*幕後結果_最佳化!$T1375)*12/3</f>
        <v>1.1081063885020663</v>
      </c>
      <c r="AG374" s="112">
        <f>(幕後結果!$AI$2+幕後結果!$AI$4*幕後結果_最佳化!$U1375)*12/3</f>
        <v>-2.5816152244546142E-2</v>
      </c>
      <c r="AH374" s="112">
        <f>(幕後結果!$AJ$2+幕後結果!$AJ$4*幕後結果_最佳化!$V1375)*12/3</f>
        <v>1.5620105643312978</v>
      </c>
      <c r="AI374" s="86">
        <f>(幕後結果!$AK$2+幕後結果!$AK$4*幕後結果_最佳化!$W1375)*12/3</f>
        <v>0.26926149908053443</v>
      </c>
      <c r="AJ374" s="46"/>
      <c r="AK374" s="46"/>
      <c r="AL374" s="46"/>
      <c r="AM374" s="94">
        <v>373</v>
      </c>
      <c r="AN374" s="112">
        <f t="shared" si="66"/>
        <v>5.0629426289907298E-2</v>
      </c>
      <c r="AO374" s="112">
        <f t="shared" si="67"/>
        <v>8.2964054752910465E-2</v>
      </c>
      <c r="AP374" s="112">
        <f t="shared" si="68"/>
        <v>0.12391899203251885</v>
      </c>
      <c r="AQ374" s="112">
        <f t="shared" si="69"/>
        <v>5.4647183809105491E-3</v>
      </c>
      <c r="AR374" s="112">
        <f t="shared" si="70"/>
        <v>7.2903287337649031E-2</v>
      </c>
      <c r="AS374" s="112">
        <f t="shared" si="71"/>
        <v>7.515668403582372E-2</v>
      </c>
      <c r="AT374" s="112">
        <f t="shared" si="72"/>
        <v>0.16718935254474415</v>
      </c>
      <c r="AU374" s="112">
        <f t="shared" si="73"/>
        <v>0.10710328704939942</v>
      </c>
      <c r="AV374" s="112">
        <f t="shared" si="74"/>
        <v>0.15994890891525185</v>
      </c>
      <c r="AW374" s="112">
        <f t="shared" si="75"/>
        <v>0.15472128866088466</v>
      </c>
      <c r="AX374" s="112">
        <f t="shared" si="76"/>
        <v>1</v>
      </c>
      <c r="AY374" s="112">
        <f>SUMPRODUCT(AN374:AW374,幕後結果_最佳化!$Z$1005:$AI$1005)</f>
        <v>0.31557405766592772</v>
      </c>
      <c r="AZ374" s="112">
        <f>(SUMPRODUCT(AN374:AW374,MMULT(AN374:AW374,幕後結果!$AB$9:$AK$18)))*252</f>
        <v>4.6530840447343548E-2</v>
      </c>
      <c r="BA374" s="112">
        <f t="shared" si="77"/>
        <v>0.21571008425046695</v>
      </c>
      <c r="BB374" s="88">
        <f t="shared" si="78"/>
        <v>1.2640765433539878</v>
      </c>
      <c r="BC374" s="46"/>
      <c r="BD374" s="46"/>
    </row>
    <row r="375" spans="1:56">
      <c r="A375" s="81">
        <v>374</v>
      </c>
      <c r="B375" s="112">
        <v>0.1462022565909078</v>
      </c>
      <c r="C375" s="112">
        <v>0.45663096529881053</v>
      </c>
      <c r="D375" s="112">
        <v>0.58107987456738397</v>
      </c>
      <c r="E375" s="112">
        <v>0.11010338532299069</v>
      </c>
      <c r="F375" s="112">
        <v>0.84675745093066279</v>
      </c>
      <c r="G375" s="112">
        <v>0.83546855944925391</v>
      </c>
      <c r="H375" s="112">
        <v>0.27919166728713929</v>
      </c>
      <c r="I375" s="112">
        <v>5.9609189027706844E-2</v>
      </c>
      <c r="J375" s="112">
        <v>0.99033090163427206</v>
      </c>
      <c r="K375" s="90">
        <v>0.526916392897542</v>
      </c>
      <c r="L375" s="91"/>
      <c r="M375" s="92">
        <v>374</v>
      </c>
      <c r="N375" s="115">
        <v>-1.0528614134456755</v>
      </c>
      <c r="O375" s="115">
        <v>-0.1089250591171471</v>
      </c>
      <c r="P375" s="115">
        <v>0.2046568302851782</v>
      </c>
      <c r="Q375" s="115">
        <v>-1.225978487402372</v>
      </c>
      <c r="R375" s="115">
        <v>1.0226251828060073</v>
      </c>
      <c r="S375" s="115">
        <v>0.97600319487948706</v>
      </c>
      <c r="T375" s="115">
        <v>-0.58524448880394964</v>
      </c>
      <c r="U375" s="112">
        <v>-1.5580627320524871</v>
      </c>
      <c r="V375" s="112">
        <v>2.3389466116000226</v>
      </c>
      <c r="W375" s="84">
        <v>6.7520661317904782E-2</v>
      </c>
      <c r="X375" s="46"/>
      <c r="Y375" s="85">
        <v>374</v>
      </c>
      <c r="Z375" s="112">
        <f>(幕後結果!$AB$2+幕後結果!$AB$4*幕後結果_最佳化!$N1376)*12/3</f>
        <v>-1.3554708306672243</v>
      </c>
      <c r="AA375" s="112">
        <f>(幕後結果!$AC$2+幕後結果!$AC$4*幕後結果_最佳化!$O1376)*12/3</f>
        <v>-1.6195033000542569</v>
      </c>
      <c r="AB375" s="112">
        <f>(幕後結果!$AD$2+幕後結果!$AD$4*幕後結果_最佳化!$P1376)*12/3</f>
        <v>0.31142664466177161</v>
      </c>
      <c r="AC375" s="112">
        <f>(幕後結果!$AE$2+幕後結果!$AE$4*幕後結果_最佳化!$Q1376)*12/3</f>
        <v>-3.447757601989343E-2</v>
      </c>
      <c r="AD375" s="112">
        <f>(幕後結果!$AF$2+幕後結果!$AF$4*幕後結果_最佳化!$R1376)*12/3</f>
        <v>2.5425934757296265</v>
      </c>
      <c r="AE375" s="112">
        <f>(幕後結果!$AG$2+幕後結果!$AG$4*幕後結果_最佳化!$S1376)*12/3</f>
        <v>0.98549135621721284</v>
      </c>
      <c r="AF375" s="112">
        <f>(幕後結果!$AH$2+幕後結果!$AH$4*幕後結果_最佳化!$T1376)*12/3</f>
        <v>-0.41946099232381001</v>
      </c>
      <c r="AG375" s="112">
        <f>(幕後結果!$AI$2+幕後結果!$AI$4*幕後結果_最佳化!$U1376)*12/3</f>
        <v>-1.5006471730352902</v>
      </c>
      <c r="AH375" s="112">
        <f>(幕後結果!$AJ$2+幕後結果!$AJ$4*幕後結果_最佳化!$V1376)*12/3</f>
        <v>3.4772445625629569</v>
      </c>
      <c r="AI375" s="86">
        <f>(幕後結果!$AK$2+幕後結果!$AK$4*幕後結果_最佳化!$W1376)*12/3</f>
        <v>0.50302891657376603</v>
      </c>
      <c r="AJ375" s="46"/>
      <c r="AK375" s="46"/>
      <c r="AL375" s="46"/>
      <c r="AM375" s="94">
        <v>374</v>
      </c>
      <c r="AN375" s="112">
        <f t="shared" si="66"/>
        <v>2.9790436637341877E-2</v>
      </c>
      <c r="AO375" s="112">
        <f t="shared" si="67"/>
        <v>0.10932276509038596</v>
      </c>
      <c r="AP375" s="112">
        <f t="shared" si="68"/>
        <v>0.10593251575329339</v>
      </c>
      <c r="AQ375" s="112">
        <f t="shared" si="69"/>
        <v>9.0367028703562696E-2</v>
      </c>
      <c r="AR375" s="112">
        <f t="shared" si="70"/>
        <v>0.13600376646123716</v>
      </c>
      <c r="AS375" s="112">
        <f t="shared" si="71"/>
        <v>0.11009747021365504</v>
      </c>
      <c r="AT375" s="112">
        <f t="shared" si="72"/>
        <v>0.12951250522967422</v>
      </c>
      <c r="AU375" s="112">
        <f t="shared" si="73"/>
        <v>0.1118835058196333</v>
      </c>
      <c r="AV375" s="112">
        <f t="shared" si="74"/>
        <v>2.0263644695400755E-2</v>
      </c>
      <c r="AW375" s="112">
        <f t="shared" si="75"/>
        <v>0.15682636139581541</v>
      </c>
      <c r="AX375" s="112">
        <f t="shared" si="76"/>
        <v>0.99999999999999978</v>
      </c>
      <c r="AY375" s="112">
        <f>SUMPRODUCT(AN375:AW375,幕後結果_最佳化!$Z$1005:$AI$1005)</f>
        <v>0.32328764337607668</v>
      </c>
      <c r="AZ375" s="112">
        <f>(SUMPRODUCT(AN375:AW375,MMULT(AN375:AW375,幕後結果!$AB$9:$AK$18)))*252</f>
        <v>5.3052192692878572E-2</v>
      </c>
      <c r="BA375" s="112">
        <f t="shared" si="77"/>
        <v>0.23033061605630845</v>
      </c>
      <c r="BB375" s="88">
        <f t="shared" si="78"/>
        <v>1.217326850319937</v>
      </c>
      <c r="BC375" s="46"/>
      <c r="BD375" s="46"/>
    </row>
    <row r="376" spans="1:56">
      <c r="A376" s="81">
        <v>375</v>
      </c>
      <c r="B376" s="112">
        <v>0.54801542386522484</v>
      </c>
      <c r="C376" s="112">
        <v>0.19453915176267622</v>
      </c>
      <c r="D376" s="112">
        <v>0.49768502845245965</v>
      </c>
      <c r="E376" s="112">
        <v>0.48534953766689837</v>
      </c>
      <c r="F376" s="112">
        <v>0.22907839954355769</v>
      </c>
      <c r="G376" s="112">
        <v>0.99277558477644412</v>
      </c>
      <c r="H376" s="112">
        <v>0.71612386904266656</v>
      </c>
      <c r="I376" s="112">
        <v>5.5776819173379177E-2</v>
      </c>
      <c r="J376" s="112">
        <v>0.63446927844216661</v>
      </c>
      <c r="K376" s="90">
        <v>0.83898712477416426</v>
      </c>
      <c r="L376" s="91"/>
      <c r="M376" s="92">
        <v>375</v>
      </c>
      <c r="N376" s="115">
        <v>0.1206488783351783</v>
      </c>
      <c r="O376" s="115">
        <v>-0.86129006973220168</v>
      </c>
      <c r="P376" s="115">
        <v>-5.8028057017478311E-3</v>
      </c>
      <c r="Q376" s="115">
        <v>-3.6731521172409055E-2</v>
      </c>
      <c r="R376" s="115">
        <v>-0.74188535594156713</v>
      </c>
      <c r="S376" s="115">
        <v>2.4459069022373896</v>
      </c>
      <c r="T376" s="115">
        <v>0.57136498105393985</v>
      </c>
      <c r="U376" s="112">
        <v>-1.5912486044826386</v>
      </c>
      <c r="V376" s="112">
        <v>0.34371391806232487</v>
      </c>
      <c r="W376" s="84">
        <v>0.99030359396252465</v>
      </c>
      <c r="X376" s="46"/>
      <c r="Y376" s="85">
        <v>375</v>
      </c>
      <c r="Z376" s="112">
        <f>(幕後結果!$AB$2+幕後結果!$AB$4*幕後結果_最佳化!$N1377)*12/3</f>
        <v>0.10150133784390096</v>
      </c>
      <c r="AA376" s="112">
        <f>(幕後結果!$AC$2+幕後結果!$AC$4*幕後結果_最佳化!$O1377)*12/3</f>
        <v>-2.5543566247009086</v>
      </c>
      <c r="AB376" s="112">
        <f>(幕後結果!$AD$2+幕後結果!$AD$4*幕後結果_最佳化!$P1377)*12/3</f>
        <v>0.40620541947929728</v>
      </c>
      <c r="AC376" s="112">
        <f>(幕後結果!$AE$2+幕後結果!$AE$4*幕後結果_最佳化!$Q1377)*12/3</f>
        <v>0.71801858423136411</v>
      </c>
      <c r="AD376" s="112">
        <f>(幕後結果!$AF$2+幕後結果!$AF$4*幕後結果_最佳化!$R1377)*12/3</f>
        <v>1.1429351781505215</v>
      </c>
      <c r="AE376" s="112">
        <f>(幕後結果!$AG$2+幕後結果!$AG$4*幕後結果_最佳化!$S1377)*12/3</f>
        <v>1.9607392190973674</v>
      </c>
      <c r="AF376" s="112">
        <f>(幕後結果!$AH$2+幕後結果!$AH$4*幕後結果_最佳化!$T1377)*12/3</f>
        <v>3.9759037299784278E-3</v>
      </c>
      <c r="AG376" s="112">
        <f>(幕後結果!$AI$2+幕後結果!$AI$4*幕後結果_最佳化!$U1377)*12/3</f>
        <v>-0.72241714765813503</v>
      </c>
      <c r="AH376" s="112">
        <f>(幕後結果!$AJ$2+幕後結果!$AJ$4*幕後結果_最佳化!$V1377)*12/3</f>
        <v>1.4609685376281465</v>
      </c>
      <c r="AI376" s="86">
        <f>(幕後結果!$AK$2+幕後結果!$AK$4*幕後結果_最佳化!$W1377)*12/3</f>
        <v>0.65878148683555526</v>
      </c>
      <c r="AJ376" s="46"/>
      <c r="AK376" s="46"/>
      <c r="AL376" s="46"/>
      <c r="AM376" s="94">
        <v>375</v>
      </c>
      <c r="AN376" s="112">
        <f t="shared" si="66"/>
        <v>0.16806035828525673</v>
      </c>
      <c r="AO376" s="112">
        <f t="shared" si="67"/>
        <v>5.3512910389456429E-2</v>
      </c>
      <c r="AP376" s="112">
        <f t="shared" si="68"/>
        <v>0.10181628548288232</v>
      </c>
      <c r="AQ376" s="112">
        <f t="shared" si="69"/>
        <v>0.2352512519376232</v>
      </c>
      <c r="AR376" s="112">
        <f t="shared" si="70"/>
        <v>1.3297876151601575E-2</v>
      </c>
      <c r="AS376" s="112">
        <f t="shared" si="71"/>
        <v>6.5428334369762711E-2</v>
      </c>
      <c r="AT376" s="112">
        <f t="shared" si="72"/>
        <v>6.1916662683921042E-2</v>
      </c>
      <c r="AU376" s="112">
        <f t="shared" si="73"/>
        <v>0.2167446784795419</v>
      </c>
      <c r="AV376" s="112">
        <f t="shared" si="74"/>
        <v>6.991349581567316E-2</v>
      </c>
      <c r="AW376" s="112">
        <f t="shared" si="75"/>
        <v>1.4058146404281095E-2</v>
      </c>
      <c r="AX376" s="112">
        <f t="shared" si="76"/>
        <v>1.0000000000000002</v>
      </c>
      <c r="AY376" s="112">
        <f>SUMPRODUCT(AN376:AW376,幕後結果_最佳化!$Z$1005:$AI$1005)</f>
        <v>0.35357594992562563</v>
      </c>
      <c r="AZ376" s="112">
        <f>(SUMPRODUCT(AN376:AW376,MMULT(AN376:AW376,幕後結果!$AB$9:$AK$18)))*252</f>
        <v>5.5898455029686107E-2</v>
      </c>
      <c r="BA376" s="112">
        <f t="shared" si="77"/>
        <v>0.23642854106407313</v>
      </c>
      <c r="BB376" s="88">
        <f t="shared" si="78"/>
        <v>1.3140374192024098</v>
      </c>
      <c r="BC376" s="46"/>
      <c r="BD376" s="46"/>
    </row>
    <row r="377" spans="1:56">
      <c r="A377" s="81">
        <v>376</v>
      </c>
      <c r="B377" s="112">
        <v>0.53719290013703747</v>
      </c>
      <c r="C377" s="112">
        <v>0.30734516216511687</v>
      </c>
      <c r="D377" s="112">
        <v>0.98703202728596939</v>
      </c>
      <c r="E377" s="112">
        <v>0.1774788358868522</v>
      </c>
      <c r="F377" s="112">
        <v>0.96206261571898155</v>
      </c>
      <c r="G377" s="112">
        <v>0.86569504033931111</v>
      </c>
      <c r="H377" s="112">
        <v>0.13318357601848452</v>
      </c>
      <c r="I377" s="112">
        <v>0.93119980933343927</v>
      </c>
      <c r="J377" s="112">
        <v>2.1409909728966614E-2</v>
      </c>
      <c r="K377" s="90">
        <v>0.21397779323268207</v>
      </c>
      <c r="L377" s="91"/>
      <c r="M377" s="92">
        <v>376</v>
      </c>
      <c r="N377" s="115">
        <v>9.3364238755872769E-2</v>
      </c>
      <c r="O377" s="115">
        <v>-0.5033896822104692</v>
      </c>
      <c r="P377" s="115">
        <v>2.2271695341179489</v>
      </c>
      <c r="Q377" s="115">
        <v>-0.92501583283947464</v>
      </c>
      <c r="R377" s="115">
        <v>1.7751400314045529</v>
      </c>
      <c r="S377" s="115">
        <v>1.1062694298567071</v>
      </c>
      <c r="T377" s="115">
        <v>-1.1114675458661829</v>
      </c>
      <c r="U377" s="112">
        <v>1.4847865295668832</v>
      </c>
      <c r="V377" s="112">
        <v>-2.0254632397243437</v>
      </c>
      <c r="W377" s="84">
        <v>-0.79269492734667546</v>
      </c>
      <c r="X377" s="46"/>
      <c r="Y377" s="85">
        <v>376</v>
      </c>
      <c r="Z377" s="112">
        <f>(幕後結果!$AB$2+幕後結果!$AB$4*幕後結果_最佳化!$N1378)*12/3</f>
        <v>6.7626082745304086E-2</v>
      </c>
      <c r="AA377" s="112">
        <f>(幕後結果!$AC$2+幕後結果!$AC$4*幕後結果_最佳化!$O1378)*12/3</f>
        <v>-2.0635144177583071</v>
      </c>
      <c r="AB377" s="112">
        <f>(幕後結果!$AD$2+幕後結果!$AD$4*幕後結果_最佳化!$P1378)*12/3</f>
        <v>2.3679698821048234</v>
      </c>
      <c r="AC377" s="112">
        <f>(幕後結果!$AE$2+幕後結果!$AE$4*幕後結果_最佳化!$Q1378)*12/3</f>
        <v>0.66057158445764497</v>
      </c>
      <c r="AD377" s="112">
        <f>(幕後結果!$AF$2+幕後結果!$AF$4*幕後結果_最佳化!$R1378)*12/3</f>
        <v>3.9254264360064148</v>
      </c>
      <c r="AE377" s="112">
        <f>(幕後結果!$AG$2+幕後結果!$AG$4*幕後結果_最佳化!$S1378)*12/3</f>
        <v>1.1896971791098516</v>
      </c>
      <c r="AF377" s="112">
        <f>(幕後結果!$AH$2+幕後結果!$AH$4*幕後結果_最佳化!$T1378)*12/3</f>
        <v>-0.53663644149418255</v>
      </c>
      <c r="AG377" s="112">
        <f>(幕後結果!$AI$2+幕後結果!$AI$4*幕後結果_最佳化!$U1378)*12/3</f>
        <v>1.3916547543365614</v>
      </c>
      <c r="AH377" s="112">
        <f>(幕後結果!$AJ$2+幕後結果!$AJ$4*幕後結果_最佳化!$V1378)*12/3</f>
        <v>1.9318732776156811E-3</v>
      </c>
      <c r="AI377" s="86">
        <f>(幕後結果!$AK$2+幕後結果!$AK$4*幕後結果_最佳化!$W1378)*12/3</f>
        <v>-0.41479723886350328</v>
      </c>
      <c r="AJ377" s="46"/>
      <c r="AK377" s="46"/>
      <c r="AL377" s="46"/>
      <c r="AM377" s="94">
        <v>376</v>
      </c>
      <c r="AN377" s="112">
        <f t="shared" si="66"/>
        <v>0.16107265289972347</v>
      </c>
      <c r="AO377" s="112">
        <f t="shared" si="67"/>
        <v>0.10949592384212944</v>
      </c>
      <c r="AP377" s="112">
        <f t="shared" si="68"/>
        <v>3.2495533192298857E-2</v>
      </c>
      <c r="AQ377" s="112">
        <f t="shared" si="69"/>
        <v>6.2606252214605376E-2</v>
      </c>
      <c r="AR377" s="112">
        <f t="shared" si="70"/>
        <v>0.11014504116444375</v>
      </c>
      <c r="AS377" s="112">
        <f t="shared" si="71"/>
        <v>0.16622118470046179</v>
      </c>
      <c r="AT377" s="112">
        <f t="shared" si="72"/>
        <v>9.2770860194252389E-2</v>
      </c>
      <c r="AU377" s="112">
        <f t="shared" si="73"/>
        <v>3.4050592804962199E-2</v>
      </c>
      <c r="AV377" s="112">
        <f t="shared" si="74"/>
        <v>4.0920726179283454E-2</v>
      </c>
      <c r="AW377" s="112">
        <f t="shared" si="75"/>
        <v>0.19022123280783931</v>
      </c>
      <c r="AX377" s="112">
        <f t="shared" si="76"/>
        <v>1</v>
      </c>
      <c r="AY377" s="112">
        <f>SUMPRODUCT(AN377:AW377,幕後結果_最佳化!$Z$1005:$AI$1005)</f>
        <v>0.1951486836932298</v>
      </c>
      <c r="AZ377" s="112">
        <f>(SUMPRODUCT(AN377:AW377,MMULT(AN377:AW377,幕後結果!$AB$9:$AK$18)))*252</f>
        <v>5.5196497612258651E-2</v>
      </c>
      <c r="BA377" s="112">
        <f t="shared" si="77"/>
        <v>0.2349393487950851</v>
      </c>
      <c r="BB377" s="88">
        <f t="shared" si="78"/>
        <v>0.64803399036413278</v>
      </c>
      <c r="BC377" s="46"/>
      <c r="BD377" s="46"/>
    </row>
    <row r="378" spans="1:56">
      <c r="A378" s="81">
        <v>377</v>
      </c>
      <c r="B378" s="112">
        <v>0.67252251781551919</v>
      </c>
      <c r="C378" s="112">
        <v>0.92900221951942297</v>
      </c>
      <c r="D378" s="112">
        <v>0.99762994563760055</v>
      </c>
      <c r="E378" s="112">
        <v>0.18100807864826618</v>
      </c>
      <c r="F378" s="112">
        <v>0.52306742252664384</v>
      </c>
      <c r="G378" s="112">
        <v>0.58768648012935709</v>
      </c>
      <c r="H378" s="112">
        <v>0.77918441647749859</v>
      </c>
      <c r="I378" s="112">
        <v>0.21517686056587104</v>
      </c>
      <c r="J378" s="112">
        <v>0.51591153212912877</v>
      </c>
      <c r="K378" s="90">
        <v>0.78395402166252093</v>
      </c>
      <c r="L378" s="91"/>
      <c r="M378" s="92">
        <v>377</v>
      </c>
      <c r="N378" s="115">
        <v>0.44688933551363957</v>
      </c>
      <c r="O378" s="115">
        <v>1.4684001496980419</v>
      </c>
      <c r="P378" s="115">
        <v>2.8241845194112294</v>
      </c>
      <c r="Q378" s="115">
        <v>-0.91153005477224425</v>
      </c>
      <c r="R378" s="115">
        <v>5.7853710559498082E-2</v>
      </c>
      <c r="S378" s="115">
        <v>0.2215977428717342</v>
      </c>
      <c r="T378" s="115">
        <v>0.76944165706737622</v>
      </c>
      <c r="U378" s="112">
        <v>-0.78858650457917812</v>
      </c>
      <c r="V378" s="112">
        <v>3.989487659027946E-2</v>
      </c>
      <c r="W378" s="84">
        <v>0.78561690660026628</v>
      </c>
      <c r="X378" s="46"/>
      <c r="Y378" s="85">
        <v>377</v>
      </c>
      <c r="Z378" s="112">
        <f>(幕後結果!$AB$2+幕後結果!$AB$4*幕後結果_最佳化!$N1379)*12/3</f>
        <v>0.50654530693431221</v>
      </c>
      <c r="AA378" s="112">
        <f>(幕後結果!$AC$2+幕後結果!$AC$4*幕後結果_最佳化!$O1379)*12/3</f>
        <v>0.68447182285493258</v>
      </c>
      <c r="AB378" s="112">
        <f>(幕後結果!$AD$2+幕後結果!$AD$4*幕後結果_最佳化!$P1379)*12/3</f>
        <v>3.1916914598959045</v>
      </c>
      <c r="AC378" s="112">
        <f>(幕後結果!$AE$2+幕後結果!$AE$4*幕後結果_最佳化!$Q1379)*12/3</f>
        <v>1.1733143940523532</v>
      </c>
      <c r="AD378" s="112">
        <f>(幕後結果!$AF$2+幕後結果!$AF$4*幕後結果_最佳化!$R1379)*12/3</f>
        <v>2.9156507713235489</v>
      </c>
      <c r="AE378" s="112">
        <f>(幕後結果!$AG$2+幕後結果!$AG$4*幕後結果_最佳化!$S1379)*12/3</f>
        <v>0.57972283807006952</v>
      </c>
      <c r="AF378" s="112">
        <f>(幕後結果!$AH$2+幕後結果!$AH$4*幕後結果_最佳化!$T1379)*12/3</f>
        <v>0.7691178457963973</v>
      </c>
      <c r="AG378" s="112">
        <f>(幕後結果!$AI$2+幕後結果!$AI$4*幕後結果_最佳化!$U1379)*12/3</f>
        <v>0.36352049993163599</v>
      </c>
      <c r="AH378" s="112">
        <f>(幕後結果!$AJ$2+幕後結果!$AJ$4*幕後結果_最佳化!$V1379)*12/3</f>
        <v>1.8152212394717313</v>
      </c>
      <c r="AI378" s="86">
        <f>(幕後結果!$AK$2+幕後結果!$AK$4*幕後結果_最佳化!$W1379)*12/3</f>
        <v>1.6035819750003233</v>
      </c>
      <c r="AJ378" s="46"/>
      <c r="AK378" s="46"/>
      <c r="AL378" s="46"/>
      <c r="AM378" s="94">
        <v>377</v>
      </c>
      <c r="AN378" s="112">
        <f t="shared" si="66"/>
        <v>0.18493020407273977</v>
      </c>
      <c r="AO378" s="112">
        <f t="shared" si="67"/>
        <v>0.14921930591419996</v>
      </c>
      <c r="AP378" s="112">
        <f t="shared" si="68"/>
        <v>2.0029681982712294E-2</v>
      </c>
      <c r="AQ378" s="112">
        <f t="shared" si="69"/>
        <v>3.9654170839312573E-2</v>
      </c>
      <c r="AR378" s="112">
        <f t="shared" si="70"/>
        <v>0.11860086367289316</v>
      </c>
      <c r="AS378" s="112">
        <f t="shared" si="71"/>
        <v>9.8181615032991429E-2</v>
      </c>
      <c r="AT378" s="112">
        <f t="shared" si="72"/>
        <v>0.10691046935300035</v>
      </c>
      <c r="AU378" s="112">
        <f t="shared" si="73"/>
        <v>0.17978474167195413</v>
      </c>
      <c r="AV378" s="112">
        <f t="shared" si="74"/>
        <v>3.1932584891290007E-2</v>
      </c>
      <c r="AW378" s="112">
        <f t="shared" si="75"/>
        <v>7.0756362568906314E-2</v>
      </c>
      <c r="AX378" s="112">
        <f t="shared" si="76"/>
        <v>0.99999999999999978</v>
      </c>
      <c r="AY378" s="112">
        <f>SUMPRODUCT(AN378:AW378,幕後結果_最佳化!$Z$1005:$AI$1005)</f>
        <v>0.16580713490875706</v>
      </c>
      <c r="AZ378" s="112">
        <f>(SUMPRODUCT(AN378:AW378,MMULT(AN378:AW378,幕後結果!$AB$9:$AK$18)))*252</f>
        <v>6.2108761547949615E-2</v>
      </c>
      <c r="BA378" s="112">
        <f t="shared" si="77"/>
        <v>0.24921629470792958</v>
      </c>
      <c r="BB378" s="88">
        <f t="shared" si="78"/>
        <v>0.49317455366551682</v>
      </c>
      <c r="BC378" s="46"/>
      <c r="BD378" s="46"/>
    </row>
    <row r="379" spans="1:56">
      <c r="A379" s="81">
        <v>378</v>
      </c>
      <c r="B379" s="112">
        <v>0.6106206499989939</v>
      </c>
      <c r="C379" s="112">
        <v>0.20834095434038269</v>
      </c>
      <c r="D379" s="112">
        <v>0.50879095847368783</v>
      </c>
      <c r="E379" s="112">
        <v>0.42880329653202942</v>
      </c>
      <c r="F379" s="112">
        <v>0.66780093648151717</v>
      </c>
      <c r="G379" s="112">
        <v>0.24564928727418622</v>
      </c>
      <c r="H379" s="112">
        <v>0.25212435636502839</v>
      </c>
      <c r="I379" s="112">
        <v>0.25893029335609752</v>
      </c>
      <c r="J379" s="112">
        <v>0.44616170964917612</v>
      </c>
      <c r="K379" s="90">
        <v>0.63021990633326097</v>
      </c>
      <c r="L379" s="91"/>
      <c r="M379" s="92">
        <v>378</v>
      </c>
      <c r="N379" s="115">
        <v>0.2809370275019058</v>
      </c>
      <c r="O379" s="115">
        <v>-0.81219123409348426</v>
      </c>
      <c r="P379" s="115">
        <v>2.2037448686003172E-2</v>
      </c>
      <c r="Q379" s="115">
        <v>-0.17942170083101508</v>
      </c>
      <c r="R379" s="115">
        <v>0.43384895796498713</v>
      </c>
      <c r="S379" s="115">
        <v>-0.68824489812139222</v>
      </c>
      <c r="T379" s="115">
        <v>-0.66781966427270945</v>
      </c>
      <c r="U379" s="112">
        <v>-0.64664676114618469</v>
      </c>
      <c r="V379" s="112">
        <v>-0.13536484321385855</v>
      </c>
      <c r="W379" s="84">
        <v>0.33243582958638507</v>
      </c>
      <c r="X379" s="46"/>
      <c r="Y379" s="85">
        <v>378</v>
      </c>
      <c r="Z379" s="112">
        <f>(幕後結果!$AB$2+幕後結果!$AB$4*幕後結果_最佳化!$N1380)*12/3</f>
        <v>0.30050715305808318</v>
      </c>
      <c r="AA379" s="112">
        <f>(幕後結果!$AC$2+幕後結果!$AC$4*幕後結果_最佳化!$O1380)*12/3</f>
        <v>-2.4727682008630945</v>
      </c>
      <c r="AB379" s="112">
        <f>(幕後結果!$AD$2+幕後結果!$AD$4*幕後結果_最佳化!$P1380)*12/3</f>
        <v>0.48357601284493851</v>
      </c>
      <c r="AC379" s="112">
        <f>(幕後結果!$AE$2+幕後結果!$AE$4*幕後結果_最佳化!$Q1380)*12/3</f>
        <v>0.63915206139748348</v>
      </c>
      <c r="AD379" s="112">
        <f>(幕後結果!$AF$2+幕後結果!$AF$4*幕後結果_最佳化!$R1380)*12/3</f>
        <v>2.3644532675338787</v>
      </c>
      <c r="AE379" s="112">
        <f>(幕後結果!$AG$2+幕後結果!$AG$4*幕後結果_最佳化!$S1380)*12/3</f>
        <v>-0.99982942713617884</v>
      </c>
      <c r="AF379" s="112">
        <f>(幕後結果!$AH$2+幕後結果!$AH$4*幕後結果_最佳化!$T1380)*12/3</f>
        <v>-0.54922822031978413</v>
      </c>
      <c r="AG379" s="112">
        <f>(幕後結果!$AI$2+幕後結果!$AI$4*幕後結果_最佳化!$U1380)*12/3</f>
        <v>-0.48163370446550968</v>
      </c>
      <c r="AH379" s="112">
        <f>(幕後結果!$AJ$2+幕後結果!$AJ$4*幕後結果_最佳化!$V1380)*12/3</f>
        <v>1.2420158659027456</v>
      </c>
      <c r="AI379" s="86">
        <f>(幕後結果!$AK$2+幕後結果!$AK$4*幕後結果_最佳化!$W1380)*12/3</f>
        <v>0.15745957580733175</v>
      </c>
      <c r="AJ379" s="46"/>
      <c r="AK379" s="46"/>
      <c r="AL379" s="46"/>
      <c r="AM379" s="94">
        <v>378</v>
      </c>
      <c r="AN379" s="112">
        <f t="shared" si="66"/>
        <v>0.12599100784410058</v>
      </c>
      <c r="AO379" s="112">
        <f t="shared" si="67"/>
        <v>0.14232268854493399</v>
      </c>
      <c r="AP379" s="112">
        <f t="shared" si="68"/>
        <v>0.11046617952873969</v>
      </c>
      <c r="AQ379" s="112">
        <f t="shared" si="69"/>
        <v>8.1503454725992699E-2</v>
      </c>
      <c r="AR379" s="112">
        <f t="shared" si="70"/>
        <v>0.15885238741680763</v>
      </c>
      <c r="AS379" s="112">
        <f t="shared" si="71"/>
        <v>2.2545749978900988E-2</v>
      </c>
      <c r="AT379" s="112">
        <f t="shared" si="72"/>
        <v>0.1525044003822994</v>
      </c>
      <c r="AU379" s="112">
        <f t="shared" si="73"/>
        <v>0.1196481876161251</v>
      </c>
      <c r="AV379" s="112">
        <f t="shared" si="74"/>
        <v>2.997295157282338E-2</v>
      </c>
      <c r="AW379" s="112">
        <f t="shared" si="75"/>
        <v>5.6192992389276469E-2</v>
      </c>
      <c r="AX379" s="112">
        <f t="shared" si="76"/>
        <v>0.99999999999999989</v>
      </c>
      <c r="AY379" s="112">
        <f>SUMPRODUCT(AN379:AW379,幕後結果_最佳化!$Z$1005:$AI$1005)</f>
        <v>0.32063434715784106</v>
      </c>
      <c r="AZ379" s="112">
        <f>(SUMPRODUCT(AN379:AW379,MMULT(AN379:AW379,幕後結果!$AB$9:$AK$18)))*252</f>
        <v>5.7326582819448441E-2</v>
      </c>
      <c r="BA379" s="112">
        <f t="shared" si="77"/>
        <v>0.23942970329399074</v>
      </c>
      <c r="BB379" s="88">
        <f t="shared" si="78"/>
        <v>1.1599828397933436</v>
      </c>
      <c r="BC379" s="46"/>
      <c r="BD379" s="46"/>
    </row>
    <row r="380" spans="1:56">
      <c r="A380" s="81">
        <v>379</v>
      </c>
      <c r="B380" s="112">
        <v>0.96927712863971949</v>
      </c>
      <c r="C380" s="112">
        <v>0.78357371915803786</v>
      </c>
      <c r="D380" s="112">
        <v>0.5260639525119839</v>
      </c>
      <c r="E380" s="112">
        <v>0.82782506621776797</v>
      </c>
      <c r="F380" s="112">
        <v>0.72144783149303682</v>
      </c>
      <c r="G380" s="112">
        <v>0.19964695660342802</v>
      </c>
      <c r="H380" s="112">
        <v>4.674362154637457E-3</v>
      </c>
      <c r="I380" s="112">
        <v>0.93157394504106494</v>
      </c>
      <c r="J380" s="112">
        <v>0.21685747728434746</v>
      </c>
      <c r="K380" s="90">
        <v>0.5761350323229899</v>
      </c>
      <c r="L380" s="91"/>
      <c r="M380" s="92">
        <v>379</v>
      </c>
      <c r="N380" s="115">
        <v>1.8702742552702258</v>
      </c>
      <c r="O380" s="115">
        <v>0.78431966795330332</v>
      </c>
      <c r="P380" s="115">
        <v>6.5379187015012954E-2</v>
      </c>
      <c r="Q380" s="115">
        <v>0.94560544191578244</v>
      </c>
      <c r="R380" s="115">
        <v>0.58714796363573896</v>
      </c>
      <c r="S380" s="115">
        <v>-0.84288294433786481</v>
      </c>
      <c r="T380" s="115">
        <v>-2.5990313200491184</v>
      </c>
      <c r="U380" s="112">
        <v>1.4876163089905541</v>
      </c>
      <c r="V380" s="112">
        <v>-0.78285042125535598</v>
      </c>
      <c r="W380" s="84">
        <v>0.19201566435739392</v>
      </c>
      <c r="X380" s="46"/>
      <c r="Y380" s="85">
        <v>379</v>
      </c>
      <c r="Z380" s="112">
        <f>(幕後結果!$AB$2+幕後結果!$AB$4*幕後結果_最佳化!$N1381)*12/3</f>
        <v>2.27374941898062</v>
      </c>
      <c r="AA380" s="112">
        <f>(幕後結果!$AC$2+幕後結果!$AC$4*幕後結果_最佳化!$O1381)*12/3</f>
        <v>-0.13457006569362995</v>
      </c>
      <c r="AB380" s="112">
        <f>(幕後結果!$AD$2+幕後結果!$AD$4*幕後結果_最佳化!$P1381)*12/3</f>
        <v>1.1619348824283908</v>
      </c>
      <c r="AC380" s="112">
        <f>(幕後結果!$AE$2+幕後結果!$AE$4*幕後結果_最佳化!$Q1381)*12/3</f>
        <v>1.8360901323247905</v>
      </c>
      <c r="AD380" s="112">
        <f>(幕後結果!$AF$2+幕後結果!$AF$4*幕後結果_最佳化!$R1381)*12/3</f>
        <v>3.6700097670297165</v>
      </c>
      <c r="AE380" s="112">
        <f>(幕後結果!$AG$2+幕後結果!$AG$4*幕後結果_最佳化!$S1381)*12/3</f>
        <v>-0.59883968937630849</v>
      </c>
      <c r="AF380" s="112">
        <f>(幕後結果!$AH$2+幕後結果!$AH$4*幕後結果_最佳化!$T1381)*12/3</f>
        <v>-1.5822956004705955</v>
      </c>
      <c r="AG380" s="112">
        <f>(幕後結果!$AI$2+幕後結果!$AI$4*幕後結果_最佳化!$U1381)*12/3</f>
        <v>2.2414637288307331</v>
      </c>
      <c r="AH380" s="112">
        <f>(幕後結果!$AJ$2+幕後結果!$AJ$4*幕後結果_最佳化!$V1381)*12/3</f>
        <v>0.49136062599350905</v>
      </c>
      <c r="AI380" s="86">
        <f>(幕後結果!$AK$2+幕後結果!$AK$4*幕後結果_最佳化!$W1381)*12/3</f>
        <v>0.66696212133071542</v>
      </c>
      <c r="AJ380" s="46"/>
      <c r="AK380" s="46"/>
      <c r="AL380" s="46"/>
      <c r="AM380" s="94">
        <v>379</v>
      </c>
      <c r="AN380" s="112">
        <f t="shared" si="66"/>
        <v>9.6822513057258933E-2</v>
      </c>
      <c r="AO380" s="112">
        <f t="shared" si="67"/>
        <v>1.8272654640058125E-3</v>
      </c>
      <c r="AP380" s="112">
        <f t="shared" si="68"/>
        <v>7.4164862505985391E-2</v>
      </c>
      <c r="AQ380" s="112">
        <f t="shared" si="69"/>
        <v>0.18607723393133777</v>
      </c>
      <c r="AR380" s="112">
        <f t="shared" si="70"/>
        <v>9.3959175882107532E-2</v>
      </c>
      <c r="AS380" s="112">
        <f t="shared" si="71"/>
        <v>9.3624897320605999E-2</v>
      </c>
      <c r="AT380" s="112">
        <f t="shared" si="72"/>
        <v>2.0381270524568403E-3</v>
      </c>
      <c r="AU380" s="112">
        <f t="shared" si="73"/>
        <v>0.18436013706364487</v>
      </c>
      <c r="AV380" s="112">
        <f t="shared" si="74"/>
        <v>9.3346533410138557E-2</v>
      </c>
      <c r="AW380" s="112">
        <f t="shared" si="75"/>
        <v>0.17377925431245844</v>
      </c>
      <c r="AX380" s="112">
        <f t="shared" si="76"/>
        <v>1</v>
      </c>
      <c r="AY380" s="112">
        <f>SUMPRODUCT(AN380:AW380,幕後結果_最佳化!$Z$1005:$AI$1005)</f>
        <v>0.57300169885953522</v>
      </c>
      <c r="AZ380" s="112">
        <f>(SUMPRODUCT(AN380:AW380,MMULT(AN380:AW380,幕後結果!$AB$9:$AK$18)))*252</f>
        <v>5.3400755057680251E-2</v>
      </c>
      <c r="BA380" s="112">
        <f t="shared" si="77"/>
        <v>0.23108603388712234</v>
      </c>
      <c r="BB380" s="88">
        <f t="shared" si="78"/>
        <v>2.2939581849350179</v>
      </c>
      <c r="BC380" s="46"/>
      <c r="BD380" s="46"/>
    </row>
    <row r="381" spans="1:56">
      <c r="A381" s="81">
        <v>380</v>
      </c>
      <c r="B381" s="112">
        <v>8.3306554940048683E-2</v>
      </c>
      <c r="C381" s="112">
        <v>0.90044283925879753</v>
      </c>
      <c r="D381" s="112">
        <v>0.1957325550422695</v>
      </c>
      <c r="E381" s="112">
        <v>0.88563164395172644</v>
      </c>
      <c r="F381" s="112">
        <v>0.90498520544350858</v>
      </c>
      <c r="G381" s="112">
        <v>0.48984753498803246</v>
      </c>
      <c r="H381" s="112">
        <v>3.9152422017722177E-2</v>
      </c>
      <c r="I381" s="112">
        <v>0.1344382889276392</v>
      </c>
      <c r="J381" s="112">
        <v>0.59255783783260907</v>
      </c>
      <c r="K381" s="90">
        <v>1.8347482008985061E-2</v>
      </c>
      <c r="L381" s="91"/>
      <c r="M381" s="92">
        <v>380</v>
      </c>
      <c r="N381" s="115">
        <v>-1.3831688132707312</v>
      </c>
      <c r="O381" s="115">
        <v>1.2840789815843678</v>
      </c>
      <c r="P381" s="115">
        <v>-0.85696340387014469</v>
      </c>
      <c r="Q381" s="115">
        <v>1.203619414467519</v>
      </c>
      <c r="R381" s="115">
        <v>1.3104915849953331</v>
      </c>
      <c r="S381" s="115">
        <v>-2.5451203317056928E-2</v>
      </c>
      <c r="T381" s="115">
        <v>-1.7606075845053384</v>
      </c>
      <c r="U381" s="112">
        <v>-1.1056533752531468</v>
      </c>
      <c r="V381" s="112">
        <v>0.23412965494863863</v>
      </c>
      <c r="W381" s="84">
        <v>-2.0891417618824262</v>
      </c>
      <c r="X381" s="46"/>
      <c r="Y381" s="85">
        <v>380</v>
      </c>
      <c r="Z381" s="112">
        <f>(幕後結果!$AB$2+幕後結果!$AB$4*幕後結果_最佳化!$N1382)*12/3</f>
        <v>-1.7655641140146301</v>
      </c>
      <c r="AA381" s="112">
        <f>(幕後結果!$AC$2+幕後結果!$AC$4*幕後結果_最佳化!$O1382)*12/3</f>
        <v>0.27145907384922596</v>
      </c>
      <c r="AB381" s="112">
        <f>(幕後結果!$AD$2+幕後結果!$AD$4*幕後結果_最佳化!$P1382)*12/3</f>
        <v>-0.56588080586853262</v>
      </c>
      <c r="AC381" s="112">
        <f>(幕後結果!$AE$2+幕後結果!$AE$4*幕後結果_最佳化!$Q1382)*12/3</f>
        <v>1.6984391089560136</v>
      </c>
      <c r="AD381" s="112">
        <f>(幕後結果!$AF$2+幕後結果!$AF$4*幕後結果_最佳化!$R1382)*12/3</f>
        <v>3.45300441601078</v>
      </c>
      <c r="AE381" s="112">
        <f>(幕後結果!$AG$2+幕後結果!$AG$4*幕後結果_最佳化!$S1382)*12/3</f>
        <v>0.59579995006066055</v>
      </c>
      <c r="AF381" s="112">
        <f>(幕後結果!$AH$2+幕後結果!$AH$4*幕後結果_最佳化!$T1382)*12/3</f>
        <v>-0.85337229506750889</v>
      </c>
      <c r="AG381" s="112">
        <f>(幕後結果!$AI$2+幕後結果!$AI$4*幕後結果_最佳化!$U1382)*12/3</f>
        <v>4.5876145151300785E-2</v>
      </c>
      <c r="AH381" s="112">
        <f>(幕後結果!$AJ$2+幕後結果!$AJ$4*幕後結果_最佳化!$V1382)*12/3</f>
        <v>1.1138385019060766</v>
      </c>
      <c r="AI381" s="86">
        <f>(幕後結果!$AK$2+幕後結果!$AK$4*幕後結果_最佳化!$W1382)*12/3</f>
        <v>-1.0435355233749122</v>
      </c>
      <c r="AJ381" s="46"/>
      <c r="AK381" s="46"/>
      <c r="AL381" s="46"/>
      <c r="AM381" s="94">
        <v>380</v>
      </c>
      <c r="AN381" s="112">
        <f t="shared" si="66"/>
        <v>1.7980708098326737E-2</v>
      </c>
      <c r="AO381" s="112">
        <f t="shared" si="67"/>
        <v>0.10544810388733354</v>
      </c>
      <c r="AP381" s="112">
        <f t="shared" si="68"/>
        <v>0.15187592647032006</v>
      </c>
      <c r="AQ381" s="112">
        <f t="shared" si="69"/>
        <v>9.1006230820153841E-2</v>
      </c>
      <c r="AR381" s="112">
        <f t="shared" si="70"/>
        <v>6.7570836192467884E-2</v>
      </c>
      <c r="AS381" s="112">
        <f t="shared" si="71"/>
        <v>0.15240321523550865</v>
      </c>
      <c r="AT381" s="112">
        <f t="shared" si="72"/>
        <v>7.5642743900983661E-2</v>
      </c>
      <c r="AU381" s="112">
        <f t="shared" si="73"/>
        <v>5.6021769531899142E-2</v>
      </c>
      <c r="AV381" s="112">
        <f t="shared" si="74"/>
        <v>0.14653996554259413</v>
      </c>
      <c r="AW381" s="112">
        <f t="shared" si="75"/>
        <v>0.13551050032041237</v>
      </c>
      <c r="AX381" s="112">
        <f t="shared" si="76"/>
        <v>1.0000000000000002</v>
      </c>
      <c r="AY381" s="112">
        <f>SUMPRODUCT(AN381:AW381,幕後結果_最佳化!$Z$1005:$AI$1005)</f>
        <v>0.33378844311383615</v>
      </c>
      <c r="AZ381" s="112">
        <f>(SUMPRODUCT(AN381:AW381,MMULT(AN381:AW381,幕後結果!$AB$9:$AK$18)))*252</f>
        <v>4.8265239560840195E-2</v>
      </c>
      <c r="BA381" s="112">
        <f t="shared" si="77"/>
        <v>0.2196935127873379</v>
      </c>
      <c r="BB381" s="88">
        <f t="shared" si="78"/>
        <v>1.324064781992059</v>
      </c>
      <c r="BC381" s="46"/>
      <c r="BD381" s="46"/>
    </row>
    <row r="382" spans="1:56">
      <c r="A382" s="81">
        <v>381</v>
      </c>
      <c r="B382" s="112">
        <v>0.20231637317134044</v>
      </c>
      <c r="C382" s="112">
        <v>0.8124926910367587</v>
      </c>
      <c r="D382" s="112">
        <v>1.3937281890439523E-2</v>
      </c>
      <c r="E382" s="112">
        <v>0.19277930453532188</v>
      </c>
      <c r="F382" s="112">
        <v>0.75149843321447252</v>
      </c>
      <c r="G382" s="112">
        <v>0.6318019251457736</v>
      </c>
      <c r="H382" s="112">
        <v>0.5063822565612659</v>
      </c>
      <c r="I382" s="112">
        <v>0.15459210856331707</v>
      </c>
      <c r="J382" s="112">
        <v>0.85447382184819265</v>
      </c>
      <c r="K382" s="90">
        <v>0.56134871699299871</v>
      </c>
      <c r="L382" s="91"/>
      <c r="M382" s="92">
        <v>381</v>
      </c>
      <c r="N382" s="115">
        <v>-0.83337592822367812</v>
      </c>
      <c r="O382" s="115">
        <v>0.88711940452825355</v>
      </c>
      <c r="P382" s="115">
        <v>-2.1990472354460309</v>
      </c>
      <c r="Q382" s="115">
        <v>-0.86769995763367447</v>
      </c>
      <c r="R382" s="115">
        <v>0.67921264939781634</v>
      </c>
      <c r="S382" s="115">
        <v>0.33662958667194953</v>
      </c>
      <c r="T382" s="115">
        <v>1.5998627217181507E-2</v>
      </c>
      <c r="U382" s="112">
        <v>-1.0169352833388614</v>
      </c>
      <c r="V382" s="112">
        <v>1.0558158480321083</v>
      </c>
      <c r="W382" s="84">
        <v>0.15438958392849786</v>
      </c>
      <c r="X382" s="46"/>
      <c r="Y382" s="85">
        <v>381</v>
      </c>
      <c r="Z382" s="112">
        <f>(幕後結果!$AB$2+幕後結果!$AB$4*幕後結果_最佳化!$N1383)*12/3</f>
        <v>-1.0829685393789874</v>
      </c>
      <c r="AA382" s="112">
        <f>(幕後結果!$AC$2+幕後結果!$AC$4*幕後結果_最佳化!$O1383)*12/3</f>
        <v>-0.22781137732746126</v>
      </c>
      <c r="AB382" s="112">
        <f>(幕後結果!$AD$2+幕後結果!$AD$4*幕後結果_最佳化!$P1383)*12/3</f>
        <v>-1.6027819649203512</v>
      </c>
      <c r="AC382" s="112">
        <f>(幕後結果!$AE$2+幕後結果!$AE$4*幕後結果_最佳化!$Q1383)*12/3</f>
        <v>-0.15590071003085648</v>
      </c>
      <c r="AD382" s="112">
        <f>(幕後結果!$AF$2+幕後結果!$AF$4*幕後結果_最佳化!$R1383)*12/3</f>
        <v>2.2278348658253879</v>
      </c>
      <c r="AE382" s="112">
        <f>(幕後結果!$AG$2+幕後結果!$AG$4*幕後結果_最佳化!$S1383)*12/3</f>
        <v>0.526206259360393</v>
      </c>
      <c r="AF382" s="112">
        <f>(幕後結果!$AH$2+幕後結果!$AH$4*幕後結果_最佳化!$T1383)*12/3</f>
        <v>-0.14827401628607809</v>
      </c>
      <c r="AG382" s="112">
        <f>(幕後結果!$AI$2+幕後結果!$AI$4*幕後結果_最佳化!$U1383)*12/3</f>
        <v>-1.119748121764115</v>
      </c>
      <c r="AH382" s="112">
        <f>(幕後結果!$AJ$2+幕後結果!$AJ$4*幕後結果_最佳化!$V1383)*12/3</f>
        <v>2.1236229726907005</v>
      </c>
      <c r="AI382" s="86">
        <f>(幕後結果!$AK$2+幕後結果!$AK$4*幕後結果_最佳化!$W1383)*12/3</f>
        <v>0.40642153318532626</v>
      </c>
      <c r="AJ382" s="46"/>
      <c r="AK382" s="46"/>
      <c r="AL382" s="46"/>
      <c r="AM382" s="94">
        <v>381</v>
      </c>
      <c r="AN382" s="112">
        <f t="shared" si="66"/>
        <v>0.12947288971674772</v>
      </c>
      <c r="AO382" s="112">
        <f t="shared" si="67"/>
        <v>0.14001810310362245</v>
      </c>
      <c r="AP382" s="112">
        <f t="shared" si="68"/>
        <v>8.9810809015566526E-2</v>
      </c>
      <c r="AQ382" s="112">
        <f t="shared" si="69"/>
        <v>0.18739443791921934</v>
      </c>
      <c r="AR382" s="112">
        <f t="shared" si="70"/>
        <v>5.079266155133963E-2</v>
      </c>
      <c r="AS382" s="112">
        <f t="shared" si="71"/>
        <v>7.8180957796918429E-2</v>
      </c>
      <c r="AT382" s="112">
        <f t="shared" si="72"/>
        <v>7.596867582484379E-2</v>
      </c>
      <c r="AU382" s="112">
        <f t="shared" si="73"/>
        <v>9.2414291063720441E-2</v>
      </c>
      <c r="AV382" s="112">
        <f t="shared" si="74"/>
        <v>4.9779793754043483E-2</v>
      </c>
      <c r="AW382" s="112">
        <f t="shared" si="75"/>
        <v>0.10616738025397837</v>
      </c>
      <c r="AX382" s="112">
        <f t="shared" si="76"/>
        <v>1.0000000000000002</v>
      </c>
      <c r="AY382" s="112">
        <f>SUMPRODUCT(AN382:AW382,幕後結果_最佳化!$Z$1005:$AI$1005)</f>
        <v>0.20557922516781288</v>
      </c>
      <c r="AZ382" s="112">
        <f>(SUMPRODUCT(AN382:AW382,MMULT(AN382:AW382,幕後結果!$AB$9:$AK$18)))*252</f>
        <v>5.1952751108889875E-2</v>
      </c>
      <c r="BA382" s="112">
        <f t="shared" si="77"/>
        <v>0.22793146142840806</v>
      </c>
      <c r="BB382" s="88">
        <f t="shared" si="78"/>
        <v>0.71371992329768608</v>
      </c>
      <c r="BC382" s="46"/>
      <c r="BD382" s="46"/>
    </row>
    <row r="383" spans="1:56">
      <c r="A383" s="81">
        <v>382</v>
      </c>
      <c r="B383" s="112">
        <v>0.67580534289783789</v>
      </c>
      <c r="C383" s="112">
        <v>0.69898874153710078</v>
      </c>
      <c r="D383" s="112">
        <v>0.10097898920517134</v>
      </c>
      <c r="E383" s="112">
        <v>0.48693264697191885</v>
      </c>
      <c r="F383" s="112">
        <v>0.71967717526963293</v>
      </c>
      <c r="G383" s="112">
        <v>0.48698958983368423</v>
      </c>
      <c r="H383" s="112">
        <v>0.98175948196924212</v>
      </c>
      <c r="I383" s="112">
        <v>0.98041694192708095</v>
      </c>
      <c r="J383" s="112">
        <v>0.75549043177220554</v>
      </c>
      <c r="K383" s="90">
        <v>0.66773770542683808</v>
      </c>
      <c r="L383" s="91"/>
      <c r="M383" s="92">
        <v>382</v>
      </c>
      <c r="N383" s="115">
        <v>0.45600092339626586</v>
      </c>
      <c r="O383" s="115">
        <v>0.52149424022542623</v>
      </c>
      <c r="P383" s="115">
        <v>-1.2759930429334425</v>
      </c>
      <c r="Q383" s="115">
        <v>-3.276085585881898E-2</v>
      </c>
      <c r="R383" s="115">
        <v>0.58188276630210234</v>
      </c>
      <c r="S383" s="115">
        <v>-3.2618044987878833E-2</v>
      </c>
      <c r="T383" s="115">
        <v>2.091524907510856</v>
      </c>
      <c r="U383" s="112">
        <v>2.0624373531378257</v>
      </c>
      <c r="V383" s="112">
        <v>0.69186973813311015</v>
      </c>
      <c r="W383" s="84">
        <v>0.43367482681064806</v>
      </c>
      <c r="X383" s="46"/>
      <c r="Y383" s="85">
        <v>382</v>
      </c>
      <c r="Z383" s="112">
        <f>(幕後結果!$AB$2+幕後結果!$AB$4*幕後結果_最佳化!$N1384)*12/3</f>
        <v>0.51785780248625479</v>
      </c>
      <c r="AA383" s="112">
        <f>(幕後結果!$AC$2+幕後結果!$AC$4*幕後結果_最佳化!$O1384)*12/3</f>
        <v>-0.6196419151034559</v>
      </c>
      <c r="AB383" s="112">
        <f>(幕後結果!$AD$2+幕後結果!$AD$4*幕後結果_最佳化!$P1384)*12/3</f>
        <v>-0.45226623476051553</v>
      </c>
      <c r="AC383" s="112">
        <f>(幕後結果!$AE$2+幕後結果!$AE$4*幕後結果_最佳化!$Q1384)*12/3</f>
        <v>0.68069644466311452</v>
      </c>
      <c r="AD383" s="112">
        <f>(幕後結果!$AF$2+幕後結果!$AF$4*幕後結果_最佳化!$R1384)*12/3</f>
        <v>2.7475944993206465</v>
      </c>
      <c r="AE383" s="112">
        <f>(幕後結果!$AG$2+幕後結果!$AG$4*幕後結果_最佳化!$S1384)*12/3</f>
        <v>7.2182234569028877E-2</v>
      </c>
      <c r="AF383" s="112">
        <f>(幕後結果!$AH$2+幕後結果!$AH$4*幕後結果_最佳化!$T1384)*12/3</f>
        <v>1.2883685444851207</v>
      </c>
      <c r="AG383" s="112">
        <f>(幕後結果!$AI$2+幕後結果!$AI$4*幕後結果_最佳化!$U1384)*12/3</f>
        <v>2.014060099271485</v>
      </c>
      <c r="AH383" s="112">
        <f>(幕後結果!$AJ$2+幕後結果!$AJ$4*幕後結果_最佳化!$V1384)*12/3</f>
        <v>2.1645871694669534</v>
      </c>
      <c r="AI383" s="86">
        <f>(幕後結果!$AK$2+幕後結果!$AK$4*幕後結果_最佳化!$W1384)*12/3</f>
        <v>0.78668049111464111</v>
      </c>
      <c r="AJ383" s="46"/>
      <c r="AK383" s="46"/>
      <c r="AL383" s="46"/>
      <c r="AM383" s="94">
        <v>382</v>
      </c>
      <c r="AN383" s="112">
        <f t="shared" si="66"/>
        <v>8.7877685338166242E-2</v>
      </c>
      <c r="AO383" s="112">
        <f t="shared" si="67"/>
        <v>0.14414152459190027</v>
      </c>
      <c r="AP383" s="112">
        <f t="shared" si="68"/>
        <v>0.14305515656032736</v>
      </c>
      <c r="AQ383" s="112">
        <f t="shared" si="69"/>
        <v>5.781388423944063E-2</v>
      </c>
      <c r="AR383" s="112">
        <f t="shared" si="70"/>
        <v>3.6043602386343077E-2</v>
      </c>
      <c r="AS383" s="112">
        <f t="shared" si="71"/>
        <v>0.14671168131195886</v>
      </c>
      <c r="AT383" s="112">
        <f t="shared" si="72"/>
        <v>0.11438347479536541</v>
      </c>
      <c r="AU383" s="112">
        <f t="shared" si="73"/>
        <v>4.9596415662702044E-2</v>
      </c>
      <c r="AV383" s="112">
        <f t="shared" si="74"/>
        <v>0.14299459028266504</v>
      </c>
      <c r="AW383" s="112">
        <f t="shared" si="75"/>
        <v>7.7381984831131234E-2</v>
      </c>
      <c r="AX383" s="112">
        <f t="shared" si="76"/>
        <v>1</v>
      </c>
      <c r="AY383" s="112">
        <f>SUMPRODUCT(AN383:AW383,幕後結果_最佳化!$Z$1005:$AI$1005)</f>
        <v>0.16010993443293761</v>
      </c>
      <c r="AZ383" s="112">
        <f>(SUMPRODUCT(AN383:AW383,MMULT(AN383:AW383,幕後結果!$AB$9:$AK$18)))*252</f>
        <v>4.8151395858802362E-2</v>
      </c>
      <c r="BA383" s="112">
        <f t="shared" si="77"/>
        <v>0.21943426318331047</v>
      </c>
      <c r="BB383" s="88">
        <f t="shared" si="78"/>
        <v>0.5341460022358635</v>
      </c>
      <c r="BC383" s="46"/>
      <c r="BD383" s="46"/>
    </row>
    <row r="384" spans="1:56">
      <c r="A384" s="81">
        <v>383</v>
      </c>
      <c r="B384" s="112">
        <v>0.32322673167931049</v>
      </c>
      <c r="C384" s="112">
        <v>0.92795307445482322</v>
      </c>
      <c r="D384" s="112">
        <v>0.76163119591980322</v>
      </c>
      <c r="E384" s="112">
        <v>0.3375478022165328</v>
      </c>
      <c r="F384" s="112">
        <v>0.52485133980815823</v>
      </c>
      <c r="G384" s="112">
        <v>0.54033693538298389</v>
      </c>
      <c r="H384" s="112">
        <v>0.92410777284755974</v>
      </c>
      <c r="I384" s="112">
        <v>0.10293931119890432</v>
      </c>
      <c r="J384" s="112">
        <v>0.98495157023504309</v>
      </c>
      <c r="K384" s="90">
        <v>0.89049646468057597</v>
      </c>
      <c r="L384" s="91"/>
      <c r="M384" s="92">
        <v>383</v>
      </c>
      <c r="N384" s="115">
        <v>-0.45869464041704522</v>
      </c>
      <c r="O384" s="115">
        <v>1.460714343416738</v>
      </c>
      <c r="P384" s="115">
        <v>0.71155947672302478</v>
      </c>
      <c r="Q384" s="115">
        <v>-0.4191649245052258</v>
      </c>
      <c r="R384" s="115">
        <v>6.2333413116275882E-2</v>
      </c>
      <c r="S384" s="115">
        <v>0.10128259888470106</v>
      </c>
      <c r="T384" s="115">
        <v>1.4332568294956716</v>
      </c>
      <c r="U384" s="112">
        <v>-1.2649796513302112</v>
      </c>
      <c r="V384" s="112">
        <v>2.1688133205127222</v>
      </c>
      <c r="W384" s="84">
        <v>1.2291726775281944</v>
      </c>
      <c r="X384" s="46"/>
      <c r="Y384" s="85">
        <v>383</v>
      </c>
      <c r="Z384" s="112">
        <f>(幕後結果!$AB$2+幕後結果!$AB$4*幕後結果_最佳化!$N1385)*12/3</f>
        <v>-0.61778283779664922</v>
      </c>
      <c r="AA384" s="112">
        <f>(幕後結果!$AC$2+幕後結果!$AC$4*幕後結果_最佳化!$O1385)*12/3</f>
        <v>0.59519849075621067</v>
      </c>
      <c r="AB384" s="112">
        <f>(幕後結果!$AD$2+幕後結果!$AD$4*幕後結果_最佳化!$P1385)*12/3</f>
        <v>1.0887482913855737</v>
      </c>
      <c r="AC384" s="112">
        <f>(幕後結果!$AE$2+幕後結果!$AE$4*幕後結果_最佳化!$Q1385)*12/3</f>
        <v>0.97705901011637464</v>
      </c>
      <c r="AD384" s="112">
        <f>(幕後結果!$AF$2+幕後結果!$AF$4*幕後結果_最佳化!$R1385)*12/3</f>
        <v>2.4191555173857728</v>
      </c>
      <c r="AE384" s="112">
        <f>(幕後結果!$AG$2+幕後結果!$AG$4*幕後結果_最佳化!$S1385)*12/3</f>
        <v>0.45188442734595108</v>
      </c>
      <c r="AF384" s="112">
        <f>(幕後結果!$AH$2+幕後結果!$AH$4*幕後結果_最佳化!$T1385)*12/3</f>
        <v>1.0805930753471189</v>
      </c>
      <c r="AG384" s="112">
        <f>(幕後結果!$AI$2+幕後結果!$AI$4*幕後結果_最佳化!$U1385)*12/3</f>
        <v>-0.24672998453828776</v>
      </c>
      <c r="AH384" s="112">
        <f>(幕後結果!$AJ$2+幕後結果!$AJ$4*幕後結果_最佳化!$V1385)*12/3</f>
        <v>3.3987197056776086</v>
      </c>
      <c r="AI384" s="86">
        <f>(幕後結果!$AK$2+幕後結果!$AK$4*幕後結果_最佳化!$W1385)*12/3</f>
        <v>1.8782416161102116</v>
      </c>
      <c r="AJ384" s="46"/>
      <c r="AK384" s="46"/>
      <c r="AL384" s="46"/>
      <c r="AM384" s="94">
        <v>383</v>
      </c>
      <c r="AN384" s="112">
        <f t="shared" si="66"/>
        <v>0.13181328743609025</v>
      </c>
      <c r="AO384" s="112">
        <f t="shared" si="67"/>
        <v>0.17771753595455073</v>
      </c>
      <c r="AP384" s="112">
        <f t="shared" si="68"/>
        <v>0.16783487760413995</v>
      </c>
      <c r="AQ384" s="112">
        <f t="shared" si="69"/>
        <v>0.16006360406329617</v>
      </c>
      <c r="AR384" s="112">
        <f t="shared" si="70"/>
        <v>0.12006910066541497</v>
      </c>
      <c r="AS384" s="112">
        <f t="shared" si="71"/>
        <v>4.082034539004388E-2</v>
      </c>
      <c r="AT384" s="112">
        <f t="shared" si="72"/>
        <v>4.0610797977495013E-2</v>
      </c>
      <c r="AU384" s="112">
        <f t="shared" si="73"/>
        <v>7.1156008227673236E-3</v>
      </c>
      <c r="AV384" s="112">
        <f t="shared" si="74"/>
        <v>5.8351359512781573E-2</v>
      </c>
      <c r="AW384" s="112">
        <f t="shared" si="75"/>
        <v>9.5603490573420241E-2</v>
      </c>
      <c r="AX384" s="112">
        <f t="shared" si="76"/>
        <v>1</v>
      </c>
      <c r="AY384" s="112">
        <f>SUMPRODUCT(AN384:AW384,幕後結果_最佳化!$Z$1005:$AI$1005)</f>
        <v>0.29181930020835917</v>
      </c>
      <c r="AZ384" s="112">
        <f>(SUMPRODUCT(AN384:AW384,MMULT(AN384:AW384,幕後結果!$AB$9:$AK$18)))*252</f>
        <v>5.9332602509601082E-2</v>
      </c>
      <c r="BA384" s="112">
        <f t="shared" si="77"/>
        <v>0.24358284526953264</v>
      </c>
      <c r="BB384" s="88">
        <f t="shared" si="78"/>
        <v>1.0219081722808581</v>
      </c>
      <c r="BC384" s="46"/>
      <c r="BD384" s="46"/>
    </row>
    <row r="385" spans="1:56">
      <c r="A385" s="81">
        <v>384</v>
      </c>
      <c r="B385" s="112">
        <v>0.23651820242406285</v>
      </c>
      <c r="C385" s="112">
        <v>0.85807402493193585</v>
      </c>
      <c r="D385" s="112">
        <v>0.93648977592797689</v>
      </c>
      <c r="E385" s="112">
        <v>0.87333016264258401</v>
      </c>
      <c r="F385" s="112">
        <v>0.27754717500970116</v>
      </c>
      <c r="G385" s="112">
        <v>0.25597149185542745</v>
      </c>
      <c r="H385" s="112">
        <v>3.3620619201965685E-2</v>
      </c>
      <c r="I385" s="112">
        <v>0.70467413986061378</v>
      </c>
      <c r="J385" s="112">
        <v>0.15277745897061257</v>
      </c>
      <c r="K385" s="90">
        <v>0.2142762108589078</v>
      </c>
      <c r="L385" s="91"/>
      <c r="M385" s="92">
        <v>384</v>
      </c>
      <c r="N385" s="115">
        <v>-0.71754739234650611</v>
      </c>
      <c r="O385" s="115">
        <v>1.0717063447518254</v>
      </c>
      <c r="P385" s="115">
        <v>1.5259575041167421</v>
      </c>
      <c r="Q385" s="115">
        <v>1.1422751318309652</v>
      </c>
      <c r="R385" s="115">
        <v>-0.59014364525142216</v>
      </c>
      <c r="S385" s="115">
        <v>-0.65581528006395218</v>
      </c>
      <c r="T385" s="115">
        <v>-1.8300581873313089</v>
      </c>
      <c r="U385" s="112">
        <v>0.53789184285077485</v>
      </c>
      <c r="V385" s="112">
        <v>-1.024593743297068</v>
      </c>
      <c r="W385" s="84">
        <v>-0.79167119592595248</v>
      </c>
      <c r="X385" s="46"/>
      <c r="Y385" s="85">
        <v>384</v>
      </c>
      <c r="Z385" s="112">
        <f>(幕後結果!$AB$2+幕後結果!$AB$4*幕後結果_最佳化!$N1386)*12/3</f>
        <v>-0.93916157468988126</v>
      </c>
      <c r="AA385" s="112">
        <f>(幕後結果!$AC$2+幕後結果!$AC$4*幕後結果_最佳化!$O1386)*12/3</f>
        <v>3.6626658687494595E-2</v>
      </c>
      <c r="AB385" s="112">
        <f>(幕後結果!$AD$2+幕後結果!$AD$4*幕後結果_最佳化!$P1386)*12/3</f>
        <v>1.6765014864583119</v>
      </c>
      <c r="AC385" s="112">
        <f>(幕後結果!$AE$2+幕後結果!$AE$4*幕後結果_最佳化!$Q1386)*12/3</f>
        <v>2.218601049554338</v>
      </c>
      <c r="AD385" s="112">
        <f>(幕後結果!$AF$2+幕後結果!$AF$4*幕後結果_最佳化!$R1386)*12/3</f>
        <v>2.0399942108125142</v>
      </c>
      <c r="AE385" s="112">
        <f>(幕後結果!$AG$2+幕後結果!$AG$4*幕後結果_最佳化!$S1386)*12/3</f>
        <v>-0.42240049454975237</v>
      </c>
      <c r="AF385" s="112">
        <f>(幕後結果!$AH$2+幕後結果!$AH$4*幕後結果_最佳化!$T1386)*12/3</f>
        <v>-0.94993835665470261</v>
      </c>
      <c r="AG385" s="112">
        <f>(幕後結果!$AI$2+幕後結果!$AI$4*幕後結果_最佳化!$U1386)*12/3</f>
        <v>1.4483173556193847</v>
      </c>
      <c r="AH385" s="112">
        <f>(幕後結果!$AJ$2+幕後結果!$AJ$4*幕後結果_最佳化!$V1386)*12/3</f>
        <v>-0.42046432158229252</v>
      </c>
      <c r="AI385" s="86">
        <f>(幕後結果!$AK$2+幕後結果!$AK$4*幕後結果_最佳化!$W1386)*12/3</f>
        <v>-0.41580785026861067</v>
      </c>
      <c r="AJ385" s="46"/>
      <c r="AK385" s="46"/>
      <c r="AL385" s="46"/>
      <c r="AM385" s="94">
        <v>384</v>
      </c>
      <c r="AN385" s="112">
        <f t="shared" si="66"/>
        <v>3.8639181284007333E-2</v>
      </c>
      <c r="AO385" s="112">
        <f t="shared" si="67"/>
        <v>2.4857409499416672E-2</v>
      </c>
      <c r="AP385" s="112">
        <f t="shared" si="68"/>
        <v>3.2513413988233417E-2</v>
      </c>
      <c r="AQ385" s="112">
        <f t="shared" si="69"/>
        <v>3.647925187708996E-2</v>
      </c>
      <c r="AR385" s="112">
        <f t="shared" si="70"/>
        <v>0.17192354065076829</v>
      </c>
      <c r="AS385" s="112">
        <f t="shared" si="71"/>
        <v>9.3978420068112759E-2</v>
      </c>
      <c r="AT385" s="112">
        <f t="shared" si="72"/>
        <v>0.21394856981705498</v>
      </c>
      <c r="AU385" s="112">
        <f t="shared" si="73"/>
        <v>0.15216170724538444</v>
      </c>
      <c r="AV385" s="112">
        <f t="shared" si="74"/>
        <v>0.13374907528969959</v>
      </c>
      <c r="AW385" s="112">
        <f t="shared" si="75"/>
        <v>0.10174943028023258</v>
      </c>
      <c r="AX385" s="112">
        <f t="shared" si="76"/>
        <v>1</v>
      </c>
      <c r="AY385" s="112">
        <f>SUMPRODUCT(AN385:AW385,幕後結果_最佳化!$Z$1005:$AI$1005)</f>
        <v>0.56598694504219094</v>
      </c>
      <c r="AZ385" s="112">
        <f>(SUMPRODUCT(AN385:AW385,MMULT(AN385:AW385,幕後結果!$AB$9:$AK$18)))*252</f>
        <v>4.9721547805036202E-2</v>
      </c>
      <c r="BA385" s="112">
        <f t="shared" si="77"/>
        <v>0.22298329041665027</v>
      </c>
      <c r="BB385" s="88">
        <f t="shared" si="78"/>
        <v>2.3458571450120269</v>
      </c>
      <c r="BC385" s="46"/>
      <c r="BD385" s="46"/>
    </row>
    <row r="386" spans="1:56">
      <c r="A386" s="81">
        <v>385</v>
      </c>
      <c r="B386" s="112">
        <v>0.90819559211610446</v>
      </c>
      <c r="C386" s="112">
        <v>1.8917048533595437E-3</v>
      </c>
      <c r="D386" s="112">
        <v>0.90856936187332971</v>
      </c>
      <c r="E386" s="112">
        <v>0.27933939236059957</v>
      </c>
      <c r="F386" s="112">
        <v>4.8626102548015027E-3</v>
      </c>
      <c r="G386" s="112">
        <v>0.36628185410513403</v>
      </c>
      <c r="H386" s="112">
        <v>0.7405228604488705</v>
      </c>
      <c r="I386" s="112">
        <v>0.4003226142507188</v>
      </c>
      <c r="J386" s="112">
        <v>0.65462912551307073</v>
      </c>
      <c r="K386" s="90">
        <v>0.20164558354305973</v>
      </c>
      <c r="L386" s="91"/>
      <c r="M386" s="92">
        <v>385</v>
      </c>
      <c r="N386" s="115">
        <v>1.3297252395232262</v>
      </c>
      <c r="O386" s="115">
        <v>-2.8956775212938495</v>
      </c>
      <c r="P386" s="115">
        <v>1.3319966898263318</v>
      </c>
      <c r="Q386" s="115">
        <v>-0.58480508515087559</v>
      </c>
      <c r="R386" s="115">
        <v>-2.5854491916870952</v>
      </c>
      <c r="S386" s="115">
        <v>-0.34171722466132176</v>
      </c>
      <c r="T386" s="115">
        <v>0.64495819231157392</v>
      </c>
      <c r="U386" s="112">
        <v>-0.25251214415659218</v>
      </c>
      <c r="V386" s="112">
        <v>0.39784865610111825</v>
      </c>
      <c r="W386" s="84">
        <v>-0.83575780758235729</v>
      </c>
      <c r="X386" s="46"/>
      <c r="Y386" s="85">
        <v>385</v>
      </c>
      <c r="Z386" s="112">
        <f>(幕後結果!$AB$2+幕後結果!$AB$4*幕後結果_最佳化!$N1387)*12/3</f>
        <v>1.6026305739432274</v>
      </c>
      <c r="AA386" s="112">
        <f>(幕後結果!$AC$2+幕後結果!$AC$4*幕後結果_最佳化!$O1387)*12/3</f>
        <v>-5.2528402073838487</v>
      </c>
      <c r="AB386" s="112">
        <f>(幕後結果!$AD$2+幕後結果!$AD$4*幕後結果_最佳化!$P1387)*12/3</f>
        <v>1.722195657835724</v>
      </c>
      <c r="AC386" s="112">
        <f>(幕後結果!$AE$2+幕後結果!$AE$4*幕後結果_最佳化!$Q1387)*12/3</f>
        <v>0.35597094316075201</v>
      </c>
      <c r="AD386" s="112">
        <f>(幕後結果!$AF$2+幕後結果!$AF$4*幕後結果_最佳化!$R1387)*12/3</f>
        <v>-0.7934042284481575</v>
      </c>
      <c r="AE386" s="112">
        <f>(幕後結果!$AG$2+幕後結果!$AG$4*幕後結果_最佳化!$S1387)*12/3</f>
        <v>-1.8760297889110777</v>
      </c>
      <c r="AF386" s="112">
        <f>(幕後結果!$AH$2+幕後結果!$AH$4*幕後結果_最佳化!$T1387)*12/3</f>
        <v>-0.27375232421945744</v>
      </c>
      <c r="AG386" s="112">
        <f>(幕後結果!$AI$2+幕後結果!$AI$4*幕後結果_最佳化!$U1387)*12/3</f>
        <v>-0.61293842540299981</v>
      </c>
      <c r="AH386" s="112">
        <f>(幕後結果!$AJ$2+幕後結果!$AJ$4*幕後結果_最佳化!$V1387)*12/3</f>
        <v>1.2570559076033723</v>
      </c>
      <c r="AI386" s="86">
        <f>(幕後結果!$AK$2+幕後結果!$AK$4*幕後結果_最佳化!$W1387)*12/3</f>
        <v>-1.3304179775503264</v>
      </c>
      <c r="AJ386" s="46"/>
      <c r="AK386" s="46"/>
      <c r="AL386" s="46"/>
      <c r="AM386" s="94">
        <v>385</v>
      </c>
      <c r="AN386" s="112">
        <f t="shared" si="66"/>
        <v>1.6903746202619252E-2</v>
      </c>
      <c r="AO386" s="112">
        <f t="shared" si="67"/>
        <v>0.18999519930091222</v>
      </c>
      <c r="AP386" s="112">
        <f t="shared" si="68"/>
        <v>4.8903469207514545E-2</v>
      </c>
      <c r="AQ386" s="112">
        <f t="shared" si="69"/>
        <v>0.1034193873246039</v>
      </c>
      <c r="AR386" s="112">
        <f t="shared" si="70"/>
        <v>0.11291008958452219</v>
      </c>
      <c r="AS386" s="112">
        <f t="shared" si="71"/>
        <v>0.18104370677893677</v>
      </c>
      <c r="AT386" s="112">
        <f t="shared" si="72"/>
        <v>5.7604789289914492E-2</v>
      </c>
      <c r="AU386" s="112">
        <f t="shared" si="73"/>
        <v>0.12033115854020413</v>
      </c>
      <c r="AV386" s="112">
        <f t="shared" si="74"/>
        <v>1.7868534049106672E-2</v>
      </c>
      <c r="AW386" s="112">
        <f t="shared" si="75"/>
        <v>0.15101991972166595</v>
      </c>
      <c r="AX386" s="112">
        <f t="shared" si="76"/>
        <v>1.0000000000000002</v>
      </c>
      <c r="AY386" s="112">
        <f>SUMPRODUCT(AN386:AW386,幕後結果_最佳化!$Z$1005:$AI$1005)</f>
        <v>0.15297415215071486</v>
      </c>
      <c r="AZ386" s="112">
        <f>(SUMPRODUCT(AN386:AW386,MMULT(AN386:AW386,幕後結果!$AB$9:$AK$18)))*252</f>
        <v>6.6116143904339994E-2</v>
      </c>
      <c r="BA386" s="112">
        <f t="shared" si="77"/>
        <v>0.25713059698203944</v>
      </c>
      <c r="BB386" s="88">
        <f t="shared" si="78"/>
        <v>0.42808655773627569</v>
      </c>
      <c r="BC386" s="46"/>
      <c r="BD386" s="46"/>
    </row>
    <row r="387" spans="1:56">
      <c r="A387" s="81">
        <v>386</v>
      </c>
      <c r="B387" s="112">
        <v>0.49072488168989814</v>
      </c>
      <c r="C387" s="112">
        <v>6.335132739684135E-2</v>
      </c>
      <c r="D387" s="112">
        <v>0.42454614393363022</v>
      </c>
      <c r="E387" s="112">
        <v>1.107463718293511E-2</v>
      </c>
      <c r="F387" s="112">
        <v>0.27276819486996784</v>
      </c>
      <c r="G387" s="112">
        <v>0.58081668820471566</v>
      </c>
      <c r="H387" s="112">
        <v>9.6305778450018975E-2</v>
      </c>
      <c r="I387" s="112">
        <v>0.10476770512532596</v>
      </c>
      <c r="J387" s="112">
        <v>0.41408142616670807</v>
      </c>
      <c r="K387" s="90">
        <v>0.8044103592673264</v>
      </c>
      <c r="L387" s="91"/>
      <c r="M387" s="92">
        <v>386</v>
      </c>
      <c r="N387" s="115">
        <v>-2.325136868640372E-2</v>
      </c>
      <c r="O387" s="115">
        <v>-1.5272347232473509</v>
      </c>
      <c r="P387" s="115">
        <v>-0.19027672927744035</v>
      </c>
      <c r="Q387" s="115">
        <v>-2.2877982232176546</v>
      </c>
      <c r="R387" s="115">
        <v>-0.60446220505449055</v>
      </c>
      <c r="S387" s="115">
        <v>0.20398320481741722</v>
      </c>
      <c r="T387" s="115">
        <v>-1.302892230282461</v>
      </c>
      <c r="U387" s="112">
        <v>-1.2548439614712568</v>
      </c>
      <c r="V387" s="112">
        <v>-0.21705837524959587</v>
      </c>
      <c r="W387" s="84">
        <v>0.85748069124590998</v>
      </c>
      <c r="X387" s="46"/>
      <c r="Y387" s="85">
        <v>386</v>
      </c>
      <c r="Z387" s="112">
        <f>(幕後結果!$AB$2+幕後結果!$AB$4*幕後結果_最佳化!$N1388)*12/3</f>
        <v>-7.7158070957835806E-2</v>
      </c>
      <c r="AA387" s="112">
        <f>(幕後結果!$AC$2+幕後結果!$AC$4*幕後結果_最佳化!$O1388)*12/3</f>
        <v>-3.4845797066458721</v>
      </c>
      <c r="AB387" s="112">
        <f>(幕後結果!$AD$2+幕後結果!$AD$4*幕後結果_最佳化!$P1388)*12/3</f>
        <v>0.13548461321715671</v>
      </c>
      <c r="AC387" s="112">
        <f>(幕後結果!$AE$2+幕後結果!$AE$4*幕後結果_最佳化!$Q1388)*12/3</f>
        <v>-1.0816340376896034</v>
      </c>
      <c r="AD387" s="112">
        <f>(幕後結果!$AF$2+幕後結果!$AF$4*幕後結果_最佳化!$R1388)*12/3</f>
        <v>0.5529614860292178</v>
      </c>
      <c r="AE387" s="112">
        <f>(幕後結果!$AG$2+幕後結果!$AG$4*幕後結果_最佳化!$S1388)*12/3</f>
        <v>-0.65375369064243594</v>
      </c>
      <c r="AF387" s="112">
        <f>(幕後結果!$AH$2+幕後結果!$AH$4*幕後結果_最佳化!$T1388)*12/3</f>
        <v>-1.400893202511005</v>
      </c>
      <c r="AG387" s="112">
        <f>(幕後結果!$AI$2+幕後結果!$AI$4*幕後結果_最佳化!$U1388)*12/3</f>
        <v>-2.401647676289357</v>
      </c>
      <c r="AH387" s="112">
        <f>(幕後結果!$AJ$2+幕後結果!$AJ$4*幕後結果_最佳化!$V1388)*12/3</f>
        <v>0.88031229837592628</v>
      </c>
      <c r="AI387" s="86">
        <f>(幕後結果!$AK$2+幕後結果!$AK$4*幕後結果_最佳化!$W1388)*12/3</f>
        <v>-1.5328781005298775E-2</v>
      </c>
      <c r="AJ387" s="46"/>
      <c r="AK387" s="46"/>
      <c r="AL387" s="46"/>
      <c r="AM387" s="94">
        <v>386</v>
      </c>
      <c r="AN387" s="112">
        <f t="shared" si="66"/>
        <v>0.16381195503121077</v>
      </c>
      <c r="AO387" s="112">
        <f t="shared" si="67"/>
        <v>0.15578961118372037</v>
      </c>
      <c r="AP387" s="112">
        <f t="shared" si="68"/>
        <v>2.1337239970565088E-2</v>
      </c>
      <c r="AQ387" s="112">
        <f t="shared" si="69"/>
        <v>9.4974465377983958E-2</v>
      </c>
      <c r="AR387" s="112">
        <f t="shared" si="70"/>
        <v>0.15042030418310784</v>
      </c>
      <c r="AS387" s="112">
        <f t="shared" si="71"/>
        <v>1.522905458504889E-2</v>
      </c>
      <c r="AT387" s="112">
        <f t="shared" si="72"/>
        <v>0.15792838497283171</v>
      </c>
      <c r="AU387" s="112">
        <f t="shared" si="73"/>
        <v>1.4672187161012743E-2</v>
      </c>
      <c r="AV387" s="112">
        <f t="shared" si="74"/>
        <v>9.5607868144210129E-2</v>
      </c>
      <c r="AW387" s="112">
        <f t="shared" si="75"/>
        <v>0.13022892939030847</v>
      </c>
      <c r="AX387" s="112">
        <f t="shared" si="76"/>
        <v>0.99999999999999978</v>
      </c>
      <c r="AY387" s="112">
        <f>SUMPRODUCT(AN387:AW387,幕後結果_最佳化!$Z$1005:$AI$1005)</f>
        <v>0.29790487265426974</v>
      </c>
      <c r="AZ387" s="112">
        <f>(SUMPRODUCT(AN387:AW387,MMULT(AN387:AW387,幕後結果!$AB$9:$AK$18)))*252</f>
        <v>5.6906611101093602E-2</v>
      </c>
      <c r="BA387" s="112">
        <f t="shared" si="77"/>
        <v>0.23855106602380463</v>
      </c>
      <c r="BB387" s="88">
        <f t="shared" si="78"/>
        <v>1.0689739388078157</v>
      </c>
      <c r="BC387" s="46"/>
      <c r="BD387" s="46"/>
    </row>
    <row r="388" spans="1:56">
      <c r="A388" s="81">
        <v>387</v>
      </c>
      <c r="B388" s="112">
        <v>0.97382652544115755</v>
      </c>
      <c r="C388" s="112">
        <v>0.89600876715648203</v>
      </c>
      <c r="D388" s="112">
        <v>0.69322887576889314</v>
      </c>
      <c r="E388" s="112">
        <v>0.11941638351598671</v>
      </c>
      <c r="F388" s="112">
        <v>0.22927325512684438</v>
      </c>
      <c r="G388" s="112">
        <v>0.76401558148646886</v>
      </c>
      <c r="H388" s="112">
        <v>0.32233676881246387</v>
      </c>
      <c r="I388" s="112">
        <v>0.78470502677254794</v>
      </c>
      <c r="J388" s="112">
        <v>0.20115666283126732</v>
      </c>
      <c r="K388" s="90">
        <v>1.9278668659430176E-2</v>
      </c>
      <c r="L388" s="91"/>
      <c r="M388" s="92">
        <v>387</v>
      </c>
      <c r="N388" s="115">
        <v>1.9402694744624387</v>
      </c>
      <c r="O388" s="115">
        <v>1.2591325320613083</v>
      </c>
      <c r="P388" s="115">
        <v>0.50502361684314767</v>
      </c>
      <c r="Q388" s="115">
        <v>-1.1779093001539302</v>
      </c>
      <c r="R388" s="115">
        <v>-0.74124234888397389</v>
      </c>
      <c r="S388" s="115">
        <v>0.71927931696071279</v>
      </c>
      <c r="T388" s="115">
        <v>-0.46117432919761614</v>
      </c>
      <c r="U388" s="112">
        <v>0.78818252976399161</v>
      </c>
      <c r="V388" s="112">
        <v>-0.83749688766308594</v>
      </c>
      <c r="W388" s="84">
        <v>-2.0688801224265738</v>
      </c>
      <c r="X388" s="46"/>
      <c r="Y388" s="85">
        <v>387</v>
      </c>
      <c r="Z388" s="112">
        <f>(幕後結果!$AB$2+幕後結果!$AB$4*幕後結果_最佳化!$N1389)*12/3</f>
        <v>2.3606520111488822</v>
      </c>
      <c r="AA388" s="112">
        <f>(幕後結果!$AC$2+幕後結果!$AC$4*幕後結果_最佳化!$O1389)*12/3</f>
        <v>0.52583822784903167</v>
      </c>
      <c r="AB388" s="112">
        <f>(幕後結果!$AD$2+幕後結果!$AD$4*幕後結果_最佳化!$P1389)*12/3</f>
        <v>1.6119483783542841</v>
      </c>
      <c r="AC388" s="112">
        <f>(幕後結果!$AE$2+幕後結果!$AE$4*幕後結果_最佳化!$Q1389)*12/3</f>
        <v>0.48617954265885838</v>
      </c>
      <c r="AD388" s="112">
        <f>(幕後結果!$AF$2+幕後結果!$AF$4*幕後結果_最佳化!$R1389)*12/3</f>
        <v>2.0912162977744266</v>
      </c>
      <c r="AE388" s="112">
        <f>(幕後結果!$AG$2+幕後結果!$AG$4*幕後結果_最佳化!$S1389)*12/3</f>
        <v>0.74671534372323489</v>
      </c>
      <c r="AF388" s="112">
        <f>(幕後結果!$AH$2+幕後結果!$AH$4*幕後結果_最佳化!$T1389)*12/3</f>
        <v>-0.49334975501061784</v>
      </c>
      <c r="AG388" s="112">
        <f>(幕後結果!$AI$2+幕後結果!$AI$4*幕後結果_最佳化!$U1389)*12/3</f>
        <v>1.059005677033467</v>
      </c>
      <c r="AH388" s="112">
        <f>(幕後結果!$AJ$2+幕後結果!$AJ$4*幕後結果_最佳化!$V1389)*12/3</f>
        <v>0.63918755773206759</v>
      </c>
      <c r="AI388" s="86">
        <f>(幕後結果!$AK$2+幕後結果!$AK$4*幕後結果_最佳化!$W1389)*12/3</f>
        <v>-0.76699613065156935</v>
      </c>
      <c r="AJ388" s="46"/>
      <c r="AK388" s="46"/>
      <c r="AL388" s="46"/>
      <c r="AM388" s="94">
        <v>387</v>
      </c>
      <c r="AN388" s="112">
        <f t="shared" ref="AN388:AN451" si="79">B1389/SUM($B1389:$K1389)</f>
        <v>6.3366057601280931E-2</v>
      </c>
      <c r="AO388" s="112">
        <f t="shared" ref="AO388:AO451" si="80">C1389/SUM($B1389:$K1389)</f>
        <v>6.5841672454874711E-2</v>
      </c>
      <c r="AP388" s="112">
        <f t="shared" ref="AP388:AP451" si="81">D1389/SUM($B1389:$K1389)</f>
        <v>0.10514334964518408</v>
      </c>
      <c r="AQ388" s="112">
        <f t="shared" ref="AQ388:AQ451" si="82">E1389/SUM($B1389:$K1389)</f>
        <v>0.16426589592949892</v>
      </c>
      <c r="AR388" s="112">
        <f t="shared" ref="AR388:AR451" si="83">F1389/SUM($B1389:$K1389)</f>
        <v>0.21747424051645381</v>
      </c>
      <c r="AS388" s="112">
        <f t="shared" ref="AS388:AS451" si="84">G1389/SUM($B1389:$K1389)</f>
        <v>3.4367101994442761E-2</v>
      </c>
      <c r="AT388" s="112">
        <f t="shared" ref="AT388:AT451" si="85">H1389/SUM($B1389:$K1389)</f>
        <v>0.12093831148546012</v>
      </c>
      <c r="AU388" s="112">
        <f t="shared" ref="AU388:AU451" si="86">I1389/SUM($B1389:$K1389)</f>
        <v>9.4222532783324126E-2</v>
      </c>
      <c r="AV388" s="112">
        <f t="shared" ref="AV388:AV451" si="87">J1389/SUM($B1389:$K1389)</f>
        <v>8.13176246924108E-2</v>
      </c>
      <c r="AW388" s="112">
        <f t="shared" ref="AW388:AW451" si="88">K1389/SUM($B1389:$K1389)</f>
        <v>5.3063212897069716E-2</v>
      </c>
      <c r="AX388" s="112">
        <f t="shared" ref="AX388:AX451" si="89">SUM(AN388:AW388)</f>
        <v>0.99999999999999989</v>
      </c>
      <c r="AY388" s="112">
        <f>SUMPRODUCT(AN388:AW388,幕後結果_最佳化!$Z$1005:$AI$1005)</f>
        <v>0.67834356234179671</v>
      </c>
      <c r="AZ388" s="112">
        <f>(SUMPRODUCT(AN388:AW388,MMULT(AN388:AW388,幕後結果!$AB$9:$AK$18)))*252</f>
        <v>5.4648539631085846E-2</v>
      </c>
      <c r="BA388" s="112">
        <f t="shared" ref="BA388:BA451" si="90">AZ388^0.5</f>
        <v>0.23377027105918718</v>
      </c>
      <c r="BB388" s="88">
        <f t="shared" ref="BB388:BB451" si="91">(AY388-$BC$2)/$BA388</f>
        <v>2.7182394042778508</v>
      </c>
      <c r="BC388" s="46"/>
      <c r="BD388" s="46"/>
    </row>
    <row r="389" spans="1:56">
      <c r="A389" s="81">
        <v>388</v>
      </c>
      <c r="B389" s="112">
        <v>0.17974729219150465</v>
      </c>
      <c r="C389" s="112">
        <v>0.88099144888994063</v>
      </c>
      <c r="D389" s="112">
        <v>0.10718551528078635</v>
      </c>
      <c r="E389" s="112">
        <v>0.403020453371985</v>
      </c>
      <c r="F389" s="112">
        <v>0.99047545781047663</v>
      </c>
      <c r="G389" s="112">
        <v>0.4848626845134747</v>
      </c>
      <c r="H389" s="112">
        <v>0.28741341667809284</v>
      </c>
      <c r="I389" s="112">
        <v>0.92394458286631553</v>
      </c>
      <c r="J389" s="112">
        <v>0.5366736837639563</v>
      </c>
      <c r="K389" s="90">
        <v>0.79885768580035998</v>
      </c>
      <c r="L389" s="91"/>
      <c r="M389" s="92">
        <v>388</v>
      </c>
      <c r="N389" s="115">
        <v>-0.91632857596824735</v>
      </c>
      <c r="O389" s="115">
        <v>1.1799575414316601</v>
      </c>
      <c r="P389" s="115">
        <v>-1.2416356273317752</v>
      </c>
      <c r="Q389" s="115">
        <v>-0.24553668509016668</v>
      </c>
      <c r="R389" s="115">
        <v>2.3445690214938675</v>
      </c>
      <c r="S389" s="115">
        <v>-3.7952732280754665E-2</v>
      </c>
      <c r="T389" s="115">
        <v>-0.56095702594121355</v>
      </c>
      <c r="U389" s="112">
        <v>1.4321152727367996</v>
      </c>
      <c r="V389" s="112">
        <v>9.2057150887589326E-2</v>
      </c>
      <c r="W389" s="84">
        <v>0.83754796367846385</v>
      </c>
      <c r="X389" s="46"/>
      <c r="Y389" s="85">
        <v>388</v>
      </c>
      <c r="Z389" s="112">
        <f>(幕後結果!$AB$2+幕後結果!$AB$4*幕後結果_最佳化!$N1390)*12/3</f>
        <v>-1.1859584321090584</v>
      </c>
      <c r="AA389" s="112">
        <f>(幕後結果!$AC$2+幕後結果!$AC$4*幕後結果_最佳化!$O1390)*12/3</f>
        <v>0.16853358442650079</v>
      </c>
      <c r="AB389" s="112">
        <f>(幕後結果!$AD$2+幕後結果!$AD$4*幕後結果_最佳化!$P1390)*12/3</f>
        <v>-0.768957577136968</v>
      </c>
      <c r="AC389" s="112">
        <f>(幕後結果!$AE$2+幕後結果!$AE$4*幕後結果_最佳化!$Q1390)*12/3</f>
        <v>0.56668817860714737</v>
      </c>
      <c r="AD389" s="112">
        <f>(幕後結果!$AF$2+幕後結果!$AF$4*幕後結果_最佳化!$R1390)*12/3</f>
        <v>4.2413588684209689</v>
      </c>
      <c r="AE389" s="112">
        <f>(幕後結果!$AG$2+幕後結果!$AG$4*幕後結果_最佳化!$S1390)*12/3</f>
        <v>0.62379612490100711</v>
      </c>
      <c r="AF389" s="112">
        <f>(幕後結果!$AH$2+幕後結果!$AH$4*幕後結果_最佳化!$T1390)*12/3</f>
        <v>-0.11321783964409066</v>
      </c>
      <c r="AG389" s="112">
        <f>(幕後結果!$AI$2+幕後結果!$AI$4*幕後結果_最佳化!$U1390)*12/3</f>
        <v>1.2588419674191051</v>
      </c>
      <c r="AH389" s="112">
        <f>(幕後結果!$AJ$2+幕後結果!$AJ$4*幕後結果_最佳化!$V1390)*12/3</f>
        <v>1.5622691370029049</v>
      </c>
      <c r="AI389" s="86">
        <f>(幕後結果!$AK$2+幕後結果!$AK$4*幕後結果_最佳化!$W1390)*12/3</f>
        <v>1.0874320198717471</v>
      </c>
      <c r="AJ389" s="46"/>
      <c r="AK389" s="46"/>
      <c r="AL389" s="46"/>
      <c r="AM389" s="94">
        <v>388</v>
      </c>
      <c r="AN389" s="112">
        <f t="shared" si="79"/>
        <v>7.6973888295736412E-2</v>
      </c>
      <c r="AO389" s="112">
        <f t="shared" si="80"/>
        <v>0.1990623639138881</v>
      </c>
      <c r="AP389" s="112">
        <f t="shared" si="81"/>
        <v>9.3726512774772772E-2</v>
      </c>
      <c r="AQ389" s="112">
        <f t="shared" si="82"/>
        <v>2.9077098808190652E-2</v>
      </c>
      <c r="AR389" s="112">
        <f t="shared" si="83"/>
        <v>0.13792258604069213</v>
      </c>
      <c r="AS389" s="112">
        <f t="shared" si="84"/>
        <v>4.715294043813884E-3</v>
      </c>
      <c r="AT389" s="112">
        <f t="shared" si="85"/>
        <v>7.4496528754327898E-2</v>
      </c>
      <c r="AU389" s="112">
        <f t="shared" si="86"/>
        <v>0.18740248825665559</v>
      </c>
      <c r="AV389" s="112">
        <f t="shared" si="87"/>
        <v>0.15667107684148435</v>
      </c>
      <c r="AW389" s="112">
        <f t="shared" si="88"/>
        <v>3.9952162270438157E-2</v>
      </c>
      <c r="AX389" s="112">
        <f t="shared" si="89"/>
        <v>1</v>
      </c>
      <c r="AY389" s="112">
        <f>SUMPRODUCT(AN389:AW389,幕後結果_最佳化!$Z$1005:$AI$1005)</f>
        <v>0.32632998291414944</v>
      </c>
      <c r="AZ389" s="112">
        <f>(SUMPRODUCT(AN389:AW389,MMULT(AN389:AW389,幕後結果!$AB$9:$AK$18)))*252</f>
        <v>6.4093969953704505E-2</v>
      </c>
      <c r="BA389" s="112">
        <f t="shared" si="90"/>
        <v>0.25316786911791256</v>
      </c>
      <c r="BB389" s="88">
        <f t="shared" si="91"/>
        <v>1.119533785632735</v>
      </c>
      <c r="BC389" s="46"/>
      <c r="BD389" s="46"/>
    </row>
    <row r="390" spans="1:56">
      <c r="A390" s="81">
        <v>389</v>
      </c>
      <c r="B390" s="112">
        <v>0.77514980557314428</v>
      </c>
      <c r="C390" s="112">
        <v>0.73435577851855283</v>
      </c>
      <c r="D390" s="112">
        <v>0.81448635342874631</v>
      </c>
      <c r="E390" s="112">
        <v>0.82596857515720146</v>
      </c>
      <c r="F390" s="112">
        <v>0.14822742848634585</v>
      </c>
      <c r="G390" s="112">
        <v>0.47561990253563802</v>
      </c>
      <c r="H390" s="112">
        <v>3.2092766148170471E-2</v>
      </c>
      <c r="I390" s="112">
        <v>0.84881219847306943</v>
      </c>
      <c r="J390" s="112">
        <v>6.9446106514278405E-2</v>
      </c>
      <c r="K390" s="90">
        <v>0.72420732858878956</v>
      </c>
      <c r="L390" s="91"/>
      <c r="M390" s="92">
        <v>389</v>
      </c>
      <c r="N390" s="115">
        <v>0.75591461821482142</v>
      </c>
      <c r="O390" s="115">
        <v>0.62604039980736781</v>
      </c>
      <c r="P390" s="115">
        <v>0.89455074248557187</v>
      </c>
      <c r="Q390" s="115">
        <v>0.9383533530110536</v>
      </c>
      <c r="R390" s="115">
        <v>-1.0440659957738767</v>
      </c>
      <c r="S390" s="115">
        <v>-6.1149930074008041E-2</v>
      </c>
      <c r="T390" s="115">
        <v>-1.8508889393510071</v>
      </c>
      <c r="U390" s="112">
        <v>1.0313523805643878</v>
      </c>
      <c r="V390" s="112">
        <v>-1.4799289342327346</v>
      </c>
      <c r="W390" s="84">
        <v>0.59538620757594707</v>
      </c>
      <c r="X390" s="46"/>
      <c r="Y390" s="85">
        <v>389</v>
      </c>
      <c r="Z390" s="112">
        <f>(幕後結果!$AB$2+幕後結果!$AB$4*幕後結果_最佳化!$N1391)*12/3</f>
        <v>0.8902157693199837</v>
      </c>
      <c r="AA390" s="112">
        <f>(幕後結果!$AC$2+幕後結果!$AC$4*幕後結果_最佳化!$O1391)*12/3</f>
        <v>-0.4495116593936726</v>
      </c>
      <c r="AB390" s="112">
        <f>(幕後結果!$AD$2+幕後結果!$AD$4*幕後結果_最佳化!$P1391)*12/3</f>
        <v>1.5282525999238326</v>
      </c>
      <c r="AC390" s="112">
        <f>(幕後結果!$AE$2+幕後結果!$AE$4*幕後結果_最佳化!$Q1391)*12/3</f>
        <v>1.9325355215423403</v>
      </c>
      <c r="AD390" s="112">
        <f>(幕後結果!$AF$2+幕後結果!$AF$4*幕後結果_最佳化!$R1391)*12/3</f>
        <v>1.7713117144533002</v>
      </c>
      <c r="AE390" s="112">
        <f>(幕後結果!$AG$2+幕後結果!$AG$4*幕後結果_最佳化!$S1391)*12/3</f>
        <v>-0.11042407048237597</v>
      </c>
      <c r="AF390" s="112">
        <f>(幕後結果!$AH$2+幕後結果!$AH$4*幕後結果_最佳化!$T1391)*12/3</f>
        <v>-1.2297797781570983</v>
      </c>
      <c r="AG390" s="112">
        <f>(幕後結果!$AI$2+幕後結果!$AI$4*幕後結果_最佳化!$U1391)*12/3</f>
        <v>1.8035723096689551</v>
      </c>
      <c r="AH390" s="112">
        <f>(幕後結果!$AJ$2+幕後結果!$AJ$4*幕後結果_最佳化!$V1391)*12/3</f>
        <v>-0.70697544602045015</v>
      </c>
      <c r="AI390" s="86">
        <f>(幕後結果!$AK$2+幕後結果!$AK$4*幕後結果_最佳化!$W1391)*12/3</f>
        <v>0.4727886255193372</v>
      </c>
      <c r="AJ390" s="46"/>
      <c r="AK390" s="46"/>
      <c r="AL390" s="46"/>
      <c r="AM390" s="94">
        <v>389</v>
      </c>
      <c r="AN390" s="112">
        <f t="shared" si="79"/>
        <v>0.17137312347154882</v>
      </c>
      <c r="AO390" s="112">
        <f t="shared" si="80"/>
        <v>0.17778950074179523</v>
      </c>
      <c r="AP390" s="112">
        <f t="shared" si="81"/>
        <v>3.7983925436940603E-2</v>
      </c>
      <c r="AQ390" s="112">
        <f t="shared" si="82"/>
        <v>0.14724148743683738</v>
      </c>
      <c r="AR390" s="112">
        <f t="shared" si="83"/>
        <v>8.9507110009339558E-2</v>
      </c>
      <c r="AS390" s="112">
        <f t="shared" si="84"/>
        <v>9.9188630126524555E-2</v>
      </c>
      <c r="AT390" s="112">
        <f t="shared" si="85"/>
        <v>0.12258120421064417</v>
      </c>
      <c r="AU390" s="112">
        <f t="shared" si="86"/>
        <v>7.284565457003167E-2</v>
      </c>
      <c r="AV390" s="112">
        <f t="shared" si="87"/>
        <v>1.2255308952415574E-3</v>
      </c>
      <c r="AW390" s="112">
        <f t="shared" si="88"/>
        <v>8.0263833101096319E-2</v>
      </c>
      <c r="AX390" s="112">
        <f t="shared" si="89"/>
        <v>0.99999999999999989</v>
      </c>
      <c r="AY390" s="112">
        <f>SUMPRODUCT(AN390:AW390,幕後結果_最佳化!$Z$1005:$AI$1005)</f>
        <v>9.965765813589085E-2</v>
      </c>
      <c r="AZ390" s="112">
        <f>(SUMPRODUCT(AN390:AW390,MMULT(AN390:AW390,幕後結果!$AB$9:$AK$18)))*252</f>
        <v>5.7636843715112462E-2</v>
      </c>
      <c r="BA390" s="112">
        <f t="shared" si="90"/>
        <v>0.24007674546926128</v>
      </c>
      <c r="BB390" s="88">
        <f t="shared" si="91"/>
        <v>0.2364146432631391</v>
      </c>
      <c r="BC390" s="46"/>
      <c r="BD390" s="46"/>
    </row>
    <row r="391" spans="1:56">
      <c r="A391" s="81">
        <v>390</v>
      </c>
      <c r="B391" s="112">
        <v>0.7774728189678517</v>
      </c>
      <c r="C391" s="112">
        <v>0.92764484505476985</v>
      </c>
      <c r="D391" s="112">
        <v>0.4143748191204204</v>
      </c>
      <c r="E391" s="112">
        <v>0.37643546020350138</v>
      </c>
      <c r="F391" s="112">
        <v>0.48857688252820863</v>
      </c>
      <c r="G391" s="112">
        <v>0.17579311833417166</v>
      </c>
      <c r="H391" s="112">
        <v>0.58473346506631851</v>
      </c>
      <c r="I391" s="112">
        <v>0.9321535174787885</v>
      </c>
      <c r="J391" s="112">
        <v>3.757922612260578E-2</v>
      </c>
      <c r="K391" s="90">
        <v>2.8842411494101494E-2</v>
      </c>
      <c r="L391" s="91"/>
      <c r="M391" s="92">
        <v>390</v>
      </c>
      <c r="N391" s="115">
        <v>0.76368603965157034</v>
      </c>
      <c r="O391" s="115">
        <v>1.4584726447482392</v>
      </c>
      <c r="P391" s="115">
        <v>-0.21630547937764932</v>
      </c>
      <c r="Q391" s="115">
        <v>-0.31485609240007961</v>
      </c>
      <c r="R391" s="115">
        <v>-2.8637423025727159E-2</v>
      </c>
      <c r="S391" s="115">
        <v>-0.93151691942389481</v>
      </c>
      <c r="T391" s="115">
        <v>0.21401793657559523</v>
      </c>
      <c r="U391" s="112">
        <v>1.4920235754758979</v>
      </c>
      <c r="V391" s="112">
        <v>-1.7794961700579495</v>
      </c>
      <c r="W391" s="84">
        <v>-1.898085476870689</v>
      </c>
      <c r="X391" s="46"/>
      <c r="Y391" s="85">
        <v>390</v>
      </c>
      <c r="Z391" s="112">
        <f>(幕後結果!$AB$2+幕後結果!$AB$4*幕後結果_最佳化!$N1392)*12/3</f>
        <v>0.89986438068915275</v>
      </c>
      <c r="AA391" s="112">
        <f>(幕後結果!$AC$2+幕後結果!$AC$4*幕後結果_最佳化!$O1392)*12/3</f>
        <v>0.69831590204628802</v>
      </c>
      <c r="AB391" s="112">
        <f>(幕後結果!$AD$2+幕後結果!$AD$4*幕後結果_最佳化!$P1392)*12/3</f>
        <v>0.6531981104458835</v>
      </c>
      <c r="AC391" s="112">
        <f>(幕後結果!$AE$2+幕後結果!$AE$4*幕後結果_最佳化!$Q1392)*12/3</f>
        <v>0.90638918910327748</v>
      </c>
      <c r="AD391" s="112">
        <f>(幕後結果!$AF$2+幕後結果!$AF$4*幕後結果_最佳化!$R1392)*12/3</f>
        <v>2.5766575790641948</v>
      </c>
      <c r="AE391" s="112">
        <f>(幕後結果!$AG$2+幕後結果!$AG$4*幕後結果_最佳化!$S1392)*12/3</f>
        <v>-0.66614396599641934</v>
      </c>
      <c r="AF391" s="112">
        <f>(幕後結果!$AH$2+幕後結果!$AH$4*幕後結果_最佳化!$T1392)*12/3</f>
        <v>0.17563922105518984</v>
      </c>
      <c r="AG391" s="112">
        <f>(幕後結果!$AI$2+幕後結果!$AI$4*幕後結果_最佳化!$U1392)*12/3</f>
        <v>1.6157846469356949</v>
      </c>
      <c r="AH391" s="112">
        <f>(幕後結果!$AJ$2+幕後結果!$AJ$4*幕後結果_最佳化!$V1392)*12/3</f>
        <v>-0.28120713939459874</v>
      </c>
      <c r="AI391" s="86">
        <f>(幕後結果!$AK$2+幕後結果!$AK$4*幕後結果_最佳化!$W1392)*12/3</f>
        <v>-0.94642313173901249</v>
      </c>
      <c r="AJ391" s="46"/>
      <c r="AK391" s="46"/>
      <c r="AL391" s="46"/>
      <c r="AM391" s="94">
        <v>390</v>
      </c>
      <c r="AN391" s="112">
        <f t="shared" si="79"/>
        <v>0.14129863297019149</v>
      </c>
      <c r="AO391" s="112">
        <f t="shared" si="80"/>
        <v>0.11031353884899966</v>
      </c>
      <c r="AP391" s="112">
        <f t="shared" si="81"/>
        <v>2.4502313249456391E-2</v>
      </c>
      <c r="AQ391" s="112">
        <f t="shared" si="82"/>
        <v>4.5097342764544177E-2</v>
      </c>
      <c r="AR391" s="112">
        <f t="shared" si="83"/>
        <v>0.11484934138015901</v>
      </c>
      <c r="AS391" s="112">
        <f t="shared" si="84"/>
        <v>1.718296257503529E-2</v>
      </c>
      <c r="AT391" s="112">
        <f t="shared" si="85"/>
        <v>0.12183659998830298</v>
      </c>
      <c r="AU391" s="112">
        <f t="shared" si="86"/>
        <v>0.11844799725472314</v>
      </c>
      <c r="AV391" s="112">
        <f t="shared" si="87"/>
        <v>0.15095381794184295</v>
      </c>
      <c r="AW391" s="112">
        <f t="shared" si="88"/>
        <v>0.15551745302674491</v>
      </c>
      <c r="AX391" s="112">
        <f t="shared" si="89"/>
        <v>1</v>
      </c>
      <c r="AY391" s="112">
        <f>SUMPRODUCT(AN391:AW391,幕後結果_最佳化!$Z$1005:$AI$1005)</f>
        <v>0.35022548189238356</v>
      </c>
      <c r="AZ391" s="112">
        <f>(SUMPRODUCT(AN391:AW391,MMULT(AN391:AW391,幕後結果!$AB$9:$AK$18)))*252</f>
        <v>5.476320133041554E-2</v>
      </c>
      <c r="BA391" s="112">
        <f t="shared" si="90"/>
        <v>0.23401538695225907</v>
      </c>
      <c r="BB391" s="88">
        <f t="shared" si="91"/>
        <v>1.3132704045442973</v>
      </c>
      <c r="BC391" s="46"/>
      <c r="BD391" s="46"/>
    </row>
    <row r="392" spans="1:56">
      <c r="A392" s="81">
        <v>391</v>
      </c>
      <c r="B392" s="112">
        <v>2.9304046770948666E-2</v>
      </c>
      <c r="C392" s="112">
        <v>0.58134606786991205</v>
      </c>
      <c r="D392" s="112">
        <v>0.60929133736543095</v>
      </c>
      <c r="E392" s="112">
        <v>0.21994907400356212</v>
      </c>
      <c r="F392" s="112">
        <v>0.23285148837111902</v>
      </c>
      <c r="G392" s="112">
        <v>4.9887479052989958E-2</v>
      </c>
      <c r="H392" s="112">
        <v>0.81722205713133134</v>
      </c>
      <c r="I392" s="112">
        <v>0.51324502572562158</v>
      </c>
      <c r="J392" s="112">
        <v>0.71029481103584469</v>
      </c>
      <c r="K392" s="90">
        <v>0.39659671105738337</v>
      </c>
      <c r="L392" s="91"/>
      <c r="M392" s="92">
        <v>391</v>
      </c>
      <c r="N392" s="115">
        <v>-1.8911217515062921</v>
      </c>
      <c r="O392" s="115">
        <v>0.20533824649450078</v>
      </c>
      <c r="P392" s="115">
        <v>0.27747249177258576</v>
      </c>
      <c r="Q392" s="115">
        <v>-0.77236521851962858</v>
      </c>
      <c r="R392" s="115">
        <v>-0.72948837418440626</v>
      </c>
      <c r="S392" s="115">
        <v>-1.6459456069044174</v>
      </c>
      <c r="T392" s="115">
        <v>0.90482918854552352</v>
      </c>
      <c r="U392" s="112">
        <v>3.3206457593749732E-2</v>
      </c>
      <c r="V392" s="112">
        <v>0.55424617981513491</v>
      </c>
      <c r="W392" s="84">
        <v>-0.26216605552027039</v>
      </c>
      <c r="X392" s="46"/>
      <c r="Y392" s="85">
        <v>391</v>
      </c>
      <c r="Z392" s="112">
        <f>(幕後結果!$AB$2+幕後結果!$AB$4*幕後結果_最佳化!$N1393)*12/3</f>
        <v>-2.396213286080747</v>
      </c>
      <c r="AA392" s="112">
        <f>(幕後結果!$AC$2+幕後結果!$AC$4*幕後結果_最佳化!$O1393)*12/3</f>
        <v>-1.2592578577079827</v>
      </c>
      <c r="AB392" s="112">
        <f>(幕後結果!$AD$2+幕後結果!$AD$4*幕後結果_最佳化!$P1393)*12/3</f>
        <v>0.1539309770191768</v>
      </c>
      <c r="AC392" s="112">
        <f>(幕後結果!$AE$2+幕後結果!$AE$4*幕後結果_最佳化!$Q1393)*12/3</f>
        <v>0.31607153421554135</v>
      </c>
      <c r="AD392" s="112">
        <f>(幕後結果!$AF$2+幕後結果!$AF$4*幕後結果_最佳化!$R1393)*12/3</f>
        <v>0.71113945734796236</v>
      </c>
      <c r="AE392" s="112">
        <f>(幕後結果!$AG$2+幕後結果!$AG$4*幕後結果_最佳化!$S1393)*12/3</f>
        <v>-1.860066123190854</v>
      </c>
      <c r="AF392" s="112">
        <f>(幕後結果!$AH$2+幕後結果!$AH$4*幕後結果_最佳化!$T1393)*12/3</f>
        <v>0.53815630840827999</v>
      </c>
      <c r="AG392" s="112">
        <f>(幕後結果!$AI$2+幕後結果!$AI$4*幕後結果_最佳化!$U1393)*12/3</f>
        <v>-0.56969179873633147</v>
      </c>
      <c r="AH392" s="112">
        <f>(幕後結果!$AJ$2+幕後結果!$AJ$4*幕後結果_最佳化!$V1393)*12/3</f>
        <v>1.2318834639729443</v>
      </c>
      <c r="AI392" s="86">
        <f>(幕後結果!$AK$2+幕後結果!$AK$4*幕後結果_最佳化!$W1393)*12/3</f>
        <v>-0.40611054046974199</v>
      </c>
      <c r="AJ392" s="46"/>
      <c r="AK392" s="46"/>
      <c r="AL392" s="46"/>
      <c r="AM392" s="94">
        <v>391</v>
      </c>
      <c r="AN392" s="112">
        <f t="shared" si="79"/>
        <v>0.13867823986666875</v>
      </c>
      <c r="AO392" s="112">
        <f t="shared" si="80"/>
        <v>1.3325167295481426E-2</v>
      </c>
      <c r="AP392" s="112">
        <f t="shared" si="81"/>
        <v>4.1102018397373742E-3</v>
      </c>
      <c r="AQ392" s="112">
        <f t="shared" si="82"/>
        <v>0.12529825009308779</v>
      </c>
      <c r="AR392" s="112">
        <f t="shared" si="83"/>
        <v>9.9148191825941839E-2</v>
      </c>
      <c r="AS392" s="112">
        <f t="shared" si="84"/>
        <v>0.17818712614062288</v>
      </c>
      <c r="AT392" s="112">
        <f t="shared" si="85"/>
        <v>5.4197499467404868E-2</v>
      </c>
      <c r="AU392" s="112">
        <f t="shared" si="86"/>
        <v>0.21040411472929024</v>
      </c>
      <c r="AV392" s="112">
        <f t="shared" si="87"/>
        <v>1.3702075049530086E-2</v>
      </c>
      <c r="AW392" s="112">
        <f t="shared" si="88"/>
        <v>0.16294913369223468</v>
      </c>
      <c r="AX392" s="112">
        <f t="shared" si="89"/>
        <v>0.99999999999999978</v>
      </c>
      <c r="AY392" s="112">
        <f>SUMPRODUCT(AN392:AW392,幕後結果_最佳化!$Z$1005:$AI$1005)</f>
        <v>0.3825149439257422</v>
      </c>
      <c r="AZ392" s="112">
        <f>(SUMPRODUCT(AN392:AW392,MMULT(AN392:AW392,幕後結果!$AB$9:$AK$18)))*252</f>
        <v>5.7196576142301774E-2</v>
      </c>
      <c r="BA392" s="112">
        <f t="shared" si="90"/>
        <v>0.2391580568208016</v>
      </c>
      <c r="BB392" s="88">
        <f t="shared" si="91"/>
        <v>1.4200439175679196</v>
      </c>
      <c r="BC392" s="46"/>
      <c r="BD392" s="46"/>
    </row>
    <row r="393" spans="1:56">
      <c r="A393" s="81">
        <v>392</v>
      </c>
      <c r="B393" s="112">
        <v>0.42792211165143978</v>
      </c>
      <c r="C393" s="112">
        <v>0.14288602723207955</v>
      </c>
      <c r="D393" s="112">
        <v>0.60624209201534662</v>
      </c>
      <c r="E393" s="112">
        <v>0.64757848429788623</v>
      </c>
      <c r="F393" s="112">
        <v>0.76220082285497659</v>
      </c>
      <c r="G393" s="112">
        <v>0.38175524590846455</v>
      </c>
      <c r="H393" s="112">
        <v>0.61217657336798315</v>
      </c>
      <c r="I393" s="112">
        <v>0.38100012532217686</v>
      </c>
      <c r="J393" s="112">
        <v>0.44161902702450395</v>
      </c>
      <c r="K393" s="90">
        <v>0.36032736723366821</v>
      </c>
      <c r="L393" s="91"/>
      <c r="M393" s="92">
        <v>392</v>
      </c>
      <c r="N393" s="115">
        <v>-0.18166679850472858</v>
      </c>
      <c r="O393" s="115">
        <v>-1.0674425246271786</v>
      </c>
      <c r="P393" s="115">
        <v>0.26953785455300405</v>
      </c>
      <c r="Q393" s="115">
        <v>0.37879105358372567</v>
      </c>
      <c r="R393" s="115">
        <v>0.71339986876018235</v>
      </c>
      <c r="S393" s="115">
        <v>-0.30087411196383418</v>
      </c>
      <c r="T393" s="115">
        <v>0.28499646099374587</v>
      </c>
      <c r="U393" s="112">
        <v>-0.30285515201329005</v>
      </c>
      <c r="V393" s="112">
        <v>-0.14686566412153862</v>
      </c>
      <c r="W393" s="84">
        <v>-0.357583892212402</v>
      </c>
      <c r="X393" s="46"/>
      <c r="Y393" s="85">
        <v>392</v>
      </c>
      <c r="Z393" s="112">
        <f>(幕後結果!$AB$2+幕後結果!$AB$4*幕後結果_最佳化!$N1394)*12/3</f>
        <v>-0.27383881072175137</v>
      </c>
      <c r="AA393" s="112">
        <f>(幕後結果!$AC$2+幕後結果!$AC$4*幕後結果_最佳化!$O1394)*12/3</f>
        <v>-2.8647164616527121</v>
      </c>
      <c r="AB393" s="112">
        <f>(幕後結果!$AD$2+幕後結果!$AD$4*幕後結果_最佳化!$P1394)*12/3</f>
        <v>0.53264584061980125</v>
      </c>
      <c r="AC393" s="112">
        <f>(幕後結果!$AE$2+幕後結果!$AE$4*幕後結果_最佳化!$Q1394)*12/3</f>
        <v>1.0305677835106879</v>
      </c>
      <c r="AD393" s="112">
        <f>(幕後結果!$AF$2+幕後結果!$AF$4*幕後結果_最佳化!$R1394)*12/3</f>
        <v>2.5962073105677188</v>
      </c>
      <c r="AE393" s="112">
        <f>(幕後結果!$AG$2+幕後結果!$AG$4*幕後結果_最佳化!$S1394)*12/3</f>
        <v>-0.57402655108768941</v>
      </c>
      <c r="AF393" s="112">
        <f>(幕後結果!$AH$2+幕後結果!$AH$4*幕後結果_最佳化!$T1394)*12/3</f>
        <v>0.16080781219139079</v>
      </c>
      <c r="AG393" s="112">
        <f>(幕後結果!$AI$2+幕後結果!$AI$4*幕後結果_最佳化!$U1394)*12/3</f>
        <v>0.11268707348481821</v>
      </c>
      <c r="AH393" s="112">
        <f>(幕後結果!$AJ$2+幕後結果!$AJ$4*幕後結果_最佳化!$V1394)*12/3</f>
        <v>1.3154779156241854</v>
      </c>
      <c r="AI393" s="86">
        <f>(幕後結果!$AK$2+幕後結果!$AK$4*幕後結果_最佳化!$W1394)*12/3</f>
        <v>-0.3477451575860227</v>
      </c>
      <c r="AJ393" s="46"/>
      <c r="AK393" s="46"/>
      <c r="AL393" s="46"/>
      <c r="AM393" s="94">
        <v>392</v>
      </c>
      <c r="AN393" s="112">
        <f t="shared" si="79"/>
        <v>4.9757872138861473E-3</v>
      </c>
      <c r="AO393" s="112">
        <f t="shared" si="80"/>
        <v>0.16954133142706826</v>
      </c>
      <c r="AP393" s="112">
        <f t="shared" si="81"/>
        <v>9.4676780541419051E-2</v>
      </c>
      <c r="AQ393" s="112">
        <f t="shared" si="82"/>
        <v>2.5760887743490259E-2</v>
      </c>
      <c r="AR393" s="112">
        <f t="shared" si="83"/>
        <v>0.10922118309130779</v>
      </c>
      <c r="AS393" s="112">
        <f t="shared" si="84"/>
        <v>0.1662361686914266</v>
      </c>
      <c r="AT393" s="112">
        <f t="shared" si="85"/>
        <v>4.55363927118057E-2</v>
      </c>
      <c r="AU393" s="112">
        <f t="shared" si="86"/>
        <v>0.1464971479446717</v>
      </c>
      <c r="AV393" s="112">
        <f t="shared" si="87"/>
        <v>8.8187587806213441E-2</v>
      </c>
      <c r="AW393" s="112">
        <f t="shared" si="88"/>
        <v>0.14936673282871091</v>
      </c>
      <c r="AX393" s="112">
        <f t="shared" si="89"/>
        <v>0.99999999999999978</v>
      </c>
      <c r="AY393" s="112">
        <f>SUMPRODUCT(AN393:AW393,幕後結果_最佳化!$Z$1005:$AI$1005)</f>
        <v>0.2164583378855382</v>
      </c>
      <c r="AZ393" s="112">
        <f>(SUMPRODUCT(AN393:AW393,MMULT(AN393:AW393,幕後結果!$AB$9:$AK$18)))*252</f>
        <v>6.2181252138592324E-2</v>
      </c>
      <c r="BA393" s="112">
        <f t="shared" si="90"/>
        <v>0.24936168939633113</v>
      </c>
      <c r="BB393" s="88">
        <f t="shared" si="91"/>
        <v>0.69601043490561054</v>
      </c>
      <c r="BC393" s="46"/>
      <c r="BD393" s="46"/>
    </row>
    <row r="394" spans="1:56">
      <c r="A394" s="81">
        <v>393</v>
      </c>
      <c r="B394" s="112">
        <v>0.2965518781210621</v>
      </c>
      <c r="C394" s="112">
        <v>0.42705451809475714</v>
      </c>
      <c r="D394" s="112">
        <v>0.56460061933711914</v>
      </c>
      <c r="E394" s="112">
        <v>0.1712282480822267</v>
      </c>
      <c r="F394" s="112">
        <v>0.1036372545381341</v>
      </c>
      <c r="G394" s="112">
        <v>0.97883575677141343</v>
      </c>
      <c r="H394" s="112">
        <v>0.49319103948015863</v>
      </c>
      <c r="I394" s="112">
        <v>0.80193092557903434</v>
      </c>
      <c r="J394" s="112">
        <v>0.86131981175492456</v>
      </c>
      <c r="K394" s="90">
        <v>0.25462677473502882</v>
      </c>
      <c r="L394" s="91"/>
      <c r="M394" s="92">
        <v>393</v>
      </c>
      <c r="N394" s="115">
        <v>-0.5343437098623004</v>
      </c>
      <c r="O394" s="115">
        <v>-0.18387816288869646</v>
      </c>
      <c r="P394" s="115">
        <v>0.16264397448307905</v>
      </c>
      <c r="Q394" s="115">
        <v>-0.94932273061568095</v>
      </c>
      <c r="R394" s="115">
        <v>-1.2610953130429561</v>
      </c>
      <c r="S394" s="115">
        <v>2.0302760580042865</v>
      </c>
      <c r="T394" s="115">
        <v>-1.7068361675037762E-2</v>
      </c>
      <c r="U394" s="112">
        <v>0.84853848535965815</v>
      </c>
      <c r="V394" s="112">
        <v>1.0862681440362836</v>
      </c>
      <c r="W394" s="84">
        <v>-0.66000043612375658</v>
      </c>
      <c r="X394" s="46"/>
      <c r="Y394" s="85">
        <v>393</v>
      </c>
      <c r="Z394" s="112">
        <f>(幕後結果!$AB$2+幕後結果!$AB$4*幕後結果_最佳化!$N1395)*12/3</f>
        <v>-0.7117049699905138</v>
      </c>
      <c r="AA394" s="112">
        <f>(幕後結果!$AC$2+幕後結果!$AC$4*幕後結果_最佳化!$O1395)*12/3</f>
        <v>-1.6777426942944567</v>
      </c>
      <c r="AB394" s="112">
        <f>(幕後結果!$AD$2+幕後結果!$AD$4*幕後結果_最佳化!$P1395)*12/3</f>
        <v>0.42360090823980251</v>
      </c>
      <c r="AC394" s="112">
        <f>(幕後結果!$AE$2+幕後結果!$AE$4*幕後結果_最佳化!$Q1395)*12/3</f>
        <v>0.17415302913081387</v>
      </c>
      <c r="AD394" s="112">
        <f>(幕後結果!$AF$2+幕後結果!$AF$4*幕後結果_最佳化!$R1395)*12/3</f>
        <v>0.42957199225796661</v>
      </c>
      <c r="AE394" s="112">
        <f>(幕後結果!$AG$2+幕後結果!$AG$4*幕後結果_最佳化!$S1395)*12/3</f>
        <v>1.6060919027704215</v>
      </c>
      <c r="AF394" s="112">
        <f>(幕後結果!$AH$2+幕後結果!$AH$4*幕後結果_最佳化!$T1395)*12/3</f>
        <v>-0.3966488754316419</v>
      </c>
      <c r="AG394" s="112">
        <f>(幕後結果!$AI$2+幕後結果!$AI$4*幕後結果_最佳化!$U1395)*12/3</f>
        <v>0.42708505435096306</v>
      </c>
      <c r="AH394" s="112">
        <f>(幕後結果!$AJ$2+幕後結果!$AJ$4*幕後結果_最佳化!$V1395)*12/3</f>
        <v>1.5952005591313372</v>
      </c>
      <c r="AI394" s="86">
        <f>(幕後結果!$AK$2+幕後結果!$AK$4*幕後結果_最佳化!$W1395)*12/3</f>
        <v>-0.49742108212363467</v>
      </c>
      <c r="AJ394" s="46"/>
      <c r="AK394" s="46"/>
      <c r="AL394" s="46"/>
      <c r="AM394" s="94">
        <v>393</v>
      </c>
      <c r="AN394" s="112">
        <f t="shared" si="79"/>
        <v>0.13007071512654964</v>
      </c>
      <c r="AO394" s="112">
        <f t="shared" si="80"/>
        <v>3.3812743787408776E-2</v>
      </c>
      <c r="AP394" s="112">
        <f t="shared" si="81"/>
        <v>0.1395255544335344</v>
      </c>
      <c r="AQ394" s="112">
        <f t="shared" si="82"/>
        <v>0.16999940322030208</v>
      </c>
      <c r="AR394" s="112">
        <f t="shared" si="83"/>
        <v>5.1725455679021558E-2</v>
      </c>
      <c r="AS394" s="112">
        <f t="shared" si="84"/>
        <v>0.17381661857862074</v>
      </c>
      <c r="AT394" s="112">
        <f t="shared" si="85"/>
        <v>5.6627482424731916E-2</v>
      </c>
      <c r="AU394" s="112">
        <f t="shared" si="86"/>
        <v>0.1040057084398916</v>
      </c>
      <c r="AV394" s="112">
        <f t="shared" si="87"/>
        <v>6.8880552661831698E-2</v>
      </c>
      <c r="AW394" s="112">
        <f t="shared" si="88"/>
        <v>7.1535765648107458E-2</v>
      </c>
      <c r="AX394" s="112">
        <f t="shared" si="89"/>
        <v>0.99999999999999978</v>
      </c>
      <c r="AY394" s="112">
        <f>SUMPRODUCT(AN394:AW394,幕後結果_最佳化!$Z$1005:$AI$1005)</f>
        <v>0.37625535802178856</v>
      </c>
      <c r="AZ394" s="112">
        <f>(SUMPRODUCT(AN394:AW394,MMULT(AN394:AW394,幕後結果!$AB$9:$AK$18)))*252</f>
        <v>4.8112927515965742E-2</v>
      </c>
      <c r="BA394" s="112">
        <f t="shared" si="90"/>
        <v>0.2193465922141617</v>
      </c>
      <c r="BB394" s="88">
        <f t="shared" si="91"/>
        <v>1.5197653843480414</v>
      </c>
      <c r="BC394" s="46"/>
      <c r="BD394" s="46"/>
    </row>
    <row r="395" spans="1:56">
      <c r="A395" s="81">
        <v>394</v>
      </c>
      <c r="B395" s="112">
        <v>0.66846590370844905</v>
      </c>
      <c r="C395" s="112">
        <v>0.12884663281758368</v>
      </c>
      <c r="D395" s="112">
        <v>0.50844354391573066</v>
      </c>
      <c r="E395" s="112">
        <v>0.93031102987756897</v>
      </c>
      <c r="F395" s="112">
        <v>5.4059688526487015E-2</v>
      </c>
      <c r="G395" s="112">
        <v>0.4074705539021608</v>
      </c>
      <c r="H395" s="112">
        <v>0.49180084794447798</v>
      </c>
      <c r="I395" s="112">
        <v>7.3197462218368647E-2</v>
      </c>
      <c r="J395" s="112">
        <v>0.9585117483577088</v>
      </c>
      <c r="K395" s="90">
        <v>0.20020809500333026</v>
      </c>
      <c r="L395" s="91"/>
      <c r="M395" s="92">
        <v>394</v>
      </c>
      <c r="N395" s="115">
        <v>0.43568100037916313</v>
      </c>
      <c r="O395" s="115">
        <v>-1.1318600763640989</v>
      </c>
      <c r="P395" s="115">
        <v>2.1166406295164333E-2</v>
      </c>
      <c r="Q395" s="115">
        <v>1.4781114859331175</v>
      </c>
      <c r="R395" s="115">
        <v>-1.6067037206745172</v>
      </c>
      <c r="S395" s="115">
        <v>-0.23405651048842815</v>
      </c>
      <c r="T395" s="115">
        <v>-2.0553673440523928E-2</v>
      </c>
      <c r="U395" s="112">
        <v>-1.45238377760135</v>
      </c>
      <c r="V395" s="112">
        <v>1.7336708398986085</v>
      </c>
      <c r="W395" s="84">
        <v>-0.84087816837395135</v>
      </c>
      <c r="X395" s="46"/>
      <c r="Y395" s="85">
        <v>394</v>
      </c>
      <c r="Z395" s="112">
        <f>(幕後結果!$AB$2+幕後結果!$AB$4*幕後結果_最佳化!$N1396)*12/3</f>
        <v>0.49262959399966394</v>
      </c>
      <c r="AA395" s="112">
        <f>(幕後結果!$AC$2+幕後結果!$AC$4*幕後結果_最佳化!$O1396)*12/3</f>
        <v>-2.8998502367365737</v>
      </c>
      <c r="AB395" s="112">
        <f>(幕後結果!$AD$2+幕後結果!$AD$4*幕後結果_最佳化!$P1396)*12/3</f>
        <v>0.49696062593674428</v>
      </c>
      <c r="AC395" s="112">
        <f>(幕後結果!$AE$2+幕後結果!$AE$4*幕後結果_最佳化!$Q1396)*12/3</f>
        <v>1.7948199445316899</v>
      </c>
      <c r="AD395" s="112">
        <f>(幕後結果!$AF$2+幕後結果!$AF$4*幕後結果_最佳化!$R1396)*12/3</f>
        <v>0.62293293994909438</v>
      </c>
      <c r="AE395" s="112">
        <f>(幕後結果!$AG$2+幕後結果!$AG$4*幕後結果_最佳化!$S1396)*12/3</f>
        <v>-0.91213135217732944</v>
      </c>
      <c r="AF395" s="112">
        <f>(幕後結果!$AH$2+幕後結果!$AH$4*幕後結果_最佳化!$T1396)*12/3</f>
        <v>-0.31399808358057602</v>
      </c>
      <c r="AG395" s="112">
        <f>(幕後結果!$AI$2+幕後結果!$AI$4*幕後結果_最佳化!$U1396)*12/3</f>
        <v>-0.26521613422221679</v>
      </c>
      <c r="AH395" s="112">
        <f>(幕後結果!$AJ$2+幕後結果!$AJ$4*幕後結果_最佳化!$V1396)*12/3</f>
        <v>2.2148524848754247</v>
      </c>
      <c r="AI395" s="86">
        <f>(幕後結果!$AK$2+幕後結果!$AK$4*幕後結果_最佳化!$W1396)*12/3</f>
        <v>-0.66166225284150282</v>
      </c>
      <c r="AJ395" s="46"/>
      <c r="AK395" s="46"/>
      <c r="AL395" s="46"/>
      <c r="AM395" s="94">
        <v>394</v>
      </c>
      <c r="AN395" s="112">
        <f t="shared" si="79"/>
        <v>0.11751978136469614</v>
      </c>
      <c r="AO395" s="112">
        <f t="shared" si="80"/>
        <v>0.12492315324478027</v>
      </c>
      <c r="AP395" s="112">
        <f t="shared" si="81"/>
        <v>0.18234275019534893</v>
      </c>
      <c r="AQ395" s="112">
        <f t="shared" si="82"/>
        <v>6.1084484191237104E-2</v>
      </c>
      <c r="AR395" s="112">
        <f t="shared" si="83"/>
        <v>0.20306637578150463</v>
      </c>
      <c r="AS395" s="112">
        <f t="shared" si="84"/>
        <v>0.18226679869926396</v>
      </c>
      <c r="AT395" s="112">
        <f t="shared" si="85"/>
        <v>1.783664329549276E-3</v>
      </c>
      <c r="AU395" s="112">
        <f t="shared" si="86"/>
        <v>2.9999480397065296E-2</v>
      </c>
      <c r="AV395" s="112">
        <f t="shared" si="87"/>
        <v>9.3970676182119836E-2</v>
      </c>
      <c r="AW395" s="112">
        <f t="shared" si="88"/>
        <v>3.0428356144345655E-3</v>
      </c>
      <c r="AX395" s="112">
        <f t="shared" si="89"/>
        <v>1.0000000000000002</v>
      </c>
      <c r="AY395" s="112">
        <f>SUMPRODUCT(AN395:AW395,幕後結果_最佳化!$Z$1005:$AI$1005)</f>
        <v>0.48767139025182987</v>
      </c>
      <c r="AZ395" s="112">
        <f>(SUMPRODUCT(AN395:AW395,MMULT(AN395:AW395,幕後結果!$AB$9:$AK$18)))*252</f>
        <v>6.4005062724186379E-2</v>
      </c>
      <c r="BA395" s="112">
        <f t="shared" si="90"/>
        <v>0.2529922187028415</v>
      </c>
      <c r="BB395" s="88">
        <f t="shared" si="91"/>
        <v>1.7580437553861983</v>
      </c>
      <c r="BC395" s="46"/>
      <c r="BD395" s="46"/>
    </row>
    <row r="396" spans="1:56">
      <c r="A396" s="81">
        <v>395</v>
      </c>
      <c r="B396" s="112">
        <v>0.26475920426203148</v>
      </c>
      <c r="C396" s="112">
        <v>0.1370168393676845</v>
      </c>
      <c r="D396" s="112">
        <v>0.87893380637713947</v>
      </c>
      <c r="E396" s="112">
        <v>0.95441300149816688</v>
      </c>
      <c r="F396" s="112">
        <v>0.8887419552925</v>
      </c>
      <c r="G396" s="112">
        <v>0.65699856275911239</v>
      </c>
      <c r="H396" s="112">
        <v>9.1405123627747775E-2</v>
      </c>
      <c r="I396" s="112">
        <v>0.79370900404005851</v>
      </c>
      <c r="J396" s="112">
        <v>0.29033655470204422</v>
      </c>
      <c r="K396" s="90">
        <v>0.99674784568910835</v>
      </c>
      <c r="L396" s="91"/>
      <c r="M396" s="92">
        <v>395</v>
      </c>
      <c r="N396" s="115">
        <v>-0.62874134070352805</v>
      </c>
      <c r="O396" s="115">
        <v>-1.0938205743294909</v>
      </c>
      <c r="P396" s="115">
        <v>1.1696734978560019</v>
      </c>
      <c r="Q396" s="115">
        <v>1.6892371255484067</v>
      </c>
      <c r="R396" s="115">
        <v>1.2198649112428286</v>
      </c>
      <c r="S396" s="115">
        <v>0.40428538088304344</v>
      </c>
      <c r="T396" s="115">
        <v>-1.332151995682084</v>
      </c>
      <c r="U396" s="112">
        <v>0.81935834760221193</v>
      </c>
      <c r="V396" s="112">
        <v>-0.55240178284675545</v>
      </c>
      <c r="W396" s="84">
        <v>2.7212117324945226</v>
      </c>
      <c r="X396" s="46"/>
      <c r="Y396" s="85">
        <v>395</v>
      </c>
      <c r="Z396" s="112">
        <f>(幕後結果!$AB$2+幕後結果!$AB$4*幕後結果_最佳化!$N1397)*12/3</f>
        <v>-0.82890438602660266</v>
      </c>
      <c r="AA396" s="112">
        <f>(幕後結果!$AC$2+幕後結果!$AC$4*幕後結果_最佳化!$O1397)*12/3</f>
        <v>-2.9399114424038459</v>
      </c>
      <c r="AB396" s="112">
        <f>(幕後結果!$AD$2+幕後結果!$AD$4*幕後結果_最佳化!$P1397)*12/3</f>
        <v>1.1747846858468405</v>
      </c>
      <c r="AC396" s="112">
        <f>(幕後結果!$AE$2+幕後結果!$AE$4*幕後結果_最佳化!$Q1397)*12/3</f>
        <v>2.161844508531273</v>
      </c>
      <c r="AD396" s="112">
        <f>(幕後結果!$AF$2+幕後結果!$AF$4*幕後結果_最佳化!$R1397)*12/3</f>
        <v>3.3840156701091981</v>
      </c>
      <c r="AE396" s="112">
        <f>(幕後結果!$AG$2+幕後結果!$AG$4*幕後結果_最佳化!$S1397)*12/3</f>
        <v>0.3585620177389594</v>
      </c>
      <c r="AF396" s="112">
        <f>(幕後結果!$AH$2+幕後結果!$AH$4*幕後結果_最佳化!$T1397)*12/3</f>
        <v>-0.6522159191187562</v>
      </c>
      <c r="AG396" s="112">
        <f>(幕後結果!$AI$2+幕後結果!$AI$4*幕後結果_最佳化!$U1397)*12/3</f>
        <v>1.6946663645518647</v>
      </c>
      <c r="AH396" s="112">
        <f>(幕後結果!$AJ$2+幕後結果!$AJ$4*幕後結果_最佳化!$V1397)*12/3</f>
        <v>0.61762304802767132</v>
      </c>
      <c r="AI396" s="86">
        <f>(幕後結果!$AK$2+幕後結果!$AK$4*幕後結果_最佳化!$W1397)*12/3</f>
        <v>1.7414190908904732</v>
      </c>
      <c r="AJ396" s="46"/>
      <c r="AK396" s="46"/>
      <c r="AL396" s="46"/>
      <c r="AM396" s="94">
        <v>395</v>
      </c>
      <c r="AN396" s="112">
        <f t="shared" si="79"/>
        <v>7.6608302557719336E-3</v>
      </c>
      <c r="AO396" s="112">
        <f t="shared" si="80"/>
        <v>0.1230466679155186</v>
      </c>
      <c r="AP396" s="112">
        <f t="shared" si="81"/>
        <v>2.8370199287445066E-2</v>
      </c>
      <c r="AQ396" s="112">
        <f t="shared" si="82"/>
        <v>3.8366665375936721E-3</v>
      </c>
      <c r="AR396" s="112">
        <f t="shared" si="83"/>
        <v>0.13335212564471505</v>
      </c>
      <c r="AS396" s="112">
        <f t="shared" si="84"/>
        <v>0.16576337865109128</v>
      </c>
      <c r="AT396" s="112">
        <f t="shared" si="85"/>
        <v>0.13176933124910248</v>
      </c>
      <c r="AU396" s="112">
        <f t="shared" si="86"/>
        <v>5.4787459206759523E-2</v>
      </c>
      <c r="AV396" s="112">
        <f t="shared" si="87"/>
        <v>0.16863673197266726</v>
      </c>
      <c r="AW396" s="112">
        <f t="shared" si="88"/>
        <v>0.18277660927933498</v>
      </c>
      <c r="AX396" s="112">
        <f t="shared" si="89"/>
        <v>1</v>
      </c>
      <c r="AY396" s="112">
        <f>SUMPRODUCT(AN396:AW396,幕後結果_最佳化!$Z$1005:$AI$1005)</f>
        <v>0.33611649432299545</v>
      </c>
      <c r="AZ396" s="112">
        <f>(SUMPRODUCT(AN396:AW396,MMULT(AN396:AW396,幕後結果!$AB$9:$AK$18)))*252</f>
        <v>5.6504570342489215E-2</v>
      </c>
      <c r="BA396" s="112">
        <f t="shared" si="90"/>
        <v>0.23770690007336601</v>
      </c>
      <c r="BB396" s="88">
        <f t="shared" si="91"/>
        <v>1.2335211734808578</v>
      </c>
      <c r="BC396" s="46"/>
      <c r="BD396" s="46"/>
    </row>
    <row r="397" spans="1:56">
      <c r="A397" s="81">
        <v>396</v>
      </c>
      <c r="B397" s="112">
        <v>0.84548139447424164</v>
      </c>
      <c r="C397" s="112">
        <v>0.50495468314601832</v>
      </c>
      <c r="D397" s="112">
        <v>0.94017064697375008</v>
      </c>
      <c r="E397" s="112">
        <v>0.49186920497550357</v>
      </c>
      <c r="F397" s="112">
        <v>0.50782352779410922</v>
      </c>
      <c r="G397" s="112">
        <v>6.4951589119655484E-2</v>
      </c>
      <c r="H397" s="112">
        <v>6.0351522772989163E-2</v>
      </c>
      <c r="I397" s="112">
        <v>0.71810570533082108</v>
      </c>
      <c r="J397" s="112">
        <v>0.63727578900170556</v>
      </c>
      <c r="K397" s="90">
        <v>0.10658501103206697</v>
      </c>
      <c r="L397" s="91"/>
      <c r="M397" s="92">
        <v>396</v>
      </c>
      <c r="N397" s="115">
        <v>1.0172443327295579</v>
      </c>
      <c r="O397" s="115">
        <v>1.2419868158838818E-2</v>
      </c>
      <c r="P397" s="115">
        <v>1.5562077206867464</v>
      </c>
      <c r="Q397" s="115">
        <v>-2.0382291878183963E-2</v>
      </c>
      <c r="R397" s="115">
        <v>1.9611933119721026E-2</v>
      </c>
      <c r="S397" s="115">
        <v>-1.5144838050848621</v>
      </c>
      <c r="T397" s="115">
        <v>-1.551829415528214</v>
      </c>
      <c r="U397" s="112">
        <v>0.57722334407921227</v>
      </c>
      <c r="V397" s="112">
        <v>0.35118652050479626</v>
      </c>
      <c r="W397" s="84">
        <v>-1.2448958894690012</v>
      </c>
      <c r="X397" s="46"/>
      <c r="Y397" s="85">
        <v>396</v>
      </c>
      <c r="Z397" s="112">
        <f>(幕後結果!$AB$2+幕後結果!$AB$4*幕後結果_最佳化!$N1398)*12/3</f>
        <v>1.214669780094038</v>
      </c>
      <c r="AA397" s="112">
        <f>(幕後結果!$AC$2+幕後結果!$AC$4*幕後結果_最佳化!$O1398)*12/3</f>
        <v>-1.2724198504340249</v>
      </c>
      <c r="AB397" s="112">
        <f>(幕後結果!$AD$2+幕後結果!$AD$4*幕後結果_最佳化!$P1398)*12/3</f>
        <v>2.1175967781787697</v>
      </c>
      <c r="AC397" s="112">
        <f>(幕後結果!$AE$2+幕後結果!$AE$4*幕後結果_最佳化!$Q1398)*12/3</f>
        <v>1.3026771443816352</v>
      </c>
      <c r="AD397" s="112">
        <f>(幕後結果!$AF$2+幕後結果!$AF$4*幕後結果_最佳化!$R1398)*12/3</f>
        <v>2.660355373966004</v>
      </c>
      <c r="AE397" s="112">
        <f>(幕後結果!$AG$2+幕後結果!$AG$4*幕後結果_最佳化!$S1398)*12/3</f>
        <v>-1.6281783359092732</v>
      </c>
      <c r="AF397" s="112">
        <f>(幕後結果!$AH$2+幕後結果!$AH$4*幕後結果_最佳化!$T1398)*12/3</f>
        <v>-0.93061548223019053</v>
      </c>
      <c r="AG397" s="112">
        <f>(幕後結果!$AI$2+幕後結果!$AI$4*幕後結果_最佳化!$U1398)*12/3</f>
        <v>0.90813437502398642</v>
      </c>
      <c r="AH397" s="112">
        <f>(幕後結果!$AJ$2+幕後結果!$AJ$4*幕後結果_最佳化!$V1398)*12/3</f>
        <v>1.554848542505425</v>
      </c>
      <c r="AI397" s="86">
        <f>(幕後結果!$AK$2+幕後結果!$AK$4*幕後結果_最佳化!$W1398)*12/3</f>
        <v>-0.46319376255260347</v>
      </c>
      <c r="AJ397" s="46"/>
      <c r="AK397" s="46"/>
      <c r="AL397" s="46"/>
      <c r="AM397" s="94">
        <v>396</v>
      </c>
      <c r="AN397" s="112">
        <f t="shared" si="79"/>
        <v>0.10812511519939537</v>
      </c>
      <c r="AO397" s="112">
        <f t="shared" si="80"/>
        <v>0.11523256177388327</v>
      </c>
      <c r="AP397" s="112">
        <f t="shared" si="81"/>
        <v>7.0542973971837328E-2</v>
      </c>
      <c r="AQ397" s="112">
        <f t="shared" si="82"/>
        <v>5.8361140807228908E-2</v>
      </c>
      <c r="AR397" s="112">
        <f t="shared" si="83"/>
        <v>0.13530137921669849</v>
      </c>
      <c r="AS397" s="112">
        <f t="shared" si="84"/>
        <v>5.1426365162635365E-2</v>
      </c>
      <c r="AT397" s="112">
        <f t="shared" si="85"/>
        <v>0.13867360868460898</v>
      </c>
      <c r="AU397" s="112">
        <f t="shared" si="86"/>
        <v>0.13166838916228474</v>
      </c>
      <c r="AV397" s="112">
        <f t="shared" si="87"/>
        <v>7.2037592744192788E-2</v>
      </c>
      <c r="AW397" s="112">
        <f t="shared" si="88"/>
        <v>0.11863087327723483</v>
      </c>
      <c r="AX397" s="112">
        <f t="shared" si="89"/>
        <v>1</v>
      </c>
      <c r="AY397" s="112">
        <f>SUMPRODUCT(AN397:AW397,幕後結果_最佳化!$Z$1005:$AI$1005)</f>
        <v>0.32845564396170684</v>
      </c>
      <c r="AZ397" s="112">
        <f>(SUMPRODUCT(AN397:AW397,MMULT(AN397:AW397,幕後結果!$AB$9:$AK$18)))*252</f>
        <v>5.3116889936149263E-2</v>
      </c>
      <c r="BA397" s="112">
        <f t="shared" si="90"/>
        <v>0.2304710175621856</v>
      </c>
      <c r="BB397" s="88">
        <f t="shared" si="91"/>
        <v>1.2390089087217153</v>
      </c>
      <c r="BC397" s="46"/>
      <c r="BD397" s="46"/>
    </row>
    <row r="398" spans="1:56">
      <c r="A398" s="81">
        <v>397</v>
      </c>
      <c r="B398" s="112">
        <v>0.38463565520236509</v>
      </c>
      <c r="C398" s="112">
        <v>0.17279114078612667</v>
      </c>
      <c r="D398" s="112">
        <v>0.13764551361733202</v>
      </c>
      <c r="E398" s="112">
        <v>0.65559888374670749</v>
      </c>
      <c r="F398" s="112">
        <v>0.14847166035574211</v>
      </c>
      <c r="G398" s="112">
        <v>0.71992065632224045</v>
      </c>
      <c r="H398" s="112">
        <v>0.47216974272541878</v>
      </c>
      <c r="I398" s="112">
        <v>0.6517239275248139</v>
      </c>
      <c r="J398" s="112">
        <v>0.30355247741883717</v>
      </c>
      <c r="K398" s="90">
        <v>0.41956551006181386</v>
      </c>
      <c r="L398" s="91"/>
      <c r="M398" s="92">
        <v>397</v>
      </c>
      <c r="N398" s="115">
        <v>-0.2933281872625908</v>
      </c>
      <c r="O398" s="115">
        <v>-0.94319282721975783</v>
      </c>
      <c r="P398" s="115">
        <v>-1.0909587651073951</v>
      </c>
      <c r="Q398" s="115">
        <v>0.40048105770056286</v>
      </c>
      <c r="R398" s="115">
        <v>-1.043010735471269</v>
      </c>
      <c r="S398" s="115">
        <v>0.58260581883744722</v>
      </c>
      <c r="T398" s="115">
        <v>-6.9816787297632105E-2</v>
      </c>
      <c r="U398" s="112">
        <v>0.38997890615329994</v>
      </c>
      <c r="V398" s="112">
        <v>-0.51421031779656523</v>
      </c>
      <c r="W398" s="84">
        <v>-0.20300513309211315</v>
      </c>
      <c r="X398" s="46"/>
      <c r="Y398" s="85">
        <v>397</v>
      </c>
      <c r="Z398" s="112">
        <f>(幕後結果!$AB$2+幕後結果!$AB$4*幕後結果_最佳化!$N1399)*12/3</f>
        <v>-0.41247205225099332</v>
      </c>
      <c r="AA398" s="112">
        <f>(幕後結果!$AC$2+幕後結果!$AC$4*幕後結果_最佳化!$O1399)*12/3</f>
        <v>-2.7031930253751342</v>
      </c>
      <c r="AB398" s="112">
        <f>(幕後結果!$AD$2+幕後結果!$AD$4*幕後結果_最佳化!$P1399)*12/3</f>
        <v>-0.66648081142004123</v>
      </c>
      <c r="AC398" s="112">
        <f>(幕後結果!$AE$2+幕後結果!$AE$4*幕後結果_最佳化!$Q1399)*12/3</f>
        <v>0.74042330046928184</v>
      </c>
      <c r="AD398" s="112">
        <f>(幕後結果!$AF$2+幕後結果!$AF$4*幕後結果_最佳化!$R1399)*12/3</f>
        <v>0.61625213913604893</v>
      </c>
      <c r="AE398" s="112">
        <f>(幕後結果!$AG$2+幕後結果!$AG$4*幕後結果_最佳化!$S1399)*12/3</f>
        <v>-5.7703566433905118E-3</v>
      </c>
      <c r="AF398" s="112">
        <f>(幕後結果!$AH$2+幕後結果!$AH$4*幕後結果_最佳化!$T1399)*12/3</f>
        <v>-0.45103029262614425</v>
      </c>
      <c r="AG398" s="112">
        <f>(幕後結果!$AI$2+幕後結果!$AI$4*幕後結果_最佳化!$U1399)*12/3</f>
        <v>0.29625497529252137</v>
      </c>
      <c r="AH398" s="112">
        <f>(幕後結果!$AJ$2+幕後結果!$AJ$4*幕後結果_最佳化!$V1399)*12/3</f>
        <v>0.14420807736121333</v>
      </c>
      <c r="AI398" s="86">
        <f>(幕後結果!$AK$2+幕後結果!$AK$4*幕後結果_最佳化!$W1399)*12/3</f>
        <v>-0.73122892524324312</v>
      </c>
      <c r="AJ398" s="46"/>
      <c r="AK398" s="46"/>
      <c r="AL398" s="46"/>
      <c r="AM398" s="94">
        <v>397</v>
      </c>
      <c r="AN398" s="112">
        <f t="shared" si="79"/>
        <v>0.13016843040226997</v>
      </c>
      <c r="AO398" s="112">
        <f t="shared" si="80"/>
        <v>6.0807825930868073E-2</v>
      </c>
      <c r="AP398" s="112">
        <f t="shared" si="81"/>
        <v>0.11550488665178221</v>
      </c>
      <c r="AQ398" s="112">
        <f t="shared" si="82"/>
        <v>0.11864447613635043</v>
      </c>
      <c r="AR398" s="112">
        <f t="shared" si="83"/>
        <v>5.1291238156894361E-2</v>
      </c>
      <c r="AS398" s="112">
        <f t="shared" si="84"/>
        <v>2.1338018625600606E-2</v>
      </c>
      <c r="AT398" s="112">
        <f t="shared" si="85"/>
        <v>0.13973503763849116</v>
      </c>
      <c r="AU398" s="112">
        <f t="shared" si="86"/>
        <v>0.13908327808312695</v>
      </c>
      <c r="AV398" s="112">
        <f t="shared" si="87"/>
        <v>7.3209462222171978E-2</v>
      </c>
      <c r="AW398" s="112">
        <f t="shared" si="88"/>
        <v>0.15021734615244431</v>
      </c>
      <c r="AX398" s="112">
        <f t="shared" si="89"/>
        <v>0.99999999999999989</v>
      </c>
      <c r="AY398" s="112">
        <f>SUMPRODUCT(AN398:AW398,幕後結果_最佳化!$Z$1005:$AI$1005)</f>
        <v>0.31001589221244619</v>
      </c>
      <c r="AZ398" s="112">
        <f>(SUMPRODUCT(AN398:AW398,MMULT(AN398:AW398,幕後結果!$AB$9:$AK$18)))*252</f>
        <v>4.7630309690534549E-2</v>
      </c>
      <c r="BA398" s="112">
        <f t="shared" si="90"/>
        <v>0.21824369335798582</v>
      </c>
      <c r="BB398" s="88">
        <f t="shared" si="91"/>
        <v>1.2239340715990137</v>
      </c>
      <c r="BC398" s="46"/>
      <c r="BD398" s="46"/>
    </row>
    <row r="399" spans="1:56">
      <c r="A399" s="81">
        <v>398</v>
      </c>
      <c r="B399" s="112">
        <v>0.77733813484137526</v>
      </c>
      <c r="C399" s="112">
        <v>0.45707756520752074</v>
      </c>
      <c r="D399" s="112">
        <v>0.7915135522352934</v>
      </c>
      <c r="E399" s="112">
        <v>0.62959387168372949</v>
      </c>
      <c r="F399" s="112">
        <v>0.82896660680195322</v>
      </c>
      <c r="G399" s="112">
        <v>0.45290168088625449</v>
      </c>
      <c r="H399" s="112">
        <v>0.41460743797689026</v>
      </c>
      <c r="I399" s="112">
        <v>0.74293367644686015</v>
      </c>
      <c r="J399" s="112">
        <v>0.31199121731442347</v>
      </c>
      <c r="K399" s="90">
        <v>0.46595153413819723</v>
      </c>
      <c r="L399" s="91"/>
      <c r="M399" s="92">
        <v>398</v>
      </c>
      <c r="N399" s="115">
        <v>0.7632342094492891</v>
      </c>
      <c r="O399" s="115">
        <v>-0.10779900723344119</v>
      </c>
      <c r="P399" s="115">
        <v>0.8116841429113687</v>
      </c>
      <c r="Q399" s="115">
        <v>0.33077789826627774</v>
      </c>
      <c r="R399" s="115">
        <v>0.95008948343372357</v>
      </c>
      <c r="S399" s="115">
        <v>-0.11833356680428565</v>
      </c>
      <c r="T399" s="115">
        <v>-0.21570862725859977</v>
      </c>
      <c r="U399" s="112">
        <v>0.6524163075125371</v>
      </c>
      <c r="V399" s="112">
        <v>-0.49021405717161115</v>
      </c>
      <c r="W399" s="84">
        <v>-8.5450724495395869E-2</v>
      </c>
      <c r="X399" s="46"/>
      <c r="Y399" s="85">
        <v>398</v>
      </c>
      <c r="Z399" s="112">
        <f>(幕後結果!$AB$2+幕後結果!$AB$4*幕後結果_最佳化!$N1400)*12/3</f>
        <v>0.89930341072218534</v>
      </c>
      <c r="AA399" s="112">
        <f>(幕後結果!$AC$2+幕後結果!$AC$4*幕後結果_最佳化!$O1400)*12/3</f>
        <v>-1.4601599163074539</v>
      </c>
      <c r="AB399" s="112">
        <f>(幕後結果!$AD$2+幕後結果!$AD$4*幕後結果_最佳化!$P1400)*12/3</f>
        <v>1.3841670213170785</v>
      </c>
      <c r="AC399" s="112">
        <f>(幕後結果!$AE$2+幕後結果!$AE$4*幕後結果_最佳化!$Q1400)*12/3</f>
        <v>1.3458792785641496</v>
      </c>
      <c r="AD399" s="112">
        <f>(幕後結果!$AF$2+幕後結果!$AF$4*幕後結果_最佳化!$R1400)*12/3</f>
        <v>3.449184619326525</v>
      </c>
      <c r="AE399" s="112">
        <f>(幕後結果!$AG$2+幕後結果!$AG$4*幕後結果_最佳化!$S1400)*12/3</f>
        <v>-6.0613169882388268E-2</v>
      </c>
      <c r="AF399" s="112">
        <f>(幕後結果!$AH$2+幕後結果!$AH$4*幕後結果_最佳化!$T1400)*12/3</f>
        <v>-2.6275988028265335E-2</v>
      </c>
      <c r="AG399" s="112">
        <f>(幕後結果!$AI$2+幕後結果!$AI$4*幕後結果_最佳化!$U1400)*12/3</f>
        <v>1.3172189345380882</v>
      </c>
      <c r="AH399" s="112">
        <f>(幕後結果!$AJ$2+幕後結果!$AJ$4*幕後結果_最佳化!$V1400)*12/3</f>
        <v>1.1939831862169916</v>
      </c>
      <c r="AI399" s="86">
        <f>(幕後結果!$AK$2+幕後結果!$AK$4*幕後結果_最佳化!$W1400)*12/3</f>
        <v>0.32834891136704458</v>
      </c>
      <c r="AJ399" s="46"/>
      <c r="AK399" s="46"/>
      <c r="AL399" s="46"/>
      <c r="AM399" s="94">
        <v>398</v>
      </c>
      <c r="AN399" s="112">
        <f t="shared" si="79"/>
        <v>2.1641992025626756E-2</v>
      </c>
      <c r="AO399" s="112">
        <f t="shared" si="80"/>
        <v>0.15053149746352107</v>
      </c>
      <c r="AP399" s="112">
        <f t="shared" si="81"/>
        <v>0.10170026170681255</v>
      </c>
      <c r="AQ399" s="112">
        <f t="shared" si="82"/>
        <v>7.934886680458865E-2</v>
      </c>
      <c r="AR399" s="112">
        <f t="shared" si="83"/>
        <v>0.1130162363566896</v>
      </c>
      <c r="AS399" s="112">
        <f t="shared" si="84"/>
        <v>0.17941506532017684</v>
      </c>
      <c r="AT399" s="112">
        <f t="shared" si="85"/>
        <v>0.12168302292911146</v>
      </c>
      <c r="AU399" s="112">
        <f t="shared" si="86"/>
        <v>5.2659337435402527E-2</v>
      </c>
      <c r="AV399" s="112">
        <f t="shared" si="87"/>
        <v>0.17781999705567925</v>
      </c>
      <c r="AW399" s="112">
        <f t="shared" si="88"/>
        <v>2.1837229023912918E-3</v>
      </c>
      <c r="AX399" s="112">
        <f t="shared" si="89"/>
        <v>1</v>
      </c>
      <c r="AY399" s="112">
        <f>SUMPRODUCT(AN399:AW399,幕後結果_最佳化!$Z$1005:$AI$1005)</f>
        <v>0.3514319891731989</v>
      </c>
      <c r="AZ399" s="112">
        <f>(SUMPRODUCT(AN399:AW399,MMULT(AN399:AW399,幕後結果!$AB$9:$AK$18)))*252</f>
        <v>5.2604845456150351E-2</v>
      </c>
      <c r="BA399" s="112">
        <f t="shared" si="90"/>
        <v>0.22935746217673048</v>
      </c>
      <c r="BB399" s="88">
        <f t="shared" si="91"/>
        <v>1.3452014433934607</v>
      </c>
      <c r="BC399" s="46"/>
      <c r="BD399" s="46"/>
    </row>
    <row r="400" spans="1:56">
      <c r="A400" s="81">
        <v>399</v>
      </c>
      <c r="B400" s="112">
        <v>0.43761706621671448</v>
      </c>
      <c r="C400" s="112">
        <v>0.92638157126611964</v>
      </c>
      <c r="D400" s="112">
        <v>0.96485774674719238</v>
      </c>
      <c r="E400" s="112">
        <v>0.5064589721205861</v>
      </c>
      <c r="F400" s="112">
        <v>0.54807101155620686</v>
      </c>
      <c r="G400" s="112">
        <v>0.4143710071662261</v>
      </c>
      <c r="H400" s="112">
        <v>2.6153070537666689E-3</v>
      </c>
      <c r="I400" s="112">
        <v>0.25444834179711862</v>
      </c>
      <c r="J400" s="112">
        <v>0.45051872062887011</v>
      </c>
      <c r="K400" s="90">
        <v>0.11806910886794642</v>
      </c>
      <c r="L400" s="91"/>
      <c r="M400" s="92">
        <v>399</v>
      </c>
      <c r="N400" s="115">
        <v>-0.1570135966564172</v>
      </c>
      <c r="O400" s="115">
        <v>1.449360772788604</v>
      </c>
      <c r="P400" s="115">
        <v>1.8100727476907104</v>
      </c>
      <c r="Q400" s="115">
        <v>1.6190949515757721E-2</v>
      </c>
      <c r="R400" s="115">
        <v>0.12078923501151423</v>
      </c>
      <c r="S400" s="115">
        <v>-0.21631526070886428</v>
      </c>
      <c r="T400" s="115">
        <v>-2.792477277850884</v>
      </c>
      <c r="U400" s="112">
        <v>-0.6605566401869768</v>
      </c>
      <c r="V400" s="112">
        <v>-0.12435090805697976</v>
      </c>
      <c r="W400" s="84">
        <v>-1.1846946014382453</v>
      </c>
      <c r="X400" s="46"/>
      <c r="Y400" s="85">
        <v>399</v>
      </c>
      <c r="Z400" s="112">
        <f>(幕後結果!$AB$2+幕後結果!$AB$4*幕後結果_最佳化!$N1401)*12/3</f>
        <v>-0.24323061818245292</v>
      </c>
      <c r="AA400" s="112">
        <f>(幕後結果!$AC$2+幕後結果!$AC$4*幕後結果_最佳化!$O1401)*12/3</f>
        <v>0.60576402217645686</v>
      </c>
      <c r="AB400" s="112">
        <f>(幕後結果!$AD$2+幕後結果!$AD$4*幕後結果_最佳化!$P1401)*12/3</f>
        <v>2.1297082468778368</v>
      </c>
      <c r="AC400" s="112">
        <f>(幕後結果!$AE$2+幕後結果!$AE$4*幕後結果_最佳化!$Q1401)*12/3</f>
        <v>1.5677248971868558</v>
      </c>
      <c r="AD400" s="112">
        <f>(幕後結果!$AF$2+幕後結果!$AF$4*幕後結果_最佳化!$R1401)*12/3</f>
        <v>2.8307771663114765</v>
      </c>
      <c r="AE400" s="112">
        <f>(幕後結果!$AG$2+幕後結果!$AG$4*幕後結果_最佳化!$S1401)*12/3</f>
        <v>0.19096005317694076</v>
      </c>
      <c r="AF400" s="112">
        <f>(幕後結果!$AH$2+幕後結果!$AH$4*幕後結果_最佳化!$T1401)*12/3</f>
        <v>-1.5515341336783479</v>
      </c>
      <c r="AG400" s="112">
        <f>(幕後結果!$AI$2+幕後結果!$AI$4*幕後結果_最佳化!$U1401)*12/3</f>
        <v>0.27982612350672881</v>
      </c>
      <c r="AH400" s="112">
        <f>(幕後結果!$AJ$2+幕後結果!$AJ$4*幕後結果_最佳化!$V1401)*12/3</f>
        <v>0.79516813045127366</v>
      </c>
      <c r="AI400" s="86">
        <f>(幕後結果!$AK$2+幕後結果!$AK$4*幕後結果_最佳化!$W1401)*12/3</f>
        <v>-0.19487442079736708</v>
      </c>
      <c r="AJ400" s="46"/>
      <c r="AK400" s="46"/>
      <c r="AL400" s="46"/>
      <c r="AM400" s="94">
        <v>399</v>
      </c>
      <c r="AN400" s="112">
        <f t="shared" si="79"/>
        <v>3.2275475394587971E-2</v>
      </c>
      <c r="AO400" s="112">
        <f t="shared" si="80"/>
        <v>0.10071407743241501</v>
      </c>
      <c r="AP400" s="112">
        <f t="shared" si="81"/>
        <v>0.14513297610373535</v>
      </c>
      <c r="AQ400" s="112">
        <f t="shared" si="82"/>
        <v>9.4292567975171798E-2</v>
      </c>
      <c r="AR400" s="112">
        <f t="shared" si="83"/>
        <v>0.124236740243437</v>
      </c>
      <c r="AS400" s="112">
        <f t="shared" si="84"/>
        <v>4.8821441317113801E-2</v>
      </c>
      <c r="AT400" s="112">
        <f t="shared" si="85"/>
        <v>0.1701967316183404</v>
      </c>
      <c r="AU400" s="112">
        <f t="shared" si="86"/>
        <v>0.10032226318361012</v>
      </c>
      <c r="AV400" s="112">
        <f t="shared" si="87"/>
        <v>0.1631564007246499</v>
      </c>
      <c r="AW400" s="112">
        <f t="shared" si="88"/>
        <v>2.0851326006938627E-2</v>
      </c>
      <c r="AX400" s="112">
        <f t="shared" si="89"/>
        <v>0.99999999999999989</v>
      </c>
      <c r="AY400" s="112">
        <f>SUMPRODUCT(AN400:AW400,幕後結果_最佳化!$Z$1005:$AI$1005)</f>
        <v>0.48277133718466375</v>
      </c>
      <c r="AZ400" s="112">
        <f>(SUMPRODUCT(AN400:AW400,MMULT(AN400:AW400,幕後結果!$AB$9:$AK$18)))*252</f>
        <v>4.8170793262646963E-2</v>
      </c>
      <c r="BA400" s="112">
        <f t="shared" si="90"/>
        <v>0.2194784573999165</v>
      </c>
      <c r="BB400" s="88">
        <f t="shared" si="91"/>
        <v>2.0041663423174354</v>
      </c>
      <c r="BC400" s="46"/>
      <c r="BD400" s="46"/>
    </row>
    <row r="401" spans="1:56">
      <c r="A401" s="81">
        <v>400</v>
      </c>
      <c r="B401" s="112">
        <v>0.47203629139624015</v>
      </c>
      <c r="C401" s="112">
        <v>0.32848021147218009</v>
      </c>
      <c r="D401" s="112">
        <v>0.63802568611492649</v>
      </c>
      <c r="E401" s="112">
        <v>0.94698972132211212</v>
      </c>
      <c r="F401" s="112">
        <v>0.38952339799557989</v>
      </c>
      <c r="G401" s="112">
        <v>0.18421428836739384</v>
      </c>
      <c r="H401" s="112">
        <v>0.45567812524743689</v>
      </c>
      <c r="I401" s="112">
        <v>0.57579080811729422</v>
      </c>
      <c r="J401" s="112">
        <v>0.88929826479710616</v>
      </c>
      <c r="K401" s="90">
        <v>0.46781552871276633</v>
      </c>
      <c r="L401" s="91"/>
      <c r="M401" s="92">
        <v>400</v>
      </c>
      <c r="N401" s="115">
        <v>-7.0152120370643029E-2</v>
      </c>
      <c r="O401" s="115">
        <v>-0.44411364333730741</v>
      </c>
      <c r="P401" s="115">
        <v>0.35318650031181514</v>
      </c>
      <c r="Q401" s="115">
        <v>1.6163412294919104</v>
      </c>
      <c r="R401" s="115">
        <v>-0.28056143862066035</v>
      </c>
      <c r="S401" s="115">
        <v>-0.89942077642365414</v>
      </c>
      <c r="T401" s="115">
        <v>-0.1113280026813068</v>
      </c>
      <c r="U401" s="112">
        <v>0.1911368422465772</v>
      </c>
      <c r="V401" s="112">
        <v>1.2228046985444074</v>
      </c>
      <c r="W401" s="84">
        <v>-8.0762215637751308E-2</v>
      </c>
      <c r="X401" s="46"/>
      <c r="Y401" s="85">
        <v>400</v>
      </c>
      <c r="Z401" s="112">
        <f>(幕後結果!$AB$2+幕後結果!$AB$4*幕後結果_最佳化!$N1402)*12/3</f>
        <v>-0.13538771782568684</v>
      </c>
      <c r="AA401" s="112">
        <f>(幕後結果!$AC$2+幕後結果!$AC$4*幕後結果_最佳化!$O1402)*12/3</f>
        <v>-1.9960348442465394</v>
      </c>
      <c r="AB401" s="112">
        <f>(幕後結果!$AD$2+幕後結果!$AD$4*幕後結果_最佳化!$P1402)*12/3</f>
        <v>0.70197528990461644</v>
      </c>
      <c r="AC401" s="112">
        <f>(幕後結果!$AE$2+幕後結果!$AE$4*幕後結果_最佳化!$Q1402)*12/3</f>
        <v>2.0621942397960424</v>
      </c>
      <c r="AD401" s="112">
        <f>(幕後結果!$AF$2+幕後結果!$AF$4*幕後結果_最佳化!$R1402)*12/3</f>
        <v>2.0689644801587472</v>
      </c>
      <c r="AE401" s="112">
        <f>(幕後結果!$AG$2+幕後結果!$AG$4*幕後結果_最佳化!$S1402)*12/3</f>
        <v>-1.0940201368809268</v>
      </c>
      <c r="AF401" s="112">
        <f>(幕後結果!$AH$2+幕後結果!$AH$4*幕後結果_最佳化!$T1402)*12/3</f>
        <v>-3.4429139528207857E-2</v>
      </c>
      <c r="AG401" s="112">
        <f>(幕後結果!$AI$2+幕後結果!$AI$4*幕後結果_最佳化!$U1402)*12/3</f>
        <v>1.1421666808062976</v>
      </c>
      <c r="AH401" s="112">
        <f>(幕後結果!$AJ$2+幕後結果!$AJ$4*幕後結果_最佳化!$V1402)*12/3</f>
        <v>1.9755998072951739</v>
      </c>
      <c r="AI401" s="86">
        <f>(幕後結果!$AK$2+幕後結果!$AK$4*幕後結果_最佳化!$W1402)*12/3</f>
        <v>8.6006913730663048E-2</v>
      </c>
      <c r="AJ401" s="46"/>
      <c r="AK401" s="46"/>
      <c r="AL401" s="46"/>
      <c r="AM401" s="94">
        <v>400</v>
      </c>
      <c r="AN401" s="112">
        <f t="shared" si="79"/>
        <v>8.0588565886214242E-2</v>
      </c>
      <c r="AO401" s="112">
        <f t="shared" si="80"/>
        <v>0.17050186845948126</v>
      </c>
      <c r="AP401" s="112">
        <f t="shared" si="81"/>
        <v>0.11743474312321943</v>
      </c>
      <c r="AQ401" s="112">
        <f t="shared" si="82"/>
        <v>0.14034745329305059</v>
      </c>
      <c r="AR401" s="112">
        <f t="shared" si="83"/>
        <v>1.5181052365519091E-2</v>
      </c>
      <c r="AS401" s="112">
        <f t="shared" si="84"/>
        <v>7.2095740988355486E-2</v>
      </c>
      <c r="AT401" s="112">
        <f t="shared" si="85"/>
        <v>9.4397407245038742E-2</v>
      </c>
      <c r="AU401" s="112">
        <f t="shared" si="86"/>
        <v>0.16700328258560213</v>
      </c>
      <c r="AV401" s="112">
        <f t="shared" si="87"/>
        <v>1.2498151595829357E-2</v>
      </c>
      <c r="AW401" s="112">
        <f t="shared" si="88"/>
        <v>0.12995173445768962</v>
      </c>
      <c r="AX401" s="112">
        <f t="shared" si="89"/>
        <v>1</v>
      </c>
      <c r="AY401" s="112">
        <f>SUMPRODUCT(AN401:AW401,幕後結果_最佳化!$Z$1005:$AI$1005)</f>
        <v>4.8686552425467773E-2</v>
      </c>
      <c r="AZ401" s="112">
        <f>(SUMPRODUCT(AN401:AW401,MMULT(AN401:AW401,幕後結果!$AB$9:$AK$18)))*252</f>
        <v>5.7038751069142656E-2</v>
      </c>
      <c r="BA401" s="112">
        <f t="shared" si="90"/>
        <v>0.2388278691215551</v>
      </c>
      <c r="BB401" s="88">
        <f t="shared" si="91"/>
        <v>2.4228966438261935E-2</v>
      </c>
      <c r="BC401" s="46"/>
      <c r="BD401" s="46"/>
    </row>
    <row r="402" spans="1:56">
      <c r="A402" s="81">
        <v>401</v>
      </c>
      <c r="B402" s="112">
        <v>0.11247971715241634</v>
      </c>
      <c r="C402" s="112">
        <v>0.93384891636237466</v>
      </c>
      <c r="D402" s="112">
        <v>0.34731054155366103</v>
      </c>
      <c r="E402" s="112">
        <v>0.26458496498892248</v>
      </c>
      <c r="F402" s="112">
        <v>0.55729984455966908</v>
      </c>
      <c r="G402" s="112">
        <v>0.18881062921869129</v>
      </c>
      <c r="H402" s="112">
        <v>0.93235346615068915</v>
      </c>
      <c r="I402" s="112">
        <v>0.82456433623220904</v>
      </c>
      <c r="J402" s="112">
        <v>0.11138025953137776</v>
      </c>
      <c r="K402" s="90">
        <v>0.6036769332025631</v>
      </c>
      <c r="L402" s="91"/>
      <c r="M402" s="92">
        <v>401</v>
      </c>
      <c r="N402" s="115">
        <v>-1.2134457748076728</v>
      </c>
      <c r="O402" s="115">
        <v>1.5050852242996455</v>
      </c>
      <c r="P402" s="115">
        <v>-0.39259168334526878</v>
      </c>
      <c r="Q402" s="115">
        <v>-0.62927363324972607</v>
      </c>
      <c r="R402" s="115">
        <v>0.14412683981268784</v>
      </c>
      <c r="S402" s="115">
        <v>-0.88228767746683556</v>
      </c>
      <c r="T402" s="115">
        <v>1.4935507978141569</v>
      </c>
      <c r="U402" s="112">
        <v>0.9329005322746603</v>
      </c>
      <c r="V402" s="112">
        <v>-1.2192204845530472</v>
      </c>
      <c r="W402" s="84">
        <v>0.26287602795354836</v>
      </c>
      <c r="X402" s="46"/>
      <c r="Y402" s="85">
        <v>401</v>
      </c>
      <c r="Z402" s="112">
        <f>(幕後結果!$AB$2+幕後結果!$AB$4*幕後結果_最佳化!$N1403)*12/3</f>
        <v>-1.5548444082500064</v>
      </c>
      <c r="AA402" s="112">
        <f>(幕後結果!$AC$2+幕後結果!$AC$4*幕後結果_最佳化!$O1403)*12/3</f>
        <v>0.59076819250634127</v>
      </c>
      <c r="AB402" s="112">
        <f>(幕後結果!$AD$2+幕後結果!$AD$4*幕後結果_最佳化!$P1403)*12/3</f>
        <v>-9.0196485622306977E-2</v>
      </c>
      <c r="AC402" s="112">
        <f>(幕後結果!$AE$2+幕後結果!$AE$4*幕後結果_最佳化!$Q1403)*12/3</f>
        <v>0.52712867947145425</v>
      </c>
      <c r="AD402" s="112">
        <f>(幕後結果!$AF$2+幕後結果!$AF$4*幕後結果_最佳化!$R1403)*12/3</f>
        <v>2.0670815156294173</v>
      </c>
      <c r="AE402" s="112">
        <f>(幕後結果!$AG$2+幕後結果!$AG$4*幕後結果_最佳化!$S1403)*12/3</f>
        <v>-0.54599890409569662</v>
      </c>
      <c r="AF402" s="112">
        <f>(幕後結果!$AH$2+幕後結果!$AH$4*幕後結果_最佳化!$T1403)*12/3</f>
        <v>1.0767385562595158</v>
      </c>
      <c r="AG402" s="112">
        <f>(幕後結果!$AI$2+幕後結果!$AI$4*幕後結果_最佳化!$U1403)*12/3</f>
        <v>0.73734184005331471</v>
      </c>
      <c r="AH402" s="112">
        <f>(幕後結果!$AJ$2+幕後結果!$AJ$4*幕後結果_最佳化!$V1403)*12/3</f>
        <v>8.4480074813753525E-2</v>
      </c>
      <c r="AI402" s="86">
        <f>(幕後結果!$AK$2+幕後結果!$AK$4*幕後結果_最佳化!$W1403)*12/3</f>
        <v>0.34567785894146591</v>
      </c>
      <c r="AJ402" s="46"/>
      <c r="AK402" s="46"/>
      <c r="AL402" s="46"/>
      <c r="AM402" s="94">
        <v>401</v>
      </c>
      <c r="AN402" s="112">
        <f t="shared" si="79"/>
        <v>0.10492770888935592</v>
      </c>
      <c r="AO402" s="112">
        <f t="shared" si="80"/>
        <v>7.8601846922184415E-2</v>
      </c>
      <c r="AP402" s="112">
        <f t="shared" si="81"/>
        <v>6.835454293505272E-2</v>
      </c>
      <c r="AQ402" s="112">
        <f t="shared" si="82"/>
        <v>4.110104542453407E-2</v>
      </c>
      <c r="AR402" s="112">
        <f t="shared" si="83"/>
        <v>3.6893527294408465E-2</v>
      </c>
      <c r="AS402" s="112">
        <f t="shared" si="84"/>
        <v>8.3987391061616679E-2</v>
      </c>
      <c r="AT402" s="112">
        <f t="shared" si="85"/>
        <v>4.6655706022182768E-2</v>
      </c>
      <c r="AU402" s="112">
        <f t="shared" si="86"/>
        <v>0.19491204473346543</v>
      </c>
      <c r="AV402" s="112">
        <f t="shared" si="87"/>
        <v>0.14138106225093586</v>
      </c>
      <c r="AW402" s="112">
        <f t="shared" si="88"/>
        <v>0.20318512446626377</v>
      </c>
      <c r="AX402" s="112">
        <f t="shared" si="89"/>
        <v>1</v>
      </c>
      <c r="AY402" s="112">
        <f>SUMPRODUCT(AN402:AW402,幕後結果_最佳化!$Z$1005:$AI$1005)</f>
        <v>0.27220771881905559</v>
      </c>
      <c r="AZ402" s="112">
        <f>(SUMPRODUCT(AN402:AW402,MMULT(AN402:AW402,幕後結果!$AB$9:$AK$18)))*252</f>
        <v>5.2287442173841112E-2</v>
      </c>
      <c r="BA402" s="112">
        <f t="shared" si="90"/>
        <v>0.2286644751023672</v>
      </c>
      <c r="BB402" s="88">
        <f t="shared" si="91"/>
        <v>1.0028130461297078</v>
      </c>
      <c r="BC402" s="46"/>
      <c r="BD402" s="46"/>
    </row>
    <row r="403" spans="1:56">
      <c r="A403" s="81">
        <v>402</v>
      </c>
      <c r="B403" s="112">
        <v>0.21000736180377721</v>
      </c>
      <c r="C403" s="112">
        <v>0.15457094300167507</v>
      </c>
      <c r="D403" s="112">
        <v>0.14025104392098919</v>
      </c>
      <c r="E403" s="112">
        <v>0.57033129725678888</v>
      </c>
      <c r="F403" s="112">
        <v>0.4883372134111541</v>
      </c>
      <c r="G403" s="112">
        <v>0.18401347565868953</v>
      </c>
      <c r="H403" s="112">
        <v>0.79415966996204101</v>
      </c>
      <c r="I403" s="112">
        <v>0.65432699544429007</v>
      </c>
      <c r="J403" s="112">
        <v>6.0122412962641203E-2</v>
      </c>
      <c r="K403" s="90">
        <v>0.85727124110441011</v>
      </c>
      <c r="L403" s="91"/>
      <c r="M403" s="92">
        <v>402</v>
      </c>
      <c r="N403" s="115">
        <v>-0.80639570331522981</v>
      </c>
      <c r="O403" s="115">
        <v>-1.0170242656745003</v>
      </c>
      <c r="P403" s="115">
        <v>-1.0791921287593909</v>
      </c>
      <c r="Q403" s="115">
        <v>0.17721768425626241</v>
      </c>
      <c r="R403" s="115">
        <v>-2.923843601272039E-2</v>
      </c>
      <c r="S403" s="115">
        <v>-0.90017533241344405</v>
      </c>
      <c r="T403" s="115">
        <v>0.82093962307546542</v>
      </c>
      <c r="U403" s="112">
        <v>0.39702909004390241</v>
      </c>
      <c r="V403" s="112">
        <v>-1.5537467959648226</v>
      </c>
      <c r="W403" s="84">
        <v>1.0681396609211071</v>
      </c>
      <c r="X403" s="46"/>
      <c r="Y403" s="85">
        <v>402</v>
      </c>
      <c r="Z403" s="112">
        <f>(幕後結果!$AB$2+幕後結果!$AB$4*幕後結果_最佳化!$N1404)*12/3</f>
        <v>-1.0494712304358116</v>
      </c>
      <c r="AA403" s="112">
        <f>(幕後結果!$AC$2+幕後結果!$AC$4*幕後結果_最佳化!$O1404)*12/3</f>
        <v>-2.8495160408948426</v>
      </c>
      <c r="AB403" s="112">
        <f>(幕後結果!$AD$2+幕後結果!$AD$4*幕後結果_最佳化!$P1404)*12/3</f>
        <v>-0.81831640753772417</v>
      </c>
      <c r="AC403" s="112">
        <f>(幕後結果!$AE$2+幕後結果!$AE$4*幕後結果_最佳化!$Q1404)*12/3</f>
        <v>0.53796154442090316</v>
      </c>
      <c r="AD403" s="112">
        <f>(幕後結果!$AF$2+幕後結果!$AF$4*幕後結果_最佳化!$R1404)*12/3</f>
        <v>1.4174549221425616</v>
      </c>
      <c r="AE403" s="112">
        <f>(幕後結果!$AG$2+幕後結果!$AG$4*幕後結果_最佳化!$S1404)*12/3</f>
        <v>-1.3454849546441769</v>
      </c>
      <c r="AF403" s="112">
        <f>(幕後結果!$AH$2+幕後結果!$AH$4*幕後結果_最佳化!$T1404)*12/3</f>
        <v>0.31908665029277072</v>
      </c>
      <c r="AG403" s="112">
        <f>(幕後結果!$AI$2+幕後結果!$AI$4*幕後結果_最佳化!$U1404)*12/3</f>
        <v>3.2638064829390578E-2</v>
      </c>
      <c r="AH403" s="112">
        <f>(幕後結果!$AJ$2+幕後結果!$AJ$4*幕後結果_最佳化!$V1404)*12/3</f>
        <v>-0.35319489855668706</v>
      </c>
      <c r="AI403" s="86">
        <f>(幕後結果!$AK$2+幕後結果!$AK$4*幕後結果_最佳化!$W1404)*12/3</f>
        <v>1.9545510946973058E-2</v>
      </c>
      <c r="AJ403" s="46"/>
      <c r="AK403" s="46"/>
      <c r="AL403" s="46"/>
      <c r="AM403" s="94">
        <v>402</v>
      </c>
      <c r="AN403" s="112">
        <f t="shared" si="79"/>
        <v>0.21300278934146188</v>
      </c>
      <c r="AO403" s="112">
        <f t="shared" si="80"/>
        <v>8.4374370721020647E-3</v>
      </c>
      <c r="AP403" s="112">
        <f t="shared" si="81"/>
        <v>1.3245402833276638E-3</v>
      </c>
      <c r="AQ403" s="112">
        <f t="shared" si="82"/>
        <v>8.0912153168960319E-2</v>
      </c>
      <c r="AR403" s="112">
        <f t="shared" si="83"/>
        <v>0.17652571473884215</v>
      </c>
      <c r="AS403" s="112">
        <f t="shared" si="84"/>
        <v>0.13566315643540747</v>
      </c>
      <c r="AT403" s="112">
        <f t="shared" si="85"/>
        <v>0.23138556042424305</v>
      </c>
      <c r="AU403" s="112">
        <f t="shared" si="86"/>
        <v>4.8550169090828606E-2</v>
      </c>
      <c r="AV403" s="112">
        <f t="shared" si="87"/>
        <v>5.4970314244991395E-2</v>
      </c>
      <c r="AW403" s="112">
        <f t="shared" si="88"/>
        <v>4.9228165199835604E-2</v>
      </c>
      <c r="AX403" s="112">
        <f t="shared" si="89"/>
        <v>1.0000000000000002</v>
      </c>
      <c r="AY403" s="112">
        <f>SUMPRODUCT(AN403:AW403,幕後結果_最佳化!$Z$1005:$AI$1005)</f>
        <v>0.46985099374297401</v>
      </c>
      <c r="AZ403" s="112">
        <f>(SUMPRODUCT(AN403:AW403,MMULT(AN403:AW403,幕後結果!$AB$9:$AK$18)))*252</f>
        <v>5.1619033288963438E-2</v>
      </c>
      <c r="BA403" s="112">
        <f t="shared" si="90"/>
        <v>0.22719822466067696</v>
      </c>
      <c r="BB403" s="88">
        <f t="shared" si="91"/>
        <v>1.8792003959565706</v>
      </c>
      <c r="BC403" s="46"/>
      <c r="BD403" s="46"/>
    </row>
    <row r="404" spans="1:56">
      <c r="A404" s="81">
        <v>403</v>
      </c>
      <c r="B404" s="112">
        <v>0.9185479859268435</v>
      </c>
      <c r="C404" s="112">
        <v>0.26498335984593968</v>
      </c>
      <c r="D404" s="112">
        <v>3.896422184312498E-2</v>
      </c>
      <c r="E404" s="112">
        <v>0.84533276983826</v>
      </c>
      <c r="F404" s="112">
        <v>0.37886216193602351</v>
      </c>
      <c r="G404" s="112">
        <v>0.19595952893909963</v>
      </c>
      <c r="H404" s="112">
        <v>0.85775548772333043</v>
      </c>
      <c r="I404" s="112">
        <v>1.4198046749940074E-2</v>
      </c>
      <c r="J404" s="112">
        <v>0.4557970618760141</v>
      </c>
      <c r="K404" s="90">
        <v>6.0613681245128781E-2</v>
      </c>
      <c r="L404" s="91"/>
      <c r="M404" s="92">
        <v>403</v>
      </c>
      <c r="N404" s="115">
        <v>1.3953708791336819</v>
      </c>
      <c r="O404" s="115">
        <v>-0.62805681812590497</v>
      </c>
      <c r="P404" s="115">
        <v>-1.7628342814514595</v>
      </c>
      <c r="Q404" s="115">
        <v>1.0166195289083622</v>
      </c>
      <c r="R404" s="115">
        <v>-0.30847052659656804</v>
      </c>
      <c r="S404" s="115">
        <v>-0.85614232845255245</v>
      </c>
      <c r="T404" s="115">
        <v>1.0702894880848997</v>
      </c>
      <c r="U404" s="112">
        <v>-2.1917703439189418</v>
      </c>
      <c r="V404" s="112">
        <v>-0.11102802453373871</v>
      </c>
      <c r="W404" s="84">
        <v>-1.5496424322329285</v>
      </c>
      <c r="X404" s="46"/>
      <c r="Y404" s="85">
        <v>403</v>
      </c>
      <c r="Z404" s="112">
        <f>(幕後結果!$AB$2+幕後結果!$AB$4*幕後結果_最佳化!$N1405)*12/3</f>
        <v>1.6841329438554684</v>
      </c>
      <c r="AA404" s="112">
        <f>(幕後結果!$AC$2+幕後結果!$AC$4*幕後結果_最佳化!$O1405)*12/3</f>
        <v>-2.1221898797688707</v>
      </c>
      <c r="AB404" s="112">
        <f>(幕後結果!$AD$2+幕後結果!$AD$4*幕後結果_最佳化!$P1405)*12/3</f>
        <v>-0.7076775187920229</v>
      </c>
      <c r="AC404" s="112">
        <f>(幕後結果!$AE$2+幕後結果!$AE$4*幕後結果_最佳化!$Q1405)*12/3</f>
        <v>1.1839450658781079</v>
      </c>
      <c r="AD404" s="112">
        <f>(幕後結果!$AF$2+幕後結果!$AF$4*幕後結果_最佳化!$R1405)*12/3</f>
        <v>1.981025928717842</v>
      </c>
      <c r="AE404" s="112">
        <f>(幕後結果!$AG$2+幕後結果!$AG$4*幕後結果_最佳化!$S1405)*12/3</f>
        <v>-1.2514635804674978</v>
      </c>
      <c r="AF404" s="112">
        <f>(幕後結果!$AH$2+幕後結果!$AH$4*幕後結果_最佳化!$T1405)*12/3</f>
        <v>0.40615390072181795</v>
      </c>
      <c r="AG404" s="112">
        <f>(幕後結果!$AI$2+幕後結果!$AI$4*幕後結果_最佳化!$U1405)*12/3</f>
        <v>-0.90658160389646059</v>
      </c>
      <c r="AH404" s="112">
        <f>(幕後結果!$AJ$2+幕後結果!$AJ$4*幕後結果_最佳化!$V1405)*12/3</f>
        <v>1.4129092800595842</v>
      </c>
      <c r="AI404" s="86">
        <f>(幕後結果!$AK$2+幕後結果!$AK$4*幕後結果_最佳化!$W1405)*12/3</f>
        <v>-1.0130253134832508</v>
      </c>
      <c r="AJ404" s="46"/>
      <c r="AK404" s="46"/>
      <c r="AL404" s="46"/>
      <c r="AM404" s="94">
        <v>403</v>
      </c>
      <c r="AN404" s="112">
        <f t="shared" si="79"/>
        <v>0.12027022635409129</v>
      </c>
      <c r="AO404" s="112">
        <f t="shared" si="80"/>
        <v>0.10002465591912264</v>
      </c>
      <c r="AP404" s="112">
        <f t="shared" si="81"/>
        <v>3.6472618340308023E-2</v>
      </c>
      <c r="AQ404" s="112">
        <f t="shared" si="82"/>
        <v>0.10392617493334849</v>
      </c>
      <c r="AR404" s="112">
        <f t="shared" si="83"/>
        <v>5.8099357930581831E-2</v>
      </c>
      <c r="AS404" s="112">
        <f t="shared" si="84"/>
        <v>7.9401677872082549E-2</v>
      </c>
      <c r="AT404" s="112">
        <f t="shared" si="85"/>
        <v>0.16411404536422239</v>
      </c>
      <c r="AU404" s="112">
        <f t="shared" si="86"/>
        <v>0.16431812124539993</v>
      </c>
      <c r="AV404" s="112">
        <f t="shared" si="87"/>
        <v>8.3260871674510836E-2</v>
      </c>
      <c r="AW404" s="112">
        <f t="shared" si="88"/>
        <v>9.01122503663319E-2</v>
      </c>
      <c r="AX404" s="112">
        <f t="shared" si="89"/>
        <v>0.99999999999999978</v>
      </c>
      <c r="AY404" s="112">
        <f>SUMPRODUCT(AN404:AW404,幕後結果_最佳化!$Z$1005:$AI$1005)</f>
        <v>0.2321246195744221</v>
      </c>
      <c r="AZ404" s="112">
        <f>(SUMPRODUCT(AN404:AW404,MMULT(AN404:AW404,幕後結果!$AB$9:$AK$18)))*252</f>
        <v>4.7937078047742568E-2</v>
      </c>
      <c r="BA404" s="112">
        <f t="shared" si="90"/>
        <v>0.21894537685857304</v>
      </c>
      <c r="BB404" s="88">
        <f t="shared" si="91"/>
        <v>0.86425492188698305</v>
      </c>
      <c r="BC404" s="46"/>
      <c r="BD404" s="46"/>
    </row>
    <row r="405" spans="1:56">
      <c r="A405" s="81">
        <v>404</v>
      </c>
      <c r="B405" s="112">
        <v>0.30440158371505044</v>
      </c>
      <c r="C405" s="112">
        <v>0.78091184521997992</v>
      </c>
      <c r="D405" s="112">
        <v>0.67250466746927207</v>
      </c>
      <c r="E405" s="112">
        <v>0.31647082472883525</v>
      </c>
      <c r="F405" s="112">
        <v>0.86165035088421149</v>
      </c>
      <c r="G405" s="112">
        <v>3.8372639929054708E-2</v>
      </c>
      <c r="H405" s="112">
        <v>0.65411096265046553</v>
      </c>
      <c r="I405" s="112">
        <v>3.2645934745981542E-2</v>
      </c>
      <c r="J405" s="112">
        <v>0.1920844120151215</v>
      </c>
      <c r="K405" s="90">
        <v>0.66720194999564586</v>
      </c>
      <c r="L405" s="91"/>
      <c r="M405" s="92">
        <v>404</v>
      </c>
      <c r="N405" s="115">
        <v>-0.51178260276332499</v>
      </c>
      <c r="O405" s="115">
        <v>0.77527647110080355</v>
      </c>
      <c r="P405" s="115">
        <v>0.44683989325825557</v>
      </c>
      <c r="Q405" s="115">
        <v>-0.47759056226572472</v>
      </c>
      <c r="R405" s="115">
        <v>1.0877640174563032</v>
      </c>
      <c r="S405" s="115">
        <v>-1.7698911232388583</v>
      </c>
      <c r="T405" s="115">
        <v>0.39644323724802344</v>
      </c>
      <c r="U405" s="112">
        <v>-1.8432544416627659</v>
      </c>
      <c r="V405" s="112">
        <v>-0.87024079898204088</v>
      </c>
      <c r="W405" s="84">
        <v>0.43219994406880197</v>
      </c>
      <c r="X405" s="46"/>
      <c r="Y405" s="85">
        <v>404</v>
      </c>
      <c r="Z405" s="112">
        <f>(幕後結果!$AB$2+幕後結果!$AB$4*幕後結果_最佳化!$N1406)*12/3</f>
        <v>-0.68369421851757795</v>
      </c>
      <c r="AA405" s="112">
        <f>(幕後結果!$AC$2+幕後結果!$AC$4*幕後結果_最佳化!$O1406)*12/3</f>
        <v>-0.35399743624092439</v>
      </c>
      <c r="AB405" s="112">
        <f>(幕後結果!$AD$2+幕後結果!$AD$4*幕後結果_最佳化!$P1406)*12/3</f>
        <v>0.77391024179131707</v>
      </c>
      <c r="AC405" s="112">
        <f>(幕後結果!$AE$2+幕後結果!$AE$4*幕後結果_最佳化!$Q1406)*12/3</f>
        <v>0.75052768325617369</v>
      </c>
      <c r="AD405" s="112">
        <f>(幕後結果!$AF$2+幕後結果!$AF$4*幕後結果_最佳化!$R1406)*12/3</f>
        <v>3.2032350447580775</v>
      </c>
      <c r="AE405" s="112">
        <f>(幕後結果!$AG$2+幕後結果!$AG$4*幕後結果_最佳化!$S1406)*12/3</f>
        <v>-1.4762810042547316</v>
      </c>
      <c r="AF405" s="112">
        <f>(幕後結果!$AH$2+幕後結果!$AH$4*幕後結果_最佳化!$T1406)*12/3</f>
        <v>0.49971928358798418</v>
      </c>
      <c r="AG405" s="112">
        <f>(幕後結果!$AI$2+幕後結果!$AI$4*幕後結果_最佳化!$U1406)*12/3</f>
        <v>-1.1667939904521425</v>
      </c>
      <c r="AH405" s="112">
        <f>(幕後結果!$AJ$2+幕後結果!$AJ$4*幕後結果_最佳化!$V1406)*12/3</f>
        <v>0.96810694850077372</v>
      </c>
      <c r="AI405" s="86">
        <f>(幕後結果!$AK$2+幕後結果!$AK$4*幕後結果_最佳化!$W1406)*12/3</f>
        <v>0.67003066771429642</v>
      </c>
      <c r="AJ405" s="46"/>
      <c r="AK405" s="46"/>
      <c r="AL405" s="46"/>
      <c r="AM405" s="94">
        <v>404</v>
      </c>
      <c r="AN405" s="112">
        <f t="shared" si="79"/>
        <v>0.15625440748902023</v>
      </c>
      <c r="AO405" s="112">
        <f t="shared" si="80"/>
        <v>0.16065417496605996</v>
      </c>
      <c r="AP405" s="112">
        <f t="shared" si="81"/>
        <v>0.16656126990103282</v>
      </c>
      <c r="AQ405" s="112">
        <f t="shared" si="82"/>
        <v>7.9421131054110375E-2</v>
      </c>
      <c r="AR405" s="112">
        <f t="shared" si="83"/>
        <v>1.1112474793516713E-2</v>
      </c>
      <c r="AS405" s="112">
        <f t="shared" si="84"/>
        <v>9.1078738671301285E-2</v>
      </c>
      <c r="AT405" s="112">
        <f t="shared" si="85"/>
        <v>0.1325479687150489</v>
      </c>
      <c r="AU405" s="112">
        <f t="shared" si="86"/>
        <v>2.9123215409401076E-2</v>
      </c>
      <c r="AV405" s="112">
        <f t="shared" si="87"/>
        <v>2.844201814785758E-2</v>
      </c>
      <c r="AW405" s="112">
        <f t="shared" si="88"/>
        <v>0.14480460085265112</v>
      </c>
      <c r="AX405" s="112">
        <f t="shared" si="89"/>
        <v>1</v>
      </c>
      <c r="AY405" s="112">
        <f>SUMPRODUCT(AN405:AW405,幕後結果_最佳化!$Z$1005:$AI$1005)</f>
        <v>-2.2316105979534779E-2</v>
      </c>
      <c r="AZ405" s="112">
        <f>(SUMPRODUCT(AN405:AW405,MMULT(AN405:AW405,幕後結果!$AB$9:$AK$18)))*252</f>
        <v>5.2122204482051793E-2</v>
      </c>
      <c r="BA405" s="112">
        <f t="shared" si="90"/>
        <v>0.22830287882996964</v>
      </c>
      <c r="BB405" s="88">
        <f t="shared" si="91"/>
        <v>-0.28565608245397989</v>
      </c>
      <c r="BC405" s="46"/>
      <c r="BD405" s="46"/>
    </row>
    <row r="406" spans="1:56">
      <c r="A406" s="81">
        <v>405</v>
      </c>
      <c r="B406" s="112">
        <v>0.20033213872094002</v>
      </c>
      <c r="C406" s="112">
        <v>0.19195539761277547</v>
      </c>
      <c r="D406" s="112">
        <v>0.83750702893670503</v>
      </c>
      <c r="E406" s="112">
        <v>0.36441996091779028</v>
      </c>
      <c r="F406" s="112">
        <v>0.13702970306143714</v>
      </c>
      <c r="G406" s="112">
        <v>0.56086552952562929</v>
      </c>
      <c r="H406" s="112">
        <v>4.2797862660963748E-2</v>
      </c>
      <c r="I406" s="112">
        <v>0.12579994471611178</v>
      </c>
      <c r="J406" s="112">
        <v>0.6215896276658941</v>
      </c>
      <c r="K406" s="90">
        <v>0.54187728173247618</v>
      </c>
      <c r="L406" s="91"/>
      <c r="M406" s="92">
        <v>405</v>
      </c>
      <c r="N406" s="115">
        <v>-0.84043545411973408</v>
      </c>
      <c r="O406" s="115">
        <v>-0.87071315248977621</v>
      </c>
      <c r="P406" s="115">
        <v>0.98426355874642557</v>
      </c>
      <c r="Q406" s="115">
        <v>-0.34666910670052986</v>
      </c>
      <c r="R406" s="115">
        <v>-1.093761927290428</v>
      </c>
      <c r="S406" s="115">
        <v>0.15316400702313676</v>
      </c>
      <c r="T406" s="115">
        <v>-1.7191024140489628</v>
      </c>
      <c r="U406" s="112">
        <v>-1.1464720407503017</v>
      </c>
      <c r="V406" s="112">
        <v>0.30965839484977759</v>
      </c>
      <c r="W406" s="84">
        <v>0.10516430193606192</v>
      </c>
      <c r="X406" s="46"/>
      <c r="Y406" s="85">
        <v>405</v>
      </c>
      <c r="Z406" s="112">
        <f>(幕後結果!$AB$2+幕後結果!$AB$4*幕後結果_最佳化!$N1407)*12/3</f>
        <v>-1.0917332965570674</v>
      </c>
      <c r="AA406" s="112">
        <f>(幕後結果!$AC$2+幕後結果!$AC$4*幕後結果_最佳化!$O1407)*12/3</f>
        <v>-2.6508462030492552</v>
      </c>
      <c r="AB406" s="112">
        <f>(幕後結果!$AD$2+幕後結果!$AD$4*幕後結果_最佳化!$P1407)*12/3</f>
        <v>0.97313139110306557</v>
      </c>
      <c r="AC406" s="112">
        <f>(幕後結果!$AE$2+幕後結果!$AE$4*幕後結果_最佳化!$Q1407)*12/3</f>
        <v>0.66778491407996576</v>
      </c>
      <c r="AD406" s="112">
        <f>(幕後結果!$AF$2+幕後結果!$AF$4*幕後結果_最佳化!$R1407)*12/3</f>
        <v>0.58091688743611125</v>
      </c>
      <c r="AE406" s="112">
        <f>(幕後結果!$AG$2+幕後結果!$AG$4*幕後結果_最佳化!$S1407)*12/3</f>
        <v>-0.40757241748877321</v>
      </c>
      <c r="AF406" s="112">
        <f>(幕後結果!$AH$2+幕後結果!$AH$4*幕後結果_最佳化!$T1407)*12/3</f>
        <v>-1.3589005312925624</v>
      </c>
      <c r="AG406" s="112">
        <f>(幕後結果!$AI$2+幕後結果!$AI$4*幕後結果_最佳化!$U1407)*12/3</f>
        <v>-1.1315222552881112</v>
      </c>
      <c r="AH406" s="112">
        <f>(幕後結果!$AJ$2+幕後結果!$AJ$4*幕後結果_最佳化!$V1407)*12/3</f>
        <v>0.80504176835408892</v>
      </c>
      <c r="AI406" s="86">
        <f>(幕後結果!$AK$2+幕後結果!$AK$4*幕後結果_最佳化!$W1407)*12/3</f>
        <v>-0.33355659465456583</v>
      </c>
      <c r="AJ406" s="46"/>
      <c r="AK406" s="46"/>
      <c r="AL406" s="46"/>
      <c r="AM406" s="94">
        <v>405</v>
      </c>
      <c r="AN406" s="112">
        <f t="shared" si="79"/>
        <v>4.7700453852743518E-2</v>
      </c>
      <c r="AO406" s="112">
        <f t="shared" si="80"/>
        <v>0.10581914514066787</v>
      </c>
      <c r="AP406" s="112">
        <f t="shared" si="81"/>
        <v>1.7083321464097929E-2</v>
      </c>
      <c r="AQ406" s="112">
        <f t="shared" si="82"/>
        <v>3.0905418463920236E-2</v>
      </c>
      <c r="AR406" s="112">
        <f t="shared" si="83"/>
        <v>0.10508152994753395</v>
      </c>
      <c r="AS406" s="112">
        <f t="shared" si="84"/>
        <v>8.5267947487737791E-2</v>
      </c>
      <c r="AT406" s="112">
        <f t="shared" si="85"/>
        <v>0.18167706140597303</v>
      </c>
      <c r="AU406" s="112">
        <f t="shared" si="86"/>
        <v>0.15933971353357185</v>
      </c>
      <c r="AV406" s="112">
        <f t="shared" si="87"/>
        <v>9.0096388569137112E-2</v>
      </c>
      <c r="AW406" s="112">
        <f t="shared" si="88"/>
        <v>0.17702902013461683</v>
      </c>
      <c r="AX406" s="112">
        <f t="shared" si="89"/>
        <v>1.0000000000000002</v>
      </c>
      <c r="AY406" s="112">
        <f>SUMPRODUCT(AN406:AW406,幕後結果_最佳化!$Z$1005:$AI$1005)</f>
        <v>0.26510862679184871</v>
      </c>
      <c r="AZ406" s="112">
        <f>(SUMPRODUCT(AN406:AW406,MMULT(AN406:AW406,幕後結果!$AB$9:$AK$18)))*252</f>
        <v>5.1128435646425781E-2</v>
      </c>
      <c r="BA406" s="112">
        <f t="shared" si="90"/>
        <v>0.2261159783085348</v>
      </c>
      <c r="BB406" s="88">
        <f t="shared" si="91"/>
        <v>0.98271970187195479</v>
      </c>
      <c r="BC406" s="46"/>
      <c r="BD406" s="46"/>
    </row>
    <row r="407" spans="1:56">
      <c r="A407" s="81">
        <v>406</v>
      </c>
      <c r="B407" s="112">
        <v>7.7508553234851618E-2</v>
      </c>
      <c r="C407" s="112">
        <v>0.3820432499071138</v>
      </c>
      <c r="D407" s="112">
        <v>0.7589303967501555</v>
      </c>
      <c r="E407" s="112">
        <v>0.14410249237053163</v>
      </c>
      <c r="F407" s="112">
        <v>0.9751174844795869</v>
      </c>
      <c r="G407" s="112">
        <v>0.19637382337134079</v>
      </c>
      <c r="H407" s="112">
        <v>0.75833846067484245</v>
      </c>
      <c r="I407" s="112">
        <v>0.14137166495298592</v>
      </c>
      <c r="J407" s="112">
        <v>0.23105960306142914</v>
      </c>
      <c r="K407" s="90">
        <v>0.26568451946064009</v>
      </c>
      <c r="L407" s="91"/>
      <c r="M407" s="92">
        <v>406</v>
      </c>
      <c r="N407" s="115">
        <v>-1.4220315005614319</v>
      </c>
      <c r="O407" s="115">
        <v>-0.30011885201966221</v>
      </c>
      <c r="P407" s="115">
        <v>0.70286608830273734</v>
      </c>
      <c r="Q407" s="115">
        <v>-1.062067628308534</v>
      </c>
      <c r="R407" s="115">
        <v>1.9619781254332389</v>
      </c>
      <c r="S407" s="115">
        <v>-0.85464510943877259</v>
      </c>
      <c r="T407" s="115">
        <v>0.70096785104830261</v>
      </c>
      <c r="U407" s="112">
        <v>-1.0741770644182427</v>
      </c>
      <c r="V407" s="112">
        <v>-0.73536175695503248</v>
      </c>
      <c r="W407" s="84">
        <v>-0.62591752516254295</v>
      </c>
      <c r="X407" s="46"/>
      <c r="Y407" s="85">
        <v>406</v>
      </c>
      <c r="Z407" s="112">
        <f>(幕後結果!$AB$2+幕後結果!$AB$4*幕後結果_最佳化!$N1408)*12/3</f>
        <v>-1.8138140988444826</v>
      </c>
      <c r="AA407" s="112">
        <f>(幕後結果!$AC$2+幕後結果!$AC$4*幕後結果_最佳化!$O1408)*12/3</f>
        <v>-1.9150576602465854</v>
      </c>
      <c r="AB407" s="112">
        <f>(幕後結果!$AD$2+幕後結果!$AD$4*幕後結果_最佳化!$P1408)*12/3</f>
        <v>0.61224308715897502</v>
      </c>
      <c r="AC407" s="112">
        <f>(幕後結果!$AE$2+幕後結果!$AE$4*幕後結果_最佳化!$Q1408)*12/3</f>
        <v>0.14675900264236819</v>
      </c>
      <c r="AD407" s="112">
        <f>(幕後結果!$AF$2+幕後結果!$AF$4*幕後結果_最佳化!$R1408)*12/3</f>
        <v>3.4399695121776759</v>
      </c>
      <c r="AE407" s="112">
        <f>(幕後結果!$AG$2+幕後結果!$AG$4*幕後結果_最佳化!$S1408)*12/3</f>
        <v>-0.72066084195683777</v>
      </c>
      <c r="AF407" s="112">
        <f>(幕後結果!$AH$2+幕後結果!$AH$4*幕後結果_最佳化!$T1408)*12/3</f>
        <v>0.67510456144320552</v>
      </c>
      <c r="AG407" s="112">
        <f>(幕後結果!$AI$2+幕後結果!$AI$4*幕後結果_最佳化!$U1408)*12/3</f>
        <v>-1.1375150462471408</v>
      </c>
      <c r="AH407" s="112">
        <f>(幕後結果!$AJ$2+幕後結果!$AJ$4*幕後結果_最佳化!$V1408)*12/3</f>
        <v>1.2462816526963301</v>
      </c>
      <c r="AI407" s="86">
        <f>(幕後結果!$AK$2+幕後結果!$AK$4*幕後結果_最佳化!$W1408)*12/3</f>
        <v>-0.37425696300295336</v>
      </c>
      <c r="AJ407" s="46"/>
      <c r="AK407" s="46"/>
      <c r="AL407" s="46"/>
      <c r="AM407" s="94">
        <v>406</v>
      </c>
      <c r="AN407" s="112">
        <f t="shared" si="79"/>
        <v>0.13158624630316876</v>
      </c>
      <c r="AO407" s="112">
        <f t="shared" si="80"/>
        <v>8.8428308240936185E-2</v>
      </c>
      <c r="AP407" s="112">
        <f t="shared" si="81"/>
        <v>0.14248562844374332</v>
      </c>
      <c r="AQ407" s="112">
        <f t="shared" si="82"/>
        <v>5.7824346090326093E-2</v>
      </c>
      <c r="AR407" s="112">
        <f t="shared" si="83"/>
        <v>0.13688687003711775</v>
      </c>
      <c r="AS407" s="112">
        <f t="shared" si="84"/>
        <v>0.14924617298776643</v>
      </c>
      <c r="AT407" s="112">
        <f t="shared" si="85"/>
        <v>0.11157263333370769</v>
      </c>
      <c r="AU407" s="112">
        <f t="shared" si="86"/>
        <v>7.1451677704629971E-2</v>
      </c>
      <c r="AV407" s="112">
        <f t="shared" si="87"/>
        <v>0.10832084229817097</v>
      </c>
      <c r="AW407" s="112">
        <f t="shared" si="88"/>
        <v>2.1972745604327297E-3</v>
      </c>
      <c r="AX407" s="112">
        <f t="shared" si="89"/>
        <v>0.99999999999999989</v>
      </c>
      <c r="AY407" s="112">
        <f>SUMPRODUCT(AN407:AW407,幕後結果_最佳化!$Z$1005:$AI$1005)</f>
        <v>0.40284694457751147</v>
      </c>
      <c r="AZ407" s="112">
        <f>(SUMPRODUCT(AN407:AW407,MMULT(AN407:AW407,幕後結果!$AB$9:$AK$18)))*252</f>
        <v>5.1579490525655351E-2</v>
      </c>
      <c r="BA407" s="112">
        <f t="shared" si="90"/>
        <v>0.22711118538208405</v>
      </c>
      <c r="BB407" s="88">
        <f t="shared" si="91"/>
        <v>1.5848930732845636</v>
      </c>
      <c r="BC407" s="46"/>
      <c r="BD407" s="46"/>
    </row>
    <row r="408" spans="1:56">
      <c r="A408" s="81">
        <v>407</v>
      </c>
      <c r="B408" s="112">
        <v>0.8175348782985723</v>
      </c>
      <c r="C408" s="112">
        <v>0.11635693977672945</v>
      </c>
      <c r="D408" s="112">
        <v>0.59695150286941967</v>
      </c>
      <c r="E408" s="112">
        <v>0.52485555286451091</v>
      </c>
      <c r="F408" s="112">
        <v>0.79889269895974357</v>
      </c>
      <c r="G408" s="112">
        <v>0.74928941953319117</v>
      </c>
      <c r="H408" s="112">
        <v>0.29660173451401861</v>
      </c>
      <c r="I408" s="112">
        <v>0.91126069222519135</v>
      </c>
      <c r="J408" s="112">
        <v>0.3002718951549781</v>
      </c>
      <c r="K408" s="90">
        <v>0.87426065617629689</v>
      </c>
      <c r="L408" s="91"/>
      <c r="M408" s="92">
        <v>407</v>
      </c>
      <c r="N408" s="115">
        <v>0.90601059723666755</v>
      </c>
      <c r="O408" s="115">
        <v>-1.1933971272102828</v>
      </c>
      <c r="P408" s="115">
        <v>0.2454642392051852</v>
      </c>
      <c r="Q408" s="115">
        <v>6.2343994222182522E-2</v>
      </c>
      <c r="R408" s="115">
        <v>0.83767260722073822</v>
      </c>
      <c r="S408" s="115">
        <v>0.6722553320599447</v>
      </c>
      <c r="T408" s="115">
        <v>-0.53419956650263789</v>
      </c>
      <c r="U408" s="112">
        <v>1.3485591300613204</v>
      </c>
      <c r="V408" s="112">
        <v>-0.52361867427560194</v>
      </c>
      <c r="W408" s="84">
        <v>1.1467651704771065</v>
      </c>
      <c r="X408" s="46"/>
      <c r="Y408" s="85">
        <v>407</v>
      </c>
      <c r="Z408" s="112">
        <f>(幕後結果!$AB$2+幕後結果!$AB$4*幕後結果_最佳化!$N1409)*12/3</f>
        <v>1.0765674916456518</v>
      </c>
      <c r="AA408" s="112">
        <f>(幕後結果!$AC$2+幕後結果!$AC$4*幕後結果_最佳化!$O1409)*12/3</f>
        <v>-2.943788158850158</v>
      </c>
      <c r="AB408" s="112">
        <f>(幕後結果!$AD$2+幕後結果!$AD$4*幕後結果_最佳化!$P1409)*12/3</f>
        <v>0.82659464980021624</v>
      </c>
      <c r="AC408" s="112">
        <f>(幕後結果!$AE$2+幕後結果!$AE$4*幕後結果_最佳化!$Q1409)*12/3</f>
        <v>0.83841397929045058</v>
      </c>
      <c r="AD408" s="112">
        <f>(幕後結果!$AF$2+幕後結果!$AF$4*幕後結果_最佳化!$R1409)*12/3</f>
        <v>2.9479938124891265</v>
      </c>
      <c r="AE408" s="112">
        <f>(幕後結果!$AG$2+幕後結果!$AG$4*幕後結果_最佳化!$S1409)*12/3</f>
        <v>0.34977927714354101</v>
      </c>
      <c r="AF408" s="112">
        <f>(幕後結果!$AH$2+幕後結果!$AH$4*幕後結果_最佳化!$T1409)*12/3</f>
        <v>-0.4823933763597224</v>
      </c>
      <c r="AG408" s="112">
        <f>(幕後結果!$AI$2+幕後結果!$AI$4*幕後結果_最佳化!$U1409)*12/3</f>
        <v>1.3760553161950211</v>
      </c>
      <c r="AH408" s="112">
        <f>(幕後結果!$AJ$2+幕後結果!$AJ$4*幕後結果_最佳化!$V1409)*12/3</f>
        <v>1.0387834789034729</v>
      </c>
      <c r="AI408" s="86">
        <f>(幕後結果!$AK$2+幕後結果!$AK$4*幕後結果_最佳化!$W1409)*12/3</f>
        <v>0.75636229076410311</v>
      </c>
      <c r="AJ408" s="46"/>
      <c r="AK408" s="46"/>
      <c r="AL408" s="46"/>
      <c r="AM408" s="94">
        <v>407</v>
      </c>
      <c r="AN408" s="112">
        <f t="shared" si="79"/>
        <v>0.15506588617465764</v>
      </c>
      <c r="AO408" s="112">
        <f t="shared" si="80"/>
        <v>0.18596196921510549</v>
      </c>
      <c r="AP408" s="112">
        <f t="shared" si="81"/>
        <v>0.16762192858171132</v>
      </c>
      <c r="AQ408" s="112">
        <f t="shared" si="82"/>
        <v>6.5084398552865769E-2</v>
      </c>
      <c r="AR408" s="112">
        <f t="shared" si="83"/>
        <v>0.18684193704784177</v>
      </c>
      <c r="AS408" s="112">
        <f t="shared" si="84"/>
        <v>2.1551784007450155E-3</v>
      </c>
      <c r="AT408" s="112">
        <f t="shared" si="85"/>
        <v>6.7967460490227921E-2</v>
      </c>
      <c r="AU408" s="112">
        <f t="shared" si="86"/>
        <v>7.8141087409211621E-2</v>
      </c>
      <c r="AV408" s="112">
        <f t="shared" si="87"/>
        <v>8.6085701220504407E-2</v>
      </c>
      <c r="AW408" s="112">
        <f t="shared" si="88"/>
        <v>5.0744529071290023E-3</v>
      </c>
      <c r="AX408" s="112">
        <f t="shared" si="89"/>
        <v>1</v>
      </c>
      <c r="AY408" s="112">
        <f>SUMPRODUCT(AN408:AW408,幕後結果_最佳化!$Z$1005:$AI$1005)</f>
        <v>0.38093981636857299</v>
      </c>
      <c r="AZ408" s="112">
        <f>(SUMPRODUCT(AN408:AW408,MMULT(AN408:AW408,幕後結果!$AB$9:$AK$18)))*252</f>
        <v>6.6995209492087704E-2</v>
      </c>
      <c r="BA408" s="112">
        <f t="shared" si="90"/>
        <v>0.25883432827213571</v>
      </c>
      <c r="BB408" s="88">
        <f t="shared" si="91"/>
        <v>1.3060084364588667</v>
      </c>
      <c r="BC408" s="46"/>
      <c r="BD408" s="46"/>
    </row>
    <row r="409" spans="1:56">
      <c r="A409" s="81">
        <v>408</v>
      </c>
      <c r="B409" s="112">
        <v>0.73314771811419877</v>
      </c>
      <c r="C409" s="112">
        <v>0.16129645438821272</v>
      </c>
      <c r="D409" s="112">
        <v>0.81121731106897732</v>
      </c>
      <c r="E409" s="112">
        <v>0.75903985729474388</v>
      </c>
      <c r="F409" s="112">
        <v>0.29234136400431376</v>
      </c>
      <c r="G409" s="112">
        <v>2.6910112596600477E-2</v>
      </c>
      <c r="H409" s="112">
        <v>0.51223875901224747</v>
      </c>
      <c r="I409" s="112">
        <v>0.91921613853931894</v>
      </c>
      <c r="J409" s="112">
        <v>0.74424786437849466</v>
      </c>
      <c r="K409" s="90">
        <v>0.69040185518621833</v>
      </c>
      <c r="L409" s="91"/>
      <c r="M409" s="92">
        <v>408</v>
      </c>
      <c r="N409" s="115">
        <v>0.62236093166598228</v>
      </c>
      <c r="O409" s="115">
        <v>-0.98914355806545384</v>
      </c>
      <c r="P409" s="115">
        <v>0.88239104279168901</v>
      </c>
      <c r="Q409" s="115">
        <v>0.70321738689046753</v>
      </c>
      <c r="R409" s="115">
        <v>-0.54655756699767022</v>
      </c>
      <c r="S409" s="115">
        <v>-1.928280666994916</v>
      </c>
      <c r="T409" s="115">
        <v>3.06828330285542E-2</v>
      </c>
      <c r="U409" s="112">
        <v>1.3998183448301036</v>
      </c>
      <c r="V409" s="112">
        <v>0.65649719579978494</v>
      </c>
      <c r="W409" s="84">
        <v>0.49698973561869536</v>
      </c>
      <c r="X409" s="46"/>
      <c r="Y409" s="85">
        <v>408</v>
      </c>
      <c r="Z409" s="112">
        <f>(幕後結果!$AB$2+幕後結果!$AB$4*幕後結果_最佳化!$N1410)*12/3</f>
        <v>0.72440213677959286</v>
      </c>
      <c r="AA409" s="112">
        <f>(幕後結果!$AC$2+幕後結果!$AC$4*幕後結果_最佳化!$O1410)*12/3</f>
        <v>-2.6869567669332337</v>
      </c>
      <c r="AB409" s="112">
        <f>(幕後結果!$AD$2+幕後結果!$AD$4*幕後結果_最佳化!$P1410)*12/3</f>
        <v>1.3134535135645753</v>
      </c>
      <c r="AC409" s="112">
        <f>(幕後結果!$AE$2+幕後結果!$AE$4*幕後結果_最佳化!$Q1410)*12/3</f>
        <v>1.4717385495500033</v>
      </c>
      <c r="AD409" s="112">
        <f>(幕後結果!$AF$2+幕後結果!$AF$4*幕後結果_最佳化!$R1410)*12/3</f>
        <v>1.7551451641276392</v>
      </c>
      <c r="AE409" s="112">
        <f>(幕後結果!$AG$2+幕後結果!$AG$4*幕後結果_最佳化!$S1410)*12/3</f>
        <v>-2.4228226970980069</v>
      </c>
      <c r="AF409" s="112">
        <f>(幕後結果!$AH$2+幕後結果!$AH$4*幕後結果_最佳化!$T1410)*12/3</f>
        <v>-4.8821216705728504E-2</v>
      </c>
      <c r="AG409" s="112">
        <f>(幕後結果!$AI$2+幕後結果!$AI$4*幕後結果_最佳化!$U1410)*12/3</f>
        <v>1.4609846312325392</v>
      </c>
      <c r="AH409" s="112">
        <f>(幕後結果!$AJ$2+幕後結果!$AJ$4*幕後結果_最佳化!$V1410)*12/3</f>
        <v>1.6213464916813287</v>
      </c>
      <c r="AI409" s="86">
        <f>(幕後結果!$AK$2+幕後結果!$AK$4*幕後結果_最佳化!$W1410)*12/3</f>
        <v>0.27849133472247245</v>
      </c>
      <c r="AJ409" s="46"/>
      <c r="AK409" s="46"/>
      <c r="AL409" s="46"/>
      <c r="AM409" s="94">
        <v>408</v>
      </c>
      <c r="AN409" s="112">
        <f t="shared" si="79"/>
        <v>0.11976217948620865</v>
      </c>
      <c r="AO409" s="112">
        <f t="shared" si="80"/>
        <v>0.14059835297502377</v>
      </c>
      <c r="AP409" s="112">
        <f t="shared" si="81"/>
        <v>9.6132133093608768E-2</v>
      </c>
      <c r="AQ409" s="112">
        <f t="shared" si="82"/>
        <v>0.12963624276868113</v>
      </c>
      <c r="AR409" s="112">
        <f t="shared" si="83"/>
        <v>7.5386740673644675E-2</v>
      </c>
      <c r="AS409" s="112">
        <f t="shared" si="84"/>
        <v>8.0462915309986796E-2</v>
      </c>
      <c r="AT409" s="112">
        <f t="shared" si="85"/>
        <v>1.5723112881840008E-2</v>
      </c>
      <c r="AU409" s="112">
        <f t="shared" si="86"/>
        <v>7.7636317623142936E-2</v>
      </c>
      <c r="AV409" s="112">
        <f t="shared" si="87"/>
        <v>0.17158284815402999</v>
      </c>
      <c r="AW409" s="112">
        <f t="shared" si="88"/>
        <v>9.3079157033833362E-2</v>
      </c>
      <c r="AX409" s="112">
        <f t="shared" si="89"/>
        <v>1.0000000000000002</v>
      </c>
      <c r="AY409" s="112">
        <f>SUMPRODUCT(AN409:AW409,幕後結果_最佳化!$Z$1005:$AI$1005)</f>
        <v>0.34600544543716177</v>
      </c>
      <c r="AZ409" s="112">
        <f>(SUMPRODUCT(AN409:AW409,MMULT(AN409:AW409,幕後結果!$AB$9:$AK$18)))*252</f>
        <v>5.3597105472562252E-2</v>
      </c>
      <c r="BA409" s="112">
        <f t="shared" si="90"/>
        <v>0.23151048674425584</v>
      </c>
      <c r="BB409" s="88">
        <f t="shared" si="91"/>
        <v>1.3092514714981149</v>
      </c>
      <c r="BC409" s="46"/>
      <c r="BD409" s="46"/>
    </row>
    <row r="410" spans="1:56">
      <c r="A410" s="81">
        <v>409</v>
      </c>
      <c r="B410" s="112">
        <v>0.81728874108704019</v>
      </c>
      <c r="C410" s="112">
        <v>0.93540151870687271</v>
      </c>
      <c r="D410" s="112">
        <v>0.69862078579623565</v>
      </c>
      <c r="E410" s="112">
        <v>0.30925507370621319</v>
      </c>
      <c r="F410" s="112">
        <v>0.49976963168447308</v>
      </c>
      <c r="G410" s="112">
        <v>0.91139777277094791</v>
      </c>
      <c r="H410" s="112">
        <v>0.95151676218094972</v>
      </c>
      <c r="I410" s="112">
        <v>0.70954373918759761</v>
      </c>
      <c r="J410" s="112">
        <v>0.50843805724995184</v>
      </c>
      <c r="K410" s="90">
        <v>0.86441236547777311</v>
      </c>
      <c r="L410" s="91"/>
      <c r="M410" s="92">
        <v>409</v>
      </c>
      <c r="N410" s="115">
        <v>0.90508092298998299</v>
      </c>
      <c r="O410" s="115">
        <v>1.5172762077550619</v>
      </c>
      <c r="P410" s="115">
        <v>0.52043785938757425</v>
      </c>
      <c r="Q410" s="115">
        <v>-0.49796296291481651</v>
      </c>
      <c r="R410" s="115">
        <v>-5.7744776537015563E-4</v>
      </c>
      <c r="S410" s="115">
        <v>1.3494126668663242</v>
      </c>
      <c r="T410" s="115">
        <v>1.6597414563069421</v>
      </c>
      <c r="U410" s="112">
        <v>0.55205229962719826</v>
      </c>
      <c r="V410" s="112">
        <v>2.1152650184452546E-2</v>
      </c>
      <c r="W410" s="84">
        <v>1.1003600696554012</v>
      </c>
      <c r="X410" s="46"/>
      <c r="Y410" s="85">
        <v>409</v>
      </c>
      <c r="Z410" s="112">
        <f>(幕後結果!$AB$2+幕後結果!$AB$4*幕後結果_最佳化!$N1411)*12/3</f>
        <v>1.0754132542157051</v>
      </c>
      <c r="AA410" s="112">
        <f>(幕後結果!$AC$2+幕後結果!$AC$4*幕後結果_最佳化!$O1411)*12/3</f>
        <v>0.79163660514614909</v>
      </c>
      <c r="AB410" s="112">
        <f>(幕後結果!$AD$2+幕後結果!$AD$4*幕後結果_最佳化!$P1411)*12/3</f>
        <v>1.3397354076085091</v>
      </c>
      <c r="AC410" s="112">
        <f>(幕後結果!$AE$2+幕後結果!$AE$4*幕後結果_最佳化!$Q1411)*12/3</f>
        <v>0.96588322842938201</v>
      </c>
      <c r="AD410" s="112">
        <f>(幕後結果!$AF$2+幕後結果!$AF$4*幕後結果_最佳化!$R1411)*12/3</f>
        <v>2.7389584607147857</v>
      </c>
      <c r="AE410" s="112">
        <f>(幕後結果!$AG$2+幕後結果!$AG$4*幕後結果_最佳化!$S1411)*12/3</f>
        <v>1.6803978050709343</v>
      </c>
      <c r="AF410" s="112">
        <f>(幕後結果!$AH$2+幕後結果!$AH$4*幕後結果_最佳化!$T1411)*12/3</f>
        <v>1.1037013952482984</v>
      </c>
      <c r="AG410" s="112">
        <f>(幕後結果!$AI$2+幕後結果!$AI$4*幕後結果_最佳化!$U1411)*12/3</f>
        <v>1.4511889771008069</v>
      </c>
      <c r="AH410" s="112">
        <f>(幕後結果!$AJ$2+幕後結果!$AJ$4*幕後結果_最佳化!$V1411)*12/3</f>
        <v>1.6978673499388026</v>
      </c>
      <c r="AI410" s="86">
        <f>(幕後結果!$AK$2+幕後結果!$AK$4*幕後結果_最佳化!$W1411)*12/3</f>
        <v>1.7188229812700835</v>
      </c>
      <c r="AJ410" s="46"/>
      <c r="AK410" s="46"/>
      <c r="AL410" s="46"/>
      <c r="AM410" s="94">
        <v>409</v>
      </c>
      <c r="AN410" s="112">
        <f t="shared" si="79"/>
        <v>0.21419517172585908</v>
      </c>
      <c r="AO410" s="112">
        <f t="shared" si="80"/>
        <v>0.18200234839021001</v>
      </c>
      <c r="AP410" s="112">
        <f t="shared" si="81"/>
        <v>9.511717049127244E-2</v>
      </c>
      <c r="AQ410" s="112">
        <f t="shared" si="82"/>
        <v>5.9135436739669138E-2</v>
      </c>
      <c r="AR410" s="112">
        <f t="shared" si="83"/>
        <v>5.6035983003423606E-2</v>
      </c>
      <c r="AS410" s="112">
        <f t="shared" si="84"/>
        <v>2.7286633017070412E-2</v>
      </c>
      <c r="AT410" s="112">
        <f t="shared" si="85"/>
        <v>2.5121488397989181E-2</v>
      </c>
      <c r="AU410" s="112">
        <f t="shared" si="86"/>
        <v>9.0169630885021168E-2</v>
      </c>
      <c r="AV410" s="112">
        <f t="shared" si="87"/>
        <v>6.1906517450351306E-2</v>
      </c>
      <c r="AW410" s="112">
        <f t="shared" si="88"/>
        <v>0.18902961989913347</v>
      </c>
      <c r="AX410" s="112">
        <f t="shared" si="89"/>
        <v>1</v>
      </c>
      <c r="AY410" s="112">
        <f>SUMPRODUCT(AN410:AW410,幕後結果_最佳化!$Z$1005:$AI$1005)</f>
        <v>6.3654736224459482E-2</v>
      </c>
      <c r="AZ410" s="112">
        <f>(SUMPRODUCT(AN410:AW410,MMULT(AN410:AW410,幕後結果!$AB$9:$AK$18)))*252</f>
        <v>6.6272581326001223E-2</v>
      </c>
      <c r="BA410" s="112">
        <f t="shared" si="90"/>
        <v>0.25743461563278786</v>
      </c>
      <c r="BB410" s="88">
        <f t="shared" si="91"/>
        <v>8.0621388749307257E-2</v>
      </c>
      <c r="BC410" s="46"/>
      <c r="BD410" s="46"/>
    </row>
    <row r="411" spans="1:56">
      <c r="A411" s="81">
        <v>410</v>
      </c>
      <c r="B411" s="112">
        <v>0.12310638235468851</v>
      </c>
      <c r="C411" s="112">
        <v>0.62562095053415834</v>
      </c>
      <c r="D411" s="112">
        <v>0.10512773416182863</v>
      </c>
      <c r="E411" s="112">
        <v>0.6513295556128802</v>
      </c>
      <c r="F411" s="112">
        <v>0.43643784683746789</v>
      </c>
      <c r="G411" s="112">
        <v>0.11125283143152997</v>
      </c>
      <c r="H411" s="112">
        <v>4.2896353455209146E-2</v>
      </c>
      <c r="I411" s="112">
        <v>0.75666003317012476</v>
      </c>
      <c r="J411" s="112">
        <v>0.64397564300472676</v>
      </c>
      <c r="K411" s="90">
        <v>0.76730638754489644</v>
      </c>
      <c r="L411" s="91"/>
      <c r="M411" s="92">
        <v>410</v>
      </c>
      <c r="N411" s="115">
        <v>-1.1595973885899573</v>
      </c>
      <c r="O411" s="115">
        <v>0.3202773403973016</v>
      </c>
      <c r="P411" s="115">
        <v>-1.252863277360909</v>
      </c>
      <c r="Q411" s="115">
        <v>0.38891248143201462</v>
      </c>
      <c r="R411" s="115">
        <v>-0.16000683038505209</v>
      </c>
      <c r="S411" s="115">
        <v>-1.2198924115988463</v>
      </c>
      <c r="T411" s="115">
        <v>-1.7180214278393144</v>
      </c>
      <c r="U411" s="112">
        <v>0.69559909411259613</v>
      </c>
      <c r="V411" s="112">
        <v>0.36910600388511172</v>
      </c>
      <c r="W411" s="84">
        <v>0.73000484200160287</v>
      </c>
      <c r="X411" s="46"/>
      <c r="Y411" s="85">
        <v>410</v>
      </c>
      <c r="Z411" s="112">
        <f>(幕後結果!$AB$2+幕後結果!$AB$4*幕後結果_最佳化!$N1412)*12/3</f>
        <v>-1.4879889229696943</v>
      </c>
      <c r="AA411" s="112">
        <f>(幕後結果!$AC$2+幕後結果!$AC$4*幕後結果_最佳化!$O1412)*12/3</f>
        <v>-1.0373048558424611</v>
      </c>
      <c r="AB411" s="112">
        <f>(幕後結果!$AD$2+幕後結果!$AD$4*幕後結果_最佳化!$P1412)*12/3</f>
        <v>-0.93926118720126339</v>
      </c>
      <c r="AC411" s="112">
        <f>(幕後結果!$AE$2+幕後結果!$AE$4*幕後結果_最佳化!$Q1412)*12/3</f>
        <v>0.86087898052553313</v>
      </c>
      <c r="AD411" s="112">
        <f>(幕後結果!$AF$2+幕後結果!$AF$4*幕後結果_最佳化!$R1412)*12/3</f>
        <v>1.5483820192681474</v>
      </c>
      <c r="AE411" s="112">
        <f>(幕後結果!$AG$2+幕後結果!$AG$4*幕後結果_最佳化!$S1412)*12/3</f>
        <v>-1.2661238438550537</v>
      </c>
      <c r="AF411" s="112">
        <f>(幕後結果!$AH$2+幕後結果!$AH$4*幕後結果_最佳化!$T1412)*12/3</f>
        <v>-1.1965541467407317</v>
      </c>
      <c r="AG411" s="112">
        <f>(幕後結果!$AI$2+幕後結果!$AI$4*幕後結果_最佳化!$U1412)*12/3</f>
        <v>0.32145450091699757</v>
      </c>
      <c r="AH411" s="112">
        <f>(幕後結果!$AJ$2+幕後結果!$AJ$4*幕後結果_最佳化!$V1412)*12/3</f>
        <v>0.71346097016189736</v>
      </c>
      <c r="AI411" s="86">
        <f>(幕後結果!$AK$2+幕後結果!$AK$4*幕後結果_最佳化!$W1412)*12/3</f>
        <v>0.24147124709447054</v>
      </c>
      <c r="AJ411" s="46"/>
      <c r="AK411" s="46"/>
      <c r="AL411" s="46"/>
      <c r="AM411" s="94">
        <v>410</v>
      </c>
      <c r="AN411" s="112">
        <f t="shared" si="79"/>
        <v>2.0324510365803128E-3</v>
      </c>
      <c r="AO411" s="112">
        <f t="shared" si="80"/>
        <v>0.11208057090670208</v>
      </c>
      <c r="AP411" s="112">
        <f t="shared" si="81"/>
        <v>3.133686884421967E-2</v>
      </c>
      <c r="AQ411" s="112">
        <f t="shared" si="82"/>
        <v>4.9796197379730024E-3</v>
      </c>
      <c r="AR411" s="112">
        <f t="shared" si="83"/>
        <v>0.15631246721042399</v>
      </c>
      <c r="AS411" s="112">
        <f t="shared" si="84"/>
        <v>0.11735880099728516</v>
      </c>
      <c r="AT411" s="112">
        <f t="shared" si="85"/>
        <v>0.18063098418143697</v>
      </c>
      <c r="AU411" s="112">
        <f t="shared" si="86"/>
        <v>0.19193526547002479</v>
      </c>
      <c r="AV411" s="112">
        <f t="shared" si="87"/>
        <v>0.10762121382020585</v>
      </c>
      <c r="AW411" s="112">
        <f t="shared" si="88"/>
        <v>9.5711757795148039E-2</v>
      </c>
      <c r="AX411" s="112">
        <f t="shared" si="89"/>
        <v>0.99999999999999989</v>
      </c>
      <c r="AY411" s="112">
        <f>SUMPRODUCT(AN411:AW411,幕後結果_最佳化!$Z$1005:$AI$1005)</f>
        <v>0.37315962563874638</v>
      </c>
      <c r="AZ411" s="112">
        <f>(SUMPRODUCT(AN411:AW411,MMULT(AN411:AW411,幕後結果!$AB$9:$AK$18)))*252</f>
        <v>5.6127553367893497E-2</v>
      </c>
      <c r="BA411" s="112">
        <f t="shared" si="90"/>
        <v>0.23691254371158463</v>
      </c>
      <c r="BB411" s="88">
        <f t="shared" si="91"/>
        <v>1.394014940976708</v>
      </c>
      <c r="BC411" s="46"/>
      <c r="BD411" s="46"/>
    </row>
    <row r="412" spans="1:56">
      <c r="A412" s="81">
        <v>411</v>
      </c>
      <c r="B412" s="112">
        <v>7.220957814792528E-2</v>
      </c>
      <c r="C412" s="112">
        <v>0.85667497134375337</v>
      </c>
      <c r="D412" s="112">
        <v>0.40106121005664885</v>
      </c>
      <c r="E412" s="112">
        <v>0.88504451140809848</v>
      </c>
      <c r="F412" s="112">
        <v>0.77494801118916246</v>
      </c>
      <c r="G412" s="112">
        <v>7.9056442742151178E-2</v>
      </c>
      <c r="H412" s="112">
        <v>0.27469678459124469</v>
      </c>
      <c r="I412" s="112">
        <v>0.73444543359484649</v>
      </c>
      <c r="J412" s="112">
        <v>0.14383251783579221</v>
      </c>
      <c r="K412" s="90">
        <v>0.8957045668114807</v>
      </c>
      <c r="L412" s="91"/>
      <c r="M412" s="92">
        <v>411</v>
      </c>
      <c r="N412" s="115">
        <v>-1.4595304854418631</v>
      </c>
      <c r="O412" s="115">
        <v>1.0654992665699672</v>
      </c>
      <c r="P412" s="115">
        <v>-0.25060124363950897</v>
      </c>
      <c r="Q412" s="115">
        <v>1.20058820876053</v>
      </c>
      <c r="R412" s="115">
        <v>0.75524169112135642</v>
      </c>
      <c r="S412" s="115">
        <v>-1.4114468890748697</v>
      </c>
      <c r="T412" s="115">
        <v>-0.5986690963137169</v>
      </c>
      <c r="U412" s="112">
        <v>0.62631380563487105</v>
      </c>
      <c r="V412" s="112">
        <v>-1.0632578468425338</v>
      </c>
      <c r="W412" s="84">
        <v>1.2574496330242495</v>
      </c>
      <c r="X412" s="46"/>
      <c r="Y412" s="85">
        <v>411</v>
      </c>
      <c r="Z412" s="112">
        <f>(幕後結果!$AB$2+幕後結果!$AB$4*幕後結果_最佳化!$N1413)*12/3</f>
        <v>-1.8603709784056297</v>
      </c>
      <c r="AA412" s="112">
        <f>(幕後結果!$AC$2+幕後結果!$AC$4*幕後結果_最佳化!$O1413)*12/3</f>
        <v>-3.6394403479353965E-2</v>
      </c>
      <c r="AB412" s="112">
        <f>(幕後結果!$AD$2+幕後結果!$AD$4*幕後結果_最佳化!$P1413)*12/3</f>
        <v>-8.6002965566955969E-2</v>
      </c>
      <c r="AC412" s="112">
        <f>(幕後結果!$AE$2+幕後結果!$AE$4*幕後結果_最佳化!$Q1413)*12/3</f>
        <v>1.7968153577188637</v>
      </c>
      <c r="AD412" s="112">
        <f>(幕後結果!$AF$2+幕後結果!$AF$4*幕後結果_最佳化!$R1413)*12/3</f>
        <v>2.9058129203872602</v>
      </c>
      <c r="AE412" s="112">
        <f>(幕後結果!$AG$2+幕後結果!$AG$4*幕後結果_最佳化!$S1413)*12/3</f>
        <v>-0.96588141976267272</v>
      </c>
      <c r="AF412" s="112">
        <f>(幕後結果!$AH$2+幕後結果!$AH$4*幕後結果_最佳化!$T1413)*12/3</f>
        <v>-7.2914079386184619E-2</v>
      </c>
      <c r="AG412" s="112">
        <f>(幕後結果!$AI$2+幕後結果!$AI$4*幕後結果_最佳化!$U1413)*12/3</f>
        <v>1.1909063642743796</v>
      </c>
      <c r="AH412" s="112">
        <f>(幕後結果!$AJ$2+幕後結果!$AJ$4*幕後結果_最佳化!$V1413)*12/3</f>
        <v>-0.10781343494659179</v>
      </c>
      <c r="AI412" s="86">
        <f>(幕後結果!$AK$2+幕後結果!$AK$4*幕後結果_最佳化!$W1413)*12/3</f>
        <v>0.9093662086560087</v>
      </c>
      <c r="AJ412" s="46"/>
      <c r="AK412" s="46"/>
      <c r="AL412" s="46"/>
      <c r="AM412" s="94">
        <v>411</v>
      </c>
      <c r="AN412" s="112">
        <f t="shared" si="79"/>
        <v>0.10488228118550903</v>
      </c>
      <c r="AO412" s="112">
        <f t="shared" si="80"/>
        <v>4.0130234939157253E-2</v>
      </c>
      <c r="AP412" s="112">
        <f t="shared" si="81"/>
        <v>0.20658854498514301</v>
      </c>
      <c r="AQ412" s="112">
        <f t="shared" si="82"/>
        <v>0.16438458881495688</v>
      </c>
      <c r="AR412" s="112">
        <f t="shared" si="83"/>
        <v>0.13369166845698705</v>
      </c>
      <c r="AS412" s="112">
        <f t="shared" si="84"/>
        <v>5.8457798659978882E-2</v>
      </c>
      <c r="AT412" s="112">
        <f t="shared" si="85"/>
        <v>2.4779386324600063E-2</v>
      </c>
      <c r="AU412" s="112">
        <f t="shared" si="86"/>
        <v>0.15342616475528881</v>
      </c>
      <c r="AV412" s="112">
        <f t="shared" si="87"/>
        <v>5.1304231932827397E-2</v>
      </c>
      <c r="AW412" s="112">
        <f t="shared" si="88"/>
        <v>6.2355099945551724E-2</v>
      </c>
      <c r="AX412" s="112">
        <f t="shared" si="89"/>
        <v>1.0000000000000002</v>
      </c>
      <c r="AY412" s="112">
        <f>SUMPRODUCT(AN412:AW412,幕後結果_最佳化!$Z$1005:$AI$1005)</f>
        <v>0.57363436709259352</v>
      </c>
      <c r="AZ412" s="112">
        <f>(SUMPRODUCT(AN412:AW412,MMULT(AN412:AW412,幕後結果!$AB$9:$AK$18)))*252</f>
        <v>5.7422470094106823E-2</v>
      </c>
      <c r="BA412" s="112">
        <f t="shared" si="90"/>
        <v>0.23962986060611649</v>
      </c>
      <c r="BB412" s="88">
        <f t="shared" si="91"/>
        <v>2.2148089797747295</v>
      </c>
      <c r="BC412" s="46"/>
      <c r="BD412" s="46"/>
    </row>
    <row r="413" spans="1:56">
      <c r="A413" s="81">
        <v>412</v>
      </c>
      <c r="B413" s="112">
        <v>0.4594873725622235</v>
      </c>
      <c r="C413" s="112">
        <v>0.22971826399233763</v>
      </c>
      <c r="D413" s="112">
        <v>0.96153118605839616</v>
      </c>
      <c r="E413" s="112">
        <v>6.8217250254314798E-2</v>
      </c>
      <c r="F413" s="112">
        <v>0.47897059730612579</v>
      </c>
      <c r="G413" s="112">
        <v>0.26717065859814659</v>
      </c>
      <c r="H413" s="112">
        <v>0.45385173223296382</v>
      </c>
      <c r="I413" s="112">
        <v>0.80402747969392929</v>
      </c>
      <c r="J413" s="112">
        <v>0.32210801045533488</v>
      </c>
      <c r="K413" s="90">
        <v>0.95515389390908645</v>
      </c>
      <c r="L413" s="91"/>
      <c r="M413" s="92">
        <v>412</v>
      </c>
      <c r="N413" s="115">
        <v>-0.1017252681179751</v>
      </c>
      <c r="O413" s="115">
        <v>-0.73977500475843305</v>
      </c>
      <c r="P413" s="115">
        <v>1.7687378788023282</v>
      </c>
      <c r="Q413" s="115">
        <v>-1.4892007988911722</v>
      </c>
      <c r="R413" s="115">
        <v>-5.2737330936053803E-2</v>
      </c>
      <c r="S413" s="115">
        <v>-0.62139263430088854</v>
      </c>
      <c r="T413" s="115">
        <v>-0.11593574729462408</v>
      </c>
      <c r="U413" s="112">
        <v>0.85609534979874158</v>
      </c>
      <c r="V413" s="112">
        <v>-0.46181217259479224</v>
      </c>
      <c r="W413" s="84">
        <v>1.6970235293616049</v>
      </c>
      <c r="X413" s="46"/>
      <c r="Y413" s="85">
        <v>412</v>
      </c>
      <c r="Z413" s="112">
        <f>(幕後結果!$AB$2+幕後結果!$AB$4*幕後結果_最佳化!$N1414)*12/3</f>
        <v>-0.17458737194234883</v>
      </c>
      <c r="AA413" s="112">
        <f>(幕後結果!$AC$2+幕後結果!$AC$4*幕後結果_最佳化!$O1414)*12/3</f>
        <v>-2.4062209974647382</v>
      </c>
      <c r="AB413" s="112">
        <f>(幕後結果!$AD$2+幕後結果!$AD$4*幕後結果_最佳化!$P1414)*12/3</f>
        <v>1.8882274640180878</v>
      </c>
      <c r="AC413" s="112">
        <f>(幕後結果!$AE$2+幕後結果!$AE$4*幕後結果_最佳化!$Q1414)*12/3</f>
        <v>9.0860400285493803E-2</v>
      </c>
      <c r="AD413" s="112">
        <f>(幕後結果!$AF$2+幕後結果!$AF$4*幕後結果_最佳化!$R1414)*12/3</f>
        <v>1.7682367647574171</v>
      </c>
      <c r="AE413" s="112">
        <f>(幕後結果!$AG$2+幕後結果!$AG$4*幕後結果_最佳化!$S1414)*12/3</f>
        <v>-1.0324520829228103</v>
      </c>
      <c r="AF413" s="112">
        <f>(幕後結果!$AH$2+幕後結果!$AH$4*幕後結果_最佳化!$T1414)*12/3</f>
        <v>-0.16929300974014602</v>
      </c>
      <c r="AG413" s="112">
        <f>(幕後結果!$AI$2+幕後結果!$AI$4*幕後結果_最佳化!$U1414)*12/3</f>
        <v>0.1407364625900013</v>
      </c>
      <c r="AH413" s="112">
        <f>(幕後結果!$AJ$2+幕後結果!$AJ$4*幕後結果_最佳化!$V1414)*12/3</f>
        <v>0.94145523012478927</v>
      </c>
      <c r="AI413" s="86">
        <f>(幕後結果!$AK$2+幕後結果!$AK$4*幕後結果_最佳化!$W1414)*12/3</f>
        <v>1.0579656640684083</v>
      </c>
      <c r="AJ413" s="46"/>
      <c r="AK413" s="46"/>
      <c r="AL413" s="46"/>
      <c r="AM413" s="94">
        <v>412</v>
      </c>
      <c r="AN413" s="112">
        <f t="shared" si="79"/>
        <v>5.8573916950063545E-2</v>
      </c>
      <c r="AO413" s="112">
        <f t="shared" si="80"/>
        <v>0.11369074408816505</v>
      </c>
      <c r="AP413" s="112">
        <f t="shared" si="81"/>
        <v>1.6011415906984065E-2</v>
      </c>
      <c r="AQ413" s="112">
        <f t="shared" si="82"/>
        <v>0.17683849848557709</v>
      </c>
      <c r="AR413" s="112">
        <f t="shared" si="83"/>
        <v>0.14699698444858325</v>
      </c>
      <c r="AS413" s="112">
        <f t="shared" si="84"/>
        <v>7.1250071747385485E-2</v>
      </c>
      <c r="AT413" s="112">
        <f t="shared" si="85"/>
        <v>3.2275257424875595E-2</v>
      </c>
      <c r="AU413" s="112">
        <f t="shared" si="86"/>
        <v>0.10601749098908191</v>
      </c>
      <c r="AV413" s="112">
        <f t="shared" si="87"/>
        <v>0.20774323197759648</v>
      </c>
      <c r="AW413" s="112">
        <f t="shared" si="88"/>
        <v>7.0602387981687692E-2</v>
      </c>
      <c r="AX413" s="112">
        <f t="shared" si="89"/>
        <v>1</v>
      </c>
      <c r="AY413" s="112">
        <f>SUMPRODUCT(AN413:AW413,幕後結果_最佳化!$Z$1005:$AI$1005)</f>
        <v>0.59489108278315017</v>
      </c>
      <c r="AZ413" s="112">
        <f>(SUMPRODUCT(AN413:AW413,MMULT(AN413:AW413,幕後結果!$AB$9:$AK$18)))*252</f>
        <v>5.5281546711178645E-2</v>
      </c>
      <c r="BA413" s="112">
        <f t="shared" si="90"/>
        <v>0.23512028136929966</v>
      </c>
      <c r="BB413" s="88">
        <f t="shared" si="91"/>
        <v>2.3476965898834843</v>
      </c>
      <c r="BC413" s="46"/>
      <c r="BD413" s="46"/>
    </row>
    <row r="414" spans="1:56">
      <c r="A414" s="81">
        <v>413</v>
      </c>
      <c r="B414" s="112">
        <v>0.40077918583670047</v>
      </c>
      <c r="C414" s="112">
        <v>0.91634597985435473</v>
      </c>
      <c r="D414" s="112">
        <v>0.6819633312375124</v>
      </c>
      <c r="E414" s="112">
        <v>0.1466205449850293</v>
      </c>
      <c r="F414" s="112">
        <v>0.63345674276797359</v>
      </c>
      <c r="G414" s="112">
        <v>0.96147276221217792</v>
      </c>
      <c r="H414" s="112">
        <v>0.87714543851896698</v>
      </c>
      <c r="I414" s="112">
        <v>0.62809551166598476</v>
      </c>
      <c r="J414" s="112">
        <v>0.37099795740367503</v>
      </c>
      <c r="K414" s="90">
        <v>0.85587255062137935</v>
      </c>
      <c r="L414" s="91"/>
      <c r="M414" s="92">
        <v>413</v>
      </c>
      <c r="N414" s="115">
        <v>-0.25133079040959178</v>
      </c>
      <c r="O414" s="115">
        <v>1.3809054295962466</v>
      </c>
      <c r="P414" s="115">
        <v>0.47319601926670396</v>
      </c>
      <c r="Q414" s="115">
        <v>-1.0510381034662368</v>
      </c>
      <c r="R414" s="115">
        <v>0.34102267127119912</v>
      </c>
      <c r="S414" s="115">
        <v>1.7680384521202448</v>
      </c>
      <c r="T414" s="115">
        <v>1.1608347137129877</v>
      </c>
      <c r="U414" s="112">
        <v>0.32681346224599628</v>
      </c>
      <c r="V414" s="112">
        <v>-0.32921138943760941</v>
      </c>
      <c r="W414" s="84">
        <v>1.0619576779872655</v>
      </c>
      <c r="X414" s="46"/>
      <c r="Y414" s="85">
        <v>413</v>
      </c>
      <c r="Z414" s="112">
        <f>(幕後結果!$AB$2+幕後結果!$AB$4*幕後結果_最佳化!$N1415)*12/3</f>
        <v>-0.3603301675199449</v>
      </c>
      <c r="AA414" s="112">
        <f>(幕後結果!$AC$2+幕後結果!$AC$4*幕後結果_最佳化!$O1415)*12/3</f>
        <v>0.50323281063014424</v>
      </c>
      <c r="AB414" s="112">
        <f>(幕後結果!$AD$2+幕後結果!$AD$4*幕後結果_最佳化!$P1415)*12/3</f>
        <v>0.93668684970393468</v>
      </c>
      <c r="AC414" s="112">
        <f>(幕後結果!$AE$2+幕後結果!$AE$4*幕後結果_最佳化!$Q1415)*12/3</f>
        <v>0.46120531201729031</v>
      </c>
      <c r="AD414" s="112">
        <f>(幕後結果!$AF$2+幕後結果!$AF$4*幕後結果_最佳化!$R1415)*12/3</f>
        <v>2.5703153099696419</v>
      </c>
      <c r="AE414" s="112">
        <f>(幕後結果!$AG$2+幕後結果!$AG$4*幕後結果_最佳化!$S1415)*12/3</f>
        <v>2.1182562542136854</v>
      </c>
      <c r="AF414" s="112">
        <f>(幕後結果!$AH$2+幕後結果!$AH$4*幕後結果_最佳化!$T1415)*12/3</f>
        <v>0.78380679332507108</v>
      </c>
      <c r="AG414" s="112">
        <f>(幕後結果!$AI$2+幕後結果!$AI$4*幕後結果_最佳化!$U1415)*12/3</f>
        <v>0.73737778840475021</v>
      </c>
      <c r="AH414" s="112">
        <f>(幕後結果!$AJ$2+幕後結果!$AJ$4*幕後結果_最佳化!$V1415)*12/3</f>
        <v>1.2299491498526205</v>
      </c>
      <c r="AI414" s="86">
        <f>(幕後結果!$AK$2+幕後結果!$AK$4*幕後結果_最佳化!$W1415)*12/3</f>
        <v>1.4030654010510732</v>
      </c>
      <c r="AJ414" s="46"/>
      <c r="AK414" s="46"/>
      <c r="AL414" s="46"/>
      <c r="AM414" s="94">
        <v>413</v>
      </c>
      <c r="AN414" s="112">
        <f t="shared" si="79"/>
        <v>0.22135669969435412</v>
      </c>
      <c r="AO414" s="112">
        <f t="shared" si="80"/>
        <v>4.2640083327020253E-2</v>
      </c>
      <c r="AP414" s="112">
        <f t="shared" si="81"/>
        <v>0.12525841710596416</v>
      </c>
      <c r="AQ414" s="112">
        <f t="shared" si="82"/>
        <v>3.5758291180396891E-3</v>
      </c>
      <c r="AR414" s="112">
        <f t="shared" si="83"/>
        <v>6.3214593548371889E-2</v>
      </c>
      <c r="AS414" s="112">
        <f t="shared" si="84"/>
        <v>0.21855302591053746</v>
      </c>
      <c r="AT414" s="112">
        <f t="shared" si="85"/>
        <v>0.12124395640361459</v>
      </c>
      <c r="AU414" s="112">
        <f t="shared" si="86"/>
        <v>4.8784741342014673E-2</v>
      </c>
      <c r="AV414" s="112">
        <f t="shared" si="87"/>
        <v>1.0931938013007719E-2</v>
      </c>
      <c r="AW414" s="112">
        <f t="shared" si="88"/>
        <v>0.14444071553707546</v>
      </c>
      <c r="AX414" s="112">
        <f t="shared" si="89"/>
        <v>1</v>
      </c>
      <c r="AY414" s="112">
        <f>SUMPRODUCT(AN414:AW414,幕後結果_最佳化!$Z$1005:$AI$1005)</f>
        <v>0.13054445955678301</v>
      </c>
      <c r="AZ414" s="112">
        <f>(SUMPRODUCT(AN414:AW414,MMULT(AN414:AW414,幕後結果!$AB$9:$AK$18)))*252</f>
        <v>5.4219388972447796E-2</v>
      </c>
      <c r="BA414" s="112">
        <f t="shared" si="90"/>
        <v>0.23285057219695166</v>
      </c>
      <c r="BB414" s="88">
        <f t="shared" si="91"/>
        <v>0.37639787065951819</v>
      </c>
      <c r="BC414" s="46"/>
      <c r="BD414" s="46"/>
    </row>
    <row r="415" spans="1:56">
      <c r="A415" s="81">
        <v>414</v>
      </c>
      <c r="B415" s="112">
        <v>0.31677202519746195</v>
      </c>
      <c r="C415" s="112">
        <v>0.69797946364615715</v>
      </c>
      <c r="D415" s="112">
        <v>0.67790792065945271</v>
      </c>
      <c r="E415" s="112">
        <v>0.32883611427588066</v>
      </c>
      <c r="F415" s="112">
        <v>0.49220352631968201</v>
      </c>
      <c r="G415" s="112">
        <v>0.24450820885100599</v>
      </c>
      <c r="H415" s="112">
        <v>0.58868053903429063</v>
      </c>
      <c r="I415" s="112">
        <v>0.76477660625641586</v>
      </c>
      <c r="J415" s="112">
        <v>0.12530159128492069</v>
      </c>
      <c r="K415" s="90">
        <v>0.91194767549820677</v>
      </c>
      <c r="L415" s="91"/>
      <c r="M415" s="92">
        <v>414</v>
      </c>
      <c r="N415" s="115">
        <v>-0.4767445286943815</v>
      </c>
      <c r="O415" s="115">
        <v>0.51859804495732897</v>
      </c>
      <c r="P415" s="115">
        <v>0.46185660007205664</v>
      </c>
      <c r="Q415" s="115">
        <v>-0.44312927885603337</v>
      </c>
      <c r="R415" s="115">
        <v>-1.9544105515258352E-2</v>
      </c>
      <c r="S415" s="115">
        <v>-0.69187406701051701</v>
      </c>
      <c r="T415" s="115">
        <v>0.22415214091872199</v>
      </c>
      <c r="U415" s="112">
        <v>0.72175228927816881</v>
      </c>
      <c r="V415" s="112">
        <v>-1.1488855359915047</v>
      </c>
      <c r="W415" s="84">
        <v>1.352846577986937</v>
      </c>
      <c r="X415" s="46"/>
      <c r="Y415" s="85">
        <v>414</v>
      </c>
      <c r="Z415" s="112">
        <f>(幕後結果!$AB$2+幕後結果!$AB$4*幕後結果_最佳化!$N1416)*12/3</f>
        <v>-0.64019268375113625</v>
      </c>
      <c r="AA415" s="112">
        <f>(幕後結果!$AC$2+幕後結果!$AC$4*幕後結果_最佳化!$O1416)*12/3</f>
        <v>-0.7046747407898547</v>
      </c>
      <c r="AB415" s="112">
        <f>(幕後結果!$AD$2+幕後結果!$AD$4*幕後結果_最佳化!$P1416)*12/3</f>
        <v>0.77139723403454064</v>
      </c>
      <c r="AC415" s="112">
        <f>(幕後結果!$AE$2+幕後結果!$AE$4*幕後結果_最佳化!$Q1416)*12/3</f>
        <v>0.7367329046911254</v>
      </c>
      <c r="AD415" s="112">
        <f>(幕後結果!$AF$2+幕後結果!$AF$4*幕後結果_最佳化!$R1416)*12/3</f>
        <v>2.0390644197042178</v>
      </c>
      <c r="AE415" s="112">
        <f>(幕後結果!$AG$2+幕後結果!$AG$4*幕後結果_最佳化!$S1416)*12/3</f>
        <v>-0.66734228260721407</v>
      </c>
      <c r="AF415" s="112">
        <f>(幕後結果!$AH$2+幕後結果!$AH$4*幕後結果_最佳化!$T1416)*12/3</f>
        <v>0.17415767507222527</v>
      </c>
      <c r="AG415" s="112">
        <f>(幕後結果!$AI$2+幕後結果!$AI$4*幕後結果_最佳化!$U1416)*12/3</f>
        <v>0.64770788112175004</v>
      </c>
      <c r="AH415" s="112">
        <f>(幕後結果!$AJ$2+幕後結果!$AJ$4*幕後結果_最佳化!$V1416)*12/3</f>
        <v>0.12107599688850934</v>
      </c>
      <c r="AI415" s="86">
        <f>(幕後結果!$AK$2+幕後結果!$AK$4*幕後結果_最佳化!$W1416)*12/3</f>
        <v>0.95432069956469012</v>
      </c>
      <c r="AJ415" s="46"/>
      <c r="AK415" s="46"/>
      <c r="AL415" s="46"/>
      <c r="AM415" s="94">
        <v>414</v>
      </c>
      <c r="AN415" s="112">
        <f t="shared" si="79"/>
        <v>0.1725301150258769</v>
      </c>
      <c r="AO415" s="112">
        <f t="shared" si="80"/>
        <v>1.7973358565395149E-2</v>
      </c>
      <c r="AP415" s="112">
        <f t="shared" si="81"/>
        <v>1.4416218217590363E-4</v>
      </c>
      <c r="AQ415" s="112">
        <f t="shared" si="82"/>
        <v>2.6829678316079433E-2</v>
      </c>
      <c r="AR415" s="112">
        <f t="shared" si="83"/>
        <v>0.1521118330747116</v>
      </c>
      <c r="AS415" s="112">
        <f t="shared" si="84"/>
        <v>0.2325783644885023</v>
      </c>
      <c r="AT415" s="112">
        <f t="shared" si="85"/>
        <v>0.19314483667292798</v>
      </c>
      <c r="AU415" s="112">
        <f t="shared" si="86"/>
        <v>7.4237231272363891E-3</v>
      </c>
      <c r="AV415" s="112">
        <f t="shared" si="87"/>
        <v>7.1969150139415364E-2</v>
      </c>
      <c r="AW415" s="112">
        <f t="shared" si="88"/>
        <v>0.12529477840767914</v>
      </c>
      <c r="AX415" s="112">
        <f t="shared" si="89"/>
        <v>1.0000000000000002</v>
      </c>
      <c r="AY415" s="112">
        <f>SUMPRODUCT(AN415:AW415,幕後結果_最佳化!$Z$1005:$AI$1005)</f>
        <v>0.36675821310533857</v>
      </c>
      <c r="AZ415" s="112">
        <f>(SUMPRODUCT(AN415:AW415,MMULT(AN415:AW415,幕後結果!$AB$9:$AK$18)))*252</f>
        <v>5.2238131182799324E-2</v>
      </c>
      <c r="BA415" s="112">
        <f t="shared" si="90"/>
        <v>0.22855662576875632</v>
      </c>
      <c r="BB415" s="88">
        <f t="shared" si="91"/>
        <v>1.4169714486116201</v>
      </c>
      <c r="BC415" s="46"/>
      <c r="BD415" s="46"/>
    </row>
    <row r="416" spans="1:56">
      <c r="A416" s="81">
        <v>415</v>
      </c>
      <c r="B416" s="112">
        <v>0.37588907704944519</v>
      </c>
      <c r="C416" s="112">
        <v>0.99709833060927844</v>
      </c>
      <c r="D416" s="112">
        <v>0.69938842101122245</v>
      </c>
      <c r="E416" s="112">
        <v>0.44882809946061775</v>
      </c>
      <c r="F416" s="112">
        <v>0.91587062762011207</v>
      </c>
      <c r="G416" s="112">
        <v>0.34731186536308667</v>
      </c>
      <c r="H416" s="112">
        <v>0.18225330168276921</v>
      </c>
      <c r="I416" s="112">
        <v>0.84219225985311841</v>
      </c>
      <c r="J416" s="112">
        <v>0.29884239726551942</v>
      </c>
      <c r="K416" s="90">
        <v>0.87340281198831882</v>
      </c>
      <c r="L416" s="91"/>
      <c r="M416" s="92">
        <v>415</v>
      </c>
      <c r="N416" s="115">
        <v>-0.31629559532874635</v>
      </c>
      <c r="O416" s="115">
        <v>2.7586909588408317</v>
      </c>
      <c r="P416" s="115">
        <v>0.52264235797255909</v>
      </c>
      <c r="Q416" s="115">
        <v>-0.12862270579312407</v>
      </c>
      <c r="R416" s="115">
        <v>1.377820403861258</v>
      </c>
      <c r="S416" s="115">
        <v>-0.39258809921639204</v>
      </c>
      <c r="T416" s="115">
        <v>-0.90681128084939278</v>
      </c>
      <c r="U416" s="112">
        <v>1.0035087022737685</v>
      </c>
      <c r="V416" s="112">
        <v>-0.52773281416522688</v>
      </c>
      <c r="W416" s="84">
        <v>1.1426248679473854</v>
      </c>
      <c r="X416" s="46"/>
      <c r="Y416" s="85">
        <v>415</v>
      </c>
      <c r="Z416" s="112">
        <f>(幕後結果!$AB$2+幕後結果!$AB$4*幕後結果_最佳化!$N1417)*12/3</f>
        <v>-0.44098724685098717</v>
      </c>
      <c r="AA416" s="112">
        <f>(幕後結果!$AC$2+幕後結果!$AC$4*幕後結果_最佳化!$O1417)*12/3</f>
        <v>2.3962772768217935</v>
      </c>
      <c r="AB416" s="112">
        <f>(幕後結果!$AD$2+幕後結果!$AD$4*幕後結果_最佳化!$P1417)*12/3</f>
        <v>1.0998728359287688</v>
      </c>
      <c r="AC416" s="112">
        <f>(幕後結果!$AE$2+幕後結果!$AE$4*幕後結果_最佳化!$Q1417)*12/3</f>
        <v>1.3762750417283662</v>
      </c>
      <c r="AD416" s="112">
        <f>(幕後結果!$AF$2+幕後結果!$AF$4*幕後結果_最佳化!$R1417)*12/3</f>
        <v>4.1638277450565706</v>
      </c>
      <c r="AE416" s="112">
        <f>(幕後結果!$AG$2+幕後結果!$AG$4*幕後結果_最佳化!$S1417)*12/3</f>
        <v>0.60871722900434799</v>
      </c>
      <c r="AF416" s="112">
        <f>(幕後結果!$AH$2+幕後結果!$AH$4*幕後結果_最佳化!$T1417)*12/3</f>
        <v>-0.12414917459023085</v>
      </c>
      <c r="AG416" s="112">
        <f>(幕後結果!$AI$2+幕後結果!$AI$4*幕後結果_最佳化!$U1417)*12/3</f>
        <v>1.7118258478163899</v>
      </c>
      <c r="AH416" s="112">
        <f>(幕後結果!$AJ$2+幕後結果!$AJ$4*幕後結果_最佳化!$V1417)*12/3</f>
        <v>0.92100890610950026</v>
      </c>
      <c r="AI416" s="86">
        <f>(幕後結果!$AK$2+幕後結果!$AK$4*幕後結果_最佳化!$W1417)*12/3</f>
        <v>1.8434691762237125</v>
      </c>
      <c r="AJ416" s="46"/>
      <c r="AK416" s="46"/>
      <c r="AL416" s="46"/>
      <c r="AM416" s="94">
        <v>415</v>
      </c>
      <c r="AN416" s="112">
        <f t="shared" si="79"/>
        <v>0.10054044326068373</v>
      </c>
      <c r="AO416" s="112">
        <f t="shared" si="80"/>
        <v>5.2778418384429704E-2</v>
      </c>
      <c r="AP416" s="112">
        <f t="shared" si="81"/>
        <v>0.15102332505964736</v>
      </c>
      <c r="AQ416" s="112">
        <f t="shared" si="82"/>
        <v>0.17782028470875641</v>
      </c>
      <c r="AR416" s="112">
        <f t="shared" si="83"/>
        <v>1.9752673215243759E-3</v>
      </c>
      <c r="AS416" s="112">
        <f t="shared" si="84"/>
        <v>0.12929069834165352</v>
      </c>
      <c r="AT416" s="112">
        <f t="shared" si="85"/>
        <v>9.6351547675129864E-2</v>
      </c>
      <c r="AU416" s="112">
        <f t="shared" si="86"/>
        <v>0.10225123117567898</v>
      </c>
      <c r="AV416" s="112">
        <f t="shared" si="87"/>
        <v>0.11434750381833154</v>
      </c>
      <c r="AW416" s="112">
        <f t="shared" si="88"/>
        <v>7.3621280254164381E-2</v>
      </c>
      <c r="AX416" s="112">
        <f t="shared" si="89"/>
        <v>1</v>
      </c>
      <c r="AY416" s="112">
        <f>SUMPRODUCT(AN416:AW416,幕後結果_最佳化!$Z$1005:$AI$1005)</f>
        <v>0.31454277500847971</v>
      </c>
      <c r="AZ416" s="112">
        <f>(SUMPRODUCT(AN416:AW416,MMULT(AN416:AW416,幕後結果!$AB$9:$AK$18)))*252</f>
        <v>4.3210656804978743E-2</v>
      </c>
      <c r="BA416" s="112">
        <f t="shared" si="90"/>
        <v>0.20787173161586628</v>
      </c>
      <c r="BB416" s="88">
        <f t="shared" si="91"/>
        <v>1.3067807387608541</v>
      </c>
      <c r="BC416" s="46"/>
      <c r="BD416" s="46"/>
    </row>
    <row r="417" spans="1:56">
      <c r="A417" s="81">
        <v>416</v>
      </c>
      <c r="B417" s="112">
        <v>9.569745066892299E-2</v>
      </c>
      <c r="C417" s="112">
        <v>0.89786587485535763</v>
      </c>
      <c r="D417" s="112">
        <v>0.98168492516934913</v>
      </c>
      <c r="E417" s="112">
        <v>0.14675006713471794</v>
      </c>
      <c r="F417" s="112">
        <v>0.36141560842456166</v>
      </c>
      <c r="G417" s="112">
        <v>0.36279596491964972</v>
      </c>
      <c r="H417" s="112">
        <v>0.7200142149515425</v>
      </c>
      <c r="I417" s="112">
        <v>0.75487497064646725</v>
      </c>
      <c r="J417" s="112">
        <v>0.61247644138400759</v>
      </c>
      <c r="K417" s="90">
        <v>0.54197925630421584</v>
      </c>
      <c r="L417" s="91"/>
      <c r="M417" s="92">
        <v>416</v>
      </c>
      <c r="N417" s="115">
        <v>-1.3064637423532248</v>
      </c>
      <c r="O417" s="115">
        <v>1.269484682447388</v>
      </c>
      <c r="P417" s="115">
        <v>2.0898625376082558</v>
      </c>
      <c r="Q417" s="115">
        <v>-1.0504742272808534</v>
      </c>
      <c r="R417" s="115">
        <v>-0.35467748936488697</v>
      </c>
      <c r="S417" s="115">
        <v>-0.35099522613564021</v>
      </c>
      <c r="T417" s="115">
        <v>0.58288373585308551</v>
      </c>
      <c r="U417" s="112">
        <v>0.68991115772728506</v>
      </c>
      <c r="V417" s="112">
        <v>0.28577936032341988</v>
      </c>
      <c r="W417" s="84">
        <v>0.10542133514913173</v>
      </c>
      <c r="X417" s="46"/>
      <c r="Y417" s="85">
        <v>416</v>
      </c>
      <c r="Z417" s="112">
        <f>(幕後結果!$AB$2+幕後結果!$AB$4*幕後結果_最佳化!$N1418)*12/3</f>
        <v>-1.6703309027737789</v>
      </c>
      <c r="AA417" s="112">
        <f>(幕後結果!$AC$2+幕後結果!$AC$4*幕後結果_最佳化!$O1418)*12/3</f>
        <v>0.25801159105308513</v>
      </c>
      <c r="AB417" s="112">
        <f>(幕後結果!$AD$2+幕後結果!$AD$4*幕後結果_最佳化!$P1418)*12/3</f>
        <v>2.0075293024757719</v>
      </c>
      <c r="AC417" s="112">
        <f>(幕後結果!$AE$2+幕後結果!$AE$4*幕後結果_最佳化!$Q1418)*12/3</f>
        <v>0.76059610370789843</v>
      </c>
      <c r="AD417" s="112">
        <f>(幕後結果!$AF$2+幕後結果!$AF$4*幕後結果_最佳化!$R1418)*12/3</f>
        <v>1.7697976578088384</v>
      </c>
      <c r="AE417" s="112">
        <f>(幕後結果!$AG$2+幕後結果!$AG$4*幕後結果_最佳化!$S1418)*12/3</f>
        <v>-0.12798828583303209</v>
      </c>
      <c r="AF417" s="112">
        <f>(幕後結果!$AH$2+幕後結果!$AH$4*幕後結果_最佳化!$T1418)*12/3</f>
        <v>0.57536406541514906</v>
      </c>
      <c r="AG417" s="112">
        <f>(幕後結果!$AI$2+幕後結果!$AI$4*幕後結果_最佳化!$U1418)*12/3</f>
        <v>0.65244165805858745</v>
      </c>
      <c r="AH417" s="112">
        <f>(幕後結果!$AJ$2+幕後結果!$AJ$4*幕後結果_最佳化!$V1418)*12/3</f>
        <v>1.3057451263444677</v>
      </c>
      <c r="AI417" s="86">
        <f>(幕後結果!$AK$2+幕後結果!$AK$4*幕後結果_最佳化!$W1418)*12/3</f>
        <v>0.5301704235998661</v>
      </c>
      <c r="AJ417" s="46"/>
      <c r="AK417" s="46"/>
      <c r="AL417" s="46"/>
      <c r="AM417" s="94">
        <v>416</v>
      </c>
      <c r="AN417" s="112">
        <f t="shared" si="79"/>
        <v>0.19242630132033681</v>
      </c>
      <c r="AO417" s="112">
        <f t="shared" si="80"/>
        <v>0.16240863232258654</v>
      </c>
      <c r="AP417" s="112">
        <f t="shared" si="81"/>
        <v>4.662912306188665E-2</v>
      </c>
      <c r="AQ417" s="112">
        <f t="shared" si="82"/>
        <v>9.5871594349406897E-2</v>
      </c>
      <c r="AR417" s="112">
        <f t="shared" si="83"/>
        <v>8.249937190931321E-2</v>
      </c>
      <c r="AS417" s="112">
        <f t="shared" si="84"/>
        <v>6.9657153894633075E-2</v>
      </c>
      <c r="AT417" s="112">
        <f t="shared" si="85"/>
        <v>0.15681966872554959</v>
      </c>
      <c r="AU417" s="112">
        <f t="shared" si="86"/>
        <v>0.16779441802996645</v>
      </c>
      <c r="AV417" s="112">
        <f t="shared" si="87"/>
        <v>1.6948471457117677E-2</v>
      </c>
      <c r="AW417" s="112">
        <f t="shared" si="88"/>
        <v>8.9452649292031446E-3</v>
      </c>
      <c r="AX417" s="112">
        <f t="shared" si="89"/>
        <v>1</v>
      </c>
      <c r="AY417" s="112">
        <f>SUMPRODUCT(AN417:AW417,幕後結果_最佳化!$Z$1005:$AI$1005)</f>
        <v>0.10675314262585077</v>
      </c>
      <c r="AZ417" s="112">
        <f>(SUMPRODUCT(AN417:AW417,MMULT(AN417:AW417,幕後結果!$AB$9:$AK$18)))*252</f>
        <v>5.9199794701528502E-2</v>
      </c>
      <c r="BA417" s="112">
        <f t="shared" si="90"/>
        <v>0.2433100793258029</v>
      </c>
      <c r="BB417" s="88">
        <f t="shared" si="91"/>
        <v>0.26243525464618583</v>
      </c>
      <c r="BC417" s="46"/>
      <c r="BD417" s="46"/>
    </row>
    <row r="418" spans="1:56">
      <c r="A418" s="81">
        <v>417</v>
      </c>
      <c r="B418" s="112">
        <v>0.20127960179437365</v>
      </c>
      <c r="C418" s="112">
        <v>0.26620335363749303</v>
      </c>
      <c r="D418" s="112">
        <v>0.22343738701177696</v>
      </c>
      <c r="E418" s="112">
        <v>0.72876208166252954</v>
      </c>
      <c r="F418" s="112">
        <v>0.75580270410705652</v>
      </c>
      <c r="G418" s="112">
        <v>0.27467238070642463</v>
      </c>
      <c r="H418" s="112">
        <v>0.26681080010450997</v>
      </c>
      <c r="I418" s="112">
        <v>0.96346859411936814</v>
      </c>
      <c r="J418" s="112">
        <v>0.3659141301992781</v>
      </c>
      <c r="K418" s="90">
        <v>0.74212018264431423</v>
      </c>
      <c r="L418" s="91"/>
      <c r="M418" s="92">
        <v>417</v>
      </c>
      <c r="N418" s="115">
        <v>-0.83705935828191869</v>
      </c>
      <c r="O418" s="115">
        <v>-0.62433636399526893</v>
      </c>
      <c r="P418" s="115">
        <v>-0.76063555986839826</v>
      </c>
      <c r="Q418" s="115">
        <v>0.60907332660128677</v>
      </c>
      <c r="R418" s="115">
        <v>0.69286449697975439</v>
      </c>
      <c r="S418" s="115">
        <v>-0.59874227506647393</v>
      </c>
      <c r="T418" s="115">
        <v>-0.62248713554645529</v>
      </c>
      <c r="U418" s="112">
        <v>1.7924381285230935</v>
      </c>
      <c r="V418" s="112">
        <v>-0.34269455372377972</v>
      </c>
      <c r="W418" s="84">
        <v>0.64989563996527655</v>
      </c>
      <c r="X418" s="46"/>
      <c r="Y418" s="85">
        <v>417</v>
      </c>
      <c r="Z418" s="112">
        <f>(幕後結果!$AB$2+幕後結果!$AB$4*幕後結果_最佳化!$N1419)*12/3</f>
        <v>-1.0875417034297004</v>
      </c>
      <c r="AA418" s="112">
        <f>(幕後結果!$AC$2+幕後結果!$AC$4*幕後結果_最佳化!$O1419)*12/3</f>
        <v>-2.3110276884702019</v>
      </c>
      <c r="AB418" s="112">
        <f>(幕後結果!$AD$2+幕後結果!$AD$4*幕後結果_最佳化!$P1419)*12/3</f>
        <v>-0.51181591948670202</v>
      </c>
      <c r="AC418" s="112">
        <f>(幕後結果!$AE$2+幕後結果!$AE$4*幕後結果_最佳化!$Q1419)*12/3</f>
        <v>0.99233699875771275</v>
      </c>
      <c r="AD418" s="112">
        <f>(幕後結果!$AF$2+幕後結果!$AF$4*幕後結果_最佳化!$R1419)*12/3</f>
        <v>2.3816918803389395</v>
      </c>
      <c r="AE418" s="112">
        <f>(幕後結果!$AG$2+幕後結果!$AG$4*幕後結果_最佳化!$S1419)*12/3</f>
        <v>-0.74188124218704476</v>
      </c>
      <c r="AF418" s="112">
        <f>(幕後結果!$AH$2+幕後結果!$AH$4*幕後結果_最佳化!$T1419)*12/3</f>
        <v>-0.43542270704620273</v>
      </c>
      <c r="AG418" s="112">
        <f>(幕後結果!$AI$2+幕後結果!$AI$4*幕後結果_最佳化!$U1419)*12/3</f>
        <v>1.3975046562574021</v>
      </c>
      <c r="AH418" s="112">
        <f>(幕後結果!$AJ$2+幕後結果!$AJ$4*幕後結果_最佳化!$V1419)*12/3</f>
        <v>0.57286151015294784</v>
      </c>
      <c r="AI418" s="86">
        <f>(幕後結果!$AK$2+幕後結果!$AK$4*幕後結果_最佳化!$W1419)*12/3</f>
        <v>9.155420650491157E-2</v>
      </c>
      <c r="AJ418" s="46"/>
      <c r="AK418" s="46"/>
      <c r="AL418" s="46"/>
      <c r="AM418" s="94">
        <v>417</v>
      </c>
      <c r="AN418" s="112">
        <f t="shared" si="79"/>
        <v>8.7957812788162074E-2</v>
      </c>
      <c r="AO418" s="112">
        <f t="shared" si="80"/>
        <v>2.2673181554188619E-2</v>
      </c>
      <c r="AP418" s="112">
        <f t="shared" si="81"/>
        <v>0.14817975099509517</v>
      </c>
      <c r="AQ418" s="112">
        <f t="shared" si="82"/>
        <v>0.10726664254067179</v>
      </c>
      <c r="AR418" s="112">
        <f t="shared" si="83"/>
        <v>5.2266089783038004E-2</v>
      </c>
      <c r="AS418" s="112">
        <f t="shared" si="84"/>
        <v>0.13860788859149298</v>
      </c>
      <c r="AT418" s="112">
        <f t="shared" si="85"/>
        <v>8.7147296476767194E-2</v>
      </c>
      <c r="AU418" s="112">
        <f t="shared" si="86"/>
        <v>7.0064192153191429E-2</v>
      </c>
      <c r="AV418" s="112">
        <f t="shared" si="87"/>
        <v>0.14857857562617691</v>
      </c>
      <c r="AW418" s="112">
        <f t="shared" si="88"/>
        <v>0.13725856949121593</v>
      </c>
      <c r="AX418" s="112">
        <f t="shared" si="89"/>
        <v>1.0000000000000002</v>
      </c>
      <c r="AY418" s="112">
        <f>SUMPRODUCT(AN418:AW418,幕後結果_最佳化!$Z$1005:$AI$1005)</f>
        <v>0.42891371838562659</v>
      </c>
      <c r="AZ418" s="112">
        <f>(SUMPRODUCT(AN418:AW418,MMULT(AN418:AW418,幕後結果!$AB$9:$AK$18)))*252</f>
        <v>4.3895968393750637E-2</v>
      </c>
      <c r="BA418" s="112">
        <f t="shared" si="90"/>
        <v>0.20951364727327582</v>
      </c>
      <c r="BB418" s="88">
        <f t="shared" si="91"/>
        <v>1.8424275621632213</v>
      </c>
      <c r="BC418" s="46"/>
      <c r="BD418" s="46"/>
    </row>
    <row r="419" spans="1:56">
      <c r="A419" s="81">
        <v>418</v>
      </c>
      <c r="B419" s="112">
        <v>8.6519804049882909E-2</v>
      </c>
      <c r="C419" s="112">
        <v>9.9174299780631969E-2</v>
      </c>
      <c r="D419" s="112">
        <v>0.18690125760186249</v>
      </c>
      <c r="E419" s="112">
        <v>0.26509845343058469</v>
      </c>
      <c r="F419" s="112">
        <v>0.44552786020773283</v>
      </c>
      <c r="G419" s="112">
        <v>0.64560106810306195</v>
      </c>
      <c r="H419" s="112">
        <v>0.47489180037953305</v>
      </c>
      <c r="I419" s="112">
        <v>0.71475052874583467</v>
      </c>
      <c r="J419" s="112">
        <v>0.26864241966685065</v>
      </c>
      <c r="K419" s="90">
        <v>0.5138546308511085</v>
      </c>
      <c r="L419" s="91"/>
      <c r="M419" s="92">
        <v>418</v>
      </c>
      <c r="N419" s="115">
        <v>-1.3625016997346091</v>
      </c>
      <c r="O419" s="115">
        <v>-1.2862707138376968</v>
      </c>
      <c r="P419" s="115">
        <v>-0.88937325214136109</v>
      </c>
      <c r="Q419" s="115">
        <v>-0.62770546159125273</v>
      </c>
      <c r="R419" s="115">
        <v>-0.13696846628775108</v>
      </c>
      <c r="S419" s="115">
        <v>0.37347108245613286</v>
      </c>
      <c r="T419" s="115">
        <v>-6.2978530244555297E-2</v>
      </c>
      <c r="U419" s="112">
        <v>0.5673168331286873</v>
      </c>
      <c r="V419" s="112">
        <v>-0.61692402494342502</v>
      </c>
      <c r="W419" s="84">
        <v>3.4735393145828936E-2</v>
      </c>
      <c r="X419" s="46"/>
      <c r="Y419" s="85">
        <v>418</v>
      </c>
      <c r="Z419" s="112">
        <f>(幕後結果!$AB$2+幕後結果!$AB$4*幕後結果_最佳化!$N1420)*12/3</f>
        <v>-1.7399048510013557</v>
      </c>
      <c r="AA419" s="112">
        <f>(幕後結果!$AC$2+幕後結果!$AC$4*幕後結果_最佳化!$O1420)*12/3</f>
        <v>-3.2688745925048814</v>
      </c>
      <c r="AB419" s="112">
        <f>(幕後結果!$AD$2+幕後結果!$AD$4*幕後結果_最佳化!$P1420)*12/3</f>
        <v>-0.84877812464057267</v>
      </c>
      <c r="AC419" s="112">
        <f>(幕後結果!$AE$2+幕後結果!$AE$4*幕後結果_最佳化!$Q1420)*12/3</f>
        <v>-8.0694420168173631E-2</v>
      </c>
      <c r="AD419" s="112">
        <f>(幕後結果!$AF$2+幕後結果!$AF$4*幕後結果_最佳化!$R1420)*12/3</f>
        <v>0.92631485927689761</v>
      </c>
      <c r="AE419" s="112">
        <f>(幕後結果!$AG$2+幕後結果!$AG$4*幕後結果_最佳化!$S1420)*12/3</f>
        <v>-0.19033990435476919</v>
      </c>
      <c r="AF419" s="112">
        <f>(幕後結果!$AH$2+幕後結果!$AH$4*幕後結果_最佳化!$T1420)*12/3</f>
        <v>-0.3811502097604314</v>
      </c>
      <c r="AG419" s="112">
        <f>(幕後結果!$AI$2+幕後結果!$AI$4*幕後結果_最佳化!$U1420)*12/3</f>
        <v>-0.36524941407911332</v>
      </c>
      <c r="AH419" s="112">
        <f>(幕後結果!$AJ$2+幕後結果!$AJ$4*幕後結果_最佳化!$V1420)*12/3</f>
        <v>0.22803160644965159</v>
      </c>
      <c r="AI419" s="86">
        <f>(幕後結果!$AK$2+幕後結果!$AK$4*幕後結果_最佳化!$W1420)*12/3</f>
        <v>-0.7682643700283206</v>
      </c>
      <c r="AJ419" s="46"/>
      <c r="AK419" s="46"/>
      <c r="AL419" s="46"/>
      <c r="AM419" s="94">
        <v>418</v>
      </c>
      <c r="AN419" s="112">
        <f t="shared" si="79"/>
        <v>5.4721585695050434E-3</v>
      </c>
      <c r="AO419" s="112">
        <f t="shared" si="80"/>
        <v>4.3392234134083947E-2</v>
      </c>
      <c r="AP419" s="112">
        <f t="shared" si="81"/>
        <v>3.4537203589090709E-2</v>
      </c>
      <c r="AQ419" s="112">
        <f t="shared" si="82"/>
        <v>0.15105959022448043</v>
      </c>
      <c r="AR419" s="112">
        <f t="shared" si="83"/>
        <v>1.9898534111473975E-2</v>
      </c>
      <c r="AS419" s="112">
        <f t="shared" si="84"/>
        <v>0.21399981081146299</v>
      </c>
      <c r="AT419" s="112">
        <f t="shared" si="85"/>
        <v>0.14206533059522686</v>
      </c>
      <c r="AU419" s="112">
        <f t="shared" si="86"/>
        <v>0.21277885875783764</v>
      </c>
      <c r="AV419" s="112">
        <f t="shared" si="87"/>
        <v>2.8409214646190561E-2</v>
      </c>
      <c r="AW419" s="112">
        <f t="shared" si="88"/>
        <v>0.14838706456064774</v>
      </c>
      <c r="AX419" s="112">
        <f t="shared" si="89"/>
        <v>1</v>
      </c>
      <c r="AY419" s="112">
        <f>SUMPRODUCT(AN419:AW419,幕後結果_最佳化!$Z$1005:$AI$1005)</f>
        <v>0.23397354905646406</v>
      </c>
      <c r="AZ419" s="112">
        <f>(SUMPRODUCT(AN419:AW419,MMULT(AN419:AW419,幕後結果!$AB$9:$AK$18)))*252</f>
        <v>5.2400964772195635E-2</v>
      </c>
      <c r="BA419" s="112">
        <f t="shared" si="90"/>
        <v>0.22891257014894492</v>
      </c>
      <c r="BB419" s="88">
        <f t="shared" si="91"/>
        <v>0.83470099056657132</v>
      </c>
      <c r="BC419" s="46"/>
      <c r="BD419" s="46"/>
    </row>
    <row r="420" spans="1:56">
      <c r="A420" s="81">
        <v>419</v>
      </c>
      <c r="B420" s="112">
        <v>0.49253019125317121</v>
      </c>
      <c r="C420" s="112">
        <v>0.14728386933612447</v>
      </c>
      <c r="D420" s="112">
        <v>0.12229850486086646</v>
      </c>
      <c r="E420" s="112">
        <v>0.68951470569073225</v>
      </c>
      <c r="F420" s="112">
        <v>0.37134390928654959</v>
      </c>
      <c r="G420" s="112">
        <v>0.54468219957980635</v>
      </c>
      <c r="H420" s="112">
        <v>0.79862001140147942</v>
      </c>
      <c r="I420" s="112">
        <v>0.35302030475294677</v>
      </c>
      <c r="J420" s="112">
        <v>0.98739499867891833</v>
      </c>
      <c r="K420" s="90">
        <v>0.74541310428152041</v>
      </c>
      <c r="L420" s="91"/>
      <c r="M420" s="92">
        <v>419</v>
      </c>
      <c r="N420" s="115">
        <v>-1.872512801991864E-2</v>
      </c>
      <c r="O420" s="115">
        <v>-1.0481538296636557</v>
      </c>
      <c r="P420" s="115">
        <v>-1.163573219116226</v>
      </c>
      <c r="Q420" s="115">
        <v>0.49447523980618502</v>
      </c>
      <c r="R420" s="115">
        <v>-0.32829606574091563</v>
      </c>
      <c r="S420" s="115">
        <v>0.11223686366195183</v>
      </c>
      <c r="T420" s="115">
        <v>0.83670220893835923</v>
      </c>
      <c r="U420" s="112">
        <v>-0.37717896749378604</v>
      </c>
      <c r="V420" s="112">
        <v>2.2381695178554755</v>
      </c>
      <c r="W420" s="84">
        <v>0.66012472768725594</v>
      </c>
      <c r="X420" s="46"/>
      <c r="Y420" s="85">
        <v>419</v>
      </c>
      <c r="Z420" s="112">
        <f>(幕後結果!$AB$2+幕後結果!$AB$4*幕後結果_最佳化!$N1421)*12/3</f>
        <v>-7.1538515061956617E-2</v>
      </c>
      <c r="AA420" s="112">
        <f>(幕後結果!$AC$2+幕後結果!$AC$4*幕後結果_最佳化!$O1421)*12/3</f>
        <v>-2.8239780342555307</v>
      </c>
      <c r="AB420" s="112">
        <f>(幕後結果!$AD$2+幕後結果!$AD$4*幕後結果_最佳化!$P1421)*12/3</f>
        <v>-0.65731606215677452</v>
      </c>
      <c r="AC420" s="112">
        <f>(幕後結果!$AE$2+幕後結果!$AE$4*幕後結果_最佳化!$Q1421)*12/3</f>
        <v>0.789661447952692</v>
      </c>
      <c r="AD420" s="112">
        <f>(幕後結果!$AF$2+幕後結果!$AF$4*幕後結果_最佳化!$R1421)*12/3</f>
        <v>1.4018804731876446</v>
      </c>
      <c r="AE420" s="112">
        <f>(幕後結果!$AG$2+幕後結果!$AG$4*幕後結果_最佳化!$S1421)*12/3</f>
        <v>-0.38313318651994049</v>
      </c>
      <c r="AF420" s="112">
        <f>(幕後結果!$AH$2+幕後結果!$AH$4*幕後結果_最佳化!$T1421)*12/3</f>
        <v>0.23667754619436068</v>
      </c>
      <c r="AG420" s="112">
        <f>(幕後結果!$AI$2+幕後結果!$AI$4*幕後結果_最佳化!$U1421)*12/3</f>
        <v>-9.5822298106004455E-2</v>
      </c>
      <c r="AH420" s="112">
        <f>(幕後結果!$AJ$2+幕後結果!$AJ$4*幕後結果_最佳化!$V1421)*12/3</f>
        <v>3.0451161685308357</v>
      </c>
      <c r="AI420" s="86">
        <f>(幕後結果!$AK$2+幕後結果!$AK$4*幕後結果_最佳化!$W1421)*12/3</f>
        <v>0.47084382598290792</v>
      </c>
      <c r="AJ420" s="46"/>
      <c r="AK420" s="46"/>
      <c r="AL420" s="46"/>
      <c r="AM420" s="94">
        <v>419</v>
      </c>
      <c r="AN420" s="112">
        <f t="shared" si="79"/>
        <v>5.7318247977712483E-3</v>
      </c>
      <c r="AO420" s="112">
        <f t="shared" si="80"/>
        <v>2.8577602081181822E-2</v>
      </c>
      <c r="AP420" s="112">
        <f t="shared" si="81"/>
        <v>7.5742804696520519E-2</v>
      </c>
      <c r="AQ420" s="112">
        <f t="shared" si="82"/>
        <v>9.7157479787496961E-3</v>
      </c>
      <c r="AR420" s="112">
        <f t="shared" si="83"/>
        <v>4.5990059271385178E-2</v>
      </c>
      <c r="AS420" s="112">
        <f t="shared" si="84"/>
        <v>0.21341073676798136</v>
      </c>
      <c r="AT420" s="112">
        <f t="shared" si="85"/>
        <v>0.10948611629945829</v>
      </c>
      <c r="AU420" s="112">
        <f t="shared" si="86"/>
        <v>0.18599131113798306</v>
      </c>
      <c r="AV420" s="112">
        <f t="shared" si="87"/>
        <v>0.27301705214017896</v>
      </c>
      <c r="AW420" s="112">
        <f t="shared" si="88"/>
        <v>5.2336744828789965E-2</v>
      </c>
      <c r="AX420" s="112">
        <f t="shared" si="89"/>
        <v>1</v>
      </c>
      <c r="AY420" s="112">
        <f>SUMPRODUCT(AN420:AW420,幕後結果_最佳化!$Z$1005:$AI$1005)</f>
        <v>0.46539009583228735</v>
      </c>
      <c r="AZ420" s="112">
        <f>(SUMPRODUCT(AN420:AW420,MMULT(AN420:AW420,幕後結果!$AB$9:$AK$18)))*252</f>
        <v>5.1146830326101289E-2</v>
      </c>
      <c r="BA420" s="112">
        <f t="shared" si="90"/>
        <v>0.22615664997099089</v>
      </c>
      <c r="BB420" s="88">
        <f t="shared" si="91"/>
        <v>1.8681303242088179</v>
      </c>
      <c r="BC420" s="46"/>
      <c r="BD420" s="46"/>
    </row>
    <row r="421" spans="1:56">
      <c r="A421" s="81">
        <v>420</v>
      </c>
      <c r="B421" s="112">
        <v>0.24858330536609508</v>
      </c>
      <c r="C421" s="112">
        <v>0.24498766122294935</v>
      </c>
      <c r="D421" s="112">
        <v>2.1497320650059049E-3</v>
      </c>
      <c r="E421" s="112">
        <v>0.17949271019540269</v>
      </c>
      <c r="F421" s="112">
        <v>0.38674472036336849</v>
      </c>
      <c r="G421" s="112">
        <v>0.406071033616205</v>
      </c>
      <c r="H421" s="112">
        <v>0.79159259088894185</v>
      </c>
      <c r="I421" s="112">
        <v>0.99622208357293096</v>
      </c>
      <c r="J421" s="112">
        <v>0.91146425348369409</v>
      </c>
      <c r="K421" s="90">
        <v>0.6770623400021365</v>
      </c>
      <c r="L421" s="91"/>
      <c r="M421" s="92">
        <v>420</v>
      </c>
      <c r="N421" s="115">
        <v>-0.67895462814889318</v>
      </c>
      <c r="O421" s="115">
        <v>-0.69034807435230217</v>
      </c>
      <c r="P421" s="115">
        <v>-2.8553114660796046</v>
      </c>
      <c r="Q421" s="115">
        <v>-0.91730007061678587</v>
      </c>
      <c r="R421" s="115">
        <v>-0.28781358125292544</v>
      </c>
      <c r="S421" s="115">
        <v>-0.23766353625534647</v>
      </c>
      <c r="T421" s="115">
        <v>0.81195959203051171</v>
      </c>
      <c r="U421" s="112">
        <v>2.6712989145126054</v>
      </c>
      <c r="V421" s="112">
        <v>1.3498269655712705</v>
      </c>
      <c r="W421" s="84">
        <v>0.45949976607782361</v>
      </c>
      <c r="X421" s="46"/>
      <c r="Y421" s="85">
        <v>420</v>
      </c>
      <c r="Z421" s="112">
        <f>(幕後結果!$AB$2+幕後結果!$AB$4*幕後結果_最佳化!$N1422)*12/3</f>
        <v>-0.89124671298338087</v>
      </c>
      <c r="AA421" s="112">
        <f>(幕後結果!$AC$2+幕後結果!$AC$4*幕後結果_最佳化!$O1422)*12/3</f>
        <v>-2.3882596982881195</v>
      </c>
      <c r="AB421" s="112">
        <f>(幕後結果!$AD$2+幕後結果!$AD$4*幕後結果_最佳化!$P1422)*12/3</f>
        <v>-2.2847771235519945</v>
      </c>
      <c r="AC421" s="112">
        <f>(幕後結果!$AE$2+幕後結果!$AE$4*幕後結果_最佳化!$Q1422)*12/3</f>
        <v>-0.61031630816505111</v>
      </c>
      <c r="AD421" s="112">
        <f>(幕後結果!$AF$2+幕後結果!$AF$4*幕後結果_最佳化!$R1422)*12/3</f>
        <v>0.77136668075805603</v>
      </c>
      <c r="AE421" s="112">
        <f>(幕後結果!$AG$2+幕後結果!$AG$4*幕後結果_最佳化!$S1422)*12/3</f>
        <v>-0.75120987748347223</v>
      </c>
      <c r="AF421" s="112">
        <f>(幕後結果!$AH$2+幕後結果!$AH$4*幕後結果_最佳化!$T1422)*12/3</f>
        <v>2.1648597284443058E-2</v>
      </c>
      <c r="AG421" s="112">
        <f>(幕後結果!$AI$2+幕後結果!$AI$4*幕後結果_最佳化!$U1422)*12/3</f>
        <v>0.89572355627147571</v>
      </c>
      <c r="AH421" s="112">
        <f>(幕後結果!$AJ$2+幕後結果!$AJ$4*幕後結果_最佳化!$V1422)*12/3</f>
        <v>1.9005586353745232</v>
      </c>
      <c r="AI421" s="86">
        <f>(幕後結果!$AK$2+幕後結果!$AK$4*幕後結果_最佳化!$W1422)*12/3</f>
        <v>-0.14722579300611977</v>
      </c>
      <c r="AJ421" s="46"/>
      <c r="AK421" s="46"/>
      <c r="AL421" s="46"/>
      <c r="AM421" s="94">
        <v>420</v>
      </c>
      <c r="AN421" s="112">
        <f t="shared" si="79"/>
        <v>0.1119382800408654</v>
      </c>
      <c r="AO421" s="112">
        <f t="shared" si="80"/>
        <v>9.3727401113671022E-3</v>
      </c>
      <c r="AP421" s="112">
        <f t="shared" si="81"/>
        <v>3.170693345131393E-2</v>
      </c>
      <c r="AQ421" s="112">
        <f t="shared" si="82"/>
        <v>4.6493067580061262E-2</v>
      </c>
      <c r="AR421" s="112">
        <f t="shared" si="83"/>
        <v>0.11451512762936514</v>
      </c>
      <c r="AS421" s="112">
        <f t="shared" si="84"/>
        <v>0.13949292243794839</v>
      </c>
      <c r="AT421" s="112">
        <f t="shared" si="85"/>
        <v>0.10624754005304018</v>
      </c>
      <c r="AU421" s="112">
        <f t="shared" si="86"/>
        <v>3.777613939948643E-2</v>
      </c>
      <c r="AV421" s="112">
        <f t="shared" si="87"/>
        <v>0.23037639669785734</v>
      </c>
      <c r="AW421" s="112">
        <f t="shared" si="88"/>
        <v>0.17208085259869488</v>
      </c>
      <c r="AX421" s="112">
        <f t="shared" si="89"/>
        <v>1</v>
      </c>
      <c r="AY421" s="112">
        <f>SUMPRODUCT(AN421:AW421,幕後結果_最佳化!$Z$1005:$AI$1005)</f>
        <v>0.55078020009384299</v>
      </c>
      <c r="AZ421" s="112">
        <f>(SUMPRODUCT(AN421:AW421,MMULT(AN421:AW421,幕後結果!$AB$9:$AK$18)))*252</f>
        <v>5.1126982074862222E-2</v>
      </c>
      <c r="BA421" s="112">
        <f t="shared" si="90"/>
        <v>0.22611276406886505</v>
      </c>
      <c r="BB421" s="88">
        <f t="shared" si="91"/>
        <v>2.2461367989785956</v>
      </c>
      <c r="BC421" s="46"/>
      <c r="BD421" s="46"/>
    </row>
    <row r="422" spans="1:56">
      <c r="A422" s="81">
        <v>421</v>
      </c>
      <c r="B422" s="112">
        <v>0.49897973436712695</v>
      </c>
      <c r="C422" s="112">
        <v>0.80599892068841728</v>
      </c>
      <c r="D422" s="112">
        <v>0.93130606596551724</v>
      </c>
      <c r="E422" s="112">
        <v>0.30315449286744744</v>
      </c>
      <c r="F422" s="112">
        <v>0.58097133344976948</v>
      </c>
      <c r="G422" s="112">
        <v>0.83126451637890586</v>
      </c>
      <c r="H422" s="112">
        <v>0.67112850074335362</v>
      </c>
      <c r="I422" s="112">
        <v>0.99972335906580079</v>
      </c>
      <c r="J422" s="112">
        <v>0.63909440959692154</v>
      </c>
      <c r="K422" s="90">
        <v>0.83460432970126419</v>
      </c>
      <c r="L422" s="91"/>
      <c r="M422" s="92">
        <v>421</v>
      </c>
      <c r="N422" s="115">
        <v>-2.5574294707791604E-3</v>
      </c>
      <c r="O422" s="115">
        <v>0.86324612465309891</v>
      </c>
      <c r="P422" s="115">
        <v>1.4855889936276137</v>
      </c>
      <c r="Q422" s="115">
        <v>-0.51534925505382123</v>
      </c>
      <c r="R422" s="115">
        <v>0.2043790080711301</v>
      </c>
      <c r="S422" s="115">
        <v>0.95917425603666007</v>
      </c>
      <c r="T422" s="115">
        <v>0.44303143370939985</v>
      </c>
      <c r="U422" s="112">
        <v>3.4535392082083165</v>
      </c>
      <c r="V422" s="112">
        <v>0.35603923736174148</v>
      </c>
      <c r="W422" s="84">
        <v>0.97252116534564248</v>
      </c>
      <c r="X422" s="46"/>
      <c r="Y422" s="85">
        <v>421</v>
      </c>
      <c r="Z422" s="112">
        <f>(幕後結果!$AB$2+幕後結果!$AB$4*幕後結果_最佳化!$N1423)*12/3</f>
        <v>-5.1465502511528254E-2</v>
      </c>
      <c r="AA422" s="112">
        <f>(幕後結果!$AC$2+幕後結果!$AC$4*幕後結果_最佳化!$O1423)*12/3</f>
        <v>-0.18852477148305846</v>
      </c>
      <c r="AB422" s="112">
        <f>(幕後結果!$AD$2+幕後結果!$AD$4*幕後結果_最佳化!$P1423)*12/3</f>
        <v>1.835713772233704</v>
      </c>
      <c r="AC422" s="112">
        <f>(幕後結果!$AE$2+幕後結果!$AE$4*幕後結果_最佳化!$Q1423)*12/3</f>
        <v>1.0135717382797123</v>
      </c>
      <c r="AD422" s="112">
        <f>(幕後結果!$AF$2+幕後結果!$AF$4*幕後結果_最佳化!$R1423)*12/3</f>
        <v>2.6437700883656854</v>
      </c>
      <c r="AE422" s="112">
        <f>(幕後結果!$AG$2+幕後結果!$AG$4*幕後結果_最佳化!$S1423)*12/3</f>
        <v>1.1714616768399699</v>
      </c>
      <c r="AF422" s="112">
        <f>(幕後結果!$AH$2+幕後結果!$AH$4*幕後結果_最佳化!$T1423)*12/3</f>
        <v>0.39973944300980868</v>
      </c>
      <c r="AG422" s="112">
        <f>(幕後結果!$AI$2+幕後結果!$AI$4*幕後結果_最佳化!$U1423)*12/3</f>
        <v>3.1887363248423237</v>
      </c>
      <c r="AH422" s="112">
        <f>(幕後結果!$AJ$2+幕後結果!$AJ$4*幕後結果_最佳化!$V1423)*12/3</f>
        <v>1.5126177525762685</v>
      </c>
      <c r="AI422" s="86">
        <f>(幕後結果!$AK$2+幕後結果!$AK$4*幕後結果_最佳化!$W1423)*12/3</f>
        <v>1.2610833550668941</v>
      </c>
      <c r="AJ422" s="46"/>
      <c r="AK422" s="46"/>
      <c r="AL422" s="46"/>
      <c r="AM422" s="94">
        <v>421</v>
      </c>
      <c r="AN422" s="112">
        <f t="shared" si="79"/>
        <v>5.9837223102276052E-3</v>
      </c>
      <c r="AO422" s="112">
        <f t="shared" si="80"/>
        <v>4.5444563742314689E-2</v>
      </c>
      <c r="AP422" s="112">
        <f t="shared" si="81"/>
        <v>0.12422856499586017</v>
      </c>
      <c r="AQ422" s="112">
        <f t="shared" si="82"/>
        <v>0.12966973871800228</v>
      </c>
      <c r="AR422" s="112">
        <f t="shared" si="83"/>
        <v>0.1085914528676338</v>
      </c>
      <c r="AS422" s="112">
        <f t="shared" si="84"/>
        <v>6.1041361543286536E-2</v>
      </c>
      <c r="AT422" s="112">
        <f t="shared" si="85"/>
        <v>0.16061680906234638</v>
      </c>
      <c r="AU422" s="112">
        <f t="shared" si="86"/>
        <v>0.13655471270452804</v>
      </c>
      <c r="AV422" s="112">
        <f t="shared" si="87"/>
        <v>8.6292155895411587E-2</v>
      </c>
      <c r="AW422" s="112">
        <f t="shared" si="88"/>
        <v>0.14157691816038906</v>
      </c>
      <c r="AX422" s="112">
        <f t="shared" si="89"/>
        <v>1</v>
      </c>
      <c r="AY422" s="112">
        <f>SUMPRODUCT(AN422:AW422,幕後結果_最佳化!$Z$1005:$AI$1005)</f>
        <v>0.4853676824976052</v>
      </c>
      <c r="AZ422" s="112">
        <f>(SUMPRODUCT(AN422:AW422,MMULT(AN422:AW422,幕後結果!$AB$9:$AK$18)))*252</f>
        <v>4.644131867904247E-2</v>
      </c>
      <c r="BA422" s="112">
        <f t="shared" si="90"/>
        <v>0.21550247951947668</v>
      </c>
      <c r="BB422" s="88">
        <f t="shared" si="91"/>
        <v>2.0531906801453572</v>
      </c>
      <c r="BC422" s="46"/>
      <c r="BD422" s="46"/>
    </row>
    <row r="423" spans="1:56">
      <c r="A423" s="81">
        <v>422</v>
      </c>
      <c r="B423" s="112">
        <v>0.22727624689587844</v>
      </c>
      <c r="C423" s="112">
        <v>0.83695962601820106</v>
      </c>
      <c r="D423" s="112">
        <v>3.5541031888976171E-2</v>
      </c>
      <c r="E423" s="112">
        <v>0.34170972238310915</v>
      </c>
      <c r="F423" s="112">
        <v>0.99283793316608859</v>
      </c>
      <c r="G423" s="112">
        <v>0.90980677587298153</v>
      </c>
      <c r="H423" s="112">
        <v>0.15812806985913963</v>
      </c>
      <c r="I423" s="112">
        <v>0.97405912836389463</v>
      </c>
      <c r="J423" s="112">
        <v>0.89224721595850709</v>
      </c>
      <c r="K423" s="90">
        <v>0.6447935254538526</v>
      </c>
      <c r="L423" s="91"/>
      <c r="M423" s="92">
        <v>422</v>
      </c>
      <c r="N423" s="115">
        <v>-0.74784692577986722</v>
      </c>
      <c r="O423" s="115">
        <v>0.98203877104539483</v>
      </c>
      <c r="P423" s="115">
        <v>-1.8049528293761052</v>
      </c>
      <c r="Q423" s="115">
        <v>-0.40780145575719923</v>
      </c>
      <c r="R423" s="115">
        <v>2.4490304533576182</v>
      </c>
      <c r="S423" s="115">
        <v>1.3395661091141449</v>
      </c>
      <c r="T423" s="115">
        <v>-1.0021810887171712</v>
      </c>
      <c r="U423" s="112">
        <v>1.9441136856133683</v>
      </c>
      <c r="V423" s="112">
        <v>1.2385678833830347</v>
      </c>
      <c r="W423" s="84">
        <v>0.37130154264579213</v>
      </c>
      <c r="X423" s="46"/>
      <c r="Y423" s="85">
        <v>422</v>
      </c>
      <c r="Z423" s="112">
        <f>(幕後結果!$AB$2+幕後結果!$AB$4*幕後結果_最佳化!$N1424)*12/3</f>
        <v>-0.97677997244955195</v>
      </c>
      <c r="AA423" s="112">
        <f>(幕後結果!$AC$2+幕後結果!$AC$4*幕後結果_最佳化!$O1424)*12/3</f>
        <v>-8.9574374328713846E-2</v>
      </c>
      <c r="AB423" s="112">
        <f>(幕後結果!$AD$2+幕後結果!$AD$4*幕後結果_最佳化!$P1424)*12/3</f>
        <v>-1.2261175757268097</v>
      </c>
      <c r="AC423" s="112">
        <f>(幕後結果!$AE$2+幕後結果!$AE$4*幕後結果_最佳化!$Q1424)*12/3</f>
        <v>0.29201709848887847</v>
      </c>
      <c r="AD423" s="112">
        <f>(幕後結果!$AF$2+幕後結果!$AF$4*幕後結果_最佳化!$R1424)*12/3</f>
        <v>4.2235981889616205</v>
      </c>
      <c r="AE423" s="112">
        <f>(幕後結果!$AG$2+幕後結果!$AG$4*幕後結果_最佳化!$S1424)*12/3</f>
        <v>1.9510644729719957</v>
      </c>
      <c r="AF423" s="112">
        <f>(幕後結果!$AH$2+幕後結果!$AH$4*幕後結果_最佳化!$T1424)*12/3</f>
        <v>-0.53753200804543289</v>
      </c>
      <c r="AG423" s="112">
        <f>(幕後結果!$AI$2+幕後結果!$AI$4*幕後結果_最佳化!$U1424)*12/3</f>
        <v>1.5644234238732952</v>
      </c>
      <c r="AH423" s="112">
        <f>(幕後結果!$AJ$2+幕後結果!$AJ$4*幕後結果_最佳化!$V1424)*12/3</f>
        <v>2.4870370355139659</v>
      </c>
      <c r="AI423" s="86">
        <f>(幕後結果!$AK$2+幕後結果!$AK$4*幕後結果_最佳化!$W1424)*12/3</f>
        <v>0.87385169296645981</v>
      </c>
      <c r="AJ423" s="46"/>
      <c r="AK423" s="46"/>
      <c r="AL423" s="46"/>
      <c r="AM423" s="94">
        <v>422</v>
      </c>
      <c r="AN423" s="112">
        <f t="shared" si="79"/>
        <v>0.14059328039238381</v>
      </c>
      <c r="AO423" s="112">
        <f t="shared" si="80"/>
        <v>3.2735639407171301E-2</v>
      </c>
      <c r="AP423" s="112">
        <f t="shared" si="81"/>
        <v>5.8937160792579525E-2</v>
      </c>
      <c r="AQ423" s="112">
        <f t="shared" si="82"/>
        <v>4.9739358990840768E-2</v>
      </c>
      <c r="AR423" s="112">
        <f t="shared" si="83"/>
        <v>7.34079229386191E-2</v>
      </c>
      <c r="AS423" s="112">
        <f t="shared" si="84"/>
        <v>9.0124291166833806E-2</v>
      </c>
      <c r="AT423" s="112">
        <f t="shared" si="85"/>
        <v>0.15046005752679367</v>
      </c>
      <c r="AU423" s="112">
        <f t="shared" si="86"/>
        <v>8.5318889324566563E-2</v>
      </c>
      <c r="AV423" s="112">
        <f t="shared" si="87"/>
        <v>0.14505413510289261</v>
      </c>
      <c r="AW423" s="112">
        <f t="shared" si="88"/>
        <v>0.1736292643573189</v>
      </c>
      <c r="AX423" s="112">
        <f t="shared" si="89"/>
        <v>1</v>
      </c>
      <c r="AY423" s="112">
        <f>SUMPRODUCT(AN423:AW423,幕後結果_最佳化!$Z$1005:$AI$1005)</f>
        <v>0.3644322320804177</v>
      </c>
      <c r="AZ423" s="112">
        <f>(SUMPRODUCT(AN423:AW423,MMULT(AN423:AW423,幕後結果!$AB$9:$AK$18)))*252</f>
        <v>4.610209226083746E-2</v>
      </c>
      <c r="BA423" s="112">
        <f t="shared" si="90"/>
        <v>0.21471397779566531</v>
      </c>
      <c r="BB423" s="88">
        <f t="shared" si="91"/>
        <v>1.4974909196941386</v>
      </c>
      <c r="BC423" s="46"/>
      <c r="BD423" s="46"/>
    </row>
    <row r="424" spans="1:56">
      <c r="A424" s="81">
        <v>423</v>
      </c>
      <c r="B424" s="112">
        <v>0.34715651416196192</v>
      </c>
      <c r="C424" s="112">
        <v>4.3119764898289503E-3</v>
      </c>
      <c r="D424" s="112">
        <v>0.76612106987659834</v>
      </c>
      <c r="E424" s="112">
        <v>0.90333242286771043</v>
      </c>
      <c r="F424" s="112">
        <v>0.79727153036066745</v>
      </c>
      <c r="G424" s="112">
        <v>0.47076955493826844</v>
      </c>
      <c r="H424" s="112">
        <v>0.8430742419783035</v>
      </c>
      <c r="I424" s="112">
        <v>0.55655547339310663</v>
      </c>
      <c r="J424" s="112">
        <v>0.32622931014843215</v>
      </c>
      <c r="K424" s="90">
        <v>0.44880428938356953</v>
      </c>
      <c r="L424" s="91"/>
      <c r="M424" s="92">
        <v>423</v>
      </c>
      <c r="N424" s="115">
        <v>-0.39300873704784861</v>
      </c>
      <c r="O424" s="115">
        <v>-2.6266123028398636</v>
      </c>
      <c r="P424" s="115">
        <v>0.72613198898557552</v>
      </c>
      <c r="Q424" s="115">
        <v>1.3007759561485215</v>
      </c>
      <c r="R424" s="115">
        <v>0.83191497374801127</v>
      </c>
      <c r="S424" s="115">
        <v>-7.3335541409341828E-2</v>
      </c>
      <c r="T424" s="115">
        <v>1.007173269651519</v>
      </c>
      <c r="U424" s="112">
        <v>0.14224175264842831</v>
      </c>
      <c r="V424" s="112">
        <v>-0.45034926662930996</v>
      </c>
      <c r="W424" s="84">
        <v>-0.12868288477786427</v>
      </c>
      <c r="X424" s="46"/>
      <c r="Y424" s="85">
        <v>423</v>
      </c>
      <c r="Z424" s="112">
        <f>(幕後結果!$AB$2+幕後結果!$AB$4*幕後結果_最佳化!$N1425)*12/3</f>
        <v>-0.53623047839876281</v>
      </c>
      <c r="AA424" s="112">
        <f>(幕後結果!$AC$2+幕後結果!$AC$4*幕後結果_最佳化!$O1425)*12/3</f>
        <v>-5.0317285826454583</v>
      </c>
      <c r="AB424" s="112">
        <f>(幕後結果!$AD$2+幕後結果!$AD$4*幕後結果_最佳化!$P1425)*12/3</f>
        <v>0.70602268041993443</v>
      </c>
      <c r="AC424" s="112">
        <f>(幕後結果!$AE$2+幕後結果!$AE$4*幕後結果_最佳化!$Q1425)*12/3</f>
        <v>1.524422560840063</v>
      </c>
      <c r="AD424" s="112">
        <f>(幕後結果!$AF$2+幕後結果!$AF$4*幕後結果_最佳化!$R1425)*12/3</f>
        <v>2.5088819557990529</v>
      </c>
      <c r="AE424" s="112">
        <f>(幕後結果!$AG$2+幕後結果!$AG$4*幕後結果_最佳化!$S1425)*12/3</f>
        <v>-0.7165466532905197</v>
      </c>
      <c r="AF424" s="112">
        <f>(幕後結果!$AH$2+幕後結果!$AH$4*幕後結果_最佳化!$T1425)*12/3</f>
        <v>0.60121574178626935</v>
      </c>
      <c r="AG424" s="112">
        <f>(幕後結果!$AI$2+幕後結果!$AI$4*幕後結果_最佳化!$U1425)*12/3</f>
        <v>0.68038529647952506</v>
      </c>
      <c r="AH424" s="112">
        <f>(幕後結果!$AJ$2+幕後結果!$AJ$4*幕後結果_最佳化!$V1425)*12/3</f>
        <v>1.0838792379356461</v>
      </c>
      <c r="AI424" s="86">
        <f>(幕後結果!$AK$2+幕後結果!$AK$4*幕後結果_最佳化!$W1425)*12/3</f>
        <v>-0.64773248107862791</v>
      </c>
      <c r="AJ424" s="46"/>
      <c r="AK424" s="46"/>
      <c r="AL424" s="46"/>
      <c r="AM424" s="94">
        <v>423</v>
      </c>
      <c r="AN424" s="112">
        <f t="shared" si="79"/>
        <v>8.5025292941688993E-2</v>
      </c>
      <c r="AO424" s="112">
        <f t="shared" si="80"/>
        <v>4.2429393607542915E-2</v>
      </c>
      <c r="AP424" s="112">
        <f t="shared" si="81"/>
        <v>0.12353116920288187</v>
      </c>
      <c r="AQ424" s="112">
        <f t="shared" si="82"/>
        <v>0.13325775621631242</v>
      </c>
      <c r="AR424" s="112">
        <f t="shared" si="83"/>
        <v>0.11147890894136173</v>
      </c>
      <c r="AS424" s="112">
        <f t="shared" si="84"/>
        <v>0.10257610975108168</v>
      </c>
      <c r="AT424" s="112">
        <f t="shared" si="85"/>
        <v>0.16672675854469776</v>
      </c>
      <c r="AU424" s="112">
        <f t="shared" si="86"/>
        <v>3.5438728887131035E-3</v>
      </c>
      <c r="AV424" s="112">
        <f t="shared" si="87"/>
        <v>8.4586451082732064E-2</v>
      </c>
      <c r="AW424" s="112">
        <f t="shared" si="88"/>
        <v>0.14684428682298756</v>
      </c>
      <c r="AX424" s="112">
        <f t="shared" si="89"/>
        <v>1</v>
      </c>
      <c r="AY424" s="112">
        <f>SUMPRODUCT(AN424:AW424,幕後結果_最佳化!$Z$1005:$AI$1005)</f>
        <v>0.43740843780408001</v>
      </c>
      <c r="AZ424" s="112">
        <f>(SUMPRODUCT(AN424:AW424,MMULT(AN424:AW424,幕後結果!$AB$9:$AK$18)))*252</f>
        <v>4.3075405791204717E-2</v>
      </c>
      <c r="BA424" s="112">
        <f t="shared" si="90"/>
        <v>0.20754615340016475</v>
      </c>
      <c r="BB424" s="88">
        <f t="shared" si="91"/>
        <v>1.9008226909579855</v>
      </c>
      <c r="BC424" s="46"/>
      <c r="BD424" s="46"/>
    </row>
    <row r="425" spans="1:56">
      <c r="A425" s="81">
        <v>424</v>
      </c>
      <c r="B425" s="112">
        <v>0.10620671490686306</v>
      </c>
      <c r="C425" s="112">
        <v>0.95614813171022917</v>
      </c>
      <c r="D425" s="112">
        <v>0.33202244765506594</v>
      </c>
      <c r="E425" s="112">
        <v>0.42578938793447341</v>
      </c>
      <c r="F425" s="112">
        <v>0.94996060024508289</v>
      </c>
      <c r="G425" s="112">
        <v>0.45639531919522947</v>
      </c>
      <c r="H425" s="112">
        <v>0.73603067090824847</v>
      </c>
      <c r="I425" s="112">
        <v>0.22290424371549999</v>
      </c>
      <c r="J425" s="112">
        <v>0.88821574338961762</v>
      </c>
      <c r="K425" s="90">
        <v>0.45824032645831436</v>
      </c>
      <c r="L425" s="91"/>
      <c r="M425" s="92">
        <v>424</v>
      </c>
      <c r="N425" s="115">
        <v>-1.2469565498770681</v>
      </c>
      <c r="O425" s="115">
        <v>1.7076369027170284</v>
      </c>
      <c r="P425" s="115">
        <v>-0.43433540774236368</v>
      </c>
      <c r="Q425" s="115">
        <v>-0.18710440320466676</v>
      </c>
      <c r="R425" s="115">
        <v>1.6444717281025387</v>
      </c>
      <c r="S425" s="115">
        <v>-0.10951927007655032</v>
      </c>
      <c r="T425" s="115">
        <v>0.63115580133817384</v>
      </c>
      <c r="U425" s="112">
        <v>-0.76242148469599369</v>
      </c>
      <c r="V425" s="112">
        <v>1.2170938424713518</v>
      </c>
      <c r="W425" s="84">
        <v>-0.10486787184540709</v>
      </c>
      <c r="X425" s="46"/>
      <c r="Y425" s="85">
        <v>424</v>
      </c>
      <c r="Z425" s="112">
        <f>(幕後結果!$AB$2+幕後結果!$AB$4*幕後結果_最佳化!$N1426)*12/3</f>
        <v>-1.5964497243373945</v>
      </c>
      <c r="AA425" s="112">
        <f>(幕後結果!$AC$2+幕後結果!$AC$4*幕後結果_最佳化!$O1426)*12/3</f>
        <v>0.86698759083455601</v>
      </c>
      <c r="AB425" s="112">
        <f>(幕後結果!$AD$2+幕後結果!$AD$4*幕後結果_最佳化!$P1426)*12/3</f>
        <v>-0.11586498631661934</v>
      </c>
      <c r="AC425" s="112">
        <f>(幕後結果!$AE$2+幕後結果!$AE$4*幕後結果_最佳化!$Q1426)*12/3</f>
        <v>0.87097902449532782</v>
      </c>
      <c r="AD425" s="112">
        <f>(幕後結果!$AF$2+幕後結果!$AF$4*幕後結果_最佳化!$R1426)*12/3</f>
        <v>3.7115643763382677</v>
      </c>
      <c r="AE425" s="112">
        <f>(幕後結果!$AG$2+幕後結果!$AG$4*幕後結果_最佳化!$S1426)*12/3</f>
        <v>0.61610486425017208</v>
      </c>
      <c r="AF425" s="112">
        <f>(幕後結果!$AH$2+幕後結果!$AH$4*幕後結果_最佳化!$T1426)*12/3</f>
        <v>0.73541891329656606</v>
      </c>
      <c r="AG425" s="112">
        <f>(幕後結果!$AI$2+幕後結果!$AI$4*幕後結果_最佳化!$U1426)*12/3</f>
        <v>-2.8364870802342235E-2</v>
      </c>
      <c r="AH425" s="112">
        <f>(幕後結果!$AJ$2+幕後結果!$AJ$4*幕後結果_最佳化!$V1426)*12/3</f>
        <v>2.6467757598795245</v>
      </c>
      <c r="AI425" s="86">
        <f>(幕後結果!$AK$2+幕後結果!$AK$4*幕後結果_最佳化!$W1426)*12/3</f>
        <v>0.81672609947741848</v>
      </c>
      <c r="AJ425" s="46"/>
      <c r="AK425" s="46"/>
      <c r="AL425" s="46"/>
      <c r="AM425" s="94">
        <v>424</v>
      </c>
      <c r="AN425" s="112">
        <f t="shared" si="79"/>
        <v>7.287843873900593E-2</v>
      </c>
      <c r="AO425" s="112">
        <f t="shared" si="80"/>
        <v>9.5685474499980036E-2</v>
      </c>
      <c r="AP425" s="112">
        <f t="shared" si="81"/>
        <v>0.14720046958520955</v>
      </c>
      <c r="AQ425" s="112">
        <f t="shared" si="82"/>
        <v>0.15474684599679894</v>
      </c>
      <c r="AR425" s="112">
        <f t="shared" si="83"/>
        <v>3.9761941172773062E-2</v>
      </c>
      <c r="AS425" s="112">
        <f t="shared" si="84"/>
        <v>0.10496450984087217</v>
      </c>
      <c r="AT425" s="112">
        <f t="shared" si="85"/>
        <v>8.64085325306541E-2</v>
      </c>
      <c r="AU425" s="112">
        <f t="shared" si="86"/>
        <v>0.1272393264455072</v>
      </c>
      <c r="AV425" s="112">
        <f t="shared" si="87"/>
        <v>0.10642467226383379</v>
      </c>
      <c r="AW425" s="112">
        <f t="shared" si="88"/>
        <v>6.4689788925365296E-2</v>
      </c>
      <c r="AX425" s="112">
        <f t="shared" si="89"/>
        <v>0.99999999999999989</v>
      </c>
      <c r="AY425" s="112">
        <f>SUMPRODUCT(AN425:AW425,幕後結果_最佳化!$Z$1005:$AI$1005)</f>
        <v>0.31625378923055875</v>
      </c>
      <c r="AZ425" s="112">
        <f>(SUMPRODUCT(AN425:AW425,MMULT(AN425:AW425,幕後結果!$AB$9:$AK$18)))*252</f>
        <v>4.6995546193463807E-2</v>
      </c>
      <c r="BA425" s="112">
        <f t="shared" si="90"/>
        <v>0.2167845617046191</v>
      </c>
      <c r="BB425" s="88">
        <f t="shared" si="91"/>
        <v>1.260946753224145</v>
      </c>
      <c r="BC425" s="46"/>
      <c r="BD425" s="46"/>
    </row>
    <row r="426" spans="1:56">
      <c r="A426" s="81">
        <v>425</v>
      </c>
      <c r="B426" s="112">
        <v>0.18852144488852574</v>
      </c>
      <c r="C426" s="112">
        <v>0.71197992747792194</v>
      </c>
      <c r="D426" s="112">
        <v>0.79055178236346157</v>
      </c>
      <c r="E426" s="112">
        <v>0.22823512666619505</v>
      </c>
      <c r="F426" s="112">
        <v>0.46292743761581856</v>
      </c>
      <c r="G426" s="112">
        <v>0.64207603103680566</v>
      </c>
      <c r="H426" s="112">
        <v>0.88969021625494293</v>
      </c>
      <c r="I426" s="112">
        <v>0.63725961464130165</v>
      </c>
      <c r="J426" s="112">
        <v>0.88699114382527622</v>
      </c>
      <c r="K426" s="90">
        <v>0.47676460605315896</v>
      </c>
      <c r="L426" s="91"/>
      <c r="M426" s="92">
        <v>425</v>
      </c>
      <c r="N426" s="115">
        <v>-0.88335797388984361</v>
      </c>
      <c r="O426" s="115">
        <v>0.55917814790767162</v>
      </c>
      <c r="P426" s="115">
        <v>0.80833730061576403</v>
      </c>
      <c r="Q426" s="115">
        <v>-0.74467163061703578</v>
      </c>
      <c r="R426" s="115">
        <v>-9.3061283464093689E-2</v>
      </c>
      <c r="S426" s="115">
        <v>0.36401348727889554</v>
      </c>
      <c r="T426" s="115">
        <v>1.2248823073602224</v>
      </c>
      <c r="U426" s="112">
        <v>0.35114339889559365</v>
      </c>
      <c r="V426" s="112">
        <v>1.2106809339101841</v>
      </c>
      <c r="W426" s="84">
        <v>-5.8275462843000982E-2</v>
      </c>
      <c r="X426" s="46"/>
      <c r="Y426" s="85">
        <v>425</v>
      </c>
      <c r="Z426" s="112">
        <f>(幕後結果!$AB$2+幕後結果!$AB$4*幕後結果_最佳化!$N1427)*12/3</f>
        <v>-1.1450237680130235</v>
      </c>
      <c r="AA426" s="112">
        <f>(幕後結果!$AC$2+幕後結果!$AC$4*幕後結果_最佳化!$O1427)*12/3</f>
        <v>-0.68408103868302961</v>
      </c>
      <c r="AB426" s="112">
        <f>(幕後結果!$AD$2+幕後結果!$AD$4*幕後結果_最佳化!$P1427)*12/3</f>
        <v>0.95308784488501941</v>
      </c>
      <c r="AC426" s="112">
        <f>(幕後結果!$AE$2+幕後結果!$AE$4*幕後結果_最佳化!$Q1427)*12/3</f>
        <v>0.58254839375800427</v>
      </c>
      <c r="AD426" s="112">
        <f>(幕後結果!$AF$2+幕後結果!$AF$4*幕後結果_最佳化!$R1427)*12/3</f>
        <v>1.8413726807968638</v>
      </c>
      <c r="AE426" s="112">
        <f>(幕後結果!$AG$2+幕後結果!$AG$4*幕後結果_最佳化!$S1427)*12/3</f>
        <v>0.403693753637618</v>
      </c>
      <c r="AF426" s="112">
        <f>(幕後結果!$AH$2+幕後結果!$AH$4*幕後結果_最佳化!$T1427)*12/3</f>
        <v>0.81261174448293705</v>
      </c>
      <c r="AG426" s="112">
        <f>(幕後結果!$AI$2+幕後結果!$AI$4*幕後結果_最佳化!$U1427)*12/3</f>
        <v>0.42324545607317537</v>
      </c>
      <c r="AH426" s="112">
        <f>(幕後結果!$AJ$2+幕後結果!$AJ$4*幕後結果_最佳化!$V1427)*12/3</f>
        <v>2.3000211560824093</v>
      </c>
      <c r="AI426" s="86">
        <f>(幕後結果!$AK$2+幕後結果!$AK$4*幕後結果_最佳化!$W1427)*12/3</f>
        <v>0.39689456615086915</v>
      </c>
      <c r="AJ426" s="46"/>
      <c r="AK426" s="46"/>
      <c r="AL426" s="46"/>
      <c r="AM426" s="94">
        <v>425</v>
      </c>
      <c r="AN426" s="112">
        <f t="shared" si="79"/>
        <v>8.6806508338923852E-2</v>
      </c>
      <c r="AO426" s="112">
        <f t="shared" si="80"/>
        <v>0.12107026287410839</v>
      </c>
      <c r="AP426" s="112">
        <f t="shared" si="81"/>
        <v>2.29465522980455E-3</v>
      </c>
      <c r="AQ426" s="112">
        <f t="shared" si="82"/>
        <v>6.3459785728886331E-2</v>
      </c>
      <c r="AR426" s="112">
        <f t="shared" si="83"/>
        <v>0.14379549546347503</v>
      </c>
      <c r="AS426" s="112">
        <f t="shared" si="84"/>
        <v>9.5672057358419896E-2</v>
      </c>
      <c r="AT426" s="112">
        <f t="shared" si="85"/>
        <v>6.738186418569922E-2</v>
      </c>
      <c r="AU426" s="112">
        <f t="shared" si="86"/>
        <v>0.17396071482331124</v>
      </c>
      <c r="AV426" s="112">
        <f t="shared" si="87"/>
        <v>0.10206885837689361</v>
      </c>
      <c r="AW426" s="112">
        <f t="shared" si="88"/>
        <v>0.14348979762047798</v>
      </c>
      <c r="AX426" s="112">
        <f t="shared" si="89"/>
        <v>1</v>
      </c>
      <c r="AY426" s="112">
        <f>SUMPRODUCT(AN426:AW426,幕後結果_最佳化!$Z$1005:$AI$1005)</f>
        <v>0.36884115608496898</v>
      </c>
      <c r="AZ426" s="112">
        <f>(SUMPRODUCT(AN426:AW426,MMULT(AN426:AW426,幕後結果!$AB$9:$AK$18)))*252</f>
        <v>5.857519787761449E-2</v>
      </c>
      <c r="BA426" s="112">
        <f t="shared" si="90"/>
        <v>0.24202313500492983</v>
      </c>
      <c r="BB426" s="88">
        <f t="shared" si="91"/>
        <v>1.3467355345113177</v>
      </c>
      <c r="BC426" s="46"/>
      <c r="BD426" s="46"/>
    </row>
    <row r="427" spans="1:56">
      <c r="A427" s="81">
        <v>426</v>
      </c>
      <c r="B427" s="112">
        <v>0.55653963021419806</v>
      </c>
      <c r="C427" s="112">
        <v>0.17172971508842649</v>
      </c>
      <c r="D427" s="112">
        <v>0.98266792601221975</v>
      </c>
      <c r="E427" s="112">
        <v>0.95483263563000764</v>
      </c>
      <c r="F427" s="112">
        <v>0.79781350325805223</v>
      </c>
      <c r="G427" s="112">
        <v>0.70981614108096092</v>
      </c>
      <c r="H427" s="112">
        <v>1.6332495514037815E-2</v>
      </c>
      <c r="I427" s="112">
        <v>0.60912017758574155</v>
      </c>
      <c r="J427" s="112">
        <v>0.14885594387165013</v>
      </c>
      <c r="K427" s="90">
        <v>0.97122871056038274</v>
      </c>
      <c r="L427" s="91"/>
      <c r="M427" s="92">
        <v>426</v>
      </c>
      <c r="N427" s="115">
        <v>0.14220163601314081</v>
      </c>
      <c r="O427" s="115">
        <v>-0.94735202240616412</v>
      </c>
      <c r="P427" s="115">
        <v>2.1122600786031307</v>
      </c>
      <c r="Q427" s="115">
        <v>1.6936346539504052</v>
      </c>
      <c r="R427" s="115">
        <v>0.8338367317435067</v>
      </c>
      <c r="S427" s="115">
        <v>0.55284767770520937</v>
      </c>
      <c r="T427" s="115">
        <v>-2.136176980228766</v>
      </c>
      <c r="U427" s="112">
        <v>0.27702664750859246</v>
      </c>
      <c r="V427" s="112">
        <v>-1.0413526970792539</v>
      </c>
      <c r="W427" s="84">
        <v>1.8991665681690735</v>
      </c>
      <c r="X427" s="46"/>
      <c r="Y427" s="85">
        <v>426</v>
      </c>
      <c r="Z427" s="112">
        <f>(幕後結果!$AB$2+幕後結果!$AB$4*幕後結果_最佳化!$N1428)*12/3</f>
        <v>0.12826017269297779</v>
      </c>
      <c r="AA427" s="112">
        <f>(幕後結果!$AC$2+幕後結果!$AC$4*幕後結果_最佳化!$O1428)*12/3</f>
        <v>-2.6710836588473827</v>
      </c>
      <c r="AB427" s="112">
        <f>(幕後結果!$AD$2+幕後結果!$AD$4*幕後結果_最佳化!$P1428)*12/3</f>
        <v>2.2380825827847328</v>
      </c>
      <c r="AC427" s="112">
        <f>(幕後結果!$AE$2+幕後結果!$AE$4*幕後結果_最佳化!$Q1428)*12/3</f>
        <v>2.4585000449655947</v>
      </c>
      <c r="AD427" s="112">
        <f>(幕後結果!$AF$2+幕後結果!$AF$4*幕後結果_最佳化!$R1428)*12/3</f>
        <v>3.4153116697515262</v>
      </c>
      <c r="AE427" s="112">
        <f>(幕後結果!$AG$2+幕後結果!$AG$4*幕後結果_最佳化!$S1428)*12/3</f>
        <v>0.48942432251138285</v>
      </c>
      <c r="AF427" s="112">
        <f>(幕後結果!$AH$2+幕後結果!$AH$4*幕後結果_最佳化!$T1428)*12/3</f>
        <v>-1.1596898610363582</v>
      </c>
      <c r="AG427" s="112">
        <f>(幕後結果!$AI$2+幕後結果!$AI$4*幕後結果_最佳化!$U1428)*12/3</f>
        <v>1.5989185124616536</v>
      </c>
      <c r="AH427" s="112">
        <f>(幕後結果!$AJ$2+幕後結果!$AJ$4*幕後結果_最佳化!$V1428)*12/3</f>
        <v>0.21665151968969676</v>
      </c>
      <c r="AI427" s="86">
        <f>(幕後結果!$AK$2+幕後結果!$AK$4*幕後結果_最佳化!$W1428)*12/3</f>
        <v>1.3177923821161552</v>
      </c>
      <c r="AJ427" s="46"/>
      <c r="AK427" s="46"/>
      <c r="AL427" s="46"/>
      <c r="AM427" s="94">
        <v>426</v>
      </c>
      <c r="AN427" s="112">
        <f t="shared" si="79"/>
        <v>0.1312419222426294</v>
      </c>
      <c r="AO427" s="112">
        <f t="shared" si="80"/>
        <v>0.11590293957325216</v>
      </c>
      <c r="AP427" s="112">
        <f t="shared" si="81"/>
        <v>8.6346086139440677E-3</v>
      </c>
      <c r="AQ427" s="112">
        <f t="shared" si="82"/>
        <v>0.16662793601133091</v>
      </c>
      <c r="AR427" s="112">
        <f t="shared" si="83"/>
        <v>1.9077747874997872E-2</v>
      </c>
      <c r="AS427" s="112">
        <f t="shared" si="84"/>
        <v>0.14850576394783851</v>
      </c>
      <c r="AT427" s="112">
        <f t="shared" si="85"/>
        <v>6.3654920175963648E-3</v>
      </c>
      <c r="AU427" s="112">
        <f t="shared" si="86"/>
        <v>0.12589498557797221</v>
      </c>
      <c r="AV427" s="112">
        <f t="shared" si="87"/>
        <v>0.14350078770753058</v>
      </c>
      <c r="AW427" s="112">
        <f t="shared" si="88"/>
        <v>0.13424781643290803</v>
      </c>
      <c r="AX427" s="112">
        <f t="shared" si="89"/>
        <v>1.0000000000000002</v>
      </c>
      <c r="AY427" s="112">
        <f>SUMPRODUCT(AN427:AW427,幕後結果_最佳化!$Z$1005:$AI$1005)</f>
        <v>0.2400697677761921</v>
      </c>
      <c r="AZ427" s="112">
        <f>(SUMPRODUCT(AN427:AW427,MMULT(AN427:AW427,幕後結果!$AB$9:$AK$18)))*252</f>
        <v>5.2752144722360512E-2</v>
      </c>
      <c r="BA427" s="112">
        <f t="shared" si="90"/>
        <v>0.22967835057392874</v>
      </c>
      <c r="BB427" s="88">
        <f t="shared" si="91"/>
        <v>0.85846039595589663</v>
      </c>
      <c r="BC427" s="46"/>
      <c r="BD427" s="46"/>
    </row>
    <row r="428" spans="1:56">
      <c r="A428" s="81">
        <v>427</v>
      </c>
      <c r="B428" s="112">
        <v>0.84334937486354278</v>
      </c>
      <c r="C428" s="112">
        <v>0.76644750718841581</v>
      </c>
      <c r="D428" s="112">
        <v>0.43746905824749405</v>
      </c>
      <c r="E428" s="112">
        <v>0.17832245795739099</v>
      </c>
      <c r="F428" s="112">
        <v>0.16953916642634526</v>
      </c>
      <c r="G428" s="112">
        <v>0.94398821789870846</v>
      </c>
      <c r="H428" s="112">
        <v>0.37694977023483567</v>
      </c>
      <c r="I428" s="112">
        <v>0.91613427383200063</v>
      </c>
      <c r="J428" s="112">
        <v>0.40212780824034944</v>
      </c>
      <c r="K428" s="90">
        <v>0.85507960673861061</v>
      </c>
      <c r="L428" s="91"/>
      <c r="M428" s="92">
        <v>427</v>
      </c>
      <c r="N428" s="115">
        <v>1.0083191963902713</v>
      </c>
      <c r="O428" s="115">
        <v>0.72719748669936268</v>
      </c>
      <c r="P428" s="115">
        <v>-0.15738921019727492</v>
      </c>
      <c r="Q428" s="115">
        <v>-0.92177698263349961</v>
      </c>
      <c r="R428" s="115">
        <v>-0.95598792938188237</v>
      </c>
      <c r="S428" s="115">
        <v>1.5891631473297241</v>
      </c>
      <c r="T428" s="115">
        <v>-0.31350168533577971</v>
      </c>
      <c r="U428" s="112">
        <v>1.3795298403691121</v>
      </c>
      <c r="V428" s="112">
        <v>-0.24784334501246874</v>
      </c>
      <c r="W428" s="84">
        <v>1.0584709531893794</v>
      </c>
      <c r="X428" s="46"/>
      <c r="Y428" s="85">
        <v>427</v>
      </c>
      <c r="Z428" s="112">
        <f>(幕後結果!$AB$2+幕後結果!$AB$4*幕後結果_最佳化!$N1429)*12/3</f>
        <v>1.203588773529729</v>
      </c>
      <c r="AA428" s="112">
        <f>(幕後結果!$AC$2+幕後結果!$AC$4*幕後結果_最佳化!$O1429)*12/3</f>
        <v>-0.28817962611127568</v>
      </c>
      <c r="AB428" s="112">
        <f>(幕後結果!$AD$2+幕後結果!$AD$4*幕後結果_最佳化!$P1429)*12/3</f>
        <v>0.70362352726094513</v>
      </c>
      <c r="AC428" s="112">
        <f>(幕後結果!$AE$2+幕後結果!$AE$4*幕後結果_最佳化!$Q1429)*12/3</f>
        <v>0.36821034592742602</v>
      </c>
      <c r="AD428" s="112">
        <f>(幕後結果!$AF$2+幕後結果!$AF$4*幕後結果_最佳化!$R1429)*12/3</f>
        <v>1.4026672329085397</v>
      </c>
      <c r="AE428" s="112">
        <f>(幕後結果!$AG$2+幕後結果!$AG$4*幕後結果_最佳化!$S1429)*12/3</f>
        <v>1.4489616525780953</v>
      </c>
      <c r="AF428" s="112">
        <f>(幕後結果!$AH$2+幕後結果!$AH$4*幕後結果_最佳化!$T1429)*12/3</f>
        <v>-0.5227983864166178</v>
      </c>
      <c r="AG428" s="112">
        <f>(幕後結果!$AI$2+幕後結果!$AI$4*幕後結果_最佳化!$U1429)*12/3</f>
        <v>1.2698422643054044</v>
      </c>
      <c r="AH428" s="112">
        <f>(幕後結果!$AJ$2+幕後結果!$AJ$4*幕後結果_最佳化!$V1429)*12/3</f>
        <v>0.76721713209958742</v>
      </c>
      <c r="AI428" s="86">
        <f>(幕後結果!$AK$2+幕後結果!$AK$4*幕後結果_最佳化!$W1429)*12/3</f>
        <v>1.046079893226473</v>
      </c>
      <c r="AJ428" s="46"/>
      <c r="AK428" s="46"/>
      <c r="AL428" s="46"/>
      <c r="AM428" s="94">
        <v>427</v>
      </c>
      <c r="AN428" s="112">
        <f t="shared" si="79"/>
        <v>0.15527412551528261</v>
      </c>
      <c r="AO428" s="112">
        <f t="shared" si="80"/>
        <v>0.10488645210173575</v>
      </c>
      <c r="AP428" s="112">
        <f t="shared" si="81"/>
        <v>2.9545015754985433E-2</v>
      </c>
      <c r="AQ428" s="112">
        <f t="shared" si="82"/>
        <v>0.12712531677167599</v>
      </c>
      <c r="AR428" s="112">
        <f t="shared" si="83"/>
        <v>0.19541169703823699</v>
      </c>
      <c r="AS428" s="112">
        <f t="shared" si="84"/>
        <v>8.9052786852800644E-2</v>
      </c>
      <c r="AT428" s="112">
        <f t="shared" si="85"/>
        <v>5.477986670813538E-2</v>
      </c>
      <c r="AU428" s="112">
        <f t="shared" si="86"/>
        <v>9.1428029313811901E-2</v>
      </c>
      <c r="AV428" s="112">
        <f t="shared" si="87"/>
        <v>3.6289357173586764E-2</v>
      </c>
      <c r="AW428" s="112">
        <f t="shared" si="88"/>
        <v>0.1162073527697485</v>
      </c>
      <c r="AX428" s="112">
        <f t="shared" si="89"/>
        <v>0.99999999999999989</v>
      </c>
      <c r="AY428" s="112">
        <f>SUMPRODUCT(AN428:AW428,幕後結果_最佳化!$Z$1005:$AI$1005)</f>
        <v>0.45537709329705334</v>
      </c>
      <c r="AZ428" s="112">
        <f>(SUMPRODUCT(AN428:AW428,MMULT(AN428:AW428,幕後結果!$AB$9:$AK$18)))*252</f>
        <v>6.0731155470761085E-2</v>
      </c>
      <c r="BA428" s="112">
        <f t="shared" si="90"/>
        <v>0.24643691986137362</v>
      </c>
      <c r="BB428" s="88">
        <f t="shared" si="91"/>
        <v>1.6737633854906202</v>
      </c>
      <c r="BC428" s="46"/>
      <c r="BD428" s="46"/>
    </row>
    <row r="429" spans="1:56">
      <c r="A429" s="81">
        <v>428</v>
      </c>
      <c r="B429" s="112">
        <v>0.54423376281662872</v>
      </c>
      <c r="C429" s="112">
        <v>0.37640317303911019</v>
      </c>
      <c r="D429" s="112">
        <v>6.90717315643532E-2</v>
      </c>
      <c r="E429" s="112">
        <v>0.24008102979361134</v>
      </c>
      <c r="F429" s="112">
        <v>0.30048543244959425</v>
      </c>
      <c r="G429" s="112">
        <v>0.12047010646441825</v>
      </c>
      <c r="H429" s="112">
        <v>0.58404153785388879</v>
      </c>
      <c r="I429" s="112">
        <v>0.77626955522583874</v>
      </c>
      <c r="J429" s="112">
        <v>0.4412645518831162</v>
      </c>
      <c r="K429" s="90">
        <v>0.42132496746718928</v>
      </c>
      <c r="L429" s="91"/>
      <c r="M429" s="92">
        <v>428</v>
      </c>
      <c r="N429" s="115">
        <v>0.11110576862403938</v>
      </c>
      <c r="O429" s="115">
        <v>-0.31494113810920765</v>
      </c>
      <c r="P429" s="115">
        <v>-1.4827401490470304</v>
      </c>
      <c r="Q429" s="115">
        <v>-0.70604193458905617</v>
      </c>
      <c r="R429" s="115">
        <v>-0.52300486905394883</v>
      </c>
      <c r="S429" s="115">
        <v>-1.1726399719154224</v>
      </c>
      <c r="T429" s="115">
        <v>0.21224368884946321</v>
      </c>
      <c r="U429" s="112">
        <v>0.75965490687569215</v>
      </c>
      <c r="V429" s="112">
        <v>-0.14776389542264509</v>
      </c>
      <c r="W429" s="84">
        <v>-0.19850504885763759</v>
      </c>
      <c r="X429" s="46"/>
      <c r="Y429" s="85">
        <v>428</v>
      </c>
      <c r="Z429" s="112">
        <f>(幕後結果!$AB$2+幕後結果!$AB$4*幕後結果_最佳化!$N1430)*12/3</f>
        <v>8.9653086194503254E-2</v>
      </c>
      <c r="AA429" s="112">
        <f>(幕後結果!$AC$2+幕後結果!$AC$4*幕後結果_最佳化!$O1430)*12/3</f>
        <v>-1.8022771067328447</v>
      </c>
      <c r="AB429" s="112">
        <f>(幕後結果!$AD$2+幕後結果!$AD$4*幕後結果_最佳化!$P1430)*12/3</f>
        <v>-0.8201260836182801</v>
      </c>
      <c r="AC429" s="112">
        <f>(幕後結果!$AE$2+幕後結果!$AE$4*幕後結果_最佳化!$Q1430)*12/3</f>
        <v>-2.154090458831881E-2</v>
      </c>
      <c r="AD429" s="112">
        <f>(幕後結果!$AF$2+幕後結果!$AF$4*幕後結果_最佳化!$R1430)*12/3</f>
        <v>1.1319724147768113</v>
      </c>
      <c r="AE429" s="112">
        <f>(幕後結果!$AG$2+幕後結果!$AG$4*幕後結果_最佳化!$S1430)*12/3</f>
        <v>-1.5964443150530394</v>
      </c>
      <c r="AF429" s="112">
        <f>(幕後結果!$AH$2+幕後結果!$AH$4*幕後結果_最佳化!$T1430)*12/3</f>
        <v>-0.20760511136240276</v>
      </c>
      <c r="AG429" s="112">
        <f>(幕後結果!$AI$2+幕後結果!$AI$4*幕後結果_最佳化!$U1430)*12/3</f>
        <v>-2.8455902735066319E-2</v>
      </c>
      <c r="AH429" s="112">
        <f>(幕後結果!$AJ$2+幕後結果!$AJ$4*幕後結果_最佳化!$V1430)*12/3</f>
        <v>0.83536050842613951</v>
      </c>
      <c r="AI429" s="86">
        <f>(幕後結果!$AK$2+幕後結果!$AK$4*幕後結果_最佳化!$W1430)*12/3</f>
        <v>-0.44252309695882275</v>
      </c>
      <c r="AJ429" s="46"/>
      <c r="AK429" s="46"/>
      <c r="AL429" s="46"/>
      <c r="AM429" s="94">
        <v>428</v>
      </c>
      <c r="AN429" s="112">
        <f t="shared" si="79"/>
        <v>7.225960074990545E-2</v>
      </c>
      <c r="AO429" s="112">
        <f t="shared" si="80"/>
        <v>0.12420885212900698</v>
      </c>
      <c r="AP429" s="112">
        <f t="shared" si="81"/>
        <v>7.9451982636361509E-2</v>
      </c>
      <c r="AQ429" s="112">
        <f t="shared" si="82"/>
        <v>3.0144220500343058E-2</v>
      </c>
      <c r="AR429" s="112">
        <f t="shared" si="83"/>
        <v>6.1208460262152431E-2</v>
      </c>
      <c r="AS429" s="112">
        <f t="shared" si="84"/>
        <v>5.035509806726899E-2</v>
      </c>
      <c r="AT429" s="112">
        <f t="shared" si="85"/>
        <v>0.15520388627018838</v>
      </c>
      <c r="AU429" s="112">
        <f t="shared" si="86"/>
        <v>0.20948393228055023</v>
      </c>
      <c r="AV429" s="112">
        <f t="shared" si="87"/>
        <v>0.11234103214589219</v>
      </c>
      <c r="AW429" s="112">
        <f t="shared" si="88"/>
        <v>0.10534293495833082</v>
      </c>
      <c r="AX429" s="112">
        <f t="shared" si="89"/>
        <v>1</v>
      </c>
      <c r="AY429" s="112">
        <f>SUMPRODUCT(AN429:AW429,幕後結果_最佳化!$Z$1005:$AI$1005)</f>
        <v>0.21610023436497827</v>
      </c>
      <c r="AZ429" s="112">
        <f>(SUMPRODUCT(AN429:AW429,MMULT(AN429:AW429,幕後結果!$AB$9:$AK$18)))*252</f>
        <v>5.118987388931856E-2</v>
      </c>
      <c r="BA429" s="112">
        <f t="shared" si="90"/>
        <v>0.2262517931184603</v>
      </c>
      <c r="BB429" s="88">
        <f t="shared" si="91"/>
        <v>0.76551983070602481</v>
      </c>
      <c r="BC429" s="46"/>
      <c r="BD429" s="46"/>
    </row>
    <row r="430" spans="1:56">
      <c r="A430" s="81">
        <v>429</v>
      </c>
      <c r="B430" s="112">
        <v>0.54881070037727286</v>
      </c>
      <c r="C430" s="112">
        <v>0.46140076185928192</v>
      </c>
      <c r="D430" s="112">
        <v>0.39973896452199953</v>
      </c>
      <c r="E430" s="112">
        <v>0.38975848982567007</v>
      </c>
      <c r="F430" s="112">
        <v>0.12427260044929689</v>
      </c>
      <c r="G430" s="112">
        <v>0.59601608525891137</v>
      </c>
      <c r="H430" s="112">
        <v>0.94118127582873035</v>
      </c>
      <c r="I430" s="112">
        <v>0.89792673914915544</v>
      </c>
      <c r="J430" s="112">
        <v>9.9201855178494336E-2</v>
      </c>
      <c r="K430" s="90">
        <v>0.18501801273332408</v>
      </c>
      <c r="L430" s="91"/>
      <c r="M430" s="92">
        <v>429</v>
      </c>
      <c r="N430" s="115">
        <v>0.12265714705122774</v>
      </c>
      <c r="O430" s="115">
        <v>-9.6905395838031844E-2</v>
      </c>
      <c r="P430" s="115">
        <v>-0.25402281916313763</v>
      </c>
      <c r="Q430" s="115">
        <v>-0.27994854818675641</v>
      </c>
      <c r="R430" s="115">
        <v>-1.153890167255162</v>
      </c>
      <c r="S430" s="115">
        <v>0.24304849562305889</v>
      </c>
      <c r="T430" s="115">
        <v>1.5647674422653259</v>
      </c>
      <c r="U430" s="112">
        <v>1.2698262678528873</v>
      </c>
      <c r="V430" s="112">
        <v>-1.2861127633566483</v>
      </c>
      <c r="W430" s="84">
        <v>-0.89640588479882655</v>
      </c>
      <c r="X430" s="46"/>
      <c r="Y430" s="85">
        <v>429</v>
      </c>
      <c r="Z430" s="112">
        <f>(幕後結果!$AB$2+幕後結果!$AB$4*幕後結果_最佳化!$N1431)*12/3</f>
        <v>0.10399470466536724</v>
      </c>
      <c r="AA430" s="112">
        <f>(幕後結果!$AC$2+幕後結果!$AC$4*幕後結果_最佳化!$O1431)*12/3</f>
        <v>-1.5008043106667655</v>
      </c>
      <c r="AB430" s="112">
        <f>(幕後結果!$AD$2+幕後結果!$AD$4*幕後結果_最佳化!$P1431)*12/3</f>
        <v>0.2694997745560811</v>
      </c>
      <c r="AC430" s="112">
        <f>(幕後結果!$AE$2+幕後結果!$AE$4*幕後結果_最佳化!$Q1431)*12/3</f>
        <v>0.61551062396158773</v>
      </c>
      <c r="AD430" s="112">
        <f>(幕後結果!$AF$2+幕後結果!$AF$4*幕後結果_最佳化!$R1431)*12/3</f>
        <v>0.8386519096311158</v>
      </c>
      <c r="AE430" s="112">
        <f>(幕後結果!$AG$2+幕後結果!$AG$4*幕後結果_最佳化!$S1431)*12/3</f>
        <v>-0.14555471295323494</v>
      </c>
      <c r="AF430" s="112">
        <f>(幕後結果!$AH$2+幕後結果!$AH$4*幕後結果_最佳化!$T1431)*12/3</f>
        <v>0.72484894442273307</v>
      </c>
      <c r="AG430" s="112">
        <f>(幕後結果!$AI$2+幕後結果!$AI$4*幕後結果_最佳化!$U1431)*12/3</f>
        <v>1.0999924047883909</v>
      </c>
      <c r="AH430" s="112">
        <f>(幕後結果!$AJ$2+幕後結果!$AJ$4*幕後結果_最佳化!$V1431)*12/3</f>
        <v>-0.14411763824266699</v>
      </c>
      <c r="AI430" s="86">
        <f>(幕後結果!$AK$2+幕後結果!$AK$4*幕後結果_最佳化!$W1431)*12/3</f>
        <v>-0.87116682872183848</v>
      </c>
      <c r="AJ430" s="46"/>
      <c r="AK430" s="46"/>
      <c r="AL430" s="46"/>
      <c r="AM430" s="94">
        <v>429</v>
      </c>
      <c r="AN430" s="112">
        <f t="shared" si="79"/>
        <v>0.16142535835440575</v>
      </c>
      <c r="AO430" s="112">
        <f t="shared" si="80"/>
        <v>0.10277250551304427</v>
      </c>
      <c r="AP430" s="112">
        <f t="shared" si="81"/>
        <v>0.14547694442958709</v>
      </c>
      <c r="AQ430" s="112">
        <f t="shared" si="82"/>
        <v>6.4863926656351295E-2</v>
      </c>
      <c r="AR430" s="112">
        <f t="shared" si="83"/>
        <v>3.0156864241654341E-2</v>
      </c>
      <c r="AS430" s="112">
        <f t="shared" si="84"/>
        <v>8.169019772824436E-2</v>
      </c>
      <c r="AT430" s="112">
        <f t="shared" si="85"/>
        <v>5.5227253558906078E-2</v>
      </c>
      <c r="AU430" s="112">
        <f t="shared" si="86"/>
        <v>0.15907953680503076</v>
      </c>
      <c r="AV430" s="112">
        <f t="shared" si="87"/>
        <v>5.2143538556077375E-2</v>
      </c>
      <c r="AW430" s="112">
        <f t="shared" si="88"/>
        <v>0.14716387415669874</v>
      </c>
      <c r="AX430" s="112">
        <f t="shared" si="89"/>
        <v>1</v>
      </c>
      <c r="AY430" s="112">
        <f>SUMPRODUCT(AN430:AW430,幕後結果_最佳化!$Z$1005:$AI$1005)</f>
        <v>0.15441464403061142</v>
      </c>
      <c r="AZ430" s="112">
        <f>(SUMPRODUCT(AN430:AW430,MMULT(AN430:AW430,幕後結果!$AB$9:$AK$18)))*252</f>
        <v>5.4723147112850305E-2</v>
      </c>
      <c r="BA430" s="112">
        <f t="shared" si="90"/>
        <v>0.23392979099048139</v>
      </c>
      <c r="BB430" s="88">
        <f t="shared" si="91"/>
        <v>0.47670133657815716</v>
      </c>
      <c r="BC430" s="46"/>
      <c r="BD430" s="46"/>
    </row>
    <row r="431" spans="1:56">
      <c r="A431" s="81">
        <v>430</v>
      </c>
      <c r="B431" s="112">
        <v>0.3190967056351548</v>
      </c>
      <c r="C431" s="112">
        <v>0.27360819543553205</v>
      </c>
      <c r="D431" s="112">
        <v>0.53867034025895255</v>
      </c>
      <c r="E431" s="112">
        <v>0.78036081699216209</v>
      </c>
      <c r="F431" s="112">
        <v>0.80728487314259256</v>
      </c>
      <c r="G431" s="112">
        <v>0.98171152385501892</v>
      </c>
      <c r="H431" s="112">
        <v>0.67821522552658919</v>
      </c>
      <c r="I431" s="112">
        <v>0.55898002906461963</v>
      </c>
      <c r="J431" s="112">
        <v>0.7089422456483665</v>
      </c>
      <c r="K431" s="90">
        <v>5.3794055742343305E-2</v>
      </c>
      <c r="L431" s="91"/>
      <c r="M431" s="92">
        <v>430</v>
      </c>
      <c r="N431" s="115">
        <v>-0.47022620860805869</v>
      </c>
      <c r="O431" s="115">
        <v>-0.60193652406508813</v>
      </c>
      <c r="P431" s="115">
        <v>9.7084462772474178E-2</v>
      </c>
      <c r="Q431" s="115">
        <v>0.77341237924373873</v>
      </c>
      <c r="R431" s="115">
        <v>0.86793438535354361</v>
      </c>
      <c r="S431" s="115">
        <v>2.0904549375960499</v>
      </c>
      <c r="T431" s="115">
        <v>0.4627137669818005</v>
      </c>
      <c r="U431" s="112">
        <v>0.14838372700783672</v>
      </c>
      <c r="V431" s="112">
        <v>0.55029725207011804</v>
      </c>
      <c r="W431" s="84">
        <v>-1.6091291179007343</v>
      </c>
      <c r="X431" s="46"/>
      <c r="Y431" s="85">
        <v>430</v>
      </c>
      <c r="Z431" s="112">
        <f>(幕後結果!$AB$2+幕後結果!$AB$4*幕後結果_最佳化!$N1432)*12/3</f>
        <v>-0.63209986086092784</v>
      </c>
      <c r="AA431" s="112">
        <f>(幕後結果!$AC$2+幕後結果!$AC$4*幕後結果_最佳化!$O1432)*12/3</f>
        <v>-2.2482867502140982</v>
      </c>
      <c r="AB431" s="112">
        <f>(幕後結果!$AD$2+幕後結果!$AD$4*幕後結果_最佳化!$P1432)*12/3</f>
        <v>0.34368097011828452</v>
      </c>
      <c r="AC431" s="112">
        <f>(幕後結果!$AE$2+幕後結果!$AE$4*幕後結果_最佳化!$Q1432)*12/3</f>
        <v>1.3394309332915533</v>
      </c>
      <c r="AD431" s="112">
        <f>(幕後結果!$AF$2+幕後結果!$AF$4*幕後結果_最佳化!$R1432)*12/3</f>
        <v>2.8443124893239009</v>
      </c>
      <c r="AE431" s="112">
        <f>(幕後結果!$AG$2+幕後結果!$AG$4*幕後結果_最佳化!$S1432)*12/3</f>
        <v>2.058135186631838</v>
      </c>
      <c r="AF431" s="112">
        <f>(幕後結果!$AH$2+幕後結果!$AH$4*幕後結果_最佳化!$T1432)*12/3</f>
        <v>0.28759046650789977</v>
      </c>
      <c r="AG431" s="112">
        <f>(幕後結果!$AI$2+幕後結果!$AI$4*幕後結果_最佳化!$U1432)*12/3</f>
        <v>1.0177680517536745</v>
      </c>
      <c r="AH431" s="112">
        <f>(幕後結果!$AJ$2+幕後結果!$AJ$4*幕後結果_最佳化!$V1432)*12/3</f>
        <v>1.8313066905307906</v>
      </c>
      <c r="AI431" s="86">
        <f>(幕後結果!$AK$2+幕後結果!$AK$4*幕後結果_最佳化!$W1432)*12/3</f>
        <v>-0.90691886664442534</v>
      </c>
      <c r="AJ431" s="46"/>
      <c r="AK431" s="46"/>
      <c r="AL431" s="46"/>
      <c r="AM431" s="94">
        <v>430</v>
      </c>
      <c r="AN431" s="112">
        <f t="shared" si="79"/>
        <v>8.2848612948130007E-2</v>
      </c>
      <c r="AO431" s="112">
        <f t="shared" si="80"/>
        <v>0.13756324659272412</v>
      </c>
      <c r="AP431" s="112">
        <f t="shared" si="81"/>
        <v>9.3999341640358683E-2</v>
      </c>
      <c r="AQ431" s="112">
        <f t="shared" si="82"/>
        <v>0.11965072255332423</v>
      </c>
      <c r="AR431" s="112">
        <f t="shared" si="83"/>
        <v>0.16248433284846947</v>
      </c>
      <c r="AS431" s="112">
        <f t="shared" si="84"/>
        <v>0.14593428905331476</v>
      </c>
      <c r="AT431" s="112">
        <f t="shared" si="85"/>
        <v>7.8198108211878031E-2</v>
      </c>
      <c r="AU431" s="112">
        <f t="shared" si="86"/>
        <v>4.4133584257078244E-2</v>
      </c>
      <c r="AV431" s="112">
        <f t="shared" si="87"/>
        <v>0.10133893541035018</v>
      </c>
      <c r="AW431" s="112">
        <f t="shared" si="88"/>
        <v>3.3848826484372249E-2</v>
      </c>
      <c r="AX431" s="112">
        <f t="shared" si="89"/>
        <v>0.99999999999999989</v>
      </c>
      <c r="AY431" s="112">
        <f>SUMPRODUCT(AN431:AW431,幕後結果_最佳化!$Z$1005:$AI$1005)</f>
        <v>0.41655325252511538</v>
      </c>
      <c r="AZ431" s="112">
        <f>(SUMPRODUCT(AN431:AW431,MMULT(AN431:AW431,幕後結果!$AB$9:$AK$18)))*252</f>
        <v>5.4719342308503859E-2</v>
      </c>
      <c r="BA431" s="112">
        <f t="shared" si="90"/>
        <v>0.23392165848527977</v>
      </c>
      <c r="BB431" s="88">
        <f t="shared" si="91"/>
        <v>1.5973435505914415</v>
      </c>
      <c r="BC431" s="46"/>
      <c r="BD431" s="46"/>
    </row>
    <row r="432" spans="1:56">
      <c r="A432" s="81">
        <v>431</v>
      </c>
      <c r="B432" s="112">
        <v>0.57015293286890412</v>
      </c>
      <c r="C432" s="112">
        <v>0.38662170878777591</v>
      </c>
      <c r="D432" s="112">
        <v>0.7965508701341264</v>
      </c>
      <c r="E432" s="112">
        <v>0.33428011448833228</v>
      </c>
      <c r="F432" s="112">
        <v>0.38442534014998064</v>
      </c>
      <c r="G432" s="112">
        <v>0.35281765870818282</v>
      </c>
      <c r="H432" s="112">
        <v>0.80160481749959267</v>
      </c>
      <c r="I432" s="112">
        <v>0.96471279885270311</v>
      </c>
      <c r="J432" s="112">
        <v>0.62311465846495118</v>
      </c>
      <c r="K432" s="90">
        <v>0.75597845043322143</v>
      </c>
      <c r="L432" s="91"/>
      <c r="M432" s="92">
        <v>431</v>
      </c>
      <c r="N432" s="115">
        <v>0.17676353315717014</v>
      </c>
      <c r="O432" s="115">
        <v>-0.28813497969041363</v>
      </c>
      <c r="P432" s="115">
        <v>0.82936436452560791</v>
      </c>
      <c r="Q432" s="115">
        <v>-0.42812484532750028</v>
      </c>
      <c r="R432" s="115">
        <v>-0.29387858802690731</v>
      </c>
      <c r="S432" s="115">
        <v>-0.37772443010995443</v>
      </c>
      <c r="T432" s="115">
        <v>0.84736740790251452</v>
      </c>
      <c r="U432" s="112">
        <v>1.808206275462944</v>
      </c>
      <c r="V432" s="112">
        <v>0.31367132320175789</v>
      </c>
      <c r="W432" s="84">
        <v>0.69342464712572494</v>
      </c>
      <c r="X432" s="46"/>
      <c r="Y432" s="85">
        <v>431</v>
      </c>
      <c r="Z432" s="112">
        <f>(幕後結果!$AB$2+幕後結果!$AB$4*幕後結果_最佳化!$N1433)*12/3</f>
        <v>0.17117050980930407</v>
      </c>
      <c r="AA432" s="112">
        <f>(幕後結果!$AC$2+幕後結果!$AC$4*幕後結果_最佳化!$O1433)*12/3</f>
        <v>-1.7596315858060334</v>
      </c>
      <c r="AB432" s="112">
        <f>(幕後結果!$AD$2+幕後結果!$AD$4*幕後結果_最佳化!$P1433)*12/3</f>
        <v>1.2045275314558359</v>
      </c>
      <c r="AC432" s="112">
        <f>(幕後結果!$AE$2+幕後結果!$AE$4*幕後結果_最佳化!$Q1433)*12/3</f>
        <v>0.73359061708319151</v>
      </c>
      <c r="AD432" s="112">
        <f>(幕後結果!$AF$2+幕後結果!$AF$4*幕後結果_最佳化!$R1433)*12/3</f>
        <v>1.8091393810242817</v>
      </c>
      <c r="AE432" s="112">
        <f>(幕後結果!$AG$2+幕後結果!$AG$4*幕後結果_最佳化!$S1433)*12/3</f>
        <v>-0.65253832799233258</v>
      </c>
      <c r="AF432" s="112">
        <f>(幕後結果!$AH$2+幕後結果!$AH$4*幕後結果_最佳化!$T1433)*12/3</f>
        <v>0.45961502651860853</v>
      </c>
      <c r="AG432" s="112">
        <f>(幕後結果!$AI$2+幕後結果!$AI$4*幕後結果_最佳化!$U1433)*12/3</f>
        <v>1.5006589473845153</v>
      </c>
      <c r="AH432" s="112">
        <f>(幕後結果!$AJ$2+幕後結果!$AJ$4*幕後結果_最佳化!$V1433)*12/3</f>
        <v>1.4998844609171531</v>
      </c>
      <c r="AI432" s="86">
        <f>(幕後結果!$AK$2+幕後結果!$AK$4*幕後結果_最佳化!$W1433)*12/3</f>
        <v>0.59717552236339744</v>
      </c>
      <c r="AJ432" s="46"/>
      <c r="AK432" s="46"/>
      <c r="AL432" s="46"/>
      <c r="AM432" s="94">
        <v>431</v>
      </c>
      <c r="AN432" s="112">
        <f t="shared" si="79"/>
        <v>0.21024590795777115</v>
      </c>
      <c r="AO432" s="112">
        <f t="shared" si="80"/>
        <v>8.0760938020266834E-2</v>
      </c>
      <c r="AP432" s="112">
        <f t="shared" si="81"/>
        <v>0.18345076633076329</v>
      </c>
      <c r="AQ432" s="112">
        <f t="shared" si="82"/>
        <v>5.41167729737278E-2</v>
      </c>
      <c r="AR432" s="112">
        <f t="shared" si="83"/>
        <v>0.15003526764161162</v>
      </c>
      <c r="AS432" s="112">
        <f t="shared" si="84"/>
        <v>4.5694924872366361E-3</v>
      </c>
      <c r="AT432" s="112">
        <f t="shared" si="85"/>
        <v>0.12000722758259484</v>
      </c>
      <c r="AU432" s="112">
        <f t="shared" si="86"/>
        <v>9.5504169810817732E-2</v>
      </c>
      <c r="AV432" s="112">
        <f t="shared" si="87"/>
        <v>2.8173684877843296E-2</v>
      </c>
      <c r="AW432" s="112">
        <f t="shared" si="88"/>
        <v>7.3135772317366829E-2</v>
      </c>
      <c r="AX432" s="112">
        <f t="shared" si="89"/>
        <v>1.0000000000000002</v>
      </c>
      <c r="AY432" s="112">
        <f>SUMPRODUCT(AN432:AW432,幕後結果_最佳化!$Z$1005:$AI$1005)</f>
        <v>0.38002626157412545</v>
      </c>
      <c r="AZ432" s="112">
        <f>(SUMPRODUCT(AN432:AW432,MMULT(AN432:AW432,幕後結果!$AB$9:$AK$18)))*252</f>
        <v>6.1084400251107306E-2</v>
      </c>
      <c r="BA432" s="112">
        <f t="shared" si="90"/>
        <v>0.24715258495736456</v>
      </c>
      <c r="BB432" s="88">
        <f t="shared" si="91"/>
        <v>1.3640410098574609</v>
      </c>
      <c r="BC432" s="46"/>
      <c r="BD432" s="46"/>
    </row>
    <row r="433" spans="1:56">
      <c r="A433" s="81">
        <v>432</v>
      </c>
      <c r="B433" s="112">
        <v>0.29391755251063501</v>
      </c>
      <c r="C433" s="112">
        <v>0.23616145069668404</v>
      </c>
      <c r="D433" s="112">
        <v>0.75082629613346596</v>
      </c>
      <c r="E433" s="112">
        <v>0.55240478838686369</v>
      </c>
      <c r="F433" s="112">
        <v>8.0131502461132431E-2</v>
      </c>
      <c r="G433" s="112">
        <v>3.1219557619823535E-2</v>
      </c>
      <c r="H433" s="112">
        <v>0.43766378725679478</v>
      </c>
      <c r="I433" s="112">
        <v>0.56038484371647845</v>
      </c>
      <c r="J433" s="112">
        <v>0.1622831158816751</v>
      </c>
      <c r="K433" s="90">
        <v>0.86367644310926606</v>
      </c>
      <c r="L433" s="91"/>
      <c r="M433" s="92">
        <v>432</v>
      </c>
      <c r="N433" s="115">
        <v>-0.54197590468094836</v>
      </c>
      <c r="O433" s="115">
        <v>-0.71870467634614743</v>
      </c>
      <c r="P433" s="115">
        <v>0.67709227845399178</v>
      </c>
      <c r="Q433" s="115">
        <v>0.13173939642852769</v>
      </c>
      <c r="R433" s="115">
        <v>-1.404187561098543</v>
      </c>
      <c r="S433" s="115">
        <v>-1.8631645750487187</v>
      </c>
      <c r="T433" s="115">
        <v>-0.15689503294531726</v>
      </c>
      <c r="U433" s="112">
        <v>0.15194500366357427</v>
      </c>
      <c r="V433" s="112">
        <v>-0.98511775763885268</v>
      </c>
      <c r="W433" s="84">
        <v>1.0969869112728559</v>
      </c>
      <c r="X433" s="46"/>
      <c r="Y433" s="85">
        <v>432</v>
      </c>
      <c r="Z433" s="112">
        <f>(幕後結果!$AB$2+幕後結果!$AB$4*幕後結果_最佳化!$N1434)*12/3</f>
        <v>-0.72118072449672288</v>
      </c>
      <c r="AA433" s="112">
        <f>(幕後結果!$AC$2+幕後結果!$AC$4*幕後結果_最佳化!$O1434)*12/3</f>
        <v>-2.415435757327435</v>
      </c>
      <c r="AB433" s="112">
        <f>(幕後結果!$AD$2+幕後結果!$AD$4*幕後結果_最佳化!$P1434)*12/3</f>
        <v>0.81246688473773876</v>
      </c>
      <c r="AC433" s="112">
        <f>(幕後結果!$AE$2+幕後結果!$AE$4*幕後結果_最佳化!$Q1434)*12/3</f>
        <v>0.98637157899034344</v>
      </c>
      <c r="AD433" s="112">
        <f>(幕後結果!$AF$2+幕後結果!$AF$4*幕後結果_最佳化!$R1434)*12/3</f>
        <v>0.45301408568580692</v>
      </c>
      <c r="AE433" s="112">
        <f>(幕後結果!$AG$2+幕後結果!$AG$4*幕後結果_最佳化!$S1434)*12/3</f>
        <v>-2.4522345201453808</v>
      </c>
      <c r="AF433" s="112">
        <f>(幕後結果!$AH$2+幕後結果!$AH$4*幕後結果_最佳化!$T1434)*12/3</f>
        <v>-0.28149505432958299</v>
      </c>
      <c r="AG433" s="112">
        <f>(幕後結果!$AI$2+幕後結果!$AI$4*幕後結果_最佳化!$U1434)*12/3</f>
        <v>-4.7628866072594367E-2</v>
      </c>
      <c r="AH433" s="112">
        <f>(幕後結果!$AJ$2+幕後結果!$AJ$4*幕後結果_最佳化!$V1434)*12/3</f>
        <v>-0.26297000424095418</v>
      </c>
      <c r="AI433" s="86">
        <f>(幕後結果!$AK$2+幕後結果!$AK$4*幕後結果_最佳化!$W1434)*12/3</f>
        <v>0.15194701931945803</v>
      </c>
      <c r="AJ433" s="46"/>
      <c r="AK433" s="46"/>
      <c r="AL433" s="46"/>
      <c r="AM433" s="94">
        <v>432</v>
      </c>
      <c r="AN433" s="112">
        <f t="shared" si="79"/>
        <v>0.1733316958798769</v>
      </c>
      <c r="AO433" s="112">
        <f t="shared" si="80"/>
        <v>0.15532996452543807</v>
      </c>
      <c r="AP433" s="112">
        <f t="shared" si="81"/>
        <v>0.10905149958290163</v>
      </c>
      <c r="AQ433" s="112">
        <f t="shared" si="82"/>
        <v>9.9846873804485259E-3</v>
      </c>
      <c r="AR433" s="112">
        <f t="shared" si="83"/>
        <v>3.2106902030140584E-2</v>
      </c>
      <c r="AS433" s="112">
        <f t="shared" si="84"/>
        <v>9.6662117635739161E-2</v>
      </c>
      <c r="AT433" s="112">
        <f t="shared" si="85"/>
        <v>3.0659955202995332E-2</v>
      </c>
      <c r="AU433" s="112">
        <f t="shared" si="86"/>
        <v>0.10256582884223113</v>
      </c>
      <c r="AV433" s="112">
        <f t="shared" si="87"/>
        <v>0.12223841288566514</v>
      </c>
      <c r="AW433" s="112">
        <f t="shared" si="88"/>
        <v>0.16806893603456372</v>
      </c>
      <c r="AX433" s="112">
        <f t="shared" si="89"/>
        <v>1.0000000000000002</v>
      </c>
      <c r="AY433" s="112">
        <f>SUMPRODUCT(AN433:AW433,幕後結果_最佳化!$Z$1005:$AI$1005)</f>
        <v>8.2279514677008572E-2</v>
      </c>
      <c r="AZ433" s="112">
        <f>(SUMPRODUCT(AN433:AW433,MMULT(AN433:AW433,幕後結果!$AB$9:$AK$18)))*252</f>
        <v>5.8918330162456248E-2</v>
      </c>
      <c r="BA433" s="112">
        <f t="shared" si="90"/>
        <v>0.24273098311187274</v>
      </c>
      <c r="BB433" s="88">
        <f t="shared" si="91"/>
        <v>0.1622352209518258</v>
      </c>
      <c r="BC433" s="46"/>
      <c r="BD433" s="46"/>
    </row>
    <row r="434" spans="1:56">
      <c r="A434" s="81">
        <v>433</v>
      </c>
      <c r="B434" s="112">
        <v>0.78856701036708077</v>
      </c>
      <c r="C434" s="112">
        <v>0.91116364781876591</v>
      </c>
      <c r="D434" s="112">
        <v>0.70831104410793899</v>
      </c>
      <c r="E434" s="112">
        <v>2.253409970533693E-2</v>
      </c>
      <c r="F434" s="112">
        <v>2.7136761915872887E-2</v>
      </c>
      <c r="G434" s="112">
        <v>0.22524201016980361</v>
      </c>
      <c r="H434" s="112">
        <v>0.30787717417221683</v>
      </c>
      <c r="I434" s="112">
        <v>0.14043217395210461</v>
      </c>
      <c r="J434" s="112">
        <v>0.98002828567209299</v>
      </c>
      <c r="K434" s="90">
        <v>0.94697214529539719</v>
      </c>
      <c r="L434" s="91"/>
      <c r="M434" s="92">
        <v>433</v>
      </c>
      <c r="N434" s="115">
        <v>0.80145898511591074</v>
      </c>
      <c r="O434" s="115">
        <v>1.3479554731141148</v>
      </c>
      <c r="P434" s="115">
        <v>0.54845734278255087</v>
      </c>
      <c r="Q434" s="115">
        <v>-2.004017373340234</v>
      </c>
      <c r="R434" s="115">
        <v>-1.9246470910388565</v>
      </c>
      <c r="S434" s="115">
        <v>-0.75460833623310808</v>
      </c>
      <c r="T434" s="115">
        <v>-0.50187656876305919</v>
      </c>
      <c r="U434" s="112">
        <v>-1.0783796878180745</v>
      </c>
      <c r="V434" s="112">
        <v>2.0543334572119356</v>
      </c>
      <c r="W434" s="84">
        <v>1.6161785759509606</v>
      </c>
      <c r="X434" s="46"/>
      <c r="Y434" s="85">
        <v>433</v>
      </c>
      <c r="Z434" s="112">
        <f>(幕後結果!$AB$2+幕後結果!$AB$4*幕後結果_最佳化!$N1435)*12/3</f>
        <v>0.94676139612198396</v>
      </c>
      <c r="AA434" s="112">
        <f>(幕後結果!$AC$2+幕後結果!$AC$4*幕後結果_最佳化!$O1435)*12/3</f>
        <v>0.5492970849213612</v>
      </c>
      <c r="AB434" s="112">
        <f>(幕後結果!$AD$2+幕後結果!$AD$4*幕後結果_最佳化!$P1435)*12/3</f>
        <v>1.3155927854446268</v>
      </c>
      <c r="AC434" s="112">
        <f>(幕後結果!$AE$2+幕後結果!$AE$4*幕後結果_最佳化!$Q1435)*12/3</f>
        <v>-0.15510123826676248</v>
      </c>
      <c r="AD434" s="112">
        <f>(幕後結果!$AF$2+幕後結果!$AF$4*幕後結果_最佳化!$R1435)*12/3</f>
        <v>0.40473127707998624</v>
      </c>
      <c r="AE434" s="112">
        <f>(幕後結果!$AG$2+幕後結果!$AG$4*幕後結果_最佳化!$S1435)*12/3</f>
        <v>-0.97538485677046172</v>
      </c>
      <c r="AF434" s="112">
        <f>(幕後結果!$AH$2+幕後結果!$AH$4*幕後結果_最佳化!$T1435)*12/3</f>
        <v>-0.63319413386733403</v>
      </c>
      <c r="AG434" s="112">
        <f>(幕後結果!$AI$2+幕後結果!$AI$4*幕後結果_最佳化!$U1435)*12/3</f>
        <v>-1.2427671254701507</v>
      </c>
      <c r="AH434" s="112">
        <f>(幕後結果!$AJ$2+幕後結果!$AJ$4*幕後結果_最佳化!$V1435)*12/3</f>
        <v>2.7262536639865638</v>
      </c>
      <c r="AI434" s="86">
        <f>(幕後結果!$AK$2+幕後結果!$AK$4*幕後結果_最佳化!$W1435)*12/3</f>
        <v>1.8006609039134489</v>
      </c>
      <c r="AJ434" s="46"/>
      <c r="AK434" s="46"/>
      <c r="AL434" s="46"/>
      <c r="AM434" s="94">
        <v>433</v>
      </c>
      <c r="AN434" s="112">
        <f t="shared" si="79"/>
        <v>0.23533333375811244</v>
      </c>
      <c r="AO434" s="112">
        <f t="shared" si="80"/>
        <v>2.8427298458899474E-2</v>
      </c>
      <c r="AP434" s="112">
        <f t="shared" si="81"/>
        <v>9.4800480710457671E-2</v>
      </c>
      <c r="AQ434" s="112">
        <f t="shared" si="82"/>
        <v>0.13638857512293445</v>
      </c>
      <c r="AR434" s="112">
        <f t="shared" si="83"/>
        <v>0.19151003176402484</v>
      </c>
      <c r="AS434" s="112">
        <f t="shared" si="84"/>
        <v>7.7588479137528532E-2</v>
      </c>
      <c r="AT434" s="112">
        <f t="shared" si="85"/>
        <v>0.17473146604539733</v>
      </c>
      <c r="AU434" s="112">
        <f t="shared" si="86"/>
        <v>8.8909352025213148E-3</v>
      </c>
      <c r="AV434" s="112">
        <f t="shared" si="87"/>
        <v>4.9378709309527501E-2</v>
      </c>
      <c r="AW434" s="112">
        <f t="shared" si="88"/>
        <v>2.9506904905964451E-3</v>
      </c>
      <c r="AX434" s="112">
        <f t="shared" si="89"/>
        <v>1</v>
      </c>
      <c r="AY434" s="112">
        <f>SUMPRODUCT(AN434:AW434,幕後結果_最佳化!$Z$1005:$AI$1005)</f>
        <v>0.5485130181396406</v>
      </c>
      <c r="AZ434" s="112">
        <f>(SUMPRODUCT(AN434:AW434,MMULT(AN434:AW434,幕後結果!$AB$9:$AK$18)))*252</f>
        <v>5.5630746283844595E-2</v>
      </c>
      <c r="BA434" s="112">
        <f t="shared" si="90"/>
        <v>0.23586171008420292</v>
      </c>
      <c r="BB434" s="88">
        <f t="shared" si="91"/>
        <v>2.1436841866326506</v>
      </c>
      <c r="BC434" s="46"/>
      <c r="BD434" s="46"/>
    </row>
    <row r="435" spans="1:56">
      <c r="A435" s="81">
        <v>434</v>
      </c>
      <c r="B435" s="112">
        <v>0.15287201291995034</v>
      </c>
      <c r="C435" s="112">
        <v>0.28721891571670044</v>
      </c>
      <c r="D435" s="112">
        <v>0.43151886617317126</v>
      </c>
      <c r="E435" s="112">
        <v>0.22136031792490507</v>
      </c>
      <c r="F435" s="112">
        <v>0.50200891701351069</v>
      </c>
      <c r="G435" s="112">
        <v>0.66805417325015171</v>
      </c>
      <c r="H435" s="112">
        <v>0.41330329113684217</v>
      </c>
      <c r="I435" s="112">
        <v>0.2855928880916565</v>
      </c>
      <c r="J435" s="112">
        <v>0.9376635265065143</v>
      </c>
      <c r="K435" s="90">
        <v>0.90869258265933484</v>
      </c>
      <c r="L435" s="91"/>
      <c r="M435" s="92">
        <v>434</v>
      </c>
      <c r="N435" s="115">
        <v>-1.0241932087214998</v>
      </c>
      <c r="O435" s="115">
        <v>-0.56152773077764795</v>
      </c>
      <c r="P435" s="115">
        <v>-0.17250855998820824</v>
      </c>
      <c r="Q435" s="115">
        <v>-0.76760711202530851</v>
      </c>
      <c r="R435" s="115">
        <v>5.0356294692551042E-3</v>
      </c>
      <c r="S435" s="115">
        <v>0.43454647523531004</v>
      </c>
      <c r="T435" s="115">
        <v>-0.21905579840687503</v>
      </c>
      <c r="U435" s="112">
        <v>-0.56630600911268347</v>
      </c>
      <c r="V435" s="112">
        <v>1.5354515600908409</v>
      </c>
      <c r="W435" s="84">
        <v>1.3327470277384068</v>
      </c>
      <c r="X435" s="46"/>
      <c r="Y435" s="85">
        <v>434</v>
      </c>
      <c r="Z435" s="112">
        <f>(幕後結果!$AB$2+幕後結果!$AB$4*幕後結果_最佳化!$N1436)*12/3</f>
        <v>-1.3198778097138952</v>
      </c>
      <c r="AA435" s="112">
        <f>(幕後結果!$AC$2+幕後結果!$AC$4*幕後結果_最佳化!$O1436)*12/3</f>
        <v>-2.240731949802218</v>
      </c>
      <c r="AB435" s="112">
        <f>(幕後結果!$AD$2+幕後結果!$AD$4*幕後結果_最佳化!$P1436)*12/3</f>
        <v>-5.2512095760629873E-2</v>
      </c>
      <c r="AC435" s="112">
        <f>(幕後結果!$AE$2+幕後結果!$AE$4*幕後結果_最佳化!$Q1436)*12/3</f>
        <v>0.13239653756219472</v>
      </c>
      <c r="AD435" s="112">
        <f>(幕後結果!$AF$2+幕後結果!$AF$4*幕後結果_最佳化!$R1436)*12/3</f>
        <v>1.444932662340414</v>
      </c>
      <c r="AE435" s="112">
        <f>(幕後結果!$AG$2+幕後結果!$AG$4*幕後結果_最佳化!$S1436)*12/3</f>
        <v>0.12358270946765994</v>
      </c>
      <c r="AF435" s="112">
        <f>(幕後結果!$AH$2+幕後結果!$AH$4*幕後結果_最佳化!$T1436)*12/3</f>
        <v>-0.34259624693888774</v>
      </c>
      <c r="AG435" s="112">
        <f>(幕後結果!$AI$2+幕後結果!$AI$4*幕後結果_最佳化!$U1436)*12/3</f>
        <v>-0.85259384426315632</v>
      </c>
      <c r="AH435" s="112">
        <f>(幕後結果!$AJ$2+幕後結果!$AJ$4*幕後結果_最佳化!$V1436)*12/3</f>
        <v>2.3533916471326366</v>
      </c>
      <c r="AI435" s="86">
        <f>(幕後結果!$AK$2+幕後結果!$AK$4*幕後結果_最佳化!$W1436)*12/3</f>
        <v>0.88063570342669995</v>
      </c>
      <c r="AJ435" s="46"/>
      <c r="AK435" s="46"/>
      <c r="AL435" s="46"/>
      <c r="AM435" s="94">
        <v>434</v>
      </c>
      <c r="AN435" s="112">
        <f t="shared" si="79"/>
        <v>0.11541787225600404</v>
      </c>
      <c r="AO435" s="112">
        <f t="shared" si="80"/>
        <v>8.7325118787651396E-2</v>
      </c>
      <c r="AP435" s="112">
        <f t="shared" si="81"/>
        <v>0.10617047836009855</v>
      </c>
      <c r="AQ435" s="112">
        <f t="shared" si="82"/>
        <v>0.12433114583029603</v>
      </c>
      <c r="AR435" s="112">
        <f t="shared" si="83"/>
        <v>7.8551823601256385E-2</v>
      </c>
      <c r="AS435" s="112">
        <f t="shared" si="84"/>
        <v>5.6098504302090652E-2</v>
      </c>
      <c r="AT435" s="112">
        <f t="shared" si="85"/>
        <v>0.12164253127523461</v>
      </c>
      <c r="AU435" s="112">
        <f t="shared" si="86"/>
        <v>0.1117396969398199</v>
      </c>
      <c r="AV435" s="112">
        <f t="shared" si="87"/>
        <v>0.12405236238290777</v>
      </c>
      <c r="AW435" s="112">
        <f t="shared" si="88"/>
        <v>7.4670466264640675E-2</v>
      </c>
      <c r="AX435" s="112">
        <f t="shared" si="89"/>
        <v>0.99999999999999989</v>
      </c>
      <c r="AY435" s="112">
        <f>SUMPRODUCT(AN435:AW435,幕後結果_最佳化!$Z$1005:$AI$1005)</f>
        <v>0.37450557249877137</v>
      </c>
      <c r="AZ435" s="112">
        <f>(SUMPRODUCT(AN435:AW435,MMULT(AN435:AW435,幕後結果!$AB$9:$AK$18)))*252</f>
        <v>4.7092967024680986E-2</v>
      </c>
      <c r="BA435" s="112">
        <f t="shared" si="90"/>
        <v>0.21700914041735889</v>
      </c>
      <c r="BB435" s="88">
        <f t="shared" si="91"/>
        <v>1.5280719137498862</v>
      </c>
      <c r="BC435" s="46"/>
      <c r="BD435" s="46"/>
    </row>
    <row r="436" spans="1:56">
      <c r="A436" s="81">
        <v>435</v>
      </c>
      <c r="B436" s="112">
        <v>0.63052597646337571</v>
      </c>
      <c r="C436" s="112">
        <v>0.49040324260763146</v>
      </c>
      <c r="D436" s="112">
        <v>0.14475503627437192</v>
      </c>
      <c r="E436" s="112">
        <v>0.7347790436539916</v>
      </c>
      <c r="F436" s="112">
        <v>0.87523389063536361</v>
      </c>
      <c r="G436" s="112">
        <v>7.0198568705589492E-2</v>
      </c>
      <c r="H436" s="112">
        <v>0.59850306121095542</v>
      </c>
      <c r="I436" s="112">
        <v>0.56265330994331286</v>
      </c>
      <c r="J436" s="112">
        <v>0.14636906317400888</v>
      </c>
      <c r="K436" s="90">
        <v>0.30836607570849472</v>
      </c>
      <c r="L436" s="91"/>
      <c r="M436" s="92">
        <v>435</v>
      </c>
      <c r="N436" s="115">
        <v>0.33324672937016259</v>
      </c>
      <c r="O436" s="115">
        <v>-2.4057823916467106E-2</v>
      </c>
      <c r="P436" s="115">
        <v>-1.0591969966805646</v>
      </c>
      <c r="Q436" s="115">
        <v>0.62733157104033754</v>
      </c>
      <c r="R436" s="115">
        <v>1.1514863230823735</v>
      </c>
      <c r="S436" s="115">
        <v>-1.4743137400241155</v>
      </c>
      <c r="T436" s="115">
        <v>0.24947435250772912</v>
      </c>
      <c r="U436" s="112">
        <v>0.15769977206322466</v>
      </c>
      <c r="V436" s="112">
        <v>-1.0521338878806676</v>
      </c>
      <c r="W436" s="84">
        <v>-0.50048707978640916</v>
      </c>
      <c r="X436" s="46"/>
      <c r="Y436" s="85">
        <v>435</v>
      </c>
      <c r="Z436" s="112">
        <f>(幕後結果!$AB$2+幕後結果!$AB$4*幕後結果_最佳化!$N1437)*12/3</f>
        <v>0.3654522841736414</v>
      </c>
      <c r="AA436" s="112">
        <f>(幕後結果!$AC$2+幕後結果!$AC$4*幕後結果_最佳化!$O1437)*12/3</f>
        <v>-1.3821179525608513</v>
      </c>
      <c r="AB436" s="112">
        <f>(幕後結果!$AD$2+幕後結果!$AD$4*幕後結果_最佳化!$P1437)*12/3</f>
        <v>-0.35691274838038378</v>
      </c>
      <c r="AC436" s="112">
        <f>(幕後結果!$AE$2+幕後結果!$AE$4*幕後結果_最佳化!$Q1437)*12/3</f>
        <v>1.1087664462256372</v>
      </c>
      <c r="AD436" s="112">
        <f>(幕後結果!$AF$2+幕後結果!$AF$4*幕後結果_最佳化!$R1437)*12/3</f>
        <v>3.3158752249140981</v>
      </c>
      <c r="AE436" s="112">
        <f>(幕後結果!$AG$2+幕後結果!$AG$4*幕後結果_最佳化!$S1437)*12/3</f>
        <v>-1.3974934066295195</v>
      </c>
      <c r="AF436" s="112">
        <f>(幕後結果!$AH$2+幕後結果!$AH$4*幕後結果_最佳化!$T1437)*12/3</f>
        <v>0.22554775944747832</v>
      </c>
      <c r="AG436" s="112">
        <f>(幕後結果!$AI$2+幕後結果!$AI$4*幕後結果_最佳化!$U1437)*12/3</f>
        <v>0.59630180545862776</v>
      </c>
      <c r="AH436" s="112">
        <f>(幕後結果!$AJ$2+幕後結果!$AJ$4*幕後結果_最佳化!$V1437)*12/3</f>
        <v>0.62416223298672802</v>
      </c>
      <c r="AI436" s="86">
        <f>(幕後結果!$AK$2+幕後結果!$AK$4*幕後結果_最佳化!$W1437)*12/3</f>
        <v>-0.27762174619809488</v>
      </c>
      <c r="AJ436" s="46"/>
      <c r="AK436" s="46"/>
      <c r="AL436" s="46"/>
      <c r="AM436" s="94">
        <v>435</v>
      </c>
      <c r="AN436" s="112">
        <f t="shared" si="79"/>
        <v>7.6659838068663194E-2</v>
      </c>
      <c r="AO436" s="112">
        <f t="shared" si="80"/>
        <v>0.12958036059978484</v>
      </c>
      <c r="AP436" s="112">
        <f t="shared" si="81"/>
        <v>0.12332533625839225</v>
      </c>
      <c r="AQ436" s="112">
        <f t="shared" si="82"/>
        <v>0.12127102343346953</v>
      </c>
      <c r="AR436" s="112">
        <f t="shared" si="83"/>
        <v>0.13767124300598388</v>
      </c>
      <c r="AS436" s="112">
        <f t="shared" si="84"/>
        <v>8.6061018791012286E-2</v>
      </c>
      <c r="AT436" s="112">
        <f t="shared" si="85"/>
        <v>7.5223276221012311E-2</v>
      </c>
      <c r="AU436" s="112">
        <f t="shared" si="86"/>
        <v>5.7420831137614411E-2</v>
      </c>
      <c r="AV436" s="112">
        <f t="shared" si="87"/>
        <v>0.10199116587416995</v>
      </c>
      <c r="AW436" s="112">
        <f t="shared" si="88"/>
        <v>9.0795906609897406E-2</v>
      </c>
      <c r="AX436" s="112">
        <f t="shared" si="89"/>
        <v>1</v>
      </c>
      <c r="AY436" s="112">
        <f>SUMPRODUCT(AN436:AW436,幕後結果_最佳化!$Z$1005:$AI$1005)</f>
        <v>0.4061837985781675</v>
      </c>
      <c r="AZ436" s="112">
        <f>(SUMPRODUCT(AN436:AW436,MMULT(AN436:AW436,幕後結果!$AB$9:$AK$18)))*252</f>
        <v>5.2479803042500717E-2</v>
      </c>
      <c r="BA436" s="112">
        <f t="shared" si="90"/>
        <v>0.22908470713362933</v>
      </c>
      <c r="BB436" s="88">
        <f t="shared" si="91"/>
        <v>1.5858055438255745</v>
      </c>
      <c r="BC436" s="46"/>
      <c r="BD436" s="46"/>
    </row>
    <row r="437" spans="1:56">
      <c r="A437" s="81">
        <v>436</v>
      </c>
      <c r="B437" s="112">
        <v>0.32682921756157834</v>
      </c>
      <c r="C437" s="112">
        <v>0.79447410593814394</v>
      </c>
      <c r="D437" s="112">
        <v>0.41050620712110208</v>
      </c>
      <c r="E437" s="112">
        <v>0.59679012160078093</v>
      </c>
      <c r="F437" s="112">
        <v>0.14629851142925077</v>
      </c>
      <c r="G437" s="112">
        <v>0.39798450823979636</v>
      </c>
      <c r="H437" s="112">
        <v>0.51977193081517004</v>
      </c>
      <c r="I437" s="112">
        <v>0.63000066202495431</v>
      </c>
      <c r="J437" s="112">
        <v>0.10847204332693616</v>
      </c>
      <c r="K437" s="90">
        <v>0.12538003681181942</v>
      </c>
      <c r="L437" s="91"/>
      <c r="M437" s="92">
        <v>436</v>
      </c>
      <c r="N437" s="115">
        <v>-0.44868565378169017</v>
      </c>
      <c r="O437" s="115">
        <v>0.82204411805595679</v>
      </c>
      <c r="P437" s="115">
        <v>-0.22624301812711761</v>
      </c>
      <c r="Q437" s="115">
        <v>0.24504736544696795</v>
      </c>
      <c r="R437" s="115">
        <v>-1.0524415307678781</v>
      </c>
      <c r="S437" s="115">
        <v>-0.25856742923322201</v>
      </c>
      <c r="T437" s="115">
        <v>4.9581187527402662E-2</v>
      </c>
      <c r="U437" s="112">
        <v>0.33185509982516942</v>
      </c>
      <c r="V437" s="112">
        <v>-1.2346948678340148</v>
      </c>
      <c r="W437" s="84">
        <v>-1.1485051853735426</v>
      </c>
      <c r="X437" s="46"/>
      <c r="Y437" s="85">
        <v>436</v>
      </c>
      <c r="Z437" s="112">
        <f>(幕後結果!$AB$2+幕後結果!$AB$4*幕後結果_最佳化!$N1438)*12/3</f>
        <v>-0.6053561764670905</v>
      </c>
      <c r="AA437" s="112">
        <f>(幕後結果!$AC$2+幕後結果!$AC$4*幕後結果_最佳化!$O1438)*12/3</f>
        <v>-0.28406602501318656</v>
      </c>
      <c r="AB437" s="112">
        <f>(幕後結果!$AD$2+幕後結果!$AD$4*幕後結果_最佳化!$P1438)*12/3</f>
        <v>0.21481075859861024</v>
      </c>
      <c r="AC437" s="112">
        <f>(幕後結果!$AE$2+幕後結果!$AE$4*幕後結果_最佳化!$Q1438)*12/3</f>
        <v>1.1277306007862125</v>
      </c>
      <c r="AD437" s="112">
        <f>(幕後結果!$AF$2+幕後結果!$AF$4*幕後結果_最佳化!$R1438)*12/3</f>
        <v>1.1255511846932578</v>
      </c>
      <c r="AE437" s="112">
        <f>(幕後結果!$AG$2+幕後結果!$AG$4*幕後結果_最佳化!$S1438)*12/3</f>
        <v>-0.30245163464516661</v>
      </c>
      <c r="AF437" s="112">
        <f>(幕後結果!$AH$2+幕後結果!$AH$4*幕後結果_最佳化!$T1438)*12/3</f>
        <v>-7.1271718565729503E-2</v>
      </c>
      <c r="AG437" s="112">
        <f>(幕後結果!$AI$2+幕後結果!$AI$4*幕後結果_最佳化!$U1438)*12/3</f>
        <v>0.65090453946794824</v>
      </c>
      <c r="AH437" s="112">
        <f>(幕後結果!$AJ$2+幕後結果!$AJ$4*幕後結果_最佳化!$V1438)*12/3</f>
        <v>-0.42431644997007645</v>
      </c>
      <c r="AI437" s="86">
        <f>(幕後結果!$AK$2+幕後結果!$AK$4*幕後結果_最佳化!$W1438)*12/3</f>
        <v>-0.89256955994511566</v>
      </c>
      <c r="AJ437" s="46"/>
      <c r="AK437" s="46"/>
      <c r="AL437" s="46"/>
      <c r="AM437" s="94">
        <v>436</v>
      </c>
      <c r="AN437" s="112">
        <f t="shared" si="79"/>
        <v>7.8307588031697687E-3</v>
      </c>
      <c r="AO437" s="112">
        <f t="shared" si="80"/>
        <v>9.4625875689433772E-2</v>
      </c>
      <c r="AP437" s="112">
        <f t="shared" si="81"/>
        <v>2.4311363670667687E-2</v>
      </c>
      <c r="AQ437" s="112">
        <f t="shared" si="82"/>
        <v>3.0805272621552891E-2</v>
      </c>
      <c r="AR437" s="112">
        <f t="shared" si="83"/>
        <v>0.1476080950212435</v>
      </c>
      <c r="AS437" s="112">
        <f t="shared" si="84"/>
        <v>7.4486155697000497E-2</v>
      </c>
      <c r="AT437" s="112">
        <f t="shared" si="85"/>
        <v>0.14432434570018124</v>
      </c>
      <c r="AU437" s="112">
        <f t="shared" si="86"/>
        <v>0.18796480057949227</v>
      </c>
      <c r="AV437" s="112">
        <f t="shared" si="87"/>
        <v>0.18995536053333545</v>
      </c>
      <c r="AW437" s="112">
        <f t="shared" si="88"/>
        <v>9.8087971683923053E-2</v>
      </c>
      <c r="AX437" s="112">
        <f t="shared" si="89"/>
        <v>1.0000000000000002</v>
      </c>
      <c r="AY437" s="112">
        <f>SUMPRODUCT(AN437:AW437,幕後結果_最佳化!$Z$1005:$AI$1005)</f>
        <v>0.49911059400646957</v>
      </c>
      <c r="AZ437" s="112">
        <f>(SUMPRODUCT(AN437:AW437,MMULT(AN437:AW437,幕後結果!$AB$9:$AK$18)))*252</f>
        <v>5.4516245340930483E-2</v>
      </c>
      <c r="BA437" s="112">
        <f t="shared" si="90"/>
        <v>0.23348714170362891</v>
      </c>
      <c r="BB437" s="88">
        <f t="shared" si="91"/>
        <v>1.9539002905159939</v>
      </c>
      <c r="BC437" s="46"/>
      <c r="BD437" s="46"/>
    </row>
    <row r="438" spans="1:56">
      <c r="A438" s="81">
        <v>437</v>
      </c>
      <c r="B438" s="112">
        <v>0.93733272910687782</v>
      </c>
      <c r="C438" s="112">
        <v>0.25698597734009243</v>
      </c>
      <c r="D438" s="112">
        <v>0.7308855551797051</v>
      </c>
      <c r="E438" s="112">
        <v>0.91133990116686148</v>
      </c>
      <c r="F438" s="112">
        <v>0.87458767668972914</v>
      </c>
      <c r="G438" s="112">
        <v>0.71033388685776822</v>
      </c>
      <c r="H438" s="112">
        <v>0.92594506410397615</v>
      </c>
      <c r="I438" s="112">
        <v>0.70638769237861876</v>
      </c>
      <c r="J438" s="112">
        <v>0.89323547137639503</v>
      </c>
      <c r="K438" s="90">
        <v>0.17557350058440324</v>
      </c>
      <c r="L438" s="91"/>
      <c r="M438" s="92">
        <v>437</v>
      </c>
      <c r="N438" s="115">
        <v>1.532761857448927</v>
      </c>
      <c r="O438" s="115">
        <v>-0.65266549069724866</v>
      </c>
      <c r="P438" s="115">
        <v>0.615493456056178</v>
      </c>
      <c r="Q438" s="115">
        <v>1.3490522074236251</v>
      </c>
      <c r="R438" s="115">
        <v>1.1483486894618276</v>
      </c>
      <c r="S438" s="115">
        <v>0.55436039320172104</v>
      </c>
      <c r="T438" s="115">
        <v>1.4462400936837672</v>
      </c>
      <c r="U438" s="112">
        <v>0.54286229923087226</v>
      </c>
      <c r="V438" s="112">
        <v>1.2439198654455585</v>
      </c>
      <c r="W438" s="84">
        <v>-0.93236679068616257</v>
      </c>
      <c r="X438" s="46"/>
      <c r="Y438" s="85">
        <v>437</v>
      </c>
      <c r="Z438" s="112">
        <f>(幕後結果!$AB$2+幕後結果!$AB$4*幕後結果_最佳化!$N1439)*12/3</f>
        <v>1.8547107675114107</v>
      </c>
      <c r="AA438" s="112">
        <f>(幕後結果!$AC$2+幕後結果!$AC$4*幕後結果_最佳化!$O1439)*12/3</f>
        <v>-2.1441651999432154</v>
      </c>
      <c r="AB438" s="112">
        <f>(幕後結果!$AD$2+幕後結果!$AD$4*幕後結果_最佳化!$P1439)*12/3</f>
        <v>1.3907045421117481</v>
      </c>
      <c r="AC438" s="112">
        <f>(幕後結果!$AE$2+幕後結果!$AE$4*幕後結果_最佳化!$Q1439)*12/3</f>
        <v>1.9895968373430992</v>
      </c>
      <c r="AD438" s="112">
        <f>(幕後結果!$AF$2+幕後結果!$AF$4*幕後結果_最佳化!$R1439)*12/3</f>
        <v>3.9268044490941656</v>
      </c>
      <c r="AE438" s="112">
        <f>(幕後結果!$AG$2+幕後結果!$AG$4*幕後結果_最佳化!$S1439)*12/3</f>
        <v>0.53879049667196133</v>
      </c>
      <c r="AF438" s="112">
        <f>(幕後結果!$AH$2+幕後結果!$AH$4*幕後結果_最佳化!$T1439)*12/3</f>
        <v>1.0451974674511781</v>
      </c>
      <c r="AG438" s="112">
        <f>(幕後結果!$AI$2+幕後結果!$AI$4*幕後結果_最佳化!$U1439)*12/3</f>
        <v>2.0396314196670238</v>
      </c>
      <c r="AH438" s="112">
        <f>(幕後結果!$AJ$2+幕後結果!$AJ$4*幕後結果_最佳化!$V1439)*12/3</f>
        <v>3.1133590213461146</v>
      </c>
      <c r="AI438" s="86">
        <f>(幕後結果!$AK$2+幕後結果!$AK$4*幕後結果_最佳化!$W1439)*12/3</f>
        <v>0.14167861693417094</v>
      </c>
      <c r="AJ438" s="46"/>
      <c r="AK438" s="46"/>
      <c r="AL438" s="46"/>
      <c r="AM438" s="94">
        <v>437</v>
      </c>
      <c r="AN438" s="112">
        <f t="shared" si="79"/>
        <v>0.12883711819630098</v>
      </c>
      <c r="AO438" s="112">
        <f t="shared" si="80"/>
        <v>1.587594891393735E-2</v>
      </c>
      <c r="AP438" s="112">
        <f t="shared" si="81"/>
        <v>7.453651586975843E-2</v>
      </c>
      <c r="AQ438" s="112">
        <f t="shared" si="82"/>
        <v>0.2607979705887431</v>
      </c>
      <c r="AR438" s="112">
        <f t="shared" si="83"/>
        <v>0.16513420607546317</v>
      </c>
      <c r="AS438" s="112">
        <f t="shared" si="84"/>
        <v>9.3037820681808048E-2</v>
      </c>
      <c r="AT438" s="112">
        <f t="shared" si="85"/>
        <v>0.10454706745736787</v>
      </c>
      <c r="AU438" s="112">
        <f t="shared" si="86"/>
        <v>9.7476975374527999E-2</v>
      </c>
      <c r="AV438" s="112">
        <f t="shared" si="87"/>
        <v>2.672137556141059E-2</v>
      </c>
      <c r="AW438" s="112">
        <f t="shared" si="88"/>
        <v>3.3035001280682527E-2</v>
      </c>
      <c r="AX438" s="112">
        <f t="shared" si="89"/>
        <v>1</v>
      </c>
      <c r="AY438" s="112">
        <f>SUMPRODUCT(AN438:AW438,幕後結果_最佳化!$Z$1005:$AI$1005)</f>
        <v>0.63903677449666418</v>
      </c>
      <c r="AZ438" s="112">
        <f>(SUMPRODUCT(AN438:AW438,MMULT(AN438:AW438,幕後結果!$AB$9:$AK$18)))*252</f>
        <v>5.2880360573262015E-2</v>
      </c>
      <c r="BA438" s="112">
        <f t="shared" si="90"/>
        <v>0.22995730163067668</v>
      </c>
      <c r="BB438" s="88">
        <f t="shared" si="91"/>
        <v>2.5923802822060011</v>
      </c>
      <c r="BC438" s="46"/>
      <c r="BD438" s="46"/>
    </row>
    <row r="439" spans="1:56">
      <c r="A439" s="81">
        <v>438</v>
      </c>
      <c r="B439" s="112">
        <v>0.87563259685213812</v>
      </c>
      <c r="C439" s="112">
        <v>0.97324030171501397</v>
      </c>
      <c r="D439" s="112">
        <v>0.51487402587826137</v>
      </c>
      <c r="E439" s="112">
        <v>0.68662527838499066</v>
      </c>
      <c r="F439" s="112">
        <v>0.44997267378726669</v>
      </c>
      <c r="G439" s="112">
        <v>0.92017572037445849</v>
      </c>
      <c r="H439" s="112">
        <v>0.54193291626576179</v>
      </c>
      <c r="I439" s="112">
        <v>0.46821528171729221</v>
      </c>
      <c r="J439" s="112">
        <v>0.77773007983415465</v>
      </c>
      <c r="K439" s="90">
        <v>0.40510434625744507</v>
      </c>
      <c r="L439" s="91"/>
      <c r="M439" s="92">
        <v>438</v>
      </c>
      <c r="N439" s="115">
        <v>1.153427873292056</v>
      </c>
      <c r="O439" s="115">
        <v>1.9307061934589187</v>
      </c>
      <c r="P439" s="115">
        <v>3.7292295849095526E-2</v>
      </c>
      <c r="Q439" s="115">
        <v>0.48630710394786431</v>
      </c>
      <c r="R439" s="115">
        <v>-0.12573038676028164</v>
      </c>
      <c r="S439" s="115">
        <v>1.4062545222830132</v>
      </c>
      <c r="T439" s="115">
        <v>0.10530453135469919</v>
      </c>
      <c r="U439" s="112">
        <v>-7.9756950863169432E-2</v>
      </c>
      <c r="V439" s="112">
        <v>0.76454951655499692</v>
      </c>
      <c r="W439" s="84">
        <v>-0.24015681265046651</v>
      </c>
      <c r="X439" s="46"/>
      <c r="Y439" s="85">
        <v>438</v>
      </c>
      <c r="Z439" s="112">
        <f>(幕後結果!$AB$2+幕後結果!$AB$4*幕後結果_最佳化!$N1440)*12/3</f>
        <v>1.383748508928841</v>
      </c>
      <c r="AA439" s="112">
        <f>(幕後結果!$AC$2+幕後結果!$AC$4*幕後結果_最佳化!$O1440)*12/3</f>
        <v>1.3829509190452061</v>
      </c>
      <c r="AB439" s="112">
        <f>(幕後結果!$AD$2+幕後結果!$AD$4*幕後結果_最佳化!$P1440)*12/3</f>
        <v>1.0381450108164429</v>
      </c>
      <c r="AC439" s="112">
        <f>(幕後結果!$AE$2+幕後結果!$AE$4*幕後結果_最佳化!$Q1440)*12/3</f>
        <v>1.6520607973729013</v>
      </c>
      <c r="AD439" s="112">
        <f>(幕後結果!$AF$2+幕後結果!$AF$4*幕後結果_最佳化!$R1440)*12/3</f>
        <v>2.9321916154986791</v>
      </c>
      <c r="AE439" s="112">
        <f>(幕後結果!$AG$2+幕後結果!$AG$4*幕後結果_最佳化!$S1440)*12/3</f>
        <v>1.8893051083281287</v>
      </c>
      <c r="AF439" s="112">
        <f>(幕後結果!$AH$2+幕後結果!$AH$4*幕後結果_最佳化!$T1440)*12/3</f>
        <v>0.13241365994069998</v>
      </c>
      <c r="AG439" s="112">
        <f>(幕後結果!$AI$2+幕後結果!$AI$4*幕後結果_最佳化!$U1440)*12/3</f>
        <v>1.4714690025588941</v>
      </c>
      <c r="AH439" s="112">
        <f>(幕後結果!$AJ$2+幕後結果!$AJ$4*幕後結果_最佳化!$V1440)*12/3</f>
        <v>2.0154332930144974</v>
      </c>
      <c r="AI439" s="86">
        <f>(幕後結果!$AK$2+幕後結果!$AK$4*幕後結果_最佳化!$W1440)*12/3</f>
        <v>0.97816222173994849</v>
      </c>
      <c r="AJ439" s="46"/>
      <c r="AK439" s="46"/>
      <c r="AL439" s="46"/>
      <c r="AM439" s="94">
        <v>438</v>
      </c>
      <c r="AN439" s="112">
        <f t="shared" si="79"/>
        <v>0.17108521003611635</v>
      </c>
      <c r="AO439" s="112">
        <f t="shared" si="80"/>
        <v>3.9367522931952587E-2</v>
      </c>
      <c r="AP439" s="112">
        <f t="shared" si="81"/>
        <v>0.12081139985548578</v>
      </c>
      <c r="AQ439" s="112">
        <f t="shared" si="82"/>
        <v>5.1084833250073021E-2</v>
      </c>
      <c r="AR439" s="112">
        <f t="shared" si="83"/>
        <v>3.4770479325745944E-3</v>
      </c>
      <c r="AS439" s="112">
        <f t="shared" si="84"/>
        <v>0.11837624361896303</v>
      </c>
      <c r="AT439" s="112">
        <f t="shared" si="85"/>
        <v>0.14067343070979144</v>
      </c>
      <c r="AU439" s="112">
        <f t="shared" si="86"/>
        <v>3.3845347743390623E-3</v>
      </c>
      <c r="AV439" s="112">
        <f t="shared" si="87"/>
        <v>0.34007914202500056</v>
      </c>
      <c r="AW439" s="112">
        <f t="shared" si="88"/>
        <v>1.1660634865703482E-2</v>
      </c>
      <c r="AX439" s="112">
        <f t="shared" si="89"/>
        <v>0.99999999999999989</v>
      </c>
      <c r="AY439" s="112">
        <f>SUMPRODUCT(AN439:AW439,幕後結果_最佳化!$Z$1005:$AI$1005)</f>
        <v>0.41701597311596561</v>
      </c>
      <c r="AZ439" s="112">
        <f>(SUMPRODUCT(AN439:AW439,MMULT(AN439:AW439,幕後結果!$AB$9:$AK$18)))*252</f>
        <v>5.2181894102200622E-2</v>
      </c>
      <c r="BA439" s="112">
        <f t="shared" si="90"/>
        <v>0.2284335660584946</v>
      </c>
      <c r="BB439" s="88">
        <f t="shared" si="91"/>
        <v>1.637745185924937</v>
      </c>
      <c r="BC439" s="46"/>
      <c r="BD439" s="46"/>
    </row>
    <row r="440" spans="1:56">
      <c r="A440" s="81">
        <v>439</v>
      </c>
      <c r="B440" s="112">
        <v>0.34858868716247038</v>
      </c>
      <c r="C440" s="112">
        <v>0.95170531505816158</v>
      </c>
      <c r="D440" s="112">
        <v>4.5636459377359717E-2</v>
      </c>
      <c r="E440" s="112">
        <v>0.62075395893393503</v>
      </c>
      <c r="F440" s="112">
        <v>0.10931010268263441</v>
      </c>
      <c r="G440" s="112">
        <v>0.87656504018416559</v>
      </c>
      <c r="H440" s="112">
        <v>0.26336843225936524</v>
      </c>
      <c r="I440" s="112">
        <v>0.85598237869788396</v>
      </c>
      <c r="J440" s="112">
        <v>0.36938629987631155</v>
      </c>
      <c r="K440" s="90">
        <v>0.38925455700329548</v>
      </c>
      <c r="L440" s="91"/>
      <c r="M440" s="92">
        <v>439</v>
      </c>
      <c r="N440" s="115">
        <v>-0.38913352551769442</v>
      </c>
      <c r="O440" s="115">
        <v>1.6616181098313527</v>
      </c>
      <c r="P440" s="115">
        <v>-1.6887209506946801</v>
      </c>
      <c r="Q440" s="115">
        <v>0.30746155401097025</v>
      </c>
      <c r="R440" s="115">
        <v>-1.2302053810142819</v>
      </c>
      <c r="S440" s="115">
        <v>1.1579855835659474</v>
      </c>
      <c r="T440" s="115">
        <v>-0.63299506678072892</v>
      </c>
      <c r="U440" s="112">
        <v>1.0624416314677823</v>
      </c>
      <c r="V440" s="112">
        <v>-0.33347918412786898</v>
      </c>
      <c r="W440" s="84">
        <v>-0.2812624431928647</v>
      </c>
      <c r="X440" s="46"/>
      <c r="Y440" s="85">
        <v>439</v>
      </c>
      <c r="Z440" s="112">
        <f>(幕後結果!$AB$2+幕後結果!$AB$4*幕後結果_最佳化!$N1441)*12/3</f>
        <v>-0.53141920798548004</v>
      </c>
      <c r="AA440" s="112">
        <f>(幕後結果!$AC$2+幕後結果!$AC$4*幕後結果_最佳化!$O1441)*12/3</f>
        <v>0.87810235492753852</v>
      </c>
      <c r="AB440" s="112">
        <f>(幕後結果!$AD$2+幕後結果!$AD$4*幕後結果_最佳化!$P1441)*12/3</f>
        <v>-0.94840820618272093</v>
      </c>
      <c r="AC440" s="112">
        <f>(幕後結果!$AE$2+幕後結果!$AE$4*幕後結果_最佳化!$Q1441)*12/3</f>
        <v>0.97704317283548425</v>
      </c>
      <c r="AD440" s="112">
        <f>(幕後結果!$AF$2+幕後結果!$AF$4*幕後結果_最佳化!$R1441)*12/3</f>
        <v>0.97124676070274463</v>
      </c>
      <c r="AE440" s="112">
        <f>(幕後結果!$AG$2+幕後結果!$AG$4*幕後結果_最佳化!$S1441)*12/3</f>
        <v>1.3218269704862584</v>
      </c>
      <c r="AF440" s="112">
        <f>(幕後結果!$AH$2+幕後結果!$AH$4*幕後結果_最佳化!$T1441)*12/3</f>
        <v>-0.6438864360400175</v>
      </c>
      <c r="AG440" s="112">
        <f>(幕後結果!$AI$2+幕後結果!$AI$4*幕後結果_最佳化!$U1441)*12/3</f>
        <v>1.2714803997328985</v>
      </c>
      <c r="AH440" s="112">
        <f>(幕後結果!$AJ$2+幕後結果!$AJ$4*幕後結果_最佳化!$V1441)*12/3</f>
        <v>8.4147931462130732E-3</v>
      </c>
      <c r="AI440" s="86">
        <f>(幕後結果!$AK$2+幕後結果!$AK$4*幕後結果_最佳化!$W1441)*12/3</f>
        <v>-7.2710530810692897E-2</v>
      </c>
      <c r="AJ440" s="46"/>
      <c r="AK440" s="46"/>
      <c r="AL440" s="46"/>
      <c r="AM440" s="94">
        <v>439</v>
      </c>
      <c r="AN440" s="112">
        <f t="shared" si="79"/>
        <v>9.1996799234538587E-2</v>
      </c>
      <c r="AO440" s="112">
        <f t="shared" si="80"/>
        <v>8.9845911592790567E-2</v>
      </c>
      <c r="AP440" s="112">
        <f t="shared" si="81"/>
        <v>0.12704333383428082</v>
      </c>
      <c r="AQ440" s="112">
        <f t="shared" si="82"/>
        <v>0.16277903067214758</v>
      </c>
      <c r="AR440" s="112">
        <f t="shared" si="83"/>
        <v>9.2991180985904878E-2</v>
      </c>
      <c r="AS440" s="112">
        <f t="shared" si="84"/>
        <v>0.15142669151371882</v>
      </c>
      <c r="AT440" s="112">
        <f t="shared" si="85"/>
        <v>0.14500995453720281</v>
      </c>
      <c r="AU440" s="112">
        <f t="shared" si="86"/>
        <v>7.4270338970660987E-2</v>
      </c>
      <c r="AV440" s="112">
        <f t="shared" si="87"/>
        <v>5.6880891256919051E-2</v>
      </c>
      <c r="AW440" s="112">
        <f t="shared" si="88"/>
        <v>7.755867401835757E-3</v>
      </c>
      <c r="AX440" s="112">
        <f t="shared" si="89"/>
        <v>0.99999999999999978</v>
      </c>
      <c r="AY440" s="112">
        <f>SUMPRODUCT(AN440:AW440,幕後結果_最佳化!$Z$1005:$AI$1005)</f>
        <v>0.34195322287802943</v>
      </c>
      <c r="AZ440" s="112">
        <f>(SUMPRODUCT(AN440:AW440,MMULT(AN440:AW440,幕後結果!$AB$9:$AK$18)))*252</f>
        <v>4.6853391378770412E-2</v>
      </c>
      <c r="BA440" s="112">
        <f t="shared" si="90"/>
        <v>0.21645644222053179</v>
      </c>
      <c r="BB440" s="88">
        <f t="shared" si="91"/>
        <v>1.3815861510527174</v>
      </c>
      <c r="BC440" s="46"/>
      <c r="BD440" s="46"/>
    </row>
    <row r="441" spans="1:56">
      <c r="A441" s="81">
        <v>440</v>
      </c>
      <c r="B441" s="112">
        <v>0.78642646991979581</v>
      </c>
      <c r="C441" s="112">
        <v>4.9226937818498184E-2</v>
      </c>
      <c r="D441" s="112">
        <v>0.89253962298034217</v>
      </c>
      <c r="E441" s="112">
        <v>0.35094042814442172</v>
      </c>
      <c r="F441" s="112">
        <v>0.77273099000102108</v>
      </c>
      <c r="G441" s="112">
        <v>0.69732576109761313</v>
      </c>
      <c r="H441" s="112">
        <v>0.63517125677565089</v>
      </c>
      <c r="I441" s="112">
        <v>0.29637275761745041</v>
      </c>
      <c r="J441" s="112">
        <v>5.8766808533728954E-2</v>
      </c>
      <c r="K441" s="90">
        <v>0.13631261817177265</v>
      </c>
      <c r="L441" s="91"/>
      <c r="M441" s="92">
        <v>440</v>
      </c>
      <c r="N441" s="115">
        <v>0.79408309185607595</v>
      </c>
      <c r="O441" s="115">
        <v>-1.6523958762668445</v>
      </c>
      <c r="P441" s="115">
        <v>1.2401477395873883</v>
      </c>
      <c r="Q441" s="115">
        <v>-0.38278274512560101</v>
      </c>
      <c r="R441" s="115">
        <v>0.74787091914949377</v>
      </c>
      <c r="S441" s="115">
        <v>0.51672451862955537</v>
      </c>
      <c r="T441" s="115">
        <v>0.34558118697632934</v>
      </c>
      <c r="U441" s="112">
        <v>-0.53486166951204195</v>
      </c>
      <c r="V441" s="112">
        <v>-1.5652102579483225</v>
      </c>
      <c r="W441" s="84">
        <v>-1.0970369583857233</v>
      </c>
      <c r="X441" s="46"/>
      <c r="Y441" s="85">
        <v>440</v>
      </c>
      <c r="Z441" s="112">
        <f>(幕後結果!$AB$2+幕後結果!$AB$4*幕後結果_最佳化!$N1442)*12/3</f>
        <v>0.93760385291784198</v>
      </c>
      <c r="AA441" s="112">
        <f>(幕後結果!$AC$2+幕後結果!$AC$4*幕後結果_最佳化!$O1442)*12/3</f>
        <v>-3.5860467383425014</v>
      </c>
      <c r="AB441" s="112">
        <f>(幕後結果!$AD$2+幕後結果!$AD$4*幕後結果_最佳化!$P1442)*12/3</f>
        <v>1.60760772218121</v>
      </c>
      <c r="AC441" s="112">
        <f>(幕後結果!$AE$2+幕後結果!$AE$4*幕後結果_最佳化!$Q1442)*12/3</f>
        <v>0.66402820075230951</v>
      </c>
      <c r="AD441" s="112">
        <f>(幕後結果!$AF$2+幕後結果!$AF$4*幕後結果_最佳化!$R1442)*12/3</f>
        <v>2.7621636953970192</v>
      </c>
      <c r="AE441" s="112">
        <f>(幕後結果!$AG$2+幕後結果!$AG$4*幕後結果_最佳化!$S1442)*12/3</f>
        <v>3.4527273598915817E-2</v>
      </c>
      <c r="AF441" s="112">
        <f>(幕後結果!$AH$2+幕後結果!$AH$4*幕後結果_最佳化!$T1442)*12/3</f>
        <v>0.10422005198512652</v>
      </c>
      <c r="AG441" s="112">
        <f>(幕後結果!$AI$2+幕後結果!$AI$4*幕後結果_最佳化!$U1442)*12/3</f>
        <v>-0.12141902576048869</v>
      </c>
      <c r="AH441" s="112">
        <f>(幕後結果!$AJ$2+幕後結果!$AJ$4*幕後結果_最佳化!$V1442)*12/3</f>
        <v>0.49169099251309561</v>
      </c>
      <c r="AI441" s="86">
        <f>(幕後結果!$AK$2+幕後結果!$AK$4*幕後結果_最佳化!$W1442)*12/3</f>
        <v>-0.93255543444452682</v>
      </c>
      <c r="AJ441" s="46"/>
      <c r="AK441" s="46"/>
      <c r="AL441" s="46"/>
      <c r="AM441" s="94">
        <v>440</v>
      </c>
      <c r="AN441" s="112">
        <f t="shared" si="79"/>
        <v>6.0339066251773259E-2</v>
      </c>
      <c r="AO441" s="112">
        <f t="shared" si="80"/>
        <v>0.11526652686765441</v>
      </c>
      <c r="AP441" s="112">
        <f t="shared" si="81"/>
        <v>0.14156345581631399</v>
      </c>
      <c r="AQ441" s="112">
        <f t="shared" si="82"/>
        <v>6.6404281160251306E-4</v>
      </c>
      <c r="AR441" s="112">
        <f t="shared" si="83"/>
        <v>0.12244565080506792</v>
      </c>
      <c r="AS441" s="112">
        <f t="shared" si="84"/>
        <v>5.7014555246964173E-2</v>
      </c>
      <c r="AT441" s="112">
        <f t="shared" si="85"/>
        <v>4.225224262721728E-2</v>
      </c>
      <c r="AU441" s="112">
        <f t="shared" si="86"/>
        <v>0.15520673880795796</v>
      </c>
      <c r="AV441" s="112">
        <f t="shared" si="87"/>
        <v>0.1926717150383313</v>
      </c>
      <c r="AW441" s="112">
        <f t="shared" si="88"/>
        <v>0.11257600572711737</v>
      </c>
      <c r="AX441" s="112">
        <f t="shared" si="89"/>
        <v>1.0000000000000004</v>
      </c>
      <c r="AY441" s="112">
        <f>SUMPRODUCT(AN441:AW441,幕後結果_最佳化!$Z$1005:$AI$1005)</f>
        <v>0.44016061731624767</v>
      </c>
      <c r="AZ441" s="112">
        <f>(SUMPRODUCT(AN441:AW441,MMULT(AN441:AW441,幕後結果!$AB$9:$AK$18)))*252</f>
        <v>5.679986226796304E-2</v>
      </c>
      <c r="BA441" s="112">
        <f t="shared" si="90"/>
        <v>0.23832721680068988</v>
      </c>
      <c r="BB441" s="88">
        <f t="shared" si="91"/>
        <v>1.6668705431510655</v>
      </c>
      <c r="BC441" s="46"/>
      <c r="BD441" s="46"/>
    </row>
    <row r="442" spans="1:56">
      <c r="A442" s="81">
        <v>441</v>
      </c>
      <c r="B442" s="112">
        <v>0.12625088057223466</v>
      </c>
      <c r="C442" s="112">
        <v>2.5389889033988089E-2</v>
      </c>
      <c r="D442" s="112">
        <v>0.37642963496378301</v>
      </c>
      <c r="E442" s="112">
        <v>0.79371601145968507</v>
      </c>
      <c r="F442" s="112">
        <v>0.74527496072337773</v>
      </c>
      <c r="G442" s="112">
        <v>0.28423142881288954</v>
      </c>
      <c r="H442" s="112">
        <v>4.0823312604817863E-2</v>
      </c>
      <c r="I442" s="112">
        <v>0.46970302806488706</v>
      </c>
      <c r="J442" s="112">
        <v>0.84670468760442152</v>
      </c>
      <c r="K442" s="90">
        <v>2.2950685679203664E-2</v>
      </c>
      <c r="L442" s="91"/>
      <c r="M442" s="92">
        <v>441</v>
      </c>
      <c r="N442" s="115">
        <v>-1.1442939267044943</v>
      </c>
      <c r="O442" s="115">
        <v>-1.9533361377849268</v>
      </c>
      <c r="P442" s="115">
        <v>-0.31487143615092683</v>
      </c>
      <c r="Q442" s="115">
        <v>0.81938291922384754</v>
      </c>
      <c r="R442" s="115">
        <v>0.6596942169718174</v>
      </c>
      <c r="S442" s="115">
        <v>-0.57031678629245608</v>
      </c>
      <c r="T442" s="115">
        <v>-1.7412108550008498</v>
      </c>
      <c r="U442" s="112">
        <v>-7.6016393095495724E-2</v>
      </c>
      <c r="V442" s="112">
        <v>1.0224021046959262</v>
      </c>
      <c r="W442" s="84">
        <v>-1.996299142325243</v>
      </c>
      <c r="X442" s="46"/>
      <c r="Y442" s="85">
        <v>441</v>
      </c>
      <c r="Z442" s="112">
        <f>(幕後結果!$AB$2+幕後結果!$AB$4*幕後結果_最佳化!$N1443)*12/3</f>
        <v>-1.4689889037920576</v>
      </c>
      <c r="AA442" s="112">
        <f>(幕後結果!$AC$2+幕後結果!$AC$4*幕後結果_最佳化!$O1443)*12/3</f>
        <v>-4.169180395813151</v>
      </c>
      <c r="AB442" s="112">
        <f>(幕後結果!$AD$2+幕後結果!$AD$4*幕後結果_最佳化!$P1443)*12/3</f>
        <v>-0.3533211776634726</v>
      </c>
      <c r="AC442" s="112">
        <f>(幕後結果!$AE$2+幕後結果!$AE$4*幕後結果_最佳化!$Q1443)*12/3</f>
        <v>1.0016778745887904</v>
      </c>
      <c r="AD442" s="112">
        <f>(幕後結果!$AF$2+幕後結果!$AF$4*幕後結果_最佳化!$R1443)*12/3</f>
        <v>2.0191034025479535</v>
      </c>
      <c r="AE442" s="112">
        <f>(幕後結果!$AG$2+幕後結果!$AG$4*幕後結果_最佳化!$S1443)*12/3</f>
        <v>-1.0920322969296494</v>
      </c>
      <c r="AF442" s="112">
        <f>(幕後結果!$AH$2+幕後結果!$AH$4*幕後結果_最佳化!$T1443)*12/3</f>
        <v>-1.250811539763574</v>
      </c>
      <c r="AG442" s="112">
        <f>(幕後結果!$AI$2+幕後結果!$AI$4*幕後結果_最佳化!$U1443)*12/3</f>
        <v>-0.24243558677302857</v>
      </c>
      <c r="AH442" s="112">
        <f>(幕後結果!$AJ$2+幕後結果!$AJ$4*幕後結果_最佳化!$V1443)*12/3</f>
        <v>1.6666479975312465</v>
      </c>
      <c r="AI442" s="86">
        <f>(幕後結果!$AK$2+幕後結果!$AK$4*幕後結果_最佳化!$W1443)*12/3</f>
        <v>-1.9620507115884946</v>
      </c>
      <c r="AJ442" s="46"/>
      <c r="AK442" s="46"/>
      <c r="AL442" s="46"/>
      <c r="AM442" s="94">
        <v>441</v>
      </c>
      <c r="AN442" s="112">
        <f t="shared" si="79"/>
        <v>0.15841100314275974</v>
      </c>
      <c r="AO442" s="112">
        <f t="shared" si="80"/>
        <v>2.8520220528558942E-2</v>
      </c>
      <c r="AP442" s="112">
        <f t="shared" si="81"/>
        <v>2.7451439143479792E-2</v>
      </c>
      <c r="AQ442" s="112">
        <f t="shared" si="82"/>
        <v>0.11953588634160905</v>
      </c>
      <c r="AR442" s="112">
        <f t="shared" si="83"/>
        <v>0.10748181027436793</v>
      </c>
      <c r="AS442" s="112">
        <f t="shared" si="84"/>
        <v>0.18837596511861773</v>
      </c>
      <c r="AT442" s="112">
        <f t="shared" si="85"/>
        <v>3.3628655712871644E-2</v>
      </c>
      <c r="AU442" s="112">
        <f t="shared" si="86"/>
        <v>0.13889832591443976</v>
      </c>
      <c r="AV442" s="112">
        <f t="shared" si="87"/>
        <v>6.3420235460959706E-2</v>
      </c>
      <c r="AW442" s="112">
        <f t="shared" si="88"/>
        <v>0.13427645836233576</v>
      </c>
      <c r="AX442" s="112">
        <f t="shared" si="89"/>
        <v>1</v>
      </c>
      <c r="AY442" s="112">
        <f>SUMPRODUCT(AN442:AW442,幕後結果_最佳化!$Z$1005:$AI$1005)</f>
        <v>0.41252761158498741</v>
      </c>
      <c r="AZ442" s="112">
        <f>(SUMPRODUCT(AN442:AW442,MMULT(AN442:AW442,幕後結果!$AB$9:$AK$18)))*252</f>
        <v>5.4730048796499522E-2</v>
      </c>
      <c r="BA442" s="112">
        <f t="shared" si="90"/>
        <v>0.23394454213872895</v>
      </c>
      <c r="BB442" s="88">
        <f t="shared" si="91"/>
        <v>1.5799796319496888</v>
      </c>
      <c r="BC442" s="46"/>
      <c r="BD442" s="46"/>
    </row>
    <row r="443" spans="1:56">
      <c r="A443" s="81">
        <v>442</v>
      </c>
      <c r="B443" s="112">
        <v>0.38435306659017043</v>
      </c>
      <c r="C443" s="112">
        <v>0.51576558670575023</v>
      </c>
      <c r="D443" s="112">
        <v>0.24133368175016057</v>
      </c>
      <c r="E443" s="112">
        <v>0.60339102192808647</v>
      </c>
      <c r="F443" s="112">
        <v>0.76377597998881819</v>
      </c>
      <c r="G443" s="112">
        <v>0.86154624505976729</v>
      </c>
      <c r="H443" s="112">
        <v>0.29067145355475499</v>
      </c>
      <c r="I443" s="112">
        <v>0.34503412790011834</v>
      </c>
      <c r="J443" s="112">
        <v>0.6580592666903875</v>
      </c>
      <c r="K443" s="90">
        <v>0.26495846078238694</v>
      </c>
      <c r="L443" s="91"/>
      <c r="M443" s="92">
        <v>442</v>
      </c>
      <c r="N443" s="115">
        <v>-0.29406775063546264</v>
      </c>
      <c r="O443" s="115">
        <v>3.9528757086807413E-2</v>
      </c>
      <c r="P443" s="115">
        <v>-0.70201892142844369</v>
      </c>
      <c r="Q443" s="115">
        <v>0.26213423174066436</v>
      </c>
      <c r="R443" s="115">
        <v>0.71850163517826005</v>
      </c>
      <c r="S443" s="115">
        <v>1.0872926182168661</v>
      </c>
      <c r="T443" s="115">
        <v>-0.55142421168085842</v>
      </c>
      <c r="U443" s="112">
        <v>-0.39876243889213581</v>
      </c>
      <c r="V443" s="112">
        <v>0.40717227012935014</v>
      </c>
      <c r="W443" s="84">
        <v>-0.62813283993682578</v>
      </c>
      <c r="X443" s="46"/>
      <c r="Y443" s="85">
        <v>442</v>
      </c>
      <c r="Z443" s="112">
        <f>(幕後結果!$AB$2+幕後結果!$AB$4*幕後結果_最佳化!$N1444)*12/3</f>
        <v>-0.41339025745010521</v>
      </c>
      <c r="AA443" s="112">
        <f>(幕後結果!$AC$2+幕後結果!$AC$4*幕後結果_最佳化!$O1444)*12/3</f>
        <v>-1.3489952715730515</v>
      </c>
      <c r="AB443" s="112">
        <f>(幕後結果!$AD$2+幕後結果!$AD$4*幕後結果_最佳化!$P1444)*12/3</f>
        <v>-0.23009311188271808</v>
      </c>
      <c r="AC443" s="112">
        <f>(幕後結果!$AE$2+幕後結果!$AE$4*幕後結果_最佳化!$Q1444)*12/3</f>
        <v>0.90177873959231702</v>
      </c>
      <c r="AD443" s="112">
        <f>(幕後結果!$AF$2+幕後結果!$AF$4*幕後結果_最佳化!$R1444)*12/3</f>
        <v>2.682564843648779</v>
      </c>
      <c r="AE443" s="112">
        <f>(幕後結果!$AG$2+幕後結果!$AG$4*幕後結果_最佳化!$S1444)*12/3</f>
        <v>1.1442547572579618</v>
      </c>
      <c r="AF443" s="112">
        <f>(幕後結果!$AH$2+幕後結果!$AH$4*幕後結果_最佳化!$T1444)*12/3</f>
        <v>-0.41895089318782136</v>
      </c>
      <c r="AG443" s="112">
        <f>(幕後結果!$AI$2+幕後結果!$AI$4*幕後結果_最佳化!$U1444)*12/3</f>
        <v>0.16766566384943651</v>
      </c>
      <c r="AH443" s="112">
        <f>(幕後結果!$AJ$2+幕後結果!$AJ$4*幕後結果_最佳化!$V1444)*12/3</f>
        <v>1.5615252598537612</v>
      </c>
      <c r="AI443" s="86">
        <f>(幕後結果!$AK$2+幕後結果!$AK$4*幕後結果_最佳化!$W1444)*12/3</f>
        <v>-0.21581189656148292</v>
      </c>
      <c r="AJ443" s="46"/>
      <c r="AK443" s="46"/>
      <c r="AL443" s="46"/>
      <c r="AM443" s="94">
        <v>442</v>
      </c>
      <c r="AN443" s="112">
        <f t="shared" si="79"/>
        <v>6.5349025568853247E-2</v>
      </c>
      <c r="AO443" s="112">
        <f t="shared" si="80"/>
        <v>0.14841526053680013</v>
      </c>
      <c r="AP443" s="112">
        <f t="shared" si="81"/>
        <v>0.16192330480655839</v>
      </c>
      <c r="AQ443" s="112">
        <f t="shared" si="82"/>
        <v>8.42140175423257E-2</v>
      </c>
      <c r="AR443" s="112">
        <f t="shared" si="83"/>
        <v>4.0516333232550931E-2</v>
      </c>
      <c r="AS443" s="112">
        <f t="shared" si="84"/>
        <v>0.15850227854992488</v>
      </c>
      <c r="AT443" s="112">
        <f t="shared" si="85"/>
        <v>6.3026931732979061E-2</v>
      </c>
      <c r="AU443" s="112">
        <f t="shared" si="86"/>
        <v>6.7073424444375945E-2</v>
      </c>
      <c r="AV443" s="112">
        <f t="shared" si="87"/>
        <v>7.5589658629540799E-2</v>
      </c>
      <c r="AW443" s="112">
        <f t="shared" si="88"/>
        <v>0.13538976495609092</v>
      </c>
      <c r="AX443" s="112">
        <f t="shared" si="89"/>
        <v>0.99999999999999989</v>
      </c>
      <c r="AY443" s="112">
        <f>SUMPRODUCT(AN443:AW443,幕後結果_最佳化!$Z$1005:$AI$1005)</f>
        <v>0.13478242675327526</v>
      </c>
      <c r="AZ443" s="112">
        <f>(SUMPRODUCT(AN443:AW443,MMULT(AN443:AW443,幕後結果!$AB$9:$AK$18)))*252</f>
        <v>5.2312236138814243E-2</v>
      </c>
      <c r="BA443" s="112">
        <f t="shared" si="90"/>
        <v>0.22871868340565063</v>
      </c>
      <c r="BB443" s="88">
        <f t="shared" si="91"/>
        <v>0.40172680860668708</v>
      </c>
      <c r="BC443" s="46"/>
      <c r="BD443" s="46"/>
    </row>
    <row r="444" spans="1:56">
      <c r="A444" s="81">
        <v>443</v>
      </c>
      <c r="B444" s="112">
        <v>0.21253410004575768</v>
      </c>
      <c r="C444" s="112">
        <v>0.74242989876358623</v>
      </c>
      <c r="D444" s="112">
        <v>0.40886254662521337</v>
      </c>
      <c r="E444" s="112">
        <v>0.60462722859176754</v>
      </c>
      <c r="F444" s="112">
        <v>0.82146739304693628</v>
      </c>
      <c r="G444" s="112">
        <v>0.91794200376280832</v>
      </c>
      <c r="H444" s="112">
        <v>0.78253147026731784</v>
      </c>
      <c r="I444" s="112">
        <v>9.4039239779228456E-2</v>
      </c>
      <c r="J444" s="112">
        <v>0.8361972393558097</v>
      </c>
      <c r="K444" s="90">
        <v>0.62647039207591848</v>
      </c>
      <c r="L444" s="91"/>
      <c r="M444" s="92">
        <v>443</v>
      </c>
      <c r="N444" s="115">
        <v>-0.79765934894431756</v>
      </c>
      <c r="O444" s="115">
        <v>0.65085482946998197</v>
      </c>
      <c r="P444" s="115">
        <v>-0.23047190398923051</v>
      </c>
      <c r="Q444" s="115">
        <v>0.26534260956335609</v>
      </c>
      <c r="R444" s="115">
        <v>0.92097167798762658</v>
      </c>
      <c r="S444" s="115">
        <v>1.3913609744163782</v>
      </c>
      <c r="T444" s="115">
        <v>0.78077122749688832</v>
      </c>
      <c r="U444" s="112">
        <v>-1.316284773354319</v>
      </c>
      <c r="V444" s="112">
        <v>0.97894830804472754</v>
      </c>
      <c r="W444" s="84">
        <v>0.32251943614003237</v>
      </c>
      <c r="X444" s="46"/>
      <c r="Y444" s="85">
        <v>443</v>
      </c>
      <c r="Z444" s="112">
        <f>(幕後結果!$AB$2+幕後結果!$AB$4*幕後結果_最佳化!$N1445)*12/3</f>
        <v>-1.0386246061992626</v>
      </c>
      <c r="AA444" s="112">
        <f>(幕後結果!$AC$2+幕後結果!$AC$4*幕後結果_最佳化!$O1445)*12/3</f>
        <v>-0.55029795437009299</v>
      </c>
      <c r="AB444" s="112">
        <f>(幕後結果!$AD$2+幕後結果!$AD$4*幕後結果_最佳化!$P1445)*12/3</f>
        <v>8.8657740319631417E-2</v>
      </c>
      <c r="AC444" s="112">
        <f>(幕後結果!$AE$2+幕後結果!$AE$4*幕後結果_最佳化!$Q1445)*12/3</f>
        <v>1.0910444849742147</v>
      </c>
      <c r="AD444" s="112">
        <f>(幕後結果!$AF$2+幕後結果!$AF$4*幕後結果_最佳化!$R1445)*12/3</f>
        <v>2.9685708921233438</v>
      </c>
      <c r="AE444" s="112">
        <f>(幕後結果!$AG$2+幕後結果!$AG$4*幕後結果_最佳化!$S1445)*12/3</f>
        <v>1.7058673418381745</v>
      </c>
      <c r="AF444" s="112">
        <f>(幕後結果!$AH$2+幕後結果!$AH$4*幕後結果_最佳化!$T1445)*12/3</f>
        <v>0.60619377739310198</v>
      </c>
      <c r="AG444" s="112">
        <f>(幕後結果!$AI$2+幕後結果!$AI$4*幕後結果_最佳化!$U1445)*12/3</f>
        <v>-0.17214728989738537</v>
      </c>
      <c r="AH444" s="112">
        <f>(幕後結果!$AJ$2+幕後結果!$AJ$4*幕後結果_最佳化!$V1445)*12/3</f>
        <v>2.3325507529731349</v>
      </c>
      <c r="AI444" s="86">
        <f>(幕後結果!$AK$2+幕後結果!$AK$4*幕後結果_最佳化!$W1445)*12/3</f>
        <v>0.82252841137605148</v>
      </c>
      <c r="AJ444" s="46"/>
      <c r="AK444" s="46"/>
      <c r="AL444" s="46"/>
      <c r="AM444" s="94">
        <v>443</v>
      </c>
      <c r="AN444" s="112">
        <f t="shared" si="79"/>
        <v>8.6446050886333101E-2</v>
      </c>
      <c r="AO444" s="112">
        <f t="shared" si="80"/>
        <v>0.16810913307803038</v>
      </c>
      <c r="AP444" s="112">
        <f t="shared" si="81"/>
        <v>5.8585922579038323E-2</v>
      </c>
      <c r="AQ444" s="112">
        <f t="shared" si="82"/>
        <v>5.2172850245663545E-2</v>
      </c>
      <c r="AR444" s="112">
        <f t="shared" si="83"/>
        <v>0.15641978736200246</v>
      </c>
      <c r="AS444" s="112">
        <f t="shared" si="84"/>
        <v>7.46517199256959E-2</v>
      </c>
      <c r="AT444" s="112">
        <f t="shared" si="85"/>
        <v>0.12632991809847105</v>
      </c>
      <c r="AU444" s="112">
        <f t="shared" si="86"/>
        <v>5.5456908014341944E-2</v>
      </c>
      <c r="AV444" s="112">
        <f t="shared" si="87"/>
        <v>5.0568778796838541E-2</v>
      </c>
      <c r="AW444" s="112">
        <f t="shared" si="88"/>
        <v>0.17125893101358475</v>
      </c>
      <c r="AX444" s="112">
        <f t="shared" si="89"/>
        <v>1</v>
      </c>
      <c r="AY444" s="112">
        <f>SUMPRODUCT(AN444:AW444,幕後結果_最佳化!$Z$1005:$AI$1005)</f>
        <v>0.24263315556629139</v>
      </c>
      <c r="AZ444" s="112">
        <f>(SUMPRODUCT(AN444:AW444,MMULT(AN444:AW444,幕後結果!$AB$9:$AK$18)))*252</f>
        <v>5.8541240655408139E-2</v>
      </c>
      <c r="BA444" s="112">
        <f t="shared" si="90"/>
        <v>0.24195297199126969</v>
      </c>
      <c r="BB444" s="88">
        <f t="shared" si="91"/>
        <v>0.82550403874972156</v>
      </c>
      <c r="BC444" s="46"/>
      <c r="BD444" s="46"/>
    </row>
    <row r="445" spans="1:56">
      <c r="A445" s="81">
        <v>444</v>
      </c>
      <c r="B445" s="112">
        <v>0.58721051952665415</v>
      </c>
      <c r="C445" s="112">
        <v>0.35504582381493144</v>
      </c>
      <c r="D445" s="112">
        <v>0.15295235195081736</v>
      </c>
      <c r="E445" s="112">
        <v>0.64671477684271106</v>
      </c>
      <c r="F445" s="112">
        <v>0.88788384326023029</v>
      </c>
      <c r="G445" s="112">
        <v>0.63903579794300902</v>
      </c>
      <c r="H445" s="112">
        <v>0.34455604779744831</v>
      </c>
      <c r="I445" s="112">
        <v>0.35655525323445447</v>
      </c>
      <c r="J445" s="112">
        <v>0.38181919815301457</v>
      </c>
      <c r="K445" s="90">
        <v>0.53176823867274448</v>
      </c>
      <c r="L445" s="91"/>
      <c r="M445" s="92">
        <v>444</v>
      </c>
      <c r="N445" s="115">
        <v>0.22037519645943152</v>
      </c>
      <c r="O445" s="115">
        <v>-0.37173300649156771</v>
      </c>
      <c r="P445" s="115">
        <v>-1.0238530182172261</v>
      </c>
      <c r="Q445" s="115">
        <v>0.3764660554697275</v>
      </c>
      <c r="R445" s="115">
        <v>1.2153508286661145</v>
      </c>
      <c r="S445" s="115">
        <v>0.35588271072619937</v>
      </c>
      <c r="T445" s="115">
        <v>-0.40006031132508824</v>
      </c>
      <c r="U445" s="112">
        <v>-0.36768180857715344</v>
      </c>
      <c r="V445" s="112">
        <v>-0.30070638917541387</v>
      </c>
      <c r="W445" s="84">
        <v>7.9715511081743476E-2</v>
      </c>
      <c r="X445" s="46"/>
      <c r="Y445" s="85">
        <v>444</v>
      </c>
      <c r="Z445" s="112">
        <f>(幕後結果!$AB$2+幕後結果!$AB$4*幕後結果_最佳化!$N1446)*12/3</f>
        <v>0.22531658769111507</v>
      </c>
      <c r="AA445" s="112">
        <f>(幕後結果!$AC$2+幕後結果!$AC$4*幕後結果_最佳化!$O1446)*12/3</f>
        <v>-1.8710465607692865</v>
      </c>
      <c r="AB445" s="112">
        <f>(幕後結果!$AD$2+幕後結果!$AD$4*幕後結果_最佳化!$P1446)*12/3</f>
        <v>-0.39561306998974666</v>
      </c>
      <c r="AC445" s="112">
        <f>(幕後結果!$AE$2+幕後結果!$AE$4*幕後結果_最佳化!$Q1446)*12/3</f>
        <v>0.86830296300021226</v>
      </c>
      <c r="AD445" s="112">
        <f>(幕後結果!$AF$2+幕後結果!$AF$4*幕後結果_最佳化!$R1446)*12/3</f>
        <v>3.20633374722917</v>
      </c>
      <c r="AE445" s="112">
        <f>(幕後結果!$AG$2+幕後結果!$AG$4*幕後結果_最佳化!$S1446)*12/3</f>
        <v>0.35443872441170643</v>
      </c>
      <c r="AF445" s="112">
        <f>(幕後結果!$AH$2+幕後結果!$AH$4*幕後結果_最佳化!$T1446)*12/3</f>
        <v>-0.31294694254137567</v>
      </c>
      <c r="AG445" s="112">
        <f>(幕後結果!$AI$2+幕後結果!$AI$4*幕後結果_最佳化!$U1446)*12/3</f>
        <v>0.16176472134779321</v>
      </c>
      <c r="AH445" s="112">
        <f>(幕後結果!$AJ$2+幕後結果!$AJ$4*幕後結果_最佳化!$V1446)*12/3</f>
        <v>1.2264558043941152</v>
      </c>
      <c r="AI445" s="86">
        <f>(幕後結果!$AK$2+幕後結果!$AK$4*幕後結果_最佳化!$W1446)*12/3</f>
        <v>0.16407718466058357</v>
      </c>
      <c r="AJ445" s="46"/>
      <c r="AK445" s="46"/>
      <c r="AL445" s="46"/>
      <c r="AM445" s="94">
        <v>444</v>
      </c>
      <c r="AN445" s="112">
        <f t="shared" si="79"/>
        <v>2.5496940157998436E-2</v>
      </c>
      <c r="AO445" s="112">
        <f t="shared" si="80"/>
        <v>0.12306081980660565</v>
      </c>
      <c r="AP445" s="112">
        <f t="shared" si="81"/>
        <v>0.10572529904400341</v>
      </c>
      <c r="AQ445" s="112">
        <f t="shared" si="82"/>
        <v>9.9082273967308315E-2</v>
      </c>
      <c r="AR445" s="112">
        <f t="shared" si="83"/>
        <v>9.0020394996112724E-2</v>
      </c>
      <c r="AS445" s="112">
        <f t="shared" si="84"/>
        <v>0.16776900313318197</v>
      </c>
      <c r="AT445" s="112">
        <f t="shared" si="85"/>
        <v>0.11308575161059198</v>
      </c>
      <c r="AU445" s="112">
        <f t="shared" si="86"/>
        <v>9.7845727528385315E-2</v>
      </c>
      <c r="AV445" s="112">
        <f t="shared" si="87"/>
        <v>5.5681072947728227E-2</v>
      </c>
      <c r="AW445" s="112">
        <f t="shared" si="88"/>
        <v>0.12223271680808405</v>
      </c>
      <c r="AX445" s="112">
        <f t="shared" si="89"/>
        <v>0.99999999999999989</v>
      </c>
      <c r="AY445" s="112">
        <f>SUMPRODUCT(AN445:AW445,幕後結果_最佳化!$Z$1005:$AI$1005)</f>
        <v>0.24711023485872255</v>
      </c>
      <c r="AZ445" s="112">
        <f>(SUMPRODUCT(AN445:AW445,MMULT(AN445:AW445,幕後結果!$AB$9:$AK$18)))*252</f>
        <v>5.1500037853298861E-2</v>
      </c>
      <c r="BA445" s="112">
        <f t="shared" si="90"/>
        <v>0.22693619775897114</v>
      </c>
      <c r="BB445" s="88">
        <f t="shared" si="91"/>
        <v>0.89985747921807602</v>
      </c>
      <c r="BC445" s="46"/>
      <c r="BD445" s="46"/>
    </row>
    <row r="446" spans="1:56">
      <c r="A446" s="81">
        <v>445</v>
      </c>
      <c r="B446" s="112">
        <v>0.41586545370285011</v>
      </c>
      <c r="C446" s="112">
        <v>0.56987903526624306</v>
      </c>
      <c r="D446" s="112">
        <v>0.7852028013100889</v>
      </c>
      <c r="E446" s="112">
        <v>0.2428629124980628</v>
      </c>
      <c r="F446" s="112">
        <v>0.92944229970788794</v>
      </c>
      <c r="G446" s="112">
        <v>0.38171435976496326</v>
      </c>
      <c r="H446" s="112">
        <v>0.21793473797685481</v>
      </c>
      <c r="I446" s="112">
        <v>0.41835876488555135</v>
      </c>
      <c r="J446" s="112">
        <v>0.61671275862953867</v>
      </c>
      <c r="K446" s="90">
        <v>0.90432320350426165</v>
      </c>
      <c r="L446" s="91"/>
      <c r="M446" s="92">
        <v>445</v>
      </c>
      <c r="N446" s="115">
        <v>-0.21248214318251069</v>
      </c>
      <c r="O446" s="115">
        <v>0.17606620648815696</v>
      </c>
      <c r="P446" s="115">
        <v>0.78988591577423783</v>
      </c>
      <c r="Q446" s="115">
        <v>-0.69712299442546688</v>
      </c>
      <c r="R446" s="115">
        <v>1.4716500574199132</v>
      </c>
      <c r="S446" s="115">
        <v>-0.30098134544225014</v>
      </c>
      <c r="T446" s="115">
        <v>-0.77918715434429797</v>
      </c>
      <c r="U446" s="112">
        <v>-0.20609394329498196</v>
      </c>
      <c r="V446" s="112">
        <v>0.29685857611580618</v>
      </c>
      <c r="W446" s="84">
        <v>1.3065852964108906</v>
      </c>
      <c r="X446" s="46"/>
      <c r="Y446" s="85">
        <v>445</v>
      </c>
      <c r="Z446" s="112">
        <f>(幕後結果!$AB$2+幕後結果!$AB$4*幕後結果_最佳化!$N1447)*12/3</f>
        <v>-0.31209761413665166</v>
      </c>
      <c r="AA446" s="112">
        <f>(幕後結果!$AC$2+幕後結果!$AC$4*幕後結果_最佳化!$O1447)*12/3</f>
        <v>-1.1537481374125174</v>
      </c>
      <c r="AB446" s="112">
        <f>(幕後結果!$AD$2+幕後結果!$AD$4*幕後結果_最佳化!$P1447)*12/3</f>
        <v>1.1002543815279355</v>
      </c>
      <c r="AC446" s="112">
        <f>(幕後結果!$AE$2+幕後結果!$AE$4*幕後結果_最佳化!$Q1447)*12/3</f>
        <v>0.58635172187134921</v>
      </c>
      <c r="AD446" s="112">
        <f>(幕後結果!$AF$2+幕後結果!$AF$4*幕後結果_最佳化!$R1447)*12/3</f>
        <v>3.5302335496986701</v>
      </c>
      <c r="AE446" s="112">
        <f>(幕後結果!$AG$2+幕後結果!$AG$4*幕後結果_最佳化!$S1447)*12/3</f>
        <v>-0.10745798900080002</v>
      </c>
      <c r="AF446" s="112">
        <f>(幕後結果!$AH$2+幕後結果!$AH$4*幕後結果_最佳化!$T1447)*12/3</f>
        <v>-0.34017693138476401</v>
      </c>
      <c r="AG446" s="112">
        <f>(幕後結果!$AI$2+幕後結果!$AI$4*幕後結果_最佳化!$U1447)*12/3</f>
        <v>-2.539701133935246E-2</v>
      </c>
      <c r="AH446" s="112">
        <f>(幕後結果!$AJ$2+幕後結果!$AJ$4*幕後結果_最佳化!$V1447)*12/3</f>
        <v>1.9069161643551882</v>
      </c>
      <c r="AI446" s="86">
        <f>(幕後結果!$AK$2+幕後結果!$AK$4*幕後結果_最佳化!$W1447)*12/3</f>
        <v>1.354898555545945</v>
      </c>
      <c r="AJ446" s="46"/>
      <c r="AK446" s="46"/>
      <c r="AL446" s="46"/>
      <c r="AM446" s="94">
        <v>445</v>
      </c>
      <c r="AN446" s="112">
        <f t="shared" si="79"/>
        <v>1.9489886343896552E-2</v>
      </c>
      <c r="AO446" s="112">
        <f t="shared" si="80"/>
        <v>0.15070813255331256</v>
      </c>
      <c r="AP446" s="112">
        <f t="shared" si="81"/>
        <v>0.16869907688840943</v>
      </c>
      <c r="AQ446" s="112">
        <f t="shared" si="82"/>
        <v>0.10052831593746313</v>
      </c>
      <c r="AR446" s="112">
        <f t="shared" si="83"/>
        <v>7.541163680114224E-2</v>
      </c>
      <c r="AS446" s="112">
        <f t="shared" si="84"/>
        <v>8.668418863247894E-3</v>
      </c>
      <c r="AT446" s="112">
        <f t="shared" si="85"/>
        <v>0.15654602879472157</v>
      </c>
      <c r="AU446" s="112">
        <f t="shared" si="86"/>
        <v>0.13848924009482858</v>
      </c>
      <c r="AV446" s="112">
        <f t="shared" si="87"/>
        <v>0.1236922846922007</v>
      </c>
      <c r="AW446" s="112">
        <f t="shared" si="88"/>
        <v>5.7766979030777363E-2</v>
      </c>
      <c r="AX446" s="112">
        <f t="shared" si="89"/>
        <v>1</v>
      </c>
      <c r="AY446" s="112">
        <f>SUMPRODUCT(AN446:AW446,幕後結果_最佳化!$Z$1005:$AI$1005)</f>
        <v>0.30582513999121819</v>
      </c>
      <c r="AZ446" s="112">
        <f>(SUMPRODUCT(AN446:AW446,MMULT(AN446:AW446,幕後結果!$AB$9:$AK$18)))*252</f>
        <v>5.1475762479452812E-2</v>
      </c>
      <c r="BA446" s="112">
        <f t="shared" si="90"/>
        <v>0.22688270643540201</v>
      </c>
      <c r="BB446" s="88">
        <f t="shared" si="91"/>
        <v>1.1588593248118635</v>
      </c>
      <c r="BC446" s="46"/>
      <c r="BD446" s="46"/>
    </row>
    <row r="447" spans="1:56">
      <c r="A447" s="81">
        <v>446</v>
      </c>
      <c r="B447" s="112">
        <v>0.1922491000396247</v>
      </c>
      <c r="C447" s="112">
        <v>0.46112524682439493</v>
      </c>
      <c r="D447" s="112">
        <v>0.71307707178258206</v>
      </c>
      <c r="E447" s="112">
        <v>0.44638563431532341</v>
      </c>
      <c r="F447" s="112">
        <v>4.4239051825968545E-2</v>
      </c>
      <c r="G447" s="112">
        <v>0.32955338763620157</v>
      </c>
      <c r="H447" s="112">
        <v>0.52791619874517126</v>
      </c>
      <c r="I447" s="112">
        <v>0.20899556949582987</v>
      </c>
      <c r="J447" s="112">
        <v>0.81296493226611455</v>
      </c>
      <c r="K447" s="90">
        <v>0.4701057486228295</v>
      </c>
      <c r="L447" s="91"/>
      <c r="M447" s="92">
        <v>446</v>
      </c>
      <c r="N447" s="115">
        <v>-0.8696381175265453</v>
      </c>
      <c r="O447" s="115">
        <v>-9.7599283281429902E-2</v>
      </c>
      <c r="P447" s="115">
        <v>0.56239656861963894</v>
      </c>
      <c r="Q447" s="115">
        <v>-0.13479840287916928</v>
      </c>
      <c r="R447" s="115">
        <v>-1.7034809307667258</v>
      </c>
      <c r="S447" s="115">
        <v>-0.44114672980340869</v>
      </c>
      <c r="T447" s="115">
        <v>7.0032737915674881E-2</v>
      </c>
      <c r="U447" s="112">
        <v>-0.80991133101226254</v>
      </c>
      <c r="V447" s="112">
        <v>0.88887523655907064</v>
      </c>
      <c r="W447" s="84">
        <v>-7.5004040312500644E-2</v>
      </c>
      <c r="X447" s="46"/>
      <c r="Y447" s="85">
        <v>446</v>
      </c>
      <c r="Z447" s="112">
        <f>(幕後結果!$AB$2+幕後結果!$AB$4*幕後結果_最佳化!$N1448)*12/3</f>
        <v>-1.1279898748999422</v>
      </c>
      <c r="AA447" s="112">
        <f>(幕後結果!$AC$2+幕後結果!$AC$4*幕後結果_最佳化!$O1448)*12/3</f>
        <v>-1.587976185411127</v>
      </c>
      <c r="AB447" s="112">
        <f>(幕後結果!$AD$2+幕後結果!$AD$4*幕後結果_最佳化!$P1448)*12/3</f>
        <v>0.67754338935897318</v>
      </c>
      <c r="AC447" s="112">
        <f>(幕後結果!$AE$2+幕後結果!$AE$4*幕後結果_最佳化!$Q1448)*12/3</f>
        <v>0.85400168290226175</v>
      </c>
      <c r="AD447" s="112">
        <f>(幕後結果!$AF$2+幕後結果!$AF$4*幕後結果_最佳化!$R1448)*12/3</f>
        <v>0.14018658966912279</v>
      </c>
      <c r="AE447" s="112">
        <f>(幕後結果!$AG$2+幕後結果!$AG$4*幕後結果_最佳化!$S1448)*12/3</f>
        <v>-0.88656361461456623</v>
      </c>
      <c r="AF447" s="112">
        <f>(幕後結果!$AH$2+幕後結果!$AH$4*幕後結果_最佳化!$T1448)*12/3</f>
        <v>-0.17714918659629975</v>
      </c>
      <c r="AG447" s="112">
        <f>(幕後結果!$AI$2+幕後結果!$AI$4*幕後結果_最佳化!$U1448)*12/3</f>
        <v>-0.63529525042460744</v>
      </c>
      <c r="AH447" s="112">
        <f>(幕後結果!$AJ$2+幕後結果!$AJ$4*幕後結果_最佳化!$V1448)*12/3</f>
        <v>1.3064017601791189</v>
      </c>
      <c r="AI447" s="86">
        <f>(幕後結果!$AK$2+幕後結果!$AK$4*幕後結果_最佳化!$W1448)*12/3</f>
        <v>-0.20950796010113859</v>
      </c>
      <c r="AJ447" s="46"/>
      <c r="AK447" s="46"/>
      <c r="AL447" s="46"/>
      <c r="AM447" s="94">
        <v>446</v>
      </c>
      <c r="AN447" s="112">
        <f t="shared" si="79"/>
        <v>0.12945231113076217</v>
      </c>
      <c r="AO447" s="112">
        <f t="shared" si="80"/>
        <v>7.7977090471804358E-2</v>
      </c>
      <c r="AP447" s="112">
        <f t="shared" si="81"/>
        <v>0.1904932384337566</v>
      </c>
      <c r="AQ447" s="112">
        <f t="shared" si="82"/>
        <v>0.21271328148641902</v>
      </c>
      <c r="AR447" s="112">
        <f t="shared" si="83"/>
        <v>1.4241735668268595E-2</v>
      </c>
      <c r="AS447" s="112">
        <f t="shared" si="84"/>
        <v>4.5633045814831914E-2</v>
      </c>
      <c r="AT447" s="112">
        <f t="shared" si="85"/>
        <v>9.7758638540746415E-2</v>
      </c>
      <c r="AU447" s="112">
        <f t="shared" si="86"/>
        <v>0.12213650533531416</v>
      </c>
      <c r="AV447" s="112">
        <f t="shared" si="87"/>
        <v>8.854259730935396E-2</v>
      </c>
      <c r="AW447" s="112">
        <f t="shared" si="88"/>
        <v>2.1051555808742975E-2</v>
      </c>
      <c r="AX447" s="112">
        <f t="shared" si="89"/>
        <v>1.0000000000000002</v>
      </c>
      <c r="AY447" s="112">
        <f>SUMPRODUCT(AN447:AW447,幕後結果_最佳化!$Z$1005:$AI$1005)</f>
        <v>0.33165715596873874</v>
      </c>
      <c r="AZ447" s="112">
        <f>(SUMPRODUCT(AN447:AW447,MMULT(AN447:AW447,幕後結果!$AB$9:$AK$18)))*252</f>
        <v>4.9226075320747492E-2</v>
      </c>
      <c r="BA447" s="112">
        <f t="shared" si="90"/>
        <v>0.22186950065465846</v>
      </c>
      <c r="BB447" s="88">
        <f t="shared" si="91"/>
        <v>1.3014729609825526</v>
      </c>
      <c r="BC447" s="46"/>
      <c r="BD447" s="46"/>
    </row>
    <row r="448" spans="1:56">
      <c r="A448" s="81">
        <v>447</v>
      </c>
      <c r="B448" s="112">
        <v>0.37515554652234417</v>
      </c>
      <c r="C448" s="112">
        <v>0.85319734225719879</v>
      </c>
      <c r="D448" s="112">
        <v>0.12655619905327642</v>
      </c>
      <c r="E448" s="112">
        <v>0.49778802032640224</v>
      </c>
      <c r="F448" s="112">
        <v>0.90497733312547401</v>
      </c>
      <c r="G448" s="112">
        <v>0.60107859871140179</v>
      </c>
      <c r="H448" s="112">
        <v>0.57253686130253745</v>
      </c>
      <c r="I448" s="112">
        <v>0.31362125585196576</v>
      </c>
      <c r="J448" s="112">
        <v>0.27568373510333344</v>
      </c>
      <c r="K448" s="90">
        <v>0.85676190120245743</v>
      </c>
      <c r="L448" s="91"/>
      <c r="M448" s="92">
        <v>447</v>
      </c>
      <c r="N448" s="115">
        <v>-0.31822918908670061</v>
      </c>
      <c r="O448" s="115">
        <v>1.0502453687746169</v>
      </c>
      <c r="P448" s="115">
        <v>-1.1428222517012501</v>
      </c>
      <c r="Q448" s="115">
        <v>-5.5446392024474361E-3</v>
      </c>
      <c r="R448" s="115">
        <v>1.3104450150829545</v>
      </c>
      <c r="S448" s="115">
        <v>0.25613991429903255</v>
      </c>
      <c r="T448" s="115">
        <v>0.18283653958955939</v>
      </c>
      <c r="U448" s="112">
        <v>-0.48561168275788774</v>
      </c>
      <c r="V448" s="112">
        <v>-0.59571225451616516</v>
      </c>
      <c r="W448" s="84">
        <v>1.0658837456184389</v>
      </c>
      <c r="X448" s="46"/>
      <c r="Y448" s="85">
        <v>447</v>
      </c>
      <c r="Z448" s="112">
        <f>(幕後結果!$AB$2+幕後結果!$AB$4*幕後結果_最佳化!$N1449)*12/3</f>
        <v>-0.44338790094859287</v>
      </c>
      <c r="AA448" s="112">
        <f>(幕後結果!$AC$2+幕後結果!$AC$4*幕後結果_最佳化!$O1449)*12/3</f>
        <v>4.1746660230415067E-2</v>
      </c>
      <c r="AB448" s="112">
        <f>(幕後結果!$AD$2+幕後結果!$AD$4*幕後結果_最佳化!$P1449)*12/3</f>
        <v>-0.51642858563692984</v>
      </c>
      <c r="AC448" s="112">
        <f>(幕後結果!$AE$2+幕後結果!$AE$4*幕後結果_最佳化!$Q1449)*12/3</f>
        <v>0.77719561632726375</v>
      </c>
      <c r="AD448" s="112">
        <f>(幕後結果!$AF$2+幕後結果!$AF$4*幕後結果_最佳化!$R1449)*12/3</f>
        <v>3.4126813106019362</v>
      </c>
      <c r="AE448" s="112">
        <f>(幕後結果!$AG$2+幕後結果!$AG$4*幕後結果_最佳化!$S1449)*12/3</f>
        <v>0.69129481035076656</v>
      </c>
      <c r="AF448" s="112">
        <f>(幕後結果!$AH$2+幕後結果!$AH$4*幕後結果_最佳化!$T1449)*12/3</f>
        <v>0.22073157821449799</v>
      </c>
      <c r="AG448" s="112">
        <f>(幕後結果!$AI$2+幕後結果!$AI$4*幕後結果_最佳化!$U1449)*12/3</f>
        <v>0.14372069953367789</v>
      </c>
      <c r="AH448" s="112">
        <f>(幕後結果!$AJ$2+幕後結果!$AJ$4*幕後結果_最佳化!$V1449)*12/3</f>
        <v>1.0009599992621874</v>
      </c>
      <c r="AI448" s="86">
        <f>(幕後結果!$AK$2+幕後結果!$AK$4*幕後結果_最佳化!$W1449)*12/3</f>
        <v>1.1727935058176195</v>
      </c>
      <c r="AJ448" s="46"/>
      <c r="AK448" s="46"/>
      <c r="AL448" s="46"/>
      <c r="AM448" s="94">
        <v>447</v>
      </c>
      <c r="AN448" s="112">
        <f t="shared" si="79"/>
        <v>5.8065664324077122E-2</v>
      </c>
      <c r="AO448" s="112">
        <f t="shared" si="80"/>
        <v>0.13555644431710129</v>
      </c>
      <c r="AP448" s="112">
        <f t="shared" si="81"/>
        <v>9.4563645702966034E-2</v>
      </c>
      <c r="AQ448" s="112">
        <f t="shared" si="82"/>
        <v>0.16765994582330007</v>
      </c>
      <c r="AR448" s="112">
        <f t="shared" si="83"/>
        <v>4.9309915082127759E-2</v>
      </c>
      <c r="AS448" s="112">
        <f t="shared" si="84"/>
        <v>3.747749425584837E-2</v>
      </c>
      <c r="AT448" s="112">
        <f t="shared" si="85"/>
        <v>0.11987947998265472</v>
      </c>
      <c r="AU448" s="112">
        <f t="shared" si="86"/>
        <v>0.1676775740084295</v>
      </c>
      <c r="AV448" s="112">
        <f t="shared" si="87"/>
        <v>5.6660465641296389E-3</v>
      </c>
      <c r="AW448" s="112">
        <f t="shared" si="88"/>
        <v>0.16414378993936543</v>
      </c>
      <c r="AX448" s="112">
        <f t="shared" si="89"/>
        <v>0.99999999999999989</v>
      </c>
      <c r="AY448" s="112">
        <f>SUMPRODUCT(AN448:AW448,幕後結果_最佳化!$Z$1005:$AI$1005)</f>
        <v>0.18027447112072095</v>
      </c>
      <c r="AZ448" s="112">
        <f>(SUMPRODUCT(AN448:AW448,MMULT(AN448:AW448,幕後結果!$AB$9:$AK$18)))*252</f>
        <v>5.4884468383319902E-2</v>
      </c>
      <c r="BA448" s="112">
        <f t="shared" si="90"/>
        <v>0.23427434427038721</v>
      </c>
      <c r="BB448" s="88">
        <f t="shared" si="91"/>
        <v>0.58638290739241394</v>
      </c>
      <c r="BC448" s="46"/>
      <c r="BD448" s="46"/>
    </row>
    <row r="449" spans="1:56">
      <c r="A449" s="81">
        <v>448</v>
      </c>
      <c r="B449" s="112">
        <v>0.72728055074801823</v>
      </c>
      <c r="C449" s="112">
        <v>6.8595129225546003E-3</v>
      </c>
      <c r="D449" s="112">
        <v>0.28823832568555918</v>
      </c>
      <c r="E449" s="112">
        <v>3.2886325860804533E-2</v>
      </c>
      <c r="F449" s="112">
        <v>0.62464103567657991</v>
      </c>
      <c r="G449" s="112">
        <v>0.799513008846374</v>
      </c>
      <c r="H449" s="112">
        <v>0.34529177334473382</v>
      </c>
      <c r="I449" s="112">
        <v>0.99265156022206025</v>
      </c>
      <c r="J449" s="112">
        <v>0.96212638280544183</v>
      </c>
      <c r="K449" s="90">
        <v>0.12615191605937293</v>
      </c>
      <c r="L449" s="91"/>
      <c r="M449" s="92">
        <v>448</v>
      </c>
      <c r="N449" s="115">
        <v>0.60460888976454152</v>
      </c>
      <c r="O449" s="115">
        <v>-2.464537365510687</v>
      </c>
      <c r="P449" s="115">
        <v>-0.55853860380916498</v>
      </c>
      <c r="Q449" s="115">
        <v>-1.8399699327554402</v>
      </c>
      <c r="R449" s="115">
        <v>0.31769285881614584</v>
      </c>
      <c r="S449" s="115">
        <v>0.83988301406874388</v>
      </c>
      <c r="T449" s="115">
        <v>-0.39806327208809694</v>
      </c>
      <c r="U449" s="112">
        <v>2.4397635108610993</v>
      </c>
      <c r="V449" s="112">
        <v>1.7759131426725254</v>
      </c>
      <c r="W449" s="84">
        <v>-1.1447714807869349</v>
      </c>
      <c r="X449" s="46"/>
      <c r="Y449" s="85">
        <v>448</v>
      </c>
      <c r="Z449" s="112">
        <f>(幕後結果!$AB$2+幕後結果!$AB$4*幕後結果_最佳化!$N1450)*12/3</f>
        <v>0.70236208211131013</v>
      </c>
      <c r="AA449" s="112">
        <f>(幕後結果!$AC$2+幕後結果!$AC$4*幕後結果_最佳化!$O1450)*12/3</f>
        <v>-4.7216994181709886</v>
      </c>
      <c r="AB449" s="112">
        <f>(幕後結果!$AD$2+幕後結果!$AD$4*幕後結果_最佳化!$P1450)*12/3</f>
        <v>-8.9507287956099635E-2</v>
      </c>
      <c r="AC449" s="112">
        <f>(幕後結果!$AE$2+幕後結果!$AE$4*幕後結果_最佳化!$Q1450)*12/3</f>
        <v>-0.968480440454492</v>
      </c>
      <c r="AD449" s="112">
        <f>(幕後結果!$AF$2+幕後結果!$AF$4*幕後結果_最佳化!$R1450)*12/3</f>
        <v>1.4657504030216393</v>
      </c>
      <c r="AE449" s="112">
        <f>(幕後結果!$AG$2+幕後結果!$AG$4*幕後結果_最佳化!$S1450)*12/3</f>
        <v>-0.11594766565239316</v>
      </c>
      <c r="AF449" s="112">
        <f>(幕後結果!$AH$2+幕後結果!$AH$4*幕後結果_最佳化!$T1450)*12/3</f>
        <v>-0.83231582705489726</v>
      </c>
      <c r="AG449" s="112">
        <f>(幕後結果!$AI$2+幕後結果!$AI$4*幕後結果_最佳化!$U1450)*12/3</f>
        <v>0.55201754836358718</v>
      </c>
      <c r="AH449" s="112">
        <f>(幕後結果!$AJ$2+幕後結果!$AJ$4*幕後結果_最佳化!$V1450)*12/3</f>
        <v>2.866479102198189</v>
      </c>
      <c r="AI449" s="86">
        <f>(幕後結果!$AK$2+幕後結果!$AK$4*幕後結果_最佳化!$W1450)*12/3</f>
        <v>-1.1891366164222534</v>
      </c>
      <c r="AJ449" s="46"/>
      <c r="AK449" s="46"/>
      <c r="AL449" s="46"/>
      <c r="AM449" s="94">
        <v>448</v>
      </c>
      <c r="AN449" s="112">
        <f t="shared" si="79"/>
        <v>0.16041673057605799</v>
      </c>
      <c r="AO449" s="112">
        <f t="shared" si="80"/>
        <v>4.4157882799189724E-2</v>
      </c>
      <c r="AP449" s="112">
        <f t="shared" si="81"/>
        <v>4.9082402758337119E-2</v>
      </c>
      <c r="AQ449" s="112">
        <f t="shared" si="82"/>
        <v>0.17332589376169066</v>
      </c>
      <c r="AR449" s="112">
        <f t="shared" si="83"/>
        <v>0.12627983657449307</v>
      </c>
      <c r="AS449" s="112">
        <f t="shared" si="84"/>
        <v>0.14804094771216239</v>
      </c>
      <c r="AT449" s="112">
        <f t="shared" si="85"/>
        <v>4.5888328538143841E-2</v>
      </c>
      <c r="AU449" s="112">
        <f t="shared" si="86"/>
        <v>5.9905594726959992E-2</v>
      </c>
      <c r="AV449" s="112">
        <f t="shared" si="87"/>
        <v>9.4844647940880239E-2</v>
      </c>
      <c r="AW449" s="112">
        <f t="shared" si="88"/>
        <v>9.8057734612084987E-2</v>
      </c>
      <c r="AX449" s="112">
        <f t="shared" si="89"/>
        <v>1</v>
      </c>
      <c r="AY449" s="112">
        <f>SUMPRODUCT(AN449:AW449,幕後結果_最佳化!$Z$1005:$AI$1005)</f>
        <v>0.49607229362261002</v>
      </c>
      <c r="AZ449" s="112">
        <f>(SUMPRODUCT(AN449:AW449,MMULT(AN449:AW449,幕後結果!$AB$9:$AK$18)))*252</f>
        <v>5.120972003917193E-2</v>
      </c>
      <c r="BA449" s="112">
        <f t="shared" si="90"/>
        <v>0.22629564741543734</v>
      </c>
      <c r="BB449" s="88">
        <f t="shared" si="91"/>
        <v>2.0025674324644376</v>
      </c>
      <c r="BC449" s="46"/>
      <c r="BD449" s="46"/>
    </row>
    <row r="450" spans="1:56">
      <c r="A450" s="81">
        <v>449</v>
      </c>
      <c r="B450" s="112">
        <v>0.47659787168986356</v>
      </c>
      <c r="C450" s="112">
        <v>0.81949564356282201</v>
      </c>
      <c r="D450" s="112">
        <v>0.87902305736378672</v>
      </c>
      <c r="E450" s="112">
        <v>0.33207903115247794</v>
      </c>
      <c r="F450" s="112">
        <v>0.49708071339268356</v>
      </c>
      <c r="G450" s="112">
        <v>0.22167218043010406</v>
      </c>
      <c r="H450" s="112">
        <v>0.91491224210193112</v>
      </c>
      <c r="I450" s="112">
        <v>0.79196725397774759</v>
      </c>
      <c r="J450" s="112">
        <v>5.4659801110212625E-2</v>
      </c>
      <c r="K450" s="90">
        <v>0.10169722214291288</v>
      </c>
      <c r="L450" s="91"/>
      <c r="M450" s="92">
        <v>449</v>
      </c>
      <c r="N450" s="115">
        <v>-5.8694119304613664E-2</v>
      </c>
      <c r="O450" s="115">
        <v>0.91344468560574743</v>
      </c>
      <c r="P450" s="115">
        <v>1.1701170070164733</v>
      </c>
      <c r="Q450" s="115">
        <v>-0.43417954968716371</v>
      </c>
      <c r="R450" s="115">
        <v>-7.3176316582242518E-3</v>
      </c>
      <c r="S450" s="115">
        <v>-0.76655799016010384</v>
      </c>
      <c r="T450" s="115">
        <v>1.371640062159017</v>
      </c>
      <c r="U450" s="112">
        <v>0.81326612926019726</v>
      </c>
      <c r="V450" s="112">
        <v>-1.601258836091485</v>
      </c>
      <c r="W450" s="84">
        <v>-1.2719399831084313</v>
      </c>
      <c r="X450" s="46"/>
      <c r="Y450" s="85">
        <v>449</v>
      </c>
      <c r="Z450" s="112">
        <f>(幕後結果!$AB$2+幕後結果!$AB$4*幕後結果_最佳化!$N1451)*12/3</f>
        <v>-0.12116203205463005</v>
      </c>
      <c r="AA450" s="112">
        <f>(幕後結果!$AC$2+幕後結果!$AC$4*幕後結果_最佳化!$O1451)*12/3</f>
        <v>-0.12422493405988866</v>
      </c>
      <c r="AB450" s="112">
        <f>(幕後結果!$AD$2+幕後結果!$AD$4*幕後結果_最佳化!$P1451)*12/3</f>
        <v>1.5507233627486032</v>
      </c>
      <c r="AC450" s="112">
        <f>(幕後結果!$AE$2+幕後結果!$AE$4*幕後結果_最佳化!$Q1451)*12/3</f>
        <v>1.0034054419968217</v>
      </c>
      <c r="AD450" s="112">
        <f>(幕後結果!$AF$2+幕後結果!$AF$4*幕後結果_最佳化!$R1451)*12/3</f>
        <v>2.3946314201020908</v>
      </c>
      <c r="AE450" s="112">
        <f>(幕後結果!$AG$2+幕後結果!$AG$4*幕後結果_最佳化!$S1451)*12/3</f>
        <v>-0.60920427570433988</v>
      </c>
      <c r="AF450" s="112">
        <f>(幕後結果!$AH$2+幕後結果!$AH$4*幕後結果_最佳化!$T1451)*12/3</f>
        <v>1.0309203808058551</v>
      </c>
      <c r="AG450" s="112">
        <f>(幕後結果!$AI$2+幕後結果!$AI$4*幕後結果_最佳化!$U1451)*12/3</f>
        <v>1.1321695613914775</v>
      </c>
      <c r="AH450" s="112">
        <f>(幕後結果!$AJ$2+幕後結果!$AJ$4*幕後結果_最佳化!$V1451)*12/3</f>
        <v>5.9109883035530775E-2</v>
      </c>
      <c r="AI450" s="86">
        <f>(幕後結果!$AK$2+幕後結果!$AK$4*幕後結果_最佳化!$W1451)*12/3</f>
        <v>-0.57900167204098729</v>
      </c>
      <c r="AJ450" s="46"/>
      <c r="AK450" s="46"/>
      <c r="AL450" s="46"/>
      <c r="AM450" s="94">
        <v>449</v>
      </c>
      <c r="AN450" s="112">
        <f t="shared" si="79"/>
        <v>2.4286018620236348E-2</v>
      </c>
      <c r="AO450" s="112">
        <f t="shared" si="80"/>
        <v>3.1507760470786982E-3</v>
      </c>
      <c r="AP450" s="112">
        <f t="shared" si="81"/>
        <v>1.3360719129101825E-2</v>
      </c>
      <c r="AQ450" s="112">
        <f t="shared" si="82"/>
        <v>0.10364372438825062</v>
      </c>
      <c r="AR450" s="112">
        <f t="shared" si="83"/>
        <v>0.21439161799685047</v>
      </c>
      <c r="AS450" s="112">
        <f t="shared" si="84"/>
        <v>0.20512204100310086</v>
      </c>
      <c r="AT450" s="112">
        <f t="shared" si="85"/>
        <v>5.8392442940106981E-2</v>
      </c>
      <c r="AU450" s="112">
        <f t="shared" si="86"/>
        <v>0.14971884684582065</v>
      </c>
      <c r="AV450" s="112">
        <f t="shared" si="87"/>
        <v>0.21871505910807987</v>
      </c>
      <c r="AW450" s="112">
        <f t="shared" si="88"/>
        <v>9.2187539213738137E-3</v>
      </c>
      <c r="AX450" s="112">
        <f t="shared" si="89"/>
        <v>1</v>
      </c>
      <c r="AY450" s="112">
        <f>SUMPRODUCT(AN450:AW450,幕後結果_最佳化!$Z$1005:$AI$1005)</f>
        <v>0.83203289144191883</v>
      </c>
      <c r="AZ450" s="112">
        <f>(SUMPRODUCT(AN450:AW450,MMULT(AN450:AW450,幕後結果!$AB$9:$AK$18)))*252</f>
        <v>6.0775524195259369E-2</v>
      </c>
      <c r="BA450" s="112">
        <f t="shared" si="90"/>
        <v>0.24652692387497835</v>
      </c>
      <c r="BB450" s="88">
        <f t="shared" si="91"/>
        <v>3.2010008442003404</v>
      </c>
      <c r="BC450" s="46"/>
      <c r="BD450" s="46"/>
    </row>
    <row r="451" spans="1:56">
      <c r="A451" s="81">
        <v>450</v>
      </c>
      <c r="B451" s="112">
        <v>0.61217469933968793</v>
      </c>
      <c r="C451" s="112">
        <v>0.51530411457713288</v>
      </c>
      <c r="D451" s="112">
        <v>0.43488645456799957</v>
      </c>
      <c r="E451" s="112">
        <v>0.92065857373905979</v>
      </c>
      <c r="F451" s="112">
        <v>0.17984016215034115</v>
      </c>
      <c r="G451" s="112">
        <v>0.81755246658440162</v>
      </c>
      <c r="H451" s="112">
        <v>0.94539737760302733</v>
      </c>
      <c r="I451" s="112">
        <v>0.37612285755925545</v>
      </c>
      <c r="J451" s="112">
        <v>0.68413763797702143</v>
      </c>
      <c r="K451" s="90">
        <v>0.71985956756500702</v>
      </c>
      <c r="L451" s="91"/>
      <c r="M451" s="92">
        <v>450</v>
      </c>
      <c r="N451" s="115">
        <v>0.28499156880592769</v>
      </c>
      <c r="O451" s="115">
        <v>3.8371140160280988E-2</v>
      </c>
      <c r="P451" s="115">
        <v>-0.16394694646741051</v>
      </c>
      <c r="Q451" s="115">
        <v>1.4095153002117802</v>
      </c>
      <c r="R451" s="115">
        <v>-0.91597439587237517</v>
      </c>
      <c r="S451" s="115">
        <v>0.90607705916950043</v>
      </c>
      <c r="T451" s="115">
        <v>1.6017755807610512</v>
      </c>
      <c r="U451" s="112">
        <v>-0.31567959634688969</v>
      </c>
      <c r="V451" s="112">
        <v>0.47930070028644461</v>
      </c>
      <c r="W451" s="84">
        <v>0.58242437824289783</v>
      </c>
      <c r="X451" s="46"/>
      <c r="Y451" s="85">
        <v>450</v>
      </c>
      <c r="Z451" s="112">
        <f>(幕後結果!$AB$2+幕後結果!$AB$4*幕後結果_最佳化!$N1452)*12/3</f>
        <v>0.30554107042328499</v>
      </c>
      <c r="AA451" s="112">
        <f>(幕後結果!$AC$2+幕後結果!$AC$4*幕後結果_最佳化!$O1452)*12/3</f>
        <v>-1.3002789404453969</v>
      </c>
      <c r="AB451" s="112">
        <f>(幕後結果!$AD$2+幕後結果!$AD$4*幕後結果_最佳化!$P1452)*12/3</f>
        <v>0.41013192070146137</v>
      </c>
      <c r="AC451" s="112">
        <f>(幕後結果!$AE$2+幕後結果!$AE$4*幕後結果_最佳化!$Q1452)*12/3</f>
        <v>1.8949413649463338</v>
      </c>
      <c r="AD451" s="112">
        <f>(幕後結果!$AF$2+幕後結果!$AF$4*幕後結果_最佳化!$R1452)*12/3</f>
        <v>1.5384907366017437</v>
      </c>
      <c r="AE451" s="112">
        <f>(幕後結果!$AG$2+幕後結果!$AG$4*幕後結果_最佳化!$S1452)*12/3</f>
        <v>0.73041327223774155</v>
      </c>
      <c r="AF451" s="112">
        <f>(幕後結果!$AH$2+幕後結果!$AH$4*幕後結果_最佳化!$T1452)*12/3</f>
        <v>0.91386388295034993</v>
      </c>
      <c r="AG451" s="112">
        <f>(幕後結果!$AI$2+幕後結果!$AI$4*幕後結果_最佳化!$U1452)*12/3</f>
        <v>1.0970907734968063</v>
      </c>
      <c r="AH451" s="112">
        <f>(幕後結果!$AJ$2+幕後結果!$AJ$4*幕後結果_最佳化!$V1452)*12/3</f>
        <v>1.4763508594561232</v>
      </c>
      <c r="AI451" s="86">
        <f>(幕後結果!$AK$2+幕後結果!$AK$4*幕後結果_最佳化!$W1452)*12/3</f>
        <v>0.66432435683600577</v>
      </c>
      <c r="AJ451" s="46"/>
      <c r="AK451" s="46"/>
      <c r="AL451" s="46"/>
      <c r="AM451" s="94">
        <v>450</v>
      </c>
      <c r="AN451" s="112">
        <f t="shared" si="79"/>
        <v>0.12073805949378269</v>
      </c>
      <c r="AO451" s="112">
        <f t="shared" si="80"/>
        <v>2.4218286667349438E-2</v>
      </c>
      <c r="AP451" s="112">
        <f t="shared" si="81"/>
        <v>0.11680623419756325</v>
      </c>
      <c r="AQ451" s="112">
        <f t="shared" si="82"/>
        <v>0.10080443232496014</v>
      </c>
      <c r="AR451" s="112">
        <f t="shared" si="83"/>
        <v>1.6908164386055521E-2</v>
      </c>
      <c r="AS451" s="112">
        <f t="shared" si="84"/>
        <v>0.17167106322196779</v>
      </c>
      <c r="AT451" s="112">
        <f t="shared" si="85"/>
        <v>6.7164230934144808E-2</v>
      </c>
      <c r="AU451" s="112">
        <f t="shared" si="86"/>
        <v>0.1104368289272096</v>
      </c>
      <c r="AV451" s="112">
        <f t="shared" si="87"/>
        <v>0.11895580670838464</v>
      </c>
      <c r="AW451" s="112">
        <f t="shared" si="88"/>
        <v>0.15229689313858211</v>
      </c>
      <c r="AX451" s="112">
        <f t="shared" si="89"/>
        <v>1.0000000000000002</v>
      </c>
      <c r="AY451" s="112">
        <f>SUMPRODUCT(AN451:AW451,幕後結果_最佳化!$Z$1005:$AI$1005)</f>
        <v>0.31060327699501755</v>
      </c>
      <c r="AZ451" s="112">
        <f>(SUMPRODUCT(AN451:AW451,MMULT(AN451:AW451,幕後結果!$AB$9:$AK$18)))*252</f>
        <v>4.5490976965239578E-2</v>
      </c>
      <c r="BA451" s="112">
        <f t="shared" si="90"/>
        <v>0.21328613870863614</v>
      </c>
      <c r="BB451" s="88">
        <f t="shared" si="91"/>
        <v>1.255136778300999</v>
      </c>
      <c r="BC451" s="46"/>
      <c r="BD451" s="46"/>
    </row>
    <row r="452" spans="1:56">
      <c r="A452" s="81">
        <v>451</v>
      </c>
      <c r="B452" s="112">
        <v>8.4235992721085839E-2</v>
      </c>
      <c r="C452" s="112">
        <v>0.65528055058572954</v>
      </c>
      <c r="D452" s="112">
        <v>0.87032699667828783</v>
      </c>
      <c r="E452" s="112">
        <v>0.31949829409333996</v>
      </c>
      <c r="F452" s="112">
        <v>0.34057466117863755</v>
      </c>
      <c r="G452" s="112">
        <v>0.72211798153070816</v>
      </c>
      <c r="H452" s="112">
        <v>0.61483928175743507</v>
      </c>
      <c r="I452" s="112">
        <v>0.90017831051014663</v>
      </c>
      <c r="J452" s="112">
        <v>0.88292062396349413</v>
      </c>
      <c r="K452" s="90">
        <v>0.21743144677966098</v>
      </c>
      <c r="L452" s="91"/>
      <c r="M452" s="92">
        <v>451</v>
      </c>
      <c r="N452" s="115">
        <v>-1.3771302379934744</v>
      </c>
      <c r="O452" s="115">
        <v>0.39961663956028981</v>
      </c>
      <c r="P452" s="115">
        <v>1.1279382307979087</v>
      </c>
      <c r="Q452" s="115">
        <v>-0.46910219781304874</v>
      </c>
      <c r="R452" s="115">
        <v>-0.41089528166474393</v>
      </c>
      <c r="S452" s="115">
        <v>0.58914495776902409</v>
      </c>
      <c r="T452" s="115">
        <v>0.2919544689892552</v>
      </c>
      <c r="U452" s="112">
        <v>1.2825682517302026</v>
      </c>
      <c r="V452" s="112">
        <v>1.1897141750569145</v>
      </c>
      <c r="W452" s="84">
        <v>-0.78089731132501494</v>
      </c>
      <c r="X452" s="46"/>
      <c r="Y452" s="85">
        <v>451</v>
      </c>
      <c r="Z452" s="112">
        <f>(幕後結果!$AB$2+幕後結果!$AB$4*幕後結果_最佳化!$N1453)*12/3</f>
        <v>-1.7580669184825222</v>
      </c>
      <c r="AA452" s="112">
        <f>(幕後結果!$AC$2+幕後結果!$AC$4*幕後結果_最佳化!$O1453)*12/3</f>
        <v>-0.94686987322484251</v>
      </c>
      <c r="AB452" s="112">
        <f>(幕後結果!$AD$2+幕後結果!$AD$4*幕後結果_最佳化!$P1453)*12/3</f>
        <v>1.0649241461909495</v>
      </c>
      <c r="AC452" s="112">
        <f>(幕後結果!$AE$2+幕後結果!$AE$4*幕後結果_最佳化!$Q1453)*12/3</f>
        <v>0.80070116048733186</v>
      </c>
      <c r="AD452" s="112">
        <f>(幕後結果!$AF$2+幕後結果!$AF$4*幕後結果_最佳化!$R1453)*12/3</f>
        <v>1.4371019527519733</v>
      </c>
      <c r="AE452" s="112">
        <f>(幕後結果!$AG$2+幕後結果!$AG$4*幕後結果_最佳化!$S1453)*12/3</f>
        <v>0.56408532163206204</v>
      </c>
      <c r="AF452" s="112">
        <f>(幕後結果!$AH$2+幕後結果!$AH$4*幕後結果_最佳化!$T1453)*12/3</f>
        <v>0.2033131969071785</v>
      </c>
      <c r="AG452" s="112">
        <f>(幕後結果!$AI$2+幕後結果!$AI$4*幕後結果_最佳化!$U1453)*12/3</f>
        <v>1.0695973708860758</v>
      </c>
      <c r="AH452" s="112">
        <f>(幕後結果!$AJ$2+幕後結果!$AJ$4*幕後結果_最佳化!$V1453)*12/3</f>
        <v>1.8330857523988024</v>
      </c>
      <c r="AI452" s="86">
        <f>(幕後結果!$AK$2+幕後結果!$AK$4*幕後結果_最佳化!$W1453)*12/3</f>
        <v>-0.33468503781777525</v>
      </c>
      <c r="AJ452" s="46"/>
      <c r="AK452" s="46"/>
      <c r="AL452" s="46"/>
      <c r="AM452" s="94">
        <v>451</v>
      </c>
      <c r="AN452" s="112">
        <f t="shared" ref="AN452:AN515" si="92">B1453/SUM($B1453:$K1453)</f>
        <v>7.5218687389729019E-2</v>
      </c>
      <c r="AO452" s="112">
        <f t="shared" ref="AO452:AO515" si="93">C1453/SUM($B1453:$K1453)</f>
        <v>3.5994793212937637E-2</v>
      </c>
      <c r="AP452" s="112">
        <f t="shared" ref="AP452:AP515" si="94">D1453/SUM($B1453:$K1453)</f>
        <v>6.6517055064085395E-2</v>
      </c>
      <c r="AQ452" s="112">
        <f t="shared" ref="AQ452:AQ515" si="95">E1453/SUM($B1453:$K1453)</f>
        <v>0.15369163114553416</v>
      </c>
      <c r="AR452" s="112">
        <f t="shared" ref="AR452:AR515" si="96">F1453/SUM($B1453:$K1453)</f>
        <v>7.9059292286878871E-2</v>
      </c>
      <c r="AS452" s="112">
        <f t="shared" ref="AS452:AS515" si="97">G1453/SUM($B1453:$K1453)</f>
        <v>4.0653150963376225E-2</v>
      </c>
      <c r="AT452" s="112">
        <f t="shared" ref="AT452:AT515" si="98">H1453/SUM($B1453:$K1453)</f>
        <v>0.17362176459657452</v>
      </c>
      <c r="AU452" s="112">
        <f t="shared" ref="AU452:AU515" si="99">I1453/SUM($B1453:$K1453)</f>
        <v>7.7239359830779855E-2</v>
      </c>
      <c r="AV452" s="112">
        <f t="shared" ref="AV452:AV515" si="100">J1453/SUM($B1453:$K1453)</f>
        <v>0.16382364042536024</v>
      </c>
      <c r="AW452" s="112">
        <f t="shared" ref="AW452:AW515" si="101">K1453/SUM($B1453:$K1453)</f>
        <v>0.13418062508474404</v>
      </c>
      <c r="AX452" s="112">
        <f t="shared" ref="AX452:AX515" si="102">SUM(AN452:AW452)</f>
        <v>1</v>
      </c>
      <c r="AY452" s="112">
        <f>SUMPRODUCT(AN452:AW452,幕後結果_最佳化!$Z$1005:$AI$1005)</f>
        <v>0.49443020041379138</v>
      </c>
      <c r="AZ452" s="112">
        <f>(SUMPRODUCT(AN452:AW452,MMULT(AN452:AW452,幕後結果!$AB$9:$AK$18)))*252</f>
        <v>4.2702158685828828E-2</v>
      </c>
      <c r="BA452" s="112">
        <f t="shared" ref="BA452:BA515" si="103">AZ452^0.5</f>
        <v>0.20664500643816397</v>
      </c>
      <c r="BB452" s="88">
        <f t="shared" ref="BB452:BB515" si="104">(AY452-$BC$2)/$BA452</f>
        <v>2.185052560410679</v>
      </c>
      <c r="BC452" s="46"/>
      <c r="BD452" s="46"/>
    </row>
    <row r="453" spans="1:56">
      <c r="A453" s="81">
        <v>452</v>
      </c>
      <c r="B453" s="112">
        <v>2.8499185163454399E-2</v>
      </c>
      <c r="C453" s="112">
        <v>0.30006645411717292</v>
      </c>
      <c r="D453" s="112">
        <v>5.6694795779635543E-2</v>
      </c>
      <c r="E453" s="112">
        <v>0.15203072224867253</v>
      </c>
      <c r="F453" s="112">
        <v>3.5509585921136955E-2</v>
      </c>
      <c r="G453" s="112">
        <v>0.42686032275481467</v>
      </c>
      <c r="H453" s="112">
        <v>0.25724710163982434</v>
      </c>
      <c r="I453" s="112">
        <v>0.41867464552045819</v>
      </c>
      <c r="J453" s="112">
        <v>7.7257229143610218E-3</v>
      </c>
      <c r="K453" s="90">
        <v>0.74506437779362655</v>
      </c>
      <c r="L453" s="91"/>
      <c r="M453" s="92">
        <v>452</v>
      </c>
      <c r="N453" s="115">
        <v>-1.9033233155853193</v>
      </c>
      <c r="O453" s="115">
        <v>-0.52420939335490879</v>
      </c>
      <c r="P453" s="115">
        <v>-1.5831398542037549</v>
      </c>
      <c r="Q453" s="115">
        <v>-1.0277627455844791</v>
      </c>
      <c r="R453" s="115">
        <v>-1.8053548484260273</v>
      </c>
      <c r="S453" s="115">
        <v>-0.18437326015521666</v>
      </c>
      <c r="T453" s="115">
        <v>-0.65185579616122435</v>
      </c>
      <c r="U453" s="112">
        <v>-0.20528521980532666</v>
      </c>
      <c r="V453" s="112">
        <v>-2.4216212406463788</v>
      </c>
      <c r="W453" s="84">
        <v>0.65903819126197549</v>
      </c>
      <c r="X453" s="46"/>
      <c r="Y453" s="85">
        <v>452</v>
      </c>
      <c r="Z453" s="112">
        <f>(幕後結果!$AB$2+幕後結果!$AB$4*幕後結果_最佳化!$N1454)*12/3</f>
        <v>-2.4113621428057015</v>
      </c>
      <c r="AA453" s="112">
        <f>(幕後結果!$AC$2+幕後結果!$AC$4*幕後結果_最佳化!$O1454)*12/3</f>
        <v>-2.2656878434622945</v>
      </c>
      <c r="AB453" s="112">
        <f>(幕後結果!$AD$2+幕後結果!$AD$4*幕後結果_最佳化!$P1454)*12/3</f>
        <v>-1.5350287984098898</v>
      </c>
      <c r="AC453" s="112">
        <f>(幕後結果!$AE$2+幕後結果!$AE$4*幕後結果_最佳化!$Q1454)*12/3</f>
        <v>-0.43470324749194877</v>
      </c>
      <c r="AD453" s="112">
        <f>(幕後結果!$AF$2+幕後結果!$AF$4*幕後結果_最佳化!$R1454)*12/3</f>
        <v>-0.91385734252563022</v>
      </c>
      <c r="AE453" s="112">
        <f>(幕後結果!$AG$2+幕後結果!$AG$4*幕後結果_最佳化!$S1454)*12/3</f>
        <v>-0.87357237514370933</v>
      </c>
      <c r="AF453" s="112">
        <f>(幕後結果!$AH$2+幕後結果!$AH$4*幕後結果_最佳化!$T1454)*12/3</f>
        <v>-0.96545454304056344</v>
      </c>
      <c r="AG453" s="112">
        <f>(幕後結果!$AI$2+幕後結果!$AI$4*幕後結果_最佳化!$U1454)*12/3</f>
        <v>-1.4623335522883962</v>
      </c>
      <c r="AH453" s="112">
        <f>(幕後結果!$AJ$2+幕後結果!$AJ$4*幕後結果_最佳化!$V1454)*12/3</f>
        <v>-2.0898851152965205</v>
      </c>
      <c r="AI453" s="86">
        <f>(幕後結果!$AK$2+幕後結果!$AK$4*幕後結果_最佳化!$W1454)*12/3</f>
        <v>-0.87025332620759555</v>
      </c>
      <c r="AJ453" s="46"/>
      <c r="AK453" s="46"/>
      <c r="AL453" s="46"/>
      <c r="AM453" s="94">
        <v>452</v>
      </c>
      <c r="AN453" s="112">
        <f t="shared" si="92"/>
        <v>1.4513571691737085E-2</v>
      </c>
      <c r="AO453" s="112">
        <f t="shared" si="93"/>
        <v>0.15899450466920959</v>
      </c>
      <c r="AP453" s="112">
        <f t="shared" si="94"/>
        <v>1.7519447994491177E-2</v>
      </c>
      <c r="AQ453" s="112">
        <f t="shared" si="95"/>
        <v>8.8548024463697958E-2</v>
      </c>
      <c r="AR453" s="112">
        <f t="shared" si="96"/>
        <v>0.19943412625359802</v>
      </c>
      <c r="AS453" s="112">
        <f t="shared" si="97"/>
        <v>8.425114415970314E-2</v>
      </c>
      <c r="AT453" s="112">
        <f t="shared" si="98"/>
        <v>0.12048647134038541</v>
      </c>
      <c r="AU453" s="112">
        <f t="shared" si="99"/>
        <v>7.1996408486175362E-2</v>
      </c>
      <c r="AV453" s="112">
        <f t="shared" si="100"/>
        <v>0.15298975322625152</v>
      </c>
      <c r="AW453" s="112">
        <f t="shared" si="101"/>
        <v>9.1266547714750748E-2</v>
      </c>
      <c r="AX453" s="112">
        <f t="shared" si="102"/>
        <v>1</v>
      </c>
      <c r="AY453" s="112">
        <f>SUMPRODUCT(AN453:AW453,幕後結果_最佳化!$Z$1005:$AI$1005)</f>
        <v>0.48430235343898642</v>
      </c>
      <c r="AZ453" s="112">
        <f>(SUMPRODUCT(AN453:AW453,MMULT(AN453:AW453,幕後結果!$AB$9:$AK$18)))*252</f>
        <v>5.9659376157608551E-2</v>
      </c>
      <c r="BA453" s="112">
        <f t="shared" si="103"/>
        <v>0.24425268915123238</v>
      </c>
      <c r="BB453" s="88">
        <f t="shared" si="104"/>
        <v>1.8071545290774103</v>
      </c>
      <c r="BC453" s="46"/>
      <c r="BD453" s="46"/>
    </row>
    <row r="454" spans="1:56">
      <c r="A454" s="81">
        <v>453</v>
      </c>
      <c r="B454" s="112">
        <v>0.25546303443089902</v>
      </c>
      <c r="C454" s="112">
        <v>0.90466675566472077</v>
      </c>
      <c r="D454" s="112">
        <v>0.68695649901422451</v>
      </c>
      <c r="E454" s="112">
        <v>0.58001049978432606</v>
      </c>
      <c r="F454" s="112">
        <v>0.55002900507388586</v>
      </c>
      <c r="G454" s="112">
        <v>0.30001998390618967</v>
      </c>
      <c r="H454" s="112">
        <v>0.98210984367962717</v>
      </c>
      <c r="I454" s="112">
        <v>0.990321451144762</v>
      </c>
      <c r="J454" s="112">
        <v>0.36522414786298074</v>
      </c>
      <c r="K454" s="90">
        <v>0.45242643182760078</v>
      </c>
      <c r="L454" s="91"/>
      <c r="M454" s="92">
        <v>453</v>
      </c>
      <c r="N454" s="115">
        <v>-0.65739639524823756</v>
      </c>
      <c r="O454" s="115">
        <v>1.308610009272819</v>
      </c>
      <c r="P454" s="115">
        <v>0.48724177807938013</v>
      </c>
      <c r="Q454" s="115">
        <v>0.20192034016950186</v>
      </c>
      <c r="R454" s="115">
        <v>0.12573462843657407</v>
      </c>
      <c r="S454" s="115">
        <v>-0.52434303778844293</v>
      </c>
      <c r="T454" s="115">
        <v>2.0994152374331772</v>
      </c>
      <c r="U454" s="112">
        <v>2.3385816055874007</v>
      </c>
      <c r="V454" s="112">
        <v>-0.34452925916612454</v>
      </c>
      <c r="W454" s="84">
        <v>-0.11953329484030566</v>
      </c>
      <c r="X454" s="46"/>
      <c r="Y454" s="85">
        <v>453</v>
      </c>
      <c r="Z454" s="112">
        <f>(幕後結果!$AB$2+幕後結果!$AB$4*幕後結果_最佳化!$N1455)*12/3</f>
        <v>-0.86448108036939608</v>
      </c>
      <c r="AA454" s="112">
        <f>(幕後結果!$AC$2+幕後結果!$AC$4*幕後結果_最佳化!$O1455)*12/3</f>
        <v>0.36832340906081407</v>
      </c>
      <c r="AB454" s="112">
        <f>(幕後結果!$AD$2+幕後結果!$AD$4*幕後結果_最佳化!$P1455)*12/3</f>
        <v>0.81920779847380654</v>
      </c>
      <c r="AC454" s="112">
        <f>(幕後結果!$AE$2+幕後結果!$AE$4*幕後結果_最佳化!$Q1455)*12/3</f>
        <v>1.3364078628812444</v>
      </c>
      <c r="AD454" s="112">
        <f>(幕後結果!$AF$2+幕後結果!$AF$4*幕後結果_最佳化!$R1455)*12/3</f>
        <v>2.4803635184956025</v>
      </c>
      <c r="AE454" s="112">
        <f>(幕後結果!$AG$2+幕後結果!$AG$4*幕後結果_最佳化!$S1455)*12/3</f>
        <v>-0.17707070742192998</v>
      </c>
      <c r="AF454" s="112">
        <f>(幕後結果!$AH$2+幕後結果!$AH$4*幕後結果_最佳化!$T1455)*12/3</f>
        <v>1.5715097463624685</v>
      </c>
      <c r="AG454" s="112">
        <f>(幕後結果!$AI$2+幕後結果!$AI$4*幕後結果_最佳化!$U1455)*12/3</f>
        <v>2.526382043901032</v>
      </c>
      <c r="AH454" s="112">
        <f>(幕後結果!$AJ$2+幕後結果!$AJ$4*幕後結果_最佳化!$V1455)*12/3</f>
        <v>0.9432063581614144</v>
      </c>
      <c r="AI454" s="86">
        <f>(幕後結果!$AK$2+幕後結果!$AK$4*幕後結果_最佳化!$W1455)*12/3</f>
        <v>0.37854842175122588</v>
      </c>
      <c r="AJ454" s="46"/>
      <c r="AK454" s="46"/>
      <c r="AL454" s="46"/>
      <c r="AM454" s="94">
        <v>453</v>
      </c>
      <c r="AN454" s="112">
        <f t="shared" si="92"/>
        <v>4.7800115829100369E-2</v>
      </c>
      <c r="AO454" s="112">
        <f t="shared" si="93"/>
        <v>0.17525871859152087</v>
      </c>
      <c r="AP454" s="112">
        <f t="shared" si="94"/>
        <v>2.1258297115393245E-3</v>
      </c>
      <c r="AQ454" s="112">
        <f t="shared" si="95"/>
        <v>0.13219523791024845</v>
      </c>
      <c r="AR454" s="112">
        <f t="shared" si="96"/>
        <v>4.1112406625078937E-2</v>
      </c>
      <c r="AS454" s="112">
        <f t="shared" si="97"/>
        <v>0.10691207378236917</v>
      </c>
      <c r="AT454" s="112">
        <f t="shared" si="98"/>
        <v>0.12443034934703698</v>
      </c>
      <c r="AU454" s="112">
        <f t="shared" si="99"/>
        <v>0.16802410380975102</v>
      </c>
      <c r="AV454" s="112">
        <f t="shared" si="100"/>
        <v>0.12011294659766387</v>
      </c>
      <c r="AW454" s="112">
        <f t="shared" si="101"/>
        <v>8.2028217795690847E-2</v>
      </c>
      <c r="AX454" s="112">
        <f t="shared" si="102"/>
        <v>0.99999999999999989</v>
      </c>
      <c r="AY454" s="112">
        <f>SUMPRODUCT(AN454:AW454,幕後結果_最佳化!$Z$1005:$AI$1005)</f>
        <v>0.1562664177579588</v>
      </c>
      <c r="AZ454" s="112">
        <f>(SUMPRODUCT(AN454:AW454,MMULT(AN454:AW454,幕後結果!$AB$9:$AK$18)))*252</f>
        <v>5.4246713044969988E-2</v>
      </c>
      <c r="BA454" s="112">
        <f t="shared" si="103"/>
        <v>0.23290923778366968</v>
      </c>
      <c r="BB454" s="88">
        <f t="shared" si="104"/>
        <v>0.48674075290760083</v>
      </c>
      <c r="BC454" s="46"/>
      <c r="BD454" s="46"/>
    </row>
    <row r="455" spans="1:56">
      <c r="A455" s="81">
        <v>454</v>
      </c>
      <c r="B455" s="112">
        <v>0.47755323771116931</v>
      </c>
      <c r="C455" s="112">
        <v>5.2883019610683313E-3</v>
      </c>
      <c r="D455" s="112">
        <v>0.51145071797277986</v>
      </c>
      <c r="E455" s="112">
        <v>0.53467169252301705</v>
      </c>
      <c r="F455" s="112">
        <v>0.7089638216313352</v>
      </c>
      <c r="G455" s="112">
        <v>0.1910022854394402</v>
      </c>
      <c r="H455" s="112">
        <v>0.39419356910335712</v>
      </c>
      <c r="I455" s="112">
        <v>0.59263053080773376</v>
      </c>
      <c r="J455" s="112">
        <v>0.58020881665694923</v>
      </c>
      <c r="K455" s="90">
        <v>0.21957224722801927</v>
      </c>
      <c r="L455" s="91"/>
      <c r="M455" s="92">
        <v>454</v>
      </c>
      <c r="N455" s="115">
        <v>-5.6295409880937473E-2</v>
      </c>
      <c r="O455" s="115">
        <v>-2.5563849527707743</v>
      </c>
      <c r="P455" s="115">
        <v>2.870663566541222E-2</v>
      </c>
      <c r="Q455" s="115">
        <v>8.7018741623324666E-2</v>
      </c>
      <c r="R455" s="115">
        <v>0.55036017748768518</v>
      </c>
      <c r="S455" s="115">
        <v>-0.87420876999475861</v>
      </c>
      <c r="T455" s="115">
        <v>-0.26840558860596581</v>
      </c>
      <c r="U455" s="112">
        <v>0.23431693658531241</v>
      </c>
      <c r="V455" s="112">
        <v>0.20242771083394165</v>
      </c>
      <c r="W455" s="84">
        <v>-0.77363867505757855</v>
      </c>
      <c r="X455" s="46"/>
      <c r="Y455" s="85">
        <v>454</v>
      </c>
      <c r="Z455" s="112">
        <f>(幕後結果!$AB$2+幕後結果!$AB$4*幕後結果_最佳化!$N1456)*12/3</f>
        <v>-0.11818391341764906</v>
      </c>
      <c r="AA455" s="112">
        <f>(幕後結果!$AC$2+幕後結果!$AC$4*幕後結果_最佳化!$O1456)*12/3</f>
        <v>-4.905694810466434</v>
      </c>
      <c r="AB455" s="112">
        <f>(幕後結果!$AD$2+幕後結果!$AD$4*幕後結果_最佳化!$P1456)*12/3</f>
        <v>0.21063470776052207</v>
      </c>
      <c r="AC455" s="112">
        <f>(幕後結果!$AE$2+幕後結果!$AE$4*幕後結果_最佳化!$Q1456)*12/3</f>
        <v>0.51205990226132259</v>
      </c>
      <c r="AD455" s="112">
        <f>(幕後結果!$AF$2+幕後結果!$AF$4*幕後結果_最佳化!$R1456)*12/3</f>
        <v>1.9780920811420628</v>
      </c>
      <c r="AE455" s="112">
        <f>(幕後結果!$AG$2+幕後結果!$AG$4*幕後結果_最佳化!$S1456)*12/3</f>
        <v>-1.6749949627253147</v>
      </c>
      <c r="AF455" s="112">
        <f>(幕後結果!$AH$2+幕後結果!$AH$4*幕後結果_最佳化!$T1456)*12/3</f>
        <v>-0.41989813197428499</v>
      </c>
      <c r="AG455" s="112">
        <f>(幕後結果!$AI$2+幕後結果!$AI$4*幕後結果_最佳化!$U1456)*12/3</f>
        <v>-0.20397922777615696</v>
      </c>
      <c r="AH455" s="112">
        <f>(幕後結果!$AJ$2+幕後結果!$AJ$4*幕後結果_最佳化!$V1456)*12/3</f>
        <v>1.4864376970211601</v>
      </c>
      <c r="AI455" s="86">
        <f>(幕後結果!$AK$2+幕後結果!$AK$4*幕後結果_最佳化!$W1456)*12/3</f>
        <v>-1.1647759158119644</v>
      </c>
      <c r="AJ455" s="46"/>
      <c r="AK455" s="46"/>
      <c r="AL455" s="46"/>
      <c r="AM455" s="94">
        <v>454</v>
      </c>
      <c r="AN455" s="112">
        <f t="shared" si="92"/>
        <v>0.12008026601938593</v>
      </c>
      <c r="AO455" s="112">
        <f t="shared" si="93"/>
        <v>1.8408382394921364E-2</v>
      </c>
      <c r="AP455" s="112">
        <f t="shared" si="94"/>
        <v>0.16190166430926403</v>
      </c>
      <c r="AQ455" s="112">
        <f t="shared" si="95"/>
        <v>0.16138300611678089</v>
      </c>
      <c r="AR455" s="112">
        <f t="shared" si="96"/>
        <v>0.11583589343019543</v>
      </c>
      <c r="AS455" s="112">
        <f t="shared" si="97"/>
        <v>0.13598389422785512</v>
      </c>
      <c r="AT455" s="112">
        <f t="shared" si="98"/>
        <v>8.4231811740165016E-2</v>
      </c>
      <c r="AU455" s="112">
        <f t="shared" si="99"/>
        <v>0.1328973184943272</v>
      </c>
      <c r="AV455" s="112">
        <f t="shared" si="100"/>
        <v>7.4017351633039498E-3</v>
      </c>
      <c r="AW455" s="112">
        <f t="shared" si="101"/>
        <v>6.1876028103801023E-2</v>
      </c>
      <c r="AX455" s="112">
        <f t="shared" si="102"/>
        <v>0.99999999999999989</v>
      </c>
      <c r="AY455" s="112">
        <f>SUMPRODUCT(AN455:AW455,幕後結果_最佳化!$Z$1005:$AI$1005)</f>
        <v>0.47291149374027652</v>
      </c>
      <c r="AZ455" s="112">
        <f>(SUMPRODUCT(AN455:AW455,MMULT(AN455:AW455,幕後結果!$AB$9:$AK$18)))*252</f>
        <v>5.2303681172551499E-2</v>
      </c>
      <c r="BA455" s="112">
        <f t="shared" si="103"/>
        <v>0.22869998070081138</v>
      </c>
      <c r="BB455" s="88">
        <f t="shared" si="104"/>
        <v>1.8802428072909363</v>
      </c>
      <c r="BC455" s="46"/>
      <c r="BD455" s="46"/>
    </row>
    <row r="456" spans="1:56">
      <c r="A456" s="81">
        <v>455</v>
      </c>
      <c r="B456" s="112">
        <v>2.6110608279973579E-2</v>
      </c>
      <c r="C456" s="112">
        <v>7.8698360302086101E-2</v>
      </c>
      <c r="D456" s="112">
        <v>0.12085309380589049</v>
      </c>
      <c r="E456" s="112">
        <v>0.84452141875419073</v>
      </c>
      <c r="F456" s="112">
        <v>0.51039086165234382</v>
      </c>
      <c r="G456" s="112">
        <v>0.75671081902999293</v>
      </c>
      <c r="H456" s="112">
        <v>0.70238856796169236</v>
      </c>
      <c r="I456" s="112">
        <v>0.82273583670605999</v>
      </c>
      <c r="J456" s="112">
        <v>0.8623260782276998</v>
      </c>
      <c r="K456" s="90">
        <v>0.82234657114336174</v>
      </c>
      <c r="L456" s="91"/>
      <c r="M456" s="92">
        <v>455</v>
      </c>
      <c r="N456" s="115">
        <v>-1.9413056340860428</v>
      </c>
      <c r="O456" s="115">
        <v>-1.4138814252556513</v>
      </c>
      <c r="P456" s="115">
        <v>-1.1707328225619456</v>
      </c>
      <c r="Q456" s="115">
        <v>1.0132156590972208</v>
      </c>
      <c r="R456" s="115">
        <v>2.6048973233210471E-2</v>
      </c>
      <c r="S456" s="115">
        <v>0.695761247374728</v>
      </c>
      <c r="T456" s="115">
        <v>0.53128274014786581</v>
      </c>
      <c r="U456" s="112">
        <v>0.92584155777987209</v>
      </c>
      <c r="V456" s="112">
        <v>1.0908296583195891</v>
      </c>
      <c r="W456" s="84">
        <v>0.92434473648280591</v>
      </c>
      <c r="X456" s="46"/>
      <c r="Y456" s="85">
        <v>455</v>
      </c>
      <c r="Z456" s="112">
        <f>(幕後結果!$AB$2+幕後結果!$AB$4*幕後結果_最佳化!$N1457)*12/3</f>
        <v>-2.4585191054149509</v>
      </c>
      <c r="AA456" s="112">
        <f>(幕後結果!$AC$2+幕後結果!$AC$4*幕後結果_最佳化!$O1457)*12/3</f>
        <v>-3.4950208817196198</v>
      </c>
      <c r="AB456" s="112">
        <f>(幕後結果!$AD$2+幕後結果!$AD$4*幕後結果_最佳化!$P1457)*12/3</f>
        <v>-1.2797056355083525</v>
      </c>
      <c r="AC456" s="112">
        <f>(幕後結果!$AE$2+幕後結果!$AE$4*幕後結果_最佳化!$Q1457)*12/3</f>
        <v>0.9863425844953041</v>
      </c>
      <c r="AD456" s="112">
        <f>(幕後結果!$AF$2+幕後結果!$AF$4*幕後結果_最佳化!$R1457)*12/3</f>
        <v>1.1877512792661453</v>
      </c>
      <c r="AE456" s="112">
        <f>(幕後結果!$AG$2+幕後結果!$AG$4*幕後結果_最佳化!$S1457)*12/3</f>
        <v>0.24906910558591999</v>
      </c>
      <c r="AF456" s="112">
        <f>(幕後結果!$AH$2+幕後結果!$AH$4*幕後結果_最佳化!$T1457)*12/3</f>
        <v>0.13684477887300237</v>
      </c>
      <c r="AG456" s="112">
        <f>(幕後結果!$AI$2+幕後結果!$AI$4*幕後結果_最佳化!$U1457)*12/3</f>
        <v>0.69565400591425097</v>
      </c>
      <c r="AH456" s="112">
        <f>(幕後結果!$AJ$2+幕後結果!$AJ$4*幕後結果_最佳化!$V1457)*12/3</f>
        <v>1.5248066081732758</v>
      </c>
      <c r="AI456" s="86">
        <f>(幕後結果!$AK$2+幕後結果!$AK$4*幕後結果_最佳化!$W1457)*12/3</f>
        <v>2.2312329680151066E-2</v>
      </c>
      <c r="AJ456" s="46"/>
      <c r="AK456" s="46"/>
      <c r="AL456" s="46"/>
      <c r="AM456" s="94">
        <v>455</v>
      </c>
      <c r="AN456" s="112">
        <f t="shared" si="92"/>
        <v>9.2712960596077532E-2</v>
      </c>
      <c r="AO456" s="112">
        <f t="shared" si="93"/>
        <v>0.26561427648474867</v>
      </c>
      <c r="AP456" s="112">
        <f t="shared" si="94"/>
        <v>7.5867670547154361E-4</v>
      </c>
      <c r="AQ456" s="112">
        <f t="shared" si="95"/>
        <v>2.6118261686414575E-2</v>
      </c>
      <c r="AR456" s="112">
        <f t="shared" si="96"/>
        <v>0.11301350650143074</v>
      </c>
      <c r="AS456" s="112">
        <f t="shared" si="97"/>
        <v>8.8630090177504867E-2</v>
      </c>
      <c r="AT456" s="112">
        <f t="shared" si="98"/>
        <v>4.3110024509098573E-2</v>
      </c>
      <c r="AU456" s="112">
        <f t="shared" si="99"/>
        <v>4.1905347084032256E-2</v>
      </c>
      <c r="AV456" s="112">
        <f t="shared" si="100"/>
        <v>0.19736553565434983</v>
      </c>
      <c r="AW456" s="112">
        <f t="shared" si="101"/>
        <v>0.13077132060087152</v>
      </c>
      <c r="AX456" s="112">
        <f t="shared" si="102"/>
        <v>1.0000000000000002</v>
      </c>
      <c r="AY456" s="112">
        <f>SUMPRODUCT(AN456:AW456,幕後結果_最佳化!$Z$1005:$AI$1005)</f>
        <v>0.13612563922117341</v>
      </c>
      <c r="AZ456" s="112">
        <f>(SUMPRODUCT(AN456:AW456,MMULT(AN456:AW456,幕後結果!$AB$9:$AK$18)))*252</f>
        <v>7.1767877742230826E-2</v>
      </c>
      <c r="BA456" s="112">
        <f t="shared" si="103"/>
        <v>0.26789527383332246</v>
      </c>
      <c r="BB456" s="88">
        <f t="shared" si="104"/>
        <v>0.34799284767963473</v>
      </c>
      <c r="BC456" s="46"/>
      <c r="BD456" s="46"/>
    </row>
    <row r="457" spans="1:56">
      <c r="A457" s="81">
        <v>456</v>
      </c>
      <c r="B457" s="112">
        <v>7.7852248759415987E-2</v>
      </c>
      <c r="C457" s="112">
        <v>2.5230343884906192E-2</v>
      </c>
      <c r="D457" s="112">
        <v>0.52070020769035352</v>
      </c>
      <c r="E457" s="112">
        <v>0.705694050064682</v>
      </c>
      <c r="F457" s="112">
        <v>0.74628339706344904</v>
      </c>
      <c r="G457" s="112">
        <v>9.7921947676700372E-2</v>
      </c>
      <c r="H457" s="112">
        <v>0.83057276950235992</v>
      </c>
      <c r="I457" s="112">
        <v>0.56590312599780646</v>
      </c>
      <c r="J457" s="112">
        <v>0.32483321774803176</v>
      </c>
      <c r="K457" s="90">
        <v>0.47020126576627486</v>
      </c>
      <c r="L457" s="91"/>
      <c r="M457" s="92">
        <v>456</v>
      </c>
      <c r="N457" s="115">
        <v>-1.4196675224353303</v>
      </c>
      <c r="O457" s="115">
        <v>-1.9560379156666261</v>
      </c>
      <c r="P457" s="115">
        <v>5.1911031052666305E-2</v>
      </c>
      <c r="Q457" s="115">
        <v>0.54084866032961931</v>
      </c>
      <c r="R457" s="115">
        <v>0.66283972912299438</v>
      </c>
      <c r="S457" s="115">
        <v>-1.2934834762982859</v>
      </c>
      <c r="T457" s="115">
        <v>0.95643113486678422</v>
      </c>
      <c r="U457" s="112">
        <v>0.16595324110959694</v>
      </c>
      <c r="V457" s="112">
        <v>-0.45422563291835377</v>
      </c>
      <c r="W457" s="84">
        <v>-7.4763942093477018E-2</v>
      </c>
      <c r="X457" s="46"/>
      <c r="Y457" s="85">
        <v>456</v>
      </c>
      <c r="Z457" s="112">
        <f>(幕後結果!$AB$2+幕後結果!$AB$4*幕後結果_最佳化!$N1458)*12/3</f>
        <v>-1.8108791008637899</v>
      </c>
      <c r="AA457" s="112">
        <f>(幕後結果!$AC$2+幕後結果!$AC$4*幕後結果_最佳化!$O1458)*12/3</f>
        <v>-4.196829497942268</v>
      </c>
      <c r="AB457" s="112">
        <f>(幕後結果!$AD$2+幕後結果!$AD$4*幕後結果_最佳化!$P1458)*12/3</f>
        <v>-0.11891930475190371</v>
      </c>
      <c r="AC457" s="112">
        <f>(幕後結果!$AE$2+幕後結果!$AE$4*幕後結果_最佳化!$Q1458)*12/3</f>
        <v>0.86929211377968718</v>
      </c>
      <c r="AD457" s="112">
        <f>(幕後結果!$AF$2+幕後結果!$AF$4*幕後結果_最佳化!$R1458)*12/3</f>
        <v>1.9353477395800169</v>
      </c>
      <c r="AE457" s="112">
        <f>(幕後結果!$AG$2+幕後結果!$AG$4*幕後結果_最佳化!$S1458)*12/3</f>
        <v>-1.8289734663492443</v>
      </c>
      <c r="AF457" s="112">
        <f>(幕後結果!$AH$2+幕後結果!$AH$4*幕後結果_最佳化!$T1458)*12/3</f>
        <v>0.57517061647229517</v>
      </c>
      <c r="AG457" s="112">
        <f>(幕後結果!$AI$2+幕後結果!$AI$4*幕後結果_最佳化!$U1458)*12/3</f>
        <v>-7.0065261728704697E-2</v>
      </c>
      <c r="AH457" s="112">
        <f>(幕後結果!$AJ$2+幕後結果!$AJ$4*幕後結果_最佳化!$V1458)*12/3</f>
        <v>0.80347736487269927</v>
      </c>
      <c r="AI457" s="86">
        <f>(幕後結果!$AK$2+幕後結果!$AK$4*幕後結果_最佳化!$W1458)*12/3</f>
        <v>-0.77223643390494645</v>
      </c>
      <c r="AJ457" s="46"/>
      <c r="AK457" s="46"/>
      <c r="AL457" s="46"/>
      <c r="AM457" s="94">
        <v>456</v>
      </c>
      <c r="AN457" s="112">
        <f t="shared" si="92"/>
        <v>8.4412997074584342E-2</v>
      </c>
      <c r="AO457" s="112">
        <f t="shared" si="93"/>
        <v>0.11530424007560976</v>
      </c>
      <c r="AP457" s="112">
        <f t="shared" si="94"/>
        <v>0.12196978410131608</v>
      </c>
      <c r="AQ457" s="112">
        <f t="shared" si="95"/>
        <v>8.7772661456053502E-2</v>
      </c>
      <c r="AR457" s="112">
        <f t="shared" si="96"/>
        <v>0.1311762075595472</v>
      </c>
      <c r="AS457" s="112">
        <f t="shared" si="97"/>
        <v>6.8091785133771482E-2</v>
      </c>
      <c r="AT457" s="112">
        <f t="shared" si="98"/>
        <v>0.12335206971163591</v>
      </c>
      <c r="AU457" s="112">
        <f t="shared" si="99"/>
        <v>0.12012711116253415</v>
      </c>
      <c r="AV457" s="112">
        <f t="shared" si="100"/>
        <v>7.4170647876709239E-2</v>
      </c>
      <c r="AW457" s="112">
        <f t="shared" si="101"/>
        <v>7.3622495848238267E-2</v>
      </c>
      <c r="AX457" s="112">
        <f t="shared" si="102"/>
        <v>1</v>
      </c>
      <c r="AY457" s="112">
        <f>SUMPRODUCT(AN457:AW457,幕後結果_最佳化!$Z$1005:$AI$1005)</f>
        <v>0.36657313763055066</v>
      </c>
      <c r="AZ457" s="112">
        <f>(SUMPRODUCT(AN457:AW457,MMULT(AN457:AW457,幕後結果!$AB$9:$AK$18)))*252</f>
        <v>5.1756401996445593E-2</v>
      </c>
      <c r="BA457" s="112">
        <f t="shared" si="103"/>
        <v>0.22750033405787692</v>
      </c>
      <c r="BB457" s="88">
        <f t="shared" si="104"/>
        <v>1.4227369773804686</v>
      </c>
      <c r="BC457" s="46"/>
      <c r="BD457" s="46"/>
    </row>
    <row r="458" spans="1:56">
      <c r="A458" s="81">
        <v>457</v>
      </c>
      <c r="B458" s="112">
        <v>0.23791457937480076</v>
      </c>
      <c r="C458" s="112">
        <v>7.7171379839933829E-2</v>
      </c>
      <c r="D458" s="112">
        <v>0.60866819893191848</v>
      </c>
      <c r="E458" s="112">
        <v>0.82882294603516593</v>
      </c>
      <c r="F458" s="112">
        <v>0.74375667094903175</v>
      </c>
      <c r="G458" s="112">
        <v>0.84219470701724042</v>
      </c>
      <c r="H458" s="112">
        <v>0.98467808170451443</v>
      </c>
      <c r="I458" s="112">
        <v>0.48266087322774576</v>
      </c>
      <c r="J458" s="112">
        <v>0.68164050123357556</v>
      </c>
      <c r="K458" s="90">
        <v>0.32316465183276799</v>
      </c>
      <c r="L458" s="91"/>
      <c r="M458" s="92">
        <v>457</v>
      </c>
      <c r="N458" s="115">
        <v>-0.71302682383666749</v>
      </c>
      <c r="O458" s="115">
        <v>-1.4243583664625028</v>
      </c>
      <c r="P458" s="115">
        <v>0.27584957871432902</v>
      </c>
      <c r="Q458" s="115">
        <v>0.94952412509871342</v>
      </c>
      <c r="R458" s="115">
        <v>0.65497063891857543</v>
      </c>
      <c r="S458" s="115">
        <v>1.0035188514073055</v>
      </c>
      <c r="T458" s="115">
        <v>2.1616672130479708</v>
      </c>
      <c r="U458" s="112">
        <v>-4.347643807428412E-2</v>
      </c>
      <c r="V458" s="112">
        <v>0.47229113442804926</v>
      </c>
      <c r="W458" s="84">
        <v>-0.45886752080877335</v>
      </c>
      <c r="X458" s="46"/>
      <c r="Y458" s="85">
        <v>457</v>
      </c>
      <c r="Z458" s="112">
        <f>(幕後結果!$AB$2+幕後結果!$AB$4*幕後結果_最佳化!$N1459)*12/3</f>
        <v>-0.93354906106233759</v>
      </c>
      <c r="AA458" s="112">
        <f>(幕後結果!$AC$2+幕後結果!$AC$4*幕後結果_最佳化!$O1459)*12/3</f>
        <v>-3.4027397757491276</v>
      </c>
      <c r="AB458" s="112">
        <f>(幕後結果!$AD$2+幕後結果!$AD$4*幕後結果_最佳化!$P1459)*12/3</f>
        <v>0.34182585976909391</v>
      </c>
      <c r="AC458" s="112">
        <f>(幕後結果!$AE$2+幕後結果!$AE$4*幕後結果_最佳化!$Q1459)*12/3</f>
        <v>1.3525195690854217</v>
      </c>
      <c r="AD458" s="112">
        <f>(幕後結果!$AF$2+幕後結果!$AF$4*幕後結果_最佳化!$R1459)*12/3</f>
        <v>2.4045095519401127</v>
      </c>
      <c r="AE458" s="112">
        <f>(幕後結果!$AG$2+幕後結果!$AG$4*幕後結果_最佳化!$S1459)*12/3</f>
        <v>0.68415029153327189</v>
      </c>
      <c r="AF458" s="112">
        <f>(幕後結果!$AH$2+幕後結果!$AH$4*幕後結果_最佳化!$T1459)*12/3</f>
        <v>1.369161025904079</v>
      </c>
      <c r="AG458" s="112">
        <f>(幕後結果!$AI$2+幕後結果!$AI$4*幕後結果_最佳化!$U1459)*12/3</f>
        <v>0.73729156835445053</v>
      </c>
      <c r="AH458" s="112">
        <f>(幕後結果!$AJ$2+幕後結果!$AJ$4*幕後結果_最佳化!$V1459)*12/3</f>
        <v>1.9399156564260229</v>
      </c>
      <c r="AI458" s="86">
        <f>(幕後結果!$AK$2+幕後結果!$AK$4*幕後結果_最佳化!$W1459)*12/3</f>
        <v>-0.39236778253095483</v>
      </c>
      <c r="AJ458" s="46"/>
      <c r="AK458" s="46"/>
      <c r="AL458" s="46"/>
      <c r="AM458" s="94">
        <v>457</v>
      </c>
      <c r="AN458" s="112">
        <f t="shared" si="92"/>
        <v>8.4727568590258581E-2</v>
      </c>
      <c r="AO458" s="112">
        <f t="shared" si="93"/>
        <v>4.2111693518678946E-2</v>
      </c>
      <c r="AP458" s="112">
        <f t="shared" si="94"/>
        <v>0.13690719767174481</v>
      </c>
      <c r="AQ458" s="112">
        <f t="shared" si="95"/>
        <v>0.11983865907752225</v>
      </c>
      <c r="AR458" s="112">
        <f t="shared" si="96"/>
        <v>6.4295904208708926E-2</v>
      </c>
      <c r="AS458" s="112">
        <f t="shared" si="97"/>
        <v>6.9143712520159634E-2</v>
      </c>
      <c r="AT458" s="112">
        <f t="shared" si="98"/>
        <v>0.15384657502991944</v>
      </c>
      <c r="AU458" s="112">
        <f t="shared" si="99"/>
        <v>0.13643309960415848</v>
      </c>
      <c r="AV458" s="112">
        <f t="shared" si="100"/>
        <v>7.2877062864767181E-2</v>
      </c>
      <c r="AW458" s="112">
        <f t="shared" si="101"/>
        <v>0.11981852691408171</v>
      </c>
      <c r="AX458" s="112">
        <f t="shared" si="102"/>
        <v>0.99999999999999989</v>
      </c>
      <c r="AY458" s="112">
        <f>SUMPRODUCT(AN458:AW458,幕後結果_最佳化!$Z$1005:$AI$1005)</f>
        <v>0.3690877314733767</v>
      </c>
      <c r="AZ458" s="112">
        <f>(SUMPRODUCT(AN458:AW458,MMULT(AN458:AW458,幕後結果!$AB$9:$AK$18)))*252</f>
        <v>4.4618318033887161E-2</v>
      </c>
      <c r="BA458" s="112">
        <f t="shared" si="103"/>
        <v>0.2112304855694063</v>
      </c>
      <c r="BB458" s="88">
        <f t="shared" si="104"/>
        <v>1.5442265854480444</v>
      </c>
      <c r="BC458" s="46"/>
      <c r="BD458" s="46"/>
    </row>
    <row r="459" spans="1:56">
      <c r="A459" s="81">
        <v>458</v>
      </c>
      <c r="B459" s="112">
        <v>0.36922274328558058</v>
      </c>
      <c r="C459" s="112">
        <v>0.83088943466576293</v>
      </c>
      <c r="D459" s="112">
        <v>0.93741017410318528</v>
      </c>
      <c r="E459" s="112">
        <v>0.31752828663651211</v>
      </c>
      <c r="F459" s="112">
        <v>0.11036759485087511</v>
      </c>
      <c r="G459" s="112">
        <v>0.65477573535641076</v>
      </c>
      <c r="H459" s="112">
        <v>0.24499441482128859</v>
      </c>
      <c r="I459" s="112">
        <v>0.73877959599837206</v>
      </c>
      <c r="J459" s="112">
        <v>0.48137533196362603</v>
      </c>
      <c r="K459" s="90">
        <v>0.26206080294832845</v>
      </c>
      <c r="L459" s="91"/>
      <c r="M459" s="92">
        <v>458</v>
      </c>
      <c r="N459" s="115">
        <v>-0.33391263309699137</v>
      </c>
      <c r="O459" s="115">
        <v>0.95768597571156122</v>
      </c>
      <c r="P459" s="115">
        <v>1.53339056600583</v>
      </c>
      <c r="Q459" s="115">
        <v>-0.47462178856399534</v>
      </c>
      <c r="R459" s="115">
        <v>-1.2245755368645321</v>
      </c>
      <c r="S459" s="115">
        <v>0.39824645014649784</v>
      </c>
      <c r="T459" s="115">
        <v>-0.69032659060307044</v>
      </c>
      <c r="U459" s="112">
        <v>0.63958750483645188</v>
      </c>
      <c r="V459" s="112">
        <v>-4.6702090826698552E-2</v>
      </c>
      <c r="W459" s="84">
        <v>-0.63700497060243011</v>
      </c>
      <c r="X459" s="46"/>
      <c r="Y459" s="85">
        <v>458</v>
      </c>
      <c r="Z459" s="112">
        <f>(幕後結果!$AB$2+幕後結果!$AB$4*幕後結果_最佳化!$N1460)*12/3</f>
        <v>-0.46285968708411945</v>
      </c>
      <c r="AA459" s="112">
        <f>(幕後結果!$AC$2+幕後結果!$AC$4*幕後結果_最佳化!$O1460)*12/3</f>
        <v>-8.7169590745572068E-2</v>
      </c>
      <c r="AB459" s="112">
        <f>(幕後結果!$AD$2+幕後結果!$AD$4*幕後結果_最佳化!$P1460)*12/3</f>
        <v>1.7869011775217636</v>
      </c>
      <c r="AC459" s="112">
        <f>(幕後結果!$AE$2+幕後結果!$AE$4*幕後結果_最佳化!$Q1460)*12/3</f>
        <v>1.0509773282902497</v>
      </c>
      <c r="AD459" s="112">
        <f>(幕後結果!$AF$2+幕後結果!$AF$4*幕後結果_最佳化!$R1460)*12/3</f>
        <v>1.1425619715119633</v>
      </c>
      <c r="AE459" s="112">
        <f>(幕後結果!$AG$2+幕後結果!$AG$4*幕後結果_最佳化!$S1460)*12/3</f>
        <v>0.3721848896247299</v>
      </c>
      <c r="AF459" s="112">
        <f>(幕後結果!$AH$2+幕後結果!$AH$4*幕後結果_最佳化!$T1460)*12/3</f>
        <v>-0.48383224952024162</v>
      </c>
      <c r="AG459" s="112">
        <f>(幕後結果!$AI$2+幕後結果!$AI$4*幕後結果_最佳化!$U1460)*12/3</f>
        <v>0.86209121612093365</v>
      </c>
      <c r="AH459" s="112">
        <f>(幕後結果!$AJ$2+幕後結果!$AJ$4*幕後結果_最佳化!$V1460)*12/3</f>
        <v>0.63409862667221284</v>
      </c>
      <c r="AI459" s="86">
        <f>(幕後結果!$AK$2+幕後結果!$AK$4*幕後結果_最佳化!$W1460)*12/3</f>
        <v>-0.17163733471420084</v>
      </c>
      <c r="AJ459" s="46"/>
      <c r="AK459" s="46"/>
      <c r="AL459" s="46"/>
      <c r="AM459" s="94">
        <v>458</v>
      </c>
      <c r="AN459" s="112">
        <f t="shared" si="92"/>
        <v>0.16381650359706393</v>
      </c>
      <c r="AO459" s="112">
        <f t="shared" si="93"/>
        <v>9.3022223429487169E-2</v>
      </c>
      <c r="AP459" s="112">
        <f t="shared" si="94"/>
        <v>2.2557631649899663E-2</v>
      </c>
      <c r="AQ459" s="112">
        <f t="shared" si="95"/>
        <v>8.5385080904307756E-2</v>
      </c>
      <c r="AR459" s="112">
        <f t="shared" si="96"/>
        <v>5.4346472119732835E-2</v>
      </c>
      <c r="AS459" s="112">
        <f t="shared" si="97"/>
        <v>0.11483143823874212</v>
      </c>
      <c r="AT459" s="112">
        <f t="shared" si="98"/>
        <v>0.13235209420141275</v>
      </c>
      <c r="AU459" s="112">
        <f t="shared" si="99"/>
        <v>0.16963011717462922</v>
      </c>
      <c r="AV459" s="112">
        <f t="shared" si="100"/>
        <v>0.15474484997711191</v>
      </c>
      <c r="AW459" s="112">
        <f t="shared" si="101"/>
        <v>9.3135887076127282E-3</v>
      </c>
      <c r="AX459" s="112">
        <f t="shared" si="102"/>
        <v>1</v>
      </c>
      <c r="AY459" s="112">
        <f>SUMPRODUCT(AN459:AW459,幕後結果_最佳化!$Z$1005:$AI$1005)</f>
        <v>0.28403777446605633</v>
      </c>
      <c r="AZ459" s="112">
        <f>(SUMPRODUCT(AN459:AW459,MMULT(AN459:AW459,幕後結果!$AB$9:$AK$18)))*252</f>
        <v>5.0012564860885095E-2</v>
      </c>
      <c r="BA459" s="112">
        <f t="shared" si="103"/>
        <v>0.22363489186816329</v>
      </c>
      <c r="BB459" s="88">
        <f t="shared" si="104"/>
        <v>1.0782654372565945</v>
      </c>
      <c r="BC459" s="46"/>
      <c r="BD459" s="46"/>
    </row>
    <row r="460" spans="1:56">
      <c r="A460" s="81">
        <v>459</v>
      </c>
      <c r="B460" s="112">
        <v>0.44887159849645109</v>
      </c>
      <c r="C460" s="112">
        <v>0.67332811463326747</v>
      </c>
      <c r="D460" s="112">
        <v>0.44268054144201141</v>
      </c>
      <c r="E460" s="112">
        <v>0.57280978475659472</v>
      </c>
      <c r="F460" s="112">
        <v>0.82622886099352288</v>
      </c>
      <c r="G460" s="112">
        <v>0.74033262056126414</v>
      </c>
      <c r="H460" s="112">
        <v>0.98785276809259237</v>
      </c>
      <c r="I460" s="112">
        <v>0.54970145998087827</v>
      </c>
      <c r="J460" s="112">
        <v>0.23157366973968041</v>
      </c>
      <c r="K460" s="90">
        <v>0.38705658215254335</v>
      </c>
      <c r="L460" s="91"/>
      <c r="M460" s="92">
        <v>459</v>
      </c>
      <c r="N460" s="115">
        <v>-0.12851276498224135</v>
      </c>
      <c r="O460" s="115">
        <v>0.44912183390543681</v>
      </c>
      <c r="P460" s="115">
        <v>-0.14417651829549669</v>
      </c>
      <c r="Q460" s="115">
        <v>0.18353223238715355</v>
      </c>
      <c r="R460" s="115">
        <v>0.93936714012690659</v>
      </c>
      <c r="S460" s="115">
        <v>0.64437119474911408</v>
      </c>
      <c r="T460" s="115">
        <v>2.252440262025226</v>
      </c>
      <c r="U460" s="112">
        <v>0.12490712194142968</v>
      </c>
      <c r="V460" s="112">
        <v>-0.73367417853704708</v>
      </c>
      <c r="W460" s="84">
        <v>-0.28699889763577202</v>
      </c>
      <c r="X460" s="46"/>
      <c r="Y460" s="85">
        <v>459</v>
      </c>
      <c r="Z460" s="112">
        <f>(幕後結果!$AB$2+幕後結果!$AB$4*幕後結果_最佳化!$N1461)*12/3</f>
        <v>-0.2078453993057793</v>
      </c>
      <c r="AA460" s="112">
        <f>(幕後結果!$AC$2+幕後結果!$AC$4*幕後結果_最佳化!$O1461)*12/3</f>
        <v>-0.77016188388920914</v>
      </c>
      <c r="AB460" s="112">
        <f>(幕後結果!$AD$2+幕後結果!$AD$4*幕後結果_最佳化!$P1461)*12/3</f>
        <v>0.34443013269507894</v>
      </c>
      <c r="AC460" s="112">
        <f>(幕後結果!$AE$2+幕後結果!$AE$4*幕後結果_最佳化!$Q1461)*12/3</f>
        <v>1.0570153123644634</v>
      </c>
      <c r="AD460" s="112">
        <f>(幕後結果!$AF$2+幕後結果!$AF$4*幕後結果_最佳化!$R1461)*12/3</f>
        <v>3.1335506490255813</v>
      </c>
      <c r="AE460" s="112">
        <f>(幕後結果!$AG$2+幕後結果!$AG$4*幕後結果_最佳化!$S1461)*12/3</f>
        <v>0.86817494701083164</v>
      </c>
      <c r="AF460" s="112">
        <f>(幕後結果!$AH$2+幕後結果!$AH$4*幕後結果_最佳化!$T1461)*12/3</f>
        <v>1.558987570255278</v>
      </c>
      <c r="AG460" s="112">
        <f>(幕後結果!$AI$2+幕後結果!$AI$4*幕後結果_最佳化!$U1461)*12/3</f>
        <v>0.95217552475936218</v>
      </c>
      <c r="AH460" s="112">
        <f>(幕後結果!$AJ$2+幕後結果!$AJ$4*幕後結果_最佳化!$V1461)*12/3</f>
        <v>1.1510515925445015</v>
      </c>
      <c r="AI460" s="86">
        <f>(幕後結果!$AK$2+幕後結果!$AK$4*幕後結果_最佳化!$W1461)*12/3</f>
        <v>0.22424526270371425</v>
      </c>
      <c r="AJ460" s="46"/>
      <c r="AK460" s="46"/>
      <c r="AL460" s="46"/>
      <c r="AM460" s="94">
        <v>459</v>
      </c>
      <c r="AN460" s="112">
        <f t="shared" si="92"/>
        <v>5.6221004792310354E-2</v>
      </c>
      <c r="AO460" s="112">
        <f t="shared" si="93"/>
        <v>4.8399206213395475E-2</v>
      </c>
      <c r="AP460" s="112">
        <f t="shared" si="94"/>
        <v>0.1403552533417701</v>
      </c>
      <c r="AQ460" s="112">
        <f t="shared" si="95"/>
        <v>0.11897863360174336</v>
      </c>
      <c r="AR460" s="112">
        <f t="shared" si="96"/>
        <v>0.17713782165455394</v>
      </c>
      <c r="AS460" s="112">
        <f t="shared" si="97"/>
        <v>2.6218138477700943E-2</v>
      </c>
      <c r="AT460" s="112">
        <f t="shared" si="98"/>
        <v>0.15475025461979425</v>
      </c>
      <c r="AU460" s="112">
        <f t="shared" si="99"/>
        <v>2.6487085379238894E-2</v>
      </c>
      <c r="AV460" s="112">
        <f t="shared" si="100"/>
        <v>0.12414119929362502</v>
      </c>
      <c r="AW460" s="112">
        <f t="shared" si="101"/>
        <v>0.12731140262586765</v>
      </c>
      <c r="AX460" s="112">
        <f t="shared" si="102"/>
        <v>1</v>
      </c>
      <c r="AY460" s="112">
        <f>SUMPRODUCT(AN460:AW460,幕後結果_最佳化!$Z$1005:$AI$1005)</f>
        <v>0.62243020931456605</v>
      </c>
      <c r="AZ460" s="112">
        <f>(SUMPRODUCT(AN460:AW460,MMULT(AN460:AW460,幕後結果!$AB$9:$AK$18)))*252</f>
        <v>4.9267659447178785E-2</v>
      </c>
      <c r="BA460" s="112">
        <f t="shared" si="103"/>
        <v>0.22196319390200436</v>
      </c>
      <c r="BB460" s="88">
        <f t="shared" si="104"/>
        <v>2.6109293127689703</v>
      </c>
      <c r="BC460" s="46"/>
      <c r="BD460" s="46"/>
    </row>
    <row r="461" spans="1:56">
      <c r="A461" s="81">
        <v>460</v>
      </c>
      <c r="B461" s="112">
        <v>0.12841809261088377</v>
      </c>
      <c r="C461" s="112">
        <v>0.53080130983745755</v>
      </c>
      <c r="D461" s="112">
        <v>0.51339077672794953</v>
      </c>
      <c r="E461" s="112">
        <v>0.53715225357646545</v>
      </c>
      <c r="F461" s="112">
        <v>0.49057602684661128</v>
      </c>
      <c r="G461" s="112">
        <v>0.28996850072640279</v>
      </c>
      <c r="H461" s="112">
        <v>0.62453347724569808</v>
      </c>
      <c r="I461" s="112">
        <v>0.98898817628499858</v>
      </c>
      <c r="J461" s="112">
        <v>0.99925954414378126</v>
      </c>
      <c r="K461" s="90">
        <v>0.75797661161585195</v>
      </c>
      <c r="L461" s="91"/>
      <c r="M461" s="92">
        <v>460</v>
      </c>
      <c r="N461" s="115">
        <v>-1.133900743499511</v>
      </c>
      <c r="O461" s="115">
        <v>7.7284300011477333E-2</v>
      </c>
      <c r="P461" s="115">
        <v>3.3572004886003266E-2</v>
      </c>
      <c r="Q461" s="115">
        <v>9.3261908394132703E-2</v>
      </c>
      <c r="R461" s="115">
        <v>-2.3624594947358281E-2</v>
      </c>
      <c r="S461" s="115">
        <v>-0.55347674322376494</v>
      </c>
      <c r="T461" s="115">
        <v>0.31740930778118714</v>
      </c>
      <c r="U461" s="112">
        <v>2.2899597947011423</v>
      </c>
      <c r="V461" s="112">
        <v>3.1783982791313559</v>
      </c>
      <c r="W461" s="84">
        <v>0.69980870645443993</v>
      </c>
      <c r="X461" s="46"/>
      <c r="Y461" s="85">
        <v>460</v>
      </c>
      <c r="Z461" s="112">
        <f>(幕後結果!$AB$2+幕後結果!$AB$4*幕後結果_最佳化!$N1462)*12/3</f>
        <v>-1.4560852430589943</v>
      </c>
      <c r="AA461" s="112">
        <f>(幕後結果!$AC$2+幕後結果!$AC$4*幕後結果_最佳化!$O1462)*12/3</f>
        <v>-1.3699343315190695</v>
      </c>
      <c r="AB461" s="112">
        <f>(幕後結果!$AD$2+幕後結果!$AD$4*幕後結果_最佳化!$P1462)*12/3</f>
        <v>0.15778131660571615</v>
      </c>
      <c r="AC461" s="112">
        <f>(幕後結果!$AE$2+幕後結果!$AE$4*幕後結果_最佳化!$Q1462)*12/3</f>
        <v>0.90923498160387461</v>
      </c>
      <c r="AD461" s="112">
        <f>(幕後結果!$AF$2+幕後結果!$AF$4*幕後結果_最佳化!$R1462)*12/3</f>
        <v>1.7667564651563874</v>
      </c>
      <c r="AE461" s="112">
        <f>(幕後結果!$AG$2+幕後結果!$AG$4*幕後結果_最佳化!$S1462)*12/3</f>
        <v>-0.62155023913651186</v>
      </c>
      <c r="AF461" s="112">
        <f>(幕後結果!$AH$2+幕後結果!$AH$4*幕後結果_最佳化!$T1462)*12/3</f>
        <v>0.20949414959977511</v>
      </c>
      <c r="AG461" s="112">
        <f>(幕後結果!$AI$2+幕後結果!$AI$4*幕後結果_最佳化!$U1462)*12/3</f>
        <v>1.7548009636899311</v>
      </c>
      <c r="AH461" s="112">
        <f>(幕後結果!$AJ$2+幕後結果!$AJ$4*幕後結果_最佳化!$V1462)*12/3</f>
        <v>3.5490500128500422</v>
      </c>
      <c r="AI461" s="86">
        <f>(幕後結果!$AK$2+幕後結果!$AK$4*幕後結果_最佳化!$W1462)*12/3</f>
        <v>0.81558676846354905</v>
      </c>
      <c r="AJ461" s="46"/>
      <c r="AK461" s="46"/>
      <c r="AL461" s="46"/>
      <c r="AM461" s="94">
        <v>460</v>
      </c>
      <c r="AN461" s="112">
        <f t="shared" si="92"/>
        <v>3.870446403279558E-2</v>
      </c>
      <c r="AO461" s="112">
        <f t="shared" si="93"/>
        <v>1.829863751297325E-2</v>
      </c>
      <c r="AP461" s="112">
        <f t="shared" si="94"/>
        <v>0.16996524286110726</v>
      </c>
      <c r="AQ461" s="112">
        <f t="shared" si="95"/>
        <v>0.15774202020585029</v>
      </c>
      <c r="AR461" s="112">
        <f t="shared" si="96"/>
        <v>0.1165571478527519</v>
      </c>
      <c r="AS461" s="112">
        <f t="shared" si="97"/>
        <v>5.0798304090444162E-2</v>
      </c>
      <c r="AT461" s="112">
        <f t="shared" si="98"/>
        <v>1.1601550580714812E-2</v>
      </c>
      <c r="AU461" s="112">
        <f t="shared" si="99"/>
        <v>0.17558527461487522</v>
      </c>
      <c r="AV461" s="112">
        <f t="shared" si="100"/>
        <v>0.15067885021800825</v>
      </c>
      <c r="AW461" s="112">
        <f t="shared" si="101"/>
        <v>0.11006850803047903</v>
      </c>
      <c r="AX461" s="112">
        <f t="shared" si="102"/>
        <v>0.99999999999999978</v>
      </c>
      <c r="AY461" s="112">
        <f>SUMPRODUCT(AN461:AW461,幕後結果_最佳化!$Z$1005:$AI$1005)</f>
        <v>0.68057396532106551</v>
      </c>
      <c r="AZ461" s="112">
        <f>(SUMPRODUCT(AN461:AW461,MMULT(AN461:AW461,幕後結果!$AB$9:$AK$18)))*252</f>
        <v>5.3426014261010187E-2</v>
      </c>
      <c r="BA461" s="112">
        <f t="shared" si="103"/>
        <v>0.23114068067090696</v>
      </c>
      <c r="BB461" s="88">
        <f t="shared" si="104"/>
        <v>2.7588132191622803</v>
      </c>
      <c r="BC461" s="46"/>
      <c r="BD461" s="46"/>
    </row>
    <row r="462" spans="1:56">
      <c r="A462" s="81">
        <v>461</v>
      </c>
      <c r="B462" s="112">
        <v>9.6179030333785054E-2</v>
      </c>
      <c r="C462" s="112">
        <v>0.76860003285759282</v>
      </c>
      <c r="D462" s="112">
        <v>0.56649805747090465</v>
      </c>
      <c r="E462" s="112">
        <v>0.45865073347460061</v>
      </c>
      <c r="F462" s="112">
        <v>0.34017128409254815</v>
      </c>
      <c r="G462" s="112">
        <v>0.66784174605217728</v>
      </c>
      <c r="H462" s="112">
        <v>0.74818044208840995</v>
      </c>
      <c r="I462" s="112">
        <v>0.59795050833405328</v>
      </c>
      <c r="J462" s="112">
        <v>0.32292620477344114</v>
      </c>
      <c r="K462" s="90">
        <v>0.26446727204524101</v>
      </c>
      <c r="L462" s="91"/>
      <c r="M462" s="92">
        <v>461</v>
      </c>
      <c r="N462" s="115">
        <v>-1.303635001681009</v>
      </c>
      <c r="O462" s="115">
        <v>0.73424417559653565</v>
      </c>
      <c r="P462" s="115">
        <v>0.16746538066442657</v>
      </c>
      <c r="Q462" s="115">
        <v>-0.10383351769570766</v>
      </c>
      <c r="R462" s="115">
        <v>-0.41199570924758522</v>
      </c>
      <c r="S462" s="115">
        <v>0.43396134987993856</v>
      </c>
      <c r="T462" s="115">
        <v>0.66877484437748635</v>
      </c>
      <c r="U462" s="112">
        <v>0.24804578349432108</v>
      </c>
      <c r="V462" s="112">
        <v>-0.4595316774292274</v>
      </c>
      <c r="W462" s="84">
        <v>-0.62963328040420141</v>
      </c>
      <c r="X462" s="46"/>
      <c r="Y462" s="85">
        <v>461</v>
      </c>
      <c r="Z462" s="112">
        <f>(幕後結果!$AB$2+幕後結果!$AB$4*幕後結果_最佳化!$N1463)*12/3</f>
        <v>-1.6668188786695</v>
      </c>
      <c r="AA462" s="112">
        <f>(幕後結果!$AC$2+幕後結果!$AC$4*幕後結果_最佳化!$O1463)*12/3</f>
        <v>-0.47934308591598662</v>
      </c>
      <c r="AB462" s="112">
        <f>(幕後結果!$AD$2+幕後結果!$AD$4*幕後結果_最佳化!$P1463)*12/3</f>
        <v>0.28932883753648386</v>
      </c>
      <c r="AC462" s="112">
        <f>(幕後結果!$AE$2+幕後結果!$AE$4*幕後結果_最佳化!$Q1463)*12/3</f>
        <v>0.90143388916336642</v>
      </c>
      <c r="AD462" s="112">
        <f>(幕後結果!$AF$2+幕後結果!$AF$4*幕後結果_最佳化!$R1463)*12/3</f>
        <v>1.4750657207885862</v>
      </c>
      <c r="AE462" s="112">
        <f>(幕後結果!$AG$2+幕後結果!$AG$4*幕後結果_最佳化!$S1463)*12/3</f>
        <v>0.50457916862661201</v>
      </c>
      <c r="AF462" s="112">
        <f>(幕後結果!$AH$2+幕後結果!$AH$4*幕後結果_最佳化!$T1463)*12/3</f>
        <v>0.42793408816702594</v>
      </c>
      <c r="AG462" s="112">
        <f>(幕後結果!$AI$2+幕後結果!$AI$4*幕後結果_最佳化!$U1463)*12/3</f>
        <v>0.47039984823546516</v>
      </c>
      <c r="AH462" s="112">
        <f>(幕後結果!$AJ$2+幕後結果!$AJ$4*幕後結果_最佳化!$V1463)*12/3</f>
        <v>0.44306321618382305</v>
      </c>
      <c r="AI462" s="86">
        <f>(幕後結果!$AK$2+幕後結果!$AK$4*幕後結果_最佳化!$W1463)*12/3</f>
        <v>-0.40798425851070097</v>
      </c>
      <c r="AJ462" s="46"/>
      <c r="AK462" s="46"/>
      <c r="AL462" s="46"/>
      <c r="AM462" s="94">
        <v>461</v>
      </c>
      <c r="AN462" s="112">
        <f t="shared" si="92"/>
        <v>5.3922349798291337E-2</v>
      </c>
      <c r="AO462" s="112">
        <f t="shared" si="93"/>
        <v>0.12299274843886841</v>
      </c>
      <c r="AP462" s="112">
        <f t="shared" si="94"/>
        <v>0.10971317638105405</v>
      </c>
      <c r="AQ462" s="112">
        <f t="shared" si="95"/>
        <v>0.12401634143744139</v>
      </c>
      <c r="AR462" s="112">
        <f t="shared" si="96"/>
        <v>5.2169159590975095E-2</v>
      </c>
      <c r="AS462" s="112">
        <f t="shared" si="97"/>
        <v>0.12137434449327233</v>
      </c>
      <c r="AT462" s="112">
        <f t="shared" si="98"/>
        <v>0.12290235108872265</v>
      </c>
      <c r="AU462" s="112">
        <f t="shared" si="99"/>
        <v>8.31082429608338E-2</v>
      </c>
      <c r="AV462" s="112">
        <f t="shared" si="100"/>
        <v>3.7677599659444533E-2</v>
      </c>
      <c r="AW462" s="112">
        <f t="shared" si="101"/>
        <v>0.17212368615109636</v>
      </c>
      <c r="AX462" s="112">
        <f t="shared" si="102"/>
        <v>1</v>
      </c>
      <c r="AY462" s="112">
        <f>SUMPRODUCT(AN462:AW462,幕後結果_最佳化!$Z$1005:$AI$1005)</f>
        <v>0.17106446133334702</v>
      </c>
      <c r="AZ462" s="112">
        <f>(SUMPRODUCT(AN462:AW462,MMULT(AN462:AW462,幕後結果!$AB$9:$AK$18)))*252</f>
        <v>4.8808088414643784E-2</v>
      </c>
      <c r="BA462" s="112">
        <f t="shared" si="103"/>
        <v>0.22092552685157002</v>
      </c>
      <c r="BB462" s="88">
        <f t="shared" si="104"/>
        <v>0.58012518136690916</v>
      </c>
      <c r="BC462" s="46"/>
      <c r="BD462" s="46"/>
    </row>
    <row r="463" spans="1:56">
      <c r="A463" s="81">
        <v>462</v>
      </c>
      <c r="B463" s="112">
        <v>0.47103082901239124</v>
      </c>
      <c r="C463" s="112">
        <v>0.87930929644876121</v>
      </c>
      <c r="D463" s="112">
        <v>0.2132163093188757</v>
      </c>
      <c r="E463" s="112">
        <v>0.45253065772998413</v>
      </c>
      <c r="F463" s="112">
        <v>0.46593901805993454</v>
      </c>
      <c r="G463" s="112">
        <v>0.67382488510815364</v>
      </c>
      <c r="H463" s="112">
        <v>9.0808195860457408E-2</v>
      </c>
      <c r="I463" s="112">
        <v>4.3384659209087184E-2</v>
      </c>
      <c r="J463" s="112">
        <v>4.4429220961780702E-2</v>
      </c>
      <c r="K463" s="90">
        <v>0.37699123388817646</v>
      </c>
      <c r="L463" s="91"/>
      <c r="M463" s="92">
        <v>462</v>
      </c>
      <c r="N463" s="115">
        <v>-7.2678876717212751E-2</v>
      </c>
      <c r="O463" s="115">
        <v>1.17154095159881</v>
      </c>
      <c r="P463" s="115">
        <v>-0.79531099621490642</v>
      </c>
      <c r="Q463" s="115">
        <v>-0.11927017026124198</v>
      </c>
      <c r="R463" s="115">
        <v>-8.5482212443434125E-2</v>
      </c>
      <c r="S463" s="115">
        <v>0.45049961769699698</v>
      </c>
      <c r="T463" s="115">
        <v>-1.3357946818612405</v>
      </c>
      <c r="U463" s="112">
        <v>-1.7126914527309443</v>
      </c>
      <c r="V463" s="112">
        <v>-1.7014504116688689</v>
      </c>
      <c r="W463" s="84">
        <v>-0.31339251817454217</v>
      </c>
      <c r="X463" s="46"/>
      <c r="Y463" s="85">
        <v>462</v>
      </c>
      <c r="Z463" s="112">
        <f>(幕後結果!$AB$2+幕後結果!$AB$4*幕後結果_最佳化!$N1464)*12/3</f>
        <v>-0.13852481317060644</v>
      </c>
      <c r="AA463" s="112">
        <f>(幕後結果!$AC$2+幕後結果!$AC$4*幕後結果_最佳化!$O1464)*12/3</f>
        <v>0.23023547617195339</v>
      </c>
      <c r="AB463" s="112">
        <f>(幕後結果!$AD$2+幕後結果!$AD$4*幕後結果_最佳化!$P1464)*12/3</f>
        <v>-0.12922838769151757</v>
      </c>
      <c r="AC463" s="112">
        <f>(幕後結果!$AE$2+幕後結果!$AE$4*幕後結果_最佳化!$Q1464)*12/3</f>
        <v>0.81226177277653211</v>
      </c>
      <c r="AD463" s="112">
        <f>(幕後結果!$AF$2+幕後結果!$AF$4*幕後結果_最佳化!$R1464)*12/3</f>
        <v>2.1410150799589545</v>
      </c>
      <c r="AE463" s="112">
        <f>(幕後結果!$AG$2+幕後結果!$AG$4*幕後結果_最佳化!$S1464)*12/3</f>
        <v>0.65751941226527277</v>
      </c>
      <c r="AF463" s="112">
        <f>(幕後結果!$AH$2+幕後結果!$AH$4*幕後結果_最佳化!$T1464)*12/3</f>
        <v>-0.94305651621834874</v>
      </c>
      <c r="AG463" s="112">
        <f>(幕後結果!$AI$2+幕後結果!$AI$4*幕後結果_最佳化!$U1464)*12/3</f>
        <v>-0.88430676047426837</v>
      </c>
      <c r="AH463" s="112">
        <f>(幕後結果!$AJ$2+幕後結果!$AJ$4*幕後結果_最佳化!$V1464)*12/3</f>
        <v>-0.50027708184339592</v>
      </c>
      <c r="AI463" s="86">
        <f>(幕後結果!$AK$2+幕後結果!$AK$4*幕後結果_最佳化!$W1464)*12/3</f>
        <v>-9.3332895223982734E-2</v>
      </c>
      <c r="AJ463" s="46"/>
      <c r="AK463" s="46"/>
      <c r="AL463" s="46"/>
      <c r="AM463" s="94">
        <v>462</v>
      </c>
      <c r="AN463" s="112">
        <f t="shared" si="92"/>
        <v>6.3004038399798332E-2</v>
      </c>
      <c r="AO463" s="112">
        <f t="shared" si="93"/>
        <v>0.14031306857401027</v>
      </c>
      <c r="AP463" s="112">
        <f t="shared" si="94"/>
        <v>2.5400975201553752E-3</v>
      </c>
      <c r="AQ463" s="112">
        <f t="shared" si="95"/>
        <v>2.2624302532172604E-2</v>
      </c>
      <c r="AR463" s="112">
        <f t="shared" si="96"/>
        <v>7.2851715112594528E-2</v>
      </c>
      <c r="AS463" s="112">
        <f t="shared" si="97"/>
        <v>0.1720079670183613</v>
      </c>
      <c r="AT463" s="112">
        <f t="shared" si="98"/>
        <v>0.12362913662902768</v>
      </c>
      <c r="AU463" s="112">
        <f t="shared" si="99"/>
        <v>1.9444577600104745E-2</v>
      </c>
      <c r="AV463" s="112">
        <f t="shared" si="100"/>
        <v>0.18695202453139018</v>
      </c>
      <c r="AW463" s="112">
        <f t="shared" si="101"/>
        <v>0.19663307208238495</v>
      </c>
      <c r="AX463" s="112">
        <f t="shared" si="102"/>
        <v>1</v>
      </c>
      <c r="AY463" s="112">
        <f>SUMPRODUCT(AN463:AW463,幕後結果_最佳化!$Z$1005:$AI$1005)</f>
        <v>0.19662873320883209</v>
      </c>
      <c r="AZ463" s="112">
        <f>(SUMPRODUCT(AN463:AW463,MMULT(AN463:AW463,幕後結果!$AB$9:$AK$18)))*252</f>
        <v>5.4919403862515648E-2</v>
      </c>
      <c r="BA463" s="112">
        <f t="shared" si="103"/>
        <v>0.23434889345272286</v>
      </c>
      <c r="BB463" s="88">
        <f t="shared" si="104"/>
        <v>0.65598233020820751</v>
      </c>
      <c r="BC463" s="46"/>
      <c r="BD463" s="46"/>
    </row>
    <row r="464" spans="1:56">
      <c r="A464" s="81">
        <v>463</v>
      </c>
      <c r="B464" s="112">
        <v>0.72896731051642649</v>
      </c>
      <c r="C464" s="112">
        <v>8.7949801833917318E-2</v>
      </c>
      <c r="D464" s="112">
        <v>0.23412831458606242</v>
      </c>
      <c r="E464" s="112">
        <v>0.51369130699120391</v>
      </c>
      <c r="F464" s="112">
        <v>0.12047582872753804</v>
      </c>
      <c r="G464" s="112">
        <v>0.6392408165241934</v>
      </c>
      <c r="H464" s="112">
        <v>0.88166158547505757</v>
      </c>
      <c r="I464" s="112">
        <v>0.50948118733417691</v>
      </c>
      <c r="J464" s="112">
        <v>0.94943292588415207</v>
      </c>
      <c r="K464" s="90">
        <v>0.91366153671958017</v>
      </c>
      <c r="L464" s="91"/>
      <c r="M464" s="92">
        <v>463</v>
      </c>
      <c r="N464" s="115">
        <v>0.60969271844181605</v>
      </c>
      <c r="O464" s="115">
        <v>-1.3534885557557592</v>
      </c>
      <c r="P464" s="115">
        <v>-0.7253185484219089</v>
      </c>
      <c r="Q464" s="115">
        <v>3.4325756793470504E-2</v>
      </c>
      <c r="R464" s="115">
        <v>-1.1726114455592747</v>
      </c>
      <c r="S464" s="115">
        <v>0.35643026570859582</v>
      </c>
      <c r="T464" s="115">
        <v>1.1833339342998979</v>
      </c>
      <c r="U464" s="112">
        <v>2.3768049901205481E-2</v>
      </c>
      <c r="V464" s="112">
        <v>1.6393799809132803</v>
      </c>
      <c r="W464" s="84">
        <v>1.363652607319672</v>
      </c>
      <c r="X464" s="46"/>
      <c r="Y464" s="85">
        <v>463</v>
      </c>
      <c r="Z464" s="112">
        <f>(幕後結果!$AB$2+幕後結果!$AB$4*幕後結果_最佳化!$N1465)*12/3</f>
        <v>0.70867391162328408</v>
      </c>
      <c r="AA464" s="112">
        <f>(幕後結果!$AC$2+幕後結果!$AC$4*幕後結果_最佳化!$O1465)*12/3</f>
        <v>-3.1901514232411805</v>
      </c>
      <c r="AB464" s="112">
        <f>(幕後結果!$AD$2+幕後結果!$AD$4*幕後結果_最佳化!$P1465)*12/3</f>
        <v>-0.11955515607708256</v>
      </c>
      <c r="AC464" s="112">
        <f>(幕後結果!$AE$2+幕後結果!$AE$4*幕後結果_最佳化!$Q1465)*12/3</f>
        <v>0.54389671240134074</v>
      </c>
      <c r="AD464" s="112">
        <f>(幕後結果!$AF$2+幕後結果!$AF$4*幕後結果_最佳化!$R1465)*12/3</f>
        <v>0.63091437952122753</v>
      </c>
      <c r="AE464" s="112">
        <f>(幕後結果!$AG$2+幕後結果!$AG$4*幕後結果_最佳化!$S1465)*12/3</f>
        <v>-0.42374661226768273</v>
      </c>
      <c r="AF464" s="112">
        <f>(幕後結果!$AH$2+幕後結果!$AH$4*幕後結果_最佳化!$T1465)*12/3</f>
        <v>0.29055614816170727</v>
      </c>
      <c r="AG464" s="112">
        <f>(幕後結果!$AI$2+幕後結果!$AI$4*幕後結果_最佳化!$U1465)*12/3</f>
        <v>5.7026356400549594E-2</v>
      </c>
      <c r="AH464" s="112">
        <f>(幕後結果!$AJ$2+幕後結果!$AJ$4*幕後結果_最佳化!$V1465)*12/3</f>
        <v>2.4847345642163563</v>
      </c>
      <c r="AI464" s="86">
        <f>(幕後結果!$AK$2+幕後結果!$AK$4*幕後結果_最佳化!$W1465)*12/3</f>
        <v>0.80045612921407938</v>
      </c>
      <c r="AJ464" s="46"/>
      <c r="AK464" s="46"/>
      <c r="AL464" s="46"/>
      <c r="AM464" s="94">
        <v>463</v>
      </c>
      <c r="AN464" s="112">
        <f t="shared" si="92"/>
        <v>0.15273771283348547</v>
      </c>
      <c r="AO464" s="112">
        <f t="shared" si="93"/>
        <v>4.0851437166999169E-2</v>
      </c>
      <c r="AP464" s="112">
        <f t="shared" si="94"/>
        <v>0.11912288810308785</v>
      </c>
      <c r="AQ464" s="112">
        <f t="shared" si="95"/>
        <v>9.1786668124843596E-2</v>
      </c>
      <c r="AR464" s="112">
        <f t="shared" si="96"/>
        <v>0.15000743207536088</v>
      </c>
      <c r="AS464" s="112">
        <f t="shared" si="97"/>
        <v>1.4597809262239518E-2</v>
      </c>
      <c r="AT464" s="112">
        <f t="shared" si="98"/>
        <v>0.16728985681216987</v>
      </c>
      <c r="AU464" s="112">
        <f t="shared" si="99"/>
        <v>0.19958012053575466</v>
      </c>
      <c r="AV464" s="112">
        <f t="shared" si="100"/>
        <v>5.119790649187176E-2</v>
      </c>
      <c r="AW464" s="112">
        <f t="shared" si="101"/>
        <v>1.2828168594187438E-2</v>
      </c>
      <c r="AX464" s="112">
        <f t="shared" si="102"/>
        <v>1.0000000000000002</v>
      </c>
      <c r="AY464" s="112">
        <f>SUMPRODUCT(AN464:AW464,幕後結果_最佳化!$Z$1005:$AI$1005)</f>
        <v>0.50055126831840102</v>
      </c>
      <c r="AZ464" s="112">
        <f>(SUMPRODUCT(AN464:AW464,MMULT(AN464:AW464,幕後結果!$AB$9:$AK$18)))*252</f>
        <v>5.6390130602153372E-2</v>
      </c>
      <c r="BA464" s="112">
        <f t="shared" si="103"/>
        <v>0.23746606200076964</v>
      </c>
      <c r="BB464" s="88">
        <f t="shared" si="104"/>
        <v>1.92722810351282</v>
      </c>
      <c r="BC464" s="46"/>
      <c r="BD464" s="46"/>
    </row>
    <row r="465" spans="1:56">
      <c r="A465" s="81">
        <v>464</v>
      </c>
      <c r="B465" s="112">
        <v>0.32958413490639793</v>
      </c>
      <c r="C465" s="112">
        <v>0.75948997190068468</v>
      </c>
      <c r="D465" s="112">
        <v>0.48096419048119743</v>
      </c>
      <c r="E465" s="112">
        <v>0.1943813370577574</v>
      </c>
      <c r="F465" s="112">
        <v>0.35494688170934596</v>
      </c>
      <c r="G465" s="112">
        <v>0.37507343928423231</v>
      </c>
      <c r="H465" s="112">
        <v>0.77720076892039081</v>
      </c>
      <c r="I465" s="112">
        <v>0.67368952870313192</v>
      </c>
      <c r="J465" s="112">
        <v>0.62100813905255081</v>
      </c>
      <c r="K465" s="90">
        <v>0.1022247119825217</v>
      </c>
      <c r="L465" s="91"/>
      <c r="M465" s="92">
        <v>464</v>
      </c>
      <c r="N465" s="115">
        <v>-0.44106178291387865</v>
      </c>
      <c r="O465" s="115">
        <v>0.70466288125599752</v>
      </c>
      <c r="P465" s="115">
        <v>-4.7733819233644822E-2</v>
      </c>
      <c r="Q465" s="115">
        <v>-0.8618634317876489</v>
      </c>
      <c r="R465" s="115">
        <v>-0.37199877231090817</v>
      </c>
      <c r="S465" s="115">
        <v>-0.31844569851034826</v>
      </c>
      <c r="T465" s="115">
        <v>0.76277354296686661</v>
      </c>
      <c r="U465" s="112">
        <v>0.45012412453322131</v>
      </c>
      <c r="V465" s="112">
        <v>0.30812959581477217</v>
      </c>
      <c r="W465" s="84">
        <v>-1.268976560924441</v>
      </c>
      <c r="X465" s="46"/>
      <c r="Y465" s="85">
        <v>464</v>
      </c>
      <c r="Z465" s="112">
        <f>(幕後結果!$AB$2+幕後結果!$AB$4*幕後結果_最佳化!$N1466)*12/3</f>
        <v>-0.5958907565653464</v>
      </c>
      <c r="AA465" s="112">
        <f>(幕後結果!$AC$2+幕後結果!$AC$4*幕後結果_最佳化!$O1466)*12/3</f>
        <v>-0.44516352908705176</v>
      </c>
      <c r="AB465" s="112">
        <f>(幕後結果!$AD$2+幕後結果!$AD$4*幕後結果_最佳化!$P1466)*12/3</f>
        <v>0.35976435108981014</v>
      </c>
      <c r="AC465" s="112">
        <f>(幕後結果!$AE$2+幕後結果!$AE$4*幕後結果_最佳化!$Q1466)*12/3</f>
        <v>0.34727579310484824</v>
      </c>
      <c r="AD465" s="112">
        <f>(幕後結果!$AF$2+幕後結果!$AF$4*幕後結果_最佳化!$R1466)*12/3</f>
        <v>1.5746861172543507</v>
      </c>
      <c r="AE465" s="112">
        <f>(幕後結果!$AG$2+幕後結果!$AG$4*幕後結果_最佳化!$S1466)*12/3</f>
        <v>-0.34211114526707503</v>
      </c>
      <c r="AF465" s="112">
        <f>(幕後結果!$AH$2+幕後結果!$AH$4*幕後結果_最佳化!$T1466)*12/3</f>
        <v>0.4028639872651516</v>
      </c>
      <c r="AG465" s="112">
        <f>(幕後結果!$AI$2+幕後結果!$AI$4*幕後結果_最佳化!$U1466)*12/3</f>
        <v>0.24788397618534844</v>
      </c>
      <c r="AH465" s="112">
        <f>(幕後結果!$AJ$2+幕後結果!$AJ$4*幕後結果_最佳化!$V1466)*12/3</f>
        <v>1.3846912240259084</v>
      </c>
      <c r="AI465" s="86">
        <f>(幕後結果!$AK$2+幕後結果!$AK$4*幕後結果_最佳化!$W1466)*12/3</f>
        <v>-0.64074645307805267</v>
      </c>
      <c r="AJ465" s="46"/>
      <c r="AK465" s="46"/>
      <c r="AL465" s="46"/>
      <c r="AM465" s="94">
        <v>464</v>
      </c>
      <c r="AN465" s="112">
        <f t="shared" si="92"/>
        <v>0.16919325228342283</v>
      </c>
      <c r="AO465" s="112">
        <f t="shared" si="93"/>
        <v>4.2935946237064926E-2</v>
      </c>
      <c r="AP465" s="112">
        <f t="shared" si="94"/>
        <v>5.4243840816077998E-2</v>
      </c>
      <c r="AQ465" s="112">
        <f t="shared" si="95"/>
        <v>0.14711600935938526</v>
      </c>
      <c r="AR465" s="112">
        <f t="shared" si="96"/>
        <v>9.0322868516352198E-2</v>
      </c>
      <c r="AS465" s="112">
        <f t="shared" si="97"/>
        <v>0.16756448530933124</v>
      </c>
      <c r="AT465" s="112">
        <f t="shared" si="98"/>
        <v>4.2274136035267314E-2</v>
      </c>
      <c r="AU465" s="112">
        <f t="shared" si="99"/>
        <v>0.11003856112136169</v>
      </c>
      <c r="AV465" s="112">
        <f t="shared" si="100"/>
        <v>0.10122191442845892</v>
      </c>
      <c r="AW465" s="112">
        <f t="shared" si="101"/>
        <v>7.5088985893277588E-2</v>
      </c>
      <c r="AX465" s="112">
        <f t="shared" si="102"/>
        <v>1</v>
      </c>
      <c r="AY465" s="112">
        <f>SUMPRODUCT(AN465:AW465,幕後結果_最佳化!$Z$1005:$AI$1005)</f>
        <v>0.42265631127570324</v>
      </c>
      <c r="AZ465" s="112">
        <f>(SUMPRODUCT(AN465:AW465,MMULT(AN465:AW465,幕後結果!$AB$9:$AK$18)))*252</f>
        <v>5.1570162055416854E-2</v>
      </c>
      <c r="BA465" s="112">
        <f t="shared" si="103"/>
        <v>0.22709064722136149</v>
      </c>
      <c r="BB465" s="88">
        <f t="shared" si="104"/>
        <v>1.6722675104515758</v>
      </c>
      <c r="BC465" s="46"/>
      <c r="BD465" s="46"/>
    </row>
    <row r="466" spans="1:56">
      <c r="A466" s="81">
        <v>465</v>
      </c>
      <c r="B466" s="112">
        <v>0.25503324005287742</v>
      </c>
      <c r="C466" s="112">
        <v>0.20911312920957759</v>
      </c>
      <c r="D466" s="112">
        <v>0.13099669832635219</v>
      </c>
      <c r="E466" s="112">
        <v>0.43047907056151136</v>
      </c>
      <c r="F466" s="112">
        <v>0.42493970282316806</v>
      </c>
      <c r="G466" s="112">
        <v>0.75250992813418471</v>
      </c>
      <c r="H466" s="112">
        <v>8.7556181434292002E-2</v>
      </c>
      <c r="I466" s="112">
        <v>0.45702246871318053</v>
      </c>
      <c r="J466" s="112">
        <v>0.10850166014463314</v>
      </c>
      <c r="K466" s="90">
        <v>0.44994319885311862</v>
      </c>
      <c r="L466" s="91"/>
      <c r="M466" s="92">
        <v>465</v>
      </c>
      <c r="N466" s="115">
        <v>-0.65873418011498763</v>
      </c>
      <c r="O466" s="115">
        <v>-0.80950233822484263</v>
      </c>
      <c r="P466" s="115">
        <v>-1.1216920529912378</v>
      </c>
      <c r="Q466" s="115">
        <v>-0.1751546198621721</v>
      </c>
      <c r="R466" s="115">
        <v>-0.18927229829936171</v>
      </c>
      <c r="S466" s="115">
        <v>0.68240935226989075</v>
      </c>
      <c r="T466" s="115">
        <v>-1.3559585306178081</v>
      </c>
      <c r="U466" s="112">
        <v>-0.10793791948183284</v>
      </c>
      <c r="V466" s="112">
        <v>-1.2345357860554109</v>
      </c>
      <c r="W466" s="84">
        <v>-0.12580485609997905</v>
      </c>
      <c r="X466" s="46"/>
      <c r="Y466" s="85">
        <v>465</v>
      </c>
      <c r="Z466" s="112">
        <f>(幕後結果!$AB$2+幕後結果!$AB$4*幕後結果_最佳化!$N1467)*12/3</f>
        <v>-0.86614200770165883</v>
      </c>
      <c r="AA466" s="112">
        <f>(幕後結果!$AC$2+幕後結果!$AC$4*幕後結果_最佳化!$O1467)*12/3</f>
        <v>-2.5507061084347633</v>
      </c>
      <c r="AB466" s="112">
        <f>(幕後結果!$AD$2+幕後結果!$AD$4*幕後結果_最佳化!$P1467)*12/3</f>
        <v>-0.78956927767902274</v>
      </c>
      <c r="AC466" s="112">
        <f>(幕後結果!$AE$2+幕後結果!$AE$4*幕後結果_最佳化!$Q1467)*12/3</f>
        <v>0.31712033155513375</v>
      </c>
      <c r="AD466" s="112">
        <f>(幕後結果!$AF$2+幕後結果!$AF$4*幕後結果_最佳化!$R1467)*12/3</f>
        <v>1.2737220913804284</v>
      </c>
      <c r="AE466" s="112">
        <f>(幕後結果!$AG$2+幕後結果!$AG$4*幕後結果_最佳化!$S1467)*12/3</f>
        <v>0.26693826200137005</v>
      </c>
      <c r="AF466" s="112">
        <f>(幕後結果!$AH$2+幕後結果!$AH$4*幕後結果_最佳化!$T1467)*12/3</f>
        <v>-1.2103377715407191</v>
      </c>
      <c r="AG466" s="112">
        <f>(幕後結果!$AI$2+幕後結果!$AI$4*幕後結果_最佳化!$U1467)*12/3</f>
        <v>-0.44683628325880975</v>
      </c>
      <c r="AH466" s="112">
        <f>(幕後結果!$AJ$2+幕後結果!$AJ$4*幕後結果_最佳化!$V1467)*12/3</f>
        <v>-0.39543232670168171</v>
      </c>
      <c r="AI466" s="86">
        <f>(幕後結果!$AK$2+幕後結果!$AK$4*幕後結果_最佳化!$W1467)*12/3</f>
        <v>-0.740519217879679</v>
      </c>
      <c r="AJ466" s="46"/>
      <c r="AK466" s="46"/>
      <c r="AL466" s="46"/>
      <c r="AM466" s="94">
        <v>465</v>
      </c>
      <c r="AN466" s="112">
        <f t="shared" si="92"/>
        <v>0.1110664833915999</v>
      </c>
      <c r="AO466" s="112">
        <f t="shared" si="93"/>
        <v>0.13314581638320311</v>
      </c>
      <c r="AP466" s="112">
        <f t="shared" si="94"/>
        <v>3.834128949134033E-2</v>
      </c>
      <c r="AQ466" s="112">
        <f t="shared" si="95"/>
        <v>8.5413352021096164E-2</v>
      </c>
      <c r="AR466" s="112">
        <f t="shared" si="96"/>
        <v>0.11949302355905855</v>
      </c>
      <c r="AS466" s="112">
        <f t="shared" si="97"/>
        <v>9.0297568410766332E-2</v>
      </c>
      <c r="AT466" s="112">
        <f t="shared" si="98"/>
        <v>0.10261535348604042</v>
      </c>
      <c r="AU466" s="112">
        <f t="shared" si="99"/>
        <v>0.10172182337038443</v>
      </c>
      <c r="AV466" s="112">
        <f t="shared" si="100"/>
        <v>0.10377465664470051</v>
      </c>
      <c r="AW466" s="112">
        <f t="shared" si="101"/>
        <v>0.11413063324181028</v>
      </c>
      <c r="AX466" s="112">
        <f t="shared" si="102"/>
        <v>1.0000000000000002</v>
      </c>
      <c r="AY466" s="112">
        <f>SUMPRODUCT(AN466:AW466,幕後結果_最佳化!$Z$1005:$AI$1005)</f>
        <v>0.30668845137043782</v>
      </c>
      <c r="AZ466" s="112">
        <f>(SUMPRODUCT(AN466:AW466,MMULT(AN466:AW466,幕後結果!$AB$9:$AK$18)))*252</f>
        <v>5.3116029819383521E-2</v>
      </c>
      <c r="BA466" s="112">
        <f t="shared" si="103"/>
        <v>0.2304691515569568</v>
      </c>
      <c r="BB466" s="88">
        <f t="shared" si="104"/>
        <v>1.144571625262597</v>
      </c>
      <c r="BC466" s="46"/>
      <c r="BD466" s="46"/>
    </row>
    <row r="467" spans="1:56">
      <c r="A467" s="81">
        <v>466</v>
      </c>
      <c r="B467" s="112">
        <v>2.6875733959750958E-2</v>
      </c>
      <c r="C467" s="112">
        <v>0.18961311708265027</v>
      </c>
      <c r="D467" s="112">
        <v>0.28940907329426357</v>
      </c>
      <c r="E467" s="112">
        <v>0.27069974790592433</v>
      </c>
      <c r="F467" s="112">
        <v>0.283718886766682</v>
      </c>
      <c r="G467" s="112">
        <v>0.48828989953162272</v>
      </c>
      <c r="H467" s="112">
        <v>0.76744768811227893</v>
      </c>
      <c r="I467" s="112">
        <v>0.73011653324141434</v>
      </c>
      <c r="J467" s="112">
        <v>0.69777968782449795</v>
      </c>
      <c r="K467" s="90">
        <v>0.93938431932181454</v>
      </c>
      <c r="L467" s="91"/>
      <c r="M467" s="92">
        <v>466</v>
      </c>
      <c r="N467" s="115">
        <v>-1.9288340445926844</v>
      </c>
      <c r="O467" s="115">
        <v>-0.87932287906489692</v>
      </c>
      <c r="P467" s="115">
        <v>-0.55511186656191991</v>
      </c>
      <c r="Q467" s="115">
        <v>-0.61069805213242845</v>
      </c>
      <c r="R467" s="115">
        <v>-0.57182908106668573</v>
      </c>
      <c r="S467" s="115">
        <v>-2.9357085231879382E-2</v>
      </c>
      <c r="T467" s="115">
        <v>0.730467251188198</v>
      </c>
      <c r="U467" s="112">
        <v>0.61316547070584337</v>
      </c>
      <c r="V467" s="112">
        <v>0.51802529005435094</v>
      </c>
      <c r="W467" s="84">
        <v>1.5496257809855027</v>
      </c>
      <c r="X467" s="46"/>
      <c r="Y467" s="85">
        <v>466</v>
      </c>
      <c r="Z467" s="112">
        <f>(幕後結果!$AB$2+幕後結果!$AB$4*幕後結果_最佳化!$N1468)*12/3</f>
        <v>-2.4430349985296642</v>
      </c>
      <c r="AA467" s="112">
        <f>(幕後結果!$AC$2+幕後結果!$AC$4*幕後結果_最佳化!$O1468)*12/3</f>
        <v>-2.7572766259591774</v>
      </c>
      <c r="AB467" s="112">
        <f>(幕後結果!$AD$2+幕後結果!$AD$4*幕後結果_最佳化!$P1468)*12/3</f>
        <v>-0.6885630576170404</v>
      </c>
      <c r="AC467" s="112">
        <f>(幕後結果!$AE$2+幕後結果!$AE$4*幕後結果_最佳化!$Q1468)*12/3</f>
        <v>4.7114877282666945E-2</v>
      </c>
      <c r="AD467" s="112">
        <f>(幕後結果!$AF$2+幕後結果!$AF$4*幕後結果_最佳化!$R1468)*12/3</f>
        <v>0.47813532174724394</v>
      </c>
      <c r="AE467" s="112">
        <f>(幕後結果!$AG$2+幕後結果!$AG$4*幕後結果_最佳化!$S1468)*12/3</f>
        <v>-0.53208123223387127</v>
      </c>
      <c r="AF467" s="112">
        <f>(幕後結果!$AH$2+幕後結果!$AH$4*幕後結果_最佳化!$T1468)*12/3</f>
        <v>0.19886922868971055</v>
      </c>
      <c r="AG467" s="112">
        <f>(幕後結果!$AI$2+幕後結果!$AI$4*幕後結果_最佳化!$U1468)*12/3</f>
        <v>-0.29961126217351619</v>
      </c>
      <c r="AH467" s="112">
        <f>(幕後結果!$AJ$2+幕後結果!$AJ$4*幕後結果_最佳化!$V1468)*12/3</f>
        <v>1.0893090677146602</v>
      </c>
      <c r="AI467" s="86">
        <f>(幕後結果!$AK$2+幕後結果!$AK$4*幕後結果_最佳化!$W1468)*12/3</f>
        <v>0.45713215021437165</v>
      </c>
      <c r="AJ467" s="46"/>
      <c r="AK467" s="46"/>
      <c r="AL467" s="46"/>
      <c r="AM467" s="94">
        <v>466</v>
      </c>
      <c r="AN467" s="112">
        <f t="shared" si="92"/>
        <v>0.11730646226867895</v>
      </c>
      <c r="AO467" s="112">
        <f t="shared" si="93"/>
        <v>0.13118019877980397</v>
      </c>
      <c r="AP467" s="112">
        <f t="shared" si="94"/>
        <v>6.3232882428191833E-2</v>
      </c>
      <c r="AQ467" s="112">
        <f t="shared" si="95"/>
        <v>0.15664977417698389</v>
      </c>
      <c r="AR467" s="112">
        <f t="shared" si="96"/>
        <v>0.17752328561645886</v>
      </c>
      <c r="AS467" s="112">
        <f t="shared" si="97"/>
        <v>3.2002366577523339E-2</v>
      </c>
      <c r="AT467" s="112">
        <f t="shared" si="98"/>
        <v>0.1267355245252855</v>
      </c>
      <c r="AU467" s="112">
        <f t="shared" si="99"/>
        <v>2.6415209234774358E-2</v>
      </c>
      <c r="AV467" s="112">
        <f t="shared" si="100"/>
        <v>0.10955848066207734</v>
      </c>
      <c r="AW467" s="112">
        <f t="shared" si="101"/>
        <v>5.9395815730221992E-2</v>
      </c>
      <c r="AX467" s="112">
        <f t="shared" si="102"/>
        <v>1</v>
      </c>
      <c r="AY467" s="112">
        <f>SUMPRODUCT(AN467:AW467,幕後結果_最佳化!$Z$1005:$AI$1005)</f>
        <v>0.48345034772985834</v>
      </c>
      <c r="AZ467" s="112">
        <f>(SUMPRODUCT(AN467:AW467,MMULT(AN467:AW467,幕後結果!$AB$9:$AK$18)))*252</f>
        <v>5.3833046987297357E-2</v>
      </c>
      <c r="BA467" s="112">
        <f t="shared" si="103"/>
        <v>0.23201949699819918</v>
      </c>
      <c r="BB467" s="88">
        <f t="shared" si="104"/>
        <v>1.8987643427796832</v>
      </c>
      <c r="BC467" s="46"/>
      <c r="BD467" s="46"/>
    </row>
    <row r="468" spans="1:56">
      <c r="A468" s="81">
        <v>467</v>
      </c>
      <c r="B468" s="112">
        <v>0.36785534188914193</v>
      </c>
      <c r="C468" s="112">
        <v>0.47065208018725935</v>
      </c>
      <c r="D468" s="112">
        <v>9.8994247237456978E-2</v>
      </c>
      <c r="E468" s="112">
        <v>0.95600593356212094</v>
      </c>
      <c r="F468" s="112">
        <v>1.3447527751206279E-2</v>
      </c>
      <c r="G468" s="112">
        <v>0.33469079640373445</v>
      </c>
      <c r="H468" s="112">
        <v>0.69256131226842932</v>
      </c>
      <c r="I468" s="112">
        <v>0.43556153832606648</v>
      </c>
      <c r="J468" s="112">
        <v>0.27414541106709645</v>
      </c>
      <c r="K468" s="90">
        <v>0.47715310972903091</v>
      </c>
      <c r="L468" s="91"/>
      <c r="M468" s="92">
        <v>467</v>
      </c>
      <c r="N468" s="115">
        <v>-0.33753891213553822</v>
      </c>
      <c r="O468" s="115">
        <v>-7.3630803041093609E-2</v>
      </c>
      <c r="P468" s="115">
        <v>-1.2873035850654895</v>
      </c>
      <c r="Q468" s="115">
        <v>1.7061071430953043</v>
      </c>
      <c r="R468" s="115">
        <v>-2.21303757097431</v>
      </c>
      <c r="S468" s="115">
        <v>-0.42699689013226888</v>
      </c>
      <c r="T468" s="115">
        <v>0.50312359955492825</v>
      </c>
      <c r="U468" s="112">
        <v>-0.16223210739722474</v>
      </c>
      <c r="V468" s="112">
        <v>-0.60032325683437637</v>
      </c>
      <c r="W468" s="84">
        <v>-5.7300001125643131E-2</v>
      </c>
      <c r="X468" s="46"/>
      <c r="Y468" s="85">
        <v>467</v>
      </c>
      <c r="Z468" s="112">
        <f>(幕後結果!$AB$2+幕後結果!$AB$4*幕後結果_最佳化!$N1469)*12/3</f>
        <v>-0.46736189526364907</v>
      </c>
      <c r="AA468" s="112">
        <f>(幕後結果!$AC$2+幕後結果!$AC$4*幕後結果_最佳化!$O1469)*12/3</f>
        <v>-1.5087143929710576</v>
      </c>
      <c r="AB468" s="112">
        <f>(幕後結果!$AD$2+幕後結果!$AD$4*幕後結果_最佳化!$P1469)*12/3</f>
        <v>-0.76150335417109705</v>
      </c>
      <c r="AC468" s="112">
        <f>(幕後結果!$AE$2+幕後結果!$AE$4*幕後結果_最佳化!$Q1469)*12/3</f>
        <v>1.7887387910998658</v>
      </c>
      <c r="AD468" s="112">
        <f>(幕後結果!$AF$2+幕後結果!$AF$4*幕後結果_最佳化!$R1469)*12/3</f>
        <v>-0.10015195687297673</v>
      </c>
      <c r="AE468" s="112">
        <f>(幕後結果!$AG$2+幕後結果!$AG$4*幕後結果_最佳化!$S1469)*12/3</f>
        <v>-0.90074207386675109</v>
      </c>
      <c r="AF468" s="112">
        <f>(幕後結果!$AH$2+幕後結果!$AH$4*幕後結果_最佳化!$T1469)*12/3</f>
        <v>-4.773701102310679E-3</v>
      </c>
      <c r="AG468" s="112">
        <f>(幕後結果!$AI$2+幕後結果!$AI$4*幕後結果_最佳化!$U1469)*12/3</f>
        <v>0.61163396429685402</v>
      </c>
      <c r="AH468" s="112">
        <f>(幕後結果!$AJ$2+幕後結果!$AJ$4*幕後結果_最佳化!$V1469)*12/3</f>
        <v>-0.34657059617106767</v>
      </c>
      <c r="AI468" s="86">
        <f>(幕後結果!$AK$2+幕後結果!$AK$4*幕後結果_最佳化!$W1469)*12/3</f>
        <v>-0.54913721651959035</v>
      </c>
      <c r="AJ468" s="46"/>
      <c r="AK468" s="46"/>
      <c r="AL468" s="46"/>
      <c r="AM468" s="94">
        <v>467</v>
      </c>
      <c r="AN468" s="112">
        <f t="shared" si="92"/>
        <v>6.5284316130927472E-2</v>
      </c>
      <c r="AO468" s="112">
        <f t="shared" si="93"/>
        <v>9.562368194604047E-2</v>
      </c>
      <c r="AP468" s="112">
        <f t="shared" si="94"/>
        <v>4.3012338032742889E-2</v>
      </c>
      <c r="AQ468" s="112">
        <f t="shared" si="95"/>
        <v>0.21242726309415383</v>
      </c>
      <c r="AR468" s="112">
        <f t="shared" si="96"/>
        <v>0.12432269833869868</v>
      </c>
      <c r="AS468" s="112">
        <f t="shared" si="97"/>
        <v>4.0722953889399414E-2</v>
      </c>
      <c r="AT468" s="112">
        <f t="shared" si="98"/>
        <v>4.3675465004369175E-2</v>
      </c>
      <c r="AU468" s="112">
        <f t="shared" si="99"/>
        <v>0.14144029711893194</v>
      </c>
      <c r="AV468" s="112">
        <f t="shared" si="100"/>
        <v>0.20707365358614929</v>
      </c>
      <c r="AW468" s="112">
        <f t="shared" si="101"/>
        <v>2.6417332858587009E-2</v>
      </c>
      <c r="AX468" s="112">
        <f t="shared" si="102"/>
        <v>1</v>
      </c>
      <c r="AY468" s="112">
        <f>SUMPRODUCT(AN468:AW468,幕後結果_最佳化!$Z$1005:$AI$1005)</f>
        <v>0.62614688307560284</v>
      </c>
      <c r="AZ468" s="112">
        <f>(SUMPRODUCT(AN468:AW468,MMULT(AN468:AW468,幕後結果!$AB$9:$AK$18)))*252</f>
        <v>5.3709937336269886E-2</v>
      </c>
      <c r="BA468" s="112">
        <f t="shared" si="103"/>
        <v>0.23175404491889648</v>
      </c>
      <c r="BB468" s="88">
        <f t="shared" si="104"/>
        <v>2.5166632292425062</v>
      </c>
      <c r="BC468" s="46"/>
      <c r="BD468" s="46"/>
    </row>
    <row r="469" spans="1:56">
      <c r="A469" s="81">
        <v>468</v>
      </c>
      <c r="B469" s="112">
        <v>0.14495215849041232</v>
      </c>
      <c r="C469" s="112">
        <v>0.37671407079279473</v>
      </c>
      <c r="D469" s="112">
        <v>0.51046516212978887</v>
      </c>
      <c r="E469" s="112">
        <v>0.90918667532949304</v>
      </c>
      <c r="F469" s="112">
        <v>0.74883324097162562</v>
      </c>
      <c r="G469" s="112">
        <v>0.22676282406759496</v>
      </c>
      <c r="H469" s="112">
        <v>0.40630876396762905</v>
      </c>
      <c r="I469" s="112">
        <v>0.21425157488810109</v>
      </c>
      <c r="J469" s="112">
        <v>0.3272618539514538</v>
      </c>
      <c r="K469" s="90">
        <v>0.46581782651252435</v>
      </c>
      <c r="L469" s="91"/>
      <c r="M469" s="92">
        <v>468</v>
      </c>
      <c r="N469" s="115">
        <v>-1.0583315434448941</v>
      </c>
      <c r="O469" s="115">
        <v>-0.31412231526439155</v>
      </c>
      <c r="P469" s="115">
        <v>2.6235280562406708E-2</v>
      </c>
      <c r="Q469" s="115">
        <v>1.3357633083179257</v>
      </c>
      <c r="R469" s="115">
        <v>0.6708226476076049</v>
      </c>
      <c r="S469" s="115">
        <v>-0.74955020920053128</v>
      </c>
      <c r="T469" s="115">
        <v>-0.23705060989903048</v>
      </c>
      <c r="U469" s="112">
        <v>-0.79175567900105792</v>
      </c>
      <c r="V469" s="112">
        <v>-0.44748667337317138</v>
      </c>
      <c r="W469" s="84">
        <v>-8.5787110510691905E-2</v>
      </c>
      <c r="X469" s="46"/>
      <c r="Y469" s="85">
        <v>468</v>
      </c>
      <c r="Z469" s="112">
        <f>(幕後結果!$AB$2+幕後結果!$AB$4*幕後結果_最佳化!$N1470)*12/3</f>
        <v>-1.3622622727387759</v>
      </c>
      <c r="AA469" s="112">
        <f>(幕後結果!$AC$2+幕後結果!$AC$4*幕後結果_最佳化!$O1470)*12/3</f>
        <v>-1.90275535624187</v>
      </c>
      <c r="AB469" s="112">
        <f>(幕後結果!$AD$2+幕後結果!$AD$4*幕後結果_最佳化!$P1470)*12/3</f>
        <v>0.13443504117859073</v>
      </c>
      <c r="AC469" s="112">
        <f>(幕後結果!$AE$2+幕後結果!$AE$4*幕後結果_最佳化!$Q1470)*12/3</f>
        <v>1.7452884386231711</v>
      </c>
      <c r="AD469" s="112">
        <f>(幕後結果!$AF$2+幕後結果!$AF$4*幕後結果_最佳化!$R1470)*12/3</f>
        <v>2.6514178324517559</v>
      </c>
      <c r="AE469" s="112">
        <f>(幕後結果!$AG$2+幕後結果!$AG$4*幕後結果_最佳化!$S1470)*12/3</f>
        <v>-0.72545183638620803</v>
      </c>
      <c r="AF469" s="112">
        <f>(幕後結果!$AH$2+幕後結果!$AH$4*幕後結果_最佳化!$T1470)*12/3</f>
        <v>4.6050340491732289E-4</v>
      </c>
      <c r="AG469" s="112">
        <f>(幕後結果!$AI$2+幕後結果!$AI$4*幕後結果_最佳化!$U1470)*12/3</f>
        <v>0.1453464772660214</v>
      </c>
      <c r="AH469" s="112">
        <f>(幕後結果!$AJ$2+幕後結果!$AJ$4*幕後結果_最佳化!$V1470)*12/3</f>
        <v>0.67565964255069011</v>
      </c>
      <c r="AI469" s="86">
        <f>(幕後結果!$AK$2+幕後結果!$AK$4*幕後結果_最佳化!$W1470)*12/3</f>
        <v>-0.17558411353253855</v>
      </c>
      <c r="AJ469" s="46"/>
      <c r="AK469" s="46"/>
      <c r="AL469" s="46"/>
      <c r="AM469" s="94">
        <v>468</v>
      </c>
      <c r="AN469" s="112">
        <f t="shared" si="92"/>
        <v>0.16271131378968273</v>
      </c>
      <c r="AO469" s="112">
        <f t="shared" si="93"/>
        <v>2.9694457327491771E-3</v>
      </c>
      <c r="AP469" s="112">
        <f t="shared" si="94"/>
        <v>0.14650302450212599</v>
      </c>
      <c r="AQ469" s="112">
        <f t="shared" si="95"/>
        <v>0.11729615778940149</v>
      </c>
      <c r="AR469" s="112">
        <f t="shared" si="96"/>
        <v>0.15328155871120008</v>
      </c>
      <c r="AS469" s="112">
        <f t="shared" si="97"/>
        <v>0.10772236605931394</v>
      </c>
      <c r="AT469" s="112">
        <f t="shared" si="98"/>
        <v>5.7584715080326768E-2</v>
      </c>
      <c r="AU469" s="112">
        <f t="shared" si="99"/>
        <v>0.11935747267126437</v>
      </c>
      <c r="AV469" s="112">
        <f t="shared" si="100"/>
        <v>4.1514067979381952E-2</v>
      </c>
      <c r="AW469" s="112">
        <f t="shared" si="101"/>
        <v>9.1059877684553495E-2</v>
      </c>
      <c r="AX469" s="112">
        <f t="shared" si="102"/>
        <v>1.0000000000000002</v>
      </c>
      <c r="AY469" s="112">
        <f>SUMPRODUCT(AN469:AW469,幕後結果_最佳化!$Z$1005:$AI$1005)</f>
        <v>0.56168883107038614</v>
      </c>
      <c r="AZ469" s="112">
        <f>(SUMPRODUCT(AN469:AW469,MMULT(AN469:AW469,幕後結果!$AB$9:$AK$18)))*252</f>
        <v>5.5444297729721016E-2</v>
      </c>
      <c r="BA469" s="112">
        <f t="shared" si="103"/>
        <v>0.23546612862516134</v>
      </c>
      <c r="BB469" s="88">
        <f t="shared" si="104"/>
        <v>2.2032418594533669</v>
      </c>
      <c r="BC469" s="46"/>
      <c r="BD469" s="46"/>
    </row>
    <row r="470" spans="1:56">
      <c r="A470" s="81">
        <v>469</v>
      </c>
      <c r="B470" s="112">
        <v>0.33828460012944506</v>
      </c>
      <c r="C470" s="112">
        <v>0.99228294252480764</v>
      </c>
      <c r="D470" s="112">
        <v>0.6224694959411734</v>
      </c>
      <c r="E470" s="112">
        <v>0.29379580823521745</v>
      </c>
      <c r="F470" s="112">
        <v>0.62728815517770853</v>
      </c>
      <c r="G470" s="112">
        <v>0.83864266389642461</v>
      </c>
      <c r="H470" s="112">
        <v>0.62910195530897228</v>
      </c>
      <c r="I470" s="112">
        <v>0.63590134250011654</v>
      </c>
      <c r="J470" s="112">
        <v>3.5778046465291702E-2</v>
      </c>
      <c r="K470" s="90">
        <v>0.31974743667127203</v>
      </c>
      <c r="L470" s="91"/>
      <c r="M470" s="92">
        <v>469</v>
      </c>
      <c r="N470" s="115">
        <v>-0.417149308752301</v>
      </c>
      <c r="O470" s="115">
        <v>2.4220290907325408</v>
      </c>
      <c r="P470" s="115">
        <v>0.31197304573574053</v>
      </c>
      <c r="Q470" s="115">
        <v>-0.54232938436879485</v>
      </c>
      <c r="R470" s="115">
        <v>0.32467944951979782</v>
      </c>
      <c r="S470" s="115">
        <v>0.9888946830478903</v>
      </c>
      <c r="T470" s="115">
        <v>0.32947579101325847</v>
      </c>
      <c r="U470" s="112">
        <v>0.3475245010238236</v>
      </c>
      <c r="V470" s="112">
        <v>-1.8019320756443826</v>
      </c>
      <c r="W470" s="84">
        <v>-0.46840516750650174</v>
      </c>
      <c r="X470" s="46"/>
      <c r="Y470" s="85">
        <v>469</v>
      </c>
      <c r="Z470" s="112">
        <f>(幕後結果!$AB$2+幕後結果!$AB$4*幕後結果_最佳化!$N1471)*12/3</f>
        <v>-0.56620221477949717</v>
      </c>
      <c r="AA470" s="112">
        <f>(幕後結果!$AC$2+幕後結果!$AC$4*幕後結果_最佳化!$O1471)*12/3</f>
        <v>1.923569988256997</v>
      </c>
      <c r="AB470" s="112">
        <f>(幕後結果!$AD$2+幕後結果!$AD$4*幕後結果_最佳化!$P1471)*12/3</f>
        <v>0.85287654842179716</v>
      </c>
      <c r="AC470" s="112">
        <f>(幕後結果!$AE$2+幕後結果!$AE$4*幕後結果_最佳化!$Q1471)*12/3</f>
        <v>0.96235351400670321</v>
      </c>
      <c r="AD470" s="112">
        <f>(幕後結果!$AF$2+幕後結果!$AF$4*幕後結果_最佳化!$R1471)*12/3</f>
        <v>2.8610666600193659</v>
      </c>
      <c r="AE470" s="112">
        <f>(幕後結果!$AG$2+幕後結果!$AG$4*幕後結果_最佳化!$S1471)*12/3</f>
        <v>1.6776572387451256</v>
      </c>
      <c r="AF470" s="112">
        <f>(幕後結果!$AH$2+幕後結果!$AH$4*幕後結果_最佳化!$T1471)*12/3</f>
        <v>0.41070718068371126</v>
      </c>
      <c r="AG470" s="112">
        <f>(幕後結果!$AI$2+幕後結果!$AI$4*幕後結果_最佳化!$U1471)*12/3</f>
        <v>1.0595255696919077</v>
      </c>
      <c r="AH470" s="112">
        <f>(幕後結果!$AJ$2+幕後結果!$AJ$4*幕後結果_最佳化!$V1471)*12/3</f>
        <v>-0.29970656744533453</v>
      </c>
      <c r="AI470" s="86">
        <f>(幕後結果!$AK$2+幕後結果!$AK$4*幕後結果_最佳化!$W1471)*12/3</f>
        <v>0.34234450459941551</v>
      </c>
      <c r="AJ470" s="46"/>
      <c r="AK470" s="46"/>
      <c r="AL470" s="46"/>
      <c r="AM470" s="94">
        <v>469</v>
      </c>
      <c r="AN470" s="112">
        <f t="shared" si="92"/>
        <v>4.720176952584418E-3</v>
      </c>
      <c r="AO470" s="112">
        <f t="shared" si="93"/>
        <v>0.14907424961979251</v>
      </c>
      <c r="AP470" s="112">
        <f t="shared" si="94"/>
        <v>9.5292210597591978E-2</v>
      </c>
      <c r="AQ470" s="112">
        <f t="shared" si="95"/>
        <v>9.9565999468797906E-2</v>
      </c>
      <c r="AR470" s="112">
        <f t="shared" si="96"/>
        <v>0.21066731424560242</v>
      </c>
      <c r="AS470" s="112">
        <f t="shared" si="97"/>
        <v>0.14968592697442767</v>
      </c>
      <c r="AT470" s="112">
        <f t="shared" si="98"/>
        <v>4.6892189140452123E-2</v>
      </c>
      <c r="AU470" s="112">
        <f t="shared" si="99"/>
        <v>5.7130821916805293E-4</v>
      </c>
      <c r="AV470" s="112">
        <f t="shared" si="100"/>
        <v>0.10232181477668835</v>
      </c>
      <c r="AW470" s="112">
        <f t="shared" si="101"/>
        <v>0.14120881000489446</v>
      </c>
      <c r="AX470" s="112">
        <f t="shared" si="102"/>
        <v>0.99999999999999989</v>
      </c>
      <c r="AY470" s="112">
        <f>SUMPRODUCT(AN470:AW470,幕後結果_最佳化!$Z$1005:$AI$1005)</f>
        <v>0.48765238499779839</v>
      </c>
      <c r="AZ470" s="112">
        <f>(SUMPRODUCT(AN470:AW470,MMULT(AN470:AW470,幕後結果!$AB$9:$AK$18)))*252</f>
        <v>6.2190116757306617E-2</v>
      </c>
      <c r="BA470" s="112">
        <f t="shared" si="103"/>
        <v>0.24937946338322772</v>
      </c>
      <c r="BB470" s="88">
        <f t="shared" si="104"/>
        <v>1.7834362900778888</v>
      </c>
      <c r="BC470" s="46"/>
      <c r="BD470" s="46"/>
    </row>
    <row r="471" spans="1:56">
      <c r="A471" s="81">
        <v>470</v>
      </c>
      <c r="B471" s="112">
        <v>0.98454043429661908</v>
      </c>
      <c r="C471" s="112">
        <v>0.64008431634290441</v>
      </c>
      <c r="D471" s="112">
        <v>0.52997591506706021</v>
      </c>
      <c r="E471" s="112">
        <v>0.77716601989053569</v>
      </c>
      <c r="F471" s="112">
        <v>0.99413440273455311</v>
      </c>
      <c r="G471" s="112">
        <v>0.42088669843337612</v>
      </c>
      <c r="H471" s="112">
        <v>0.50006376399591534</v>
      </c>
      <c r="I471" s="112">
        <v>0.668739239122359</v>
      </c>
      <c r="J471" s="112">
        <v>0.9615634755453315</v>
      </c>
      <c r="K471" s="90">
        <v>0.68339555963954446</v>
      </c>
      <c r="L471" s="91"/>
      <c r="M471" s="92">
        <v>470</v>
      </c>
      <c r="N471" s="115">
        <v>2.1581119175154955</v>
      </c>
      <c r="O471" s="115">
        <v>0.35868417621171067</v>
      </c>
      <c r="P471" s="115">
        <v>7.5209319001100242E-2</v>
      </c>
      <c r="Q471" s="115">
        <v>0.76265703525194117</v>
      </c>
      <c r="R471" s="115">
        <v>2.5201286613425515</v>
      </c>
      <c r="S471" s="115">
        <v>-0.19962561020353553</v>
      </c>
      <c r="T471" s="115">
        <v>1.5983263574538521E-4</v>
      </c>
      <c r="U471" s="112">
        <v>0.43643448709934024</v>
      </c>
      <c r="V471" s="112">
        <v>1.7691248070476695</v>
      </c>
      <c r="W471" s="84">
        <v>0.47721521090350882</v>
      </c>
      <c r="X471" s="46"/>
      <c r="Y471" s="85">
        <v>470</v>
      </c>
      <c r="Z471" s="112">
        <f>(幕後結果!$AB$2+幕後結果!$AB$4*幕後結果_最佳化!$N1472)*12/3</f>
        <v>2.6311143827801695</v>
      </c>
      <c r="AA471" s="112">
        <f>(幕後結果!$AC$2+幕後結果!$AC$4*幕後結果_最佳化!$O1472)*12/3</f>
        <v>-0.69611801742811741</v>
      </c>
      <c r="AB471" s="112">
        <f>(幕後結果!$AD$2+幕後結果!$AD$4*幕後結果_最佳化!$P1472)*12/3</f>
        <v>1.2139089531221368</v>
      </c>
      <c r="AC471" s="112">
        <f>(幕後結果!$AE$2+幕後結果!$AE$4*幕後結果_最佳化!$Q1472)*12/3</f>
        <v>1.6492415377531853</v>
      </c>
      <c r="AD471" s="112">
        <f>(幕後結果!$AF$2+幕後結果!$AF$4*幕後結果_最佳化!$R1472)*12/3</f>
        <v>5.5577802533846672</v>
      </c>
      <c r="AE471" s="112">
        <f>(幕後結果!$AG$2+幕後結果!$AG$4*幕後結果_最佳化!$S1472)*12/3</f>
        <v>0.27086018689586805</v>
      </c>
      <c r="AF471" s="112">
        <f>(幕後結果!$AH$2+幕後結果!$AH$4*幕後結果_最佳化!$T1472)*12/3</f>
        <v>0.28906719212848098</v>
      </c>
      <c r="AG471" s="112">
        <f>(幕後結果!$AI$2+幕後結果!$AI$4*幕後結果_最佳化!$U1472)*12/3</f>
        <v>1.8358594242058544</v>
      </c>
      <c r="AH471" s="112">
        <f>(幕後結果!$AJ$2+幕後結果!$AJ$4*幕後結果_最佳化!$V1472)*12/3</f>
        <v>3.9644950683907729</v>
      </c>
      <c r="AI471" s="86">
        <f>(幕後結果!$AK$2+幕後結果!$AK$4*幕後結果_最佳化!$W1472)*12/3</f>
        <v>1.6909242533925084</v>
      </c>
      <c r="AJ471" s="46"/>
      <c r="AK471" s="46"/>
      <c r="AL471" s="46"/>
      <c r="AM471" s="94">
        <v>470</v>
      </c>
      <c r="AN471" s="112">
        <f t="shared" si="92"/>
        <v>8.0434783496131923E-2</v>
      </c>
      <c r="AO471" s="112">
        <f t="shared" si="93"/>
        <v>0.11851872370336962</v>
      </c>
      <c r="AP471" s="112">
        <f t="shared" si="94"/>
        <v>0.10486313783107828</v>
      </c>
      <c r="AQ471" s="112">
        <f t="shared" si="95"/>
        <v>0.15865642778045103</v>
      </c>
      <c r="AR471" s="112">
        <f t="shared" si="96"/>
        <v>3.0099336594243699E-3</v>
      </c>
      <c r="AS471" s="112">
        <f t="shared" si="97"/>
        <v>0.136842096028817</v>
      </c>
      <c r="AT471" s="112">
        <f t="shared" si="98"/>
        <v>0.14033080436701767</v>
      </c>
      <c r="AU471" s="112">
        <f t="shared" si="99"/>
        <v>5.4851259067304085E-2</v>
      </c>
      <c r="AV471" s="112">
        <f t="shared" si="100"/>
        <v>0.153595364920942</v>
      </c>
      <c r="AW471" s="112">
        <f t="shared" si="101"/>
        <v>4.8897469145463966E-2</v>
      </c>
      <c r="AX471" s="112">
        <f t="shared" si="102"/>
        <v>1</v>
      </c>
      <c r="AY471" s="112">
        <f>SUMPRODUCT(AN471:AW471,幕後結果_最佳化!$Z$1005:$AI$1005)</f>
        <v>0.21295742895828781</v>
      </c>
      <c r="AZ471" s="112">
        <f>(SUMPRODUCT(AN471:AW471,MMULT(AN471:AW471,幕後結果!$AB$9:$AK$18)))*252</f>
        <v>4.2498980357532253E-2</v>
      </c>
      <c r="BA471" s="112">
        <f t="shared" si="103"/>
        <v>0.20615280826981777</v>
      </c>
      <c r="BB471" s="88">
        <f t="shared" si="104"/>
        <v>0.82490959199407343</v>
      </c>
      <c r="BC471" s="46"/>
      <c r="BD471" s="46"/>
    </row>
    <row r="472" spans="1:56">
      <c r="A472" s="81">
        <v>471</v>
      </c>
      <c r="B472" s="112">
        <v>0.41186779830664455</v>
      </c>
      <c r="C472" s="112">
        <v>0.61359954604482869</v>
      </c>
      <c r="D472" s="112">
        <v>0.66918148449802373</v>
      </c>
      <c r="E472" s="112">
        <v>0.65057148120554897</v>
      </c>
      <c r="F472" s="112">
        <v>0.1848875725125827</v>
      </c>
      <c r="G472" s="112">
        <v>0.44692806765697757</v>
      </c>
      <c r="H472" s="112">
        <v>0.73830313697201122</v>
      </c>
      <c r="I472" s="112">
        <v>0.49966401745071765</v>
      </c>
      <c r="J472" s="112">
        <v>0.46231491219897891</v>
      </c>
      <c r="K472" s="90">
        <v>0.92145125578695786</v>
      </c>
      <c r="L472" s="91"/>
      <c r="M472" s="92">
        <v>471</v>
      </c>
      <c r="N472" s="115">
        <v>-0.22274291802218316</v>
      </c>
      <c r="O472" s="115">
        <v>0.28871313809689325</v>
      </c>
      <c r="P472" s="115">
        <v>0.43765412259879621</v>
      </c>
      <c r="Q472" s="115">
        <v>0.38686380579778579</v>
      </c>
      <c r="R472" s="115">
        <v>-0.89689463152899773</v>
      </c>
      <c r="S472" s="115">
        <v>-0.13342644118741731</v>
      </c>
      <c r="T472" s="115">
        <v>0.63812283038495599</v>
      </c>
      <c r="U472" s="112">
        <v>-8.4218345737007013E-4</v>
      </c>
      <c r="V472" s="112">
        <v>-9.460343115063255E-2</v>
      </c>
      <c r="W472" s="84">
        <v>1.4149011239199956</v>
      </c>
      <c r="X472" s="46"/>
      <c r="Y472" s="85">
        <v>471</v>
      </c>
      <c r="Z472" s="112">
        <f>(幕後結果!$AB$2+幕後結果!$AB$4*幕後結果_最佳化!$N1473)*12/3</f>
        <v>-0.3248368832112119</v>
      </c>
      <c r="AA472" s="112">
        <f>(幕後結果!$AC$2+幕後結果!$AC$4*幕後結果_最佳化!$O1473)*12/3</f>
        <v>-0.99940395875031152</v>
      </c>
      <c r="AB472" s="112">
        <f>(幕後結果!$AD$2+幕後結果!$AD$4*幕後結果_最佳化!$P1473)*12/3</f>
        <v>0.80359149037791566</v>
      </c>
      <c r="AC472" s="112">
        <f>(幕後結果!$AE$2+幕後結果!$AE$4*幕後結果_最佳化!$Q1473)*12/3</f>
        <v>1.3082539494138692</v>
      </c>
      <c r="AD472" s="112">
        <f>(幕後結果!$AF$2+幕後結果!$AF$4*幕後結果_最佳化!$R1473)*12/3</f>
        <v>1.3443350631852942</v>
      </c>
      <c r="AE472" s="112">
        <f>(幕後結果!$AG$2+幕後結果!$AG$4*幕後結果_最佳化!$S1473)*12/3</f>
        <v>-0.28621773557917796</v>
      </c>
      <c r="AF472" s="112">
        <f>(幕後結果!$AH$2+幕後結果!$AH$4*幕後結果_最佳化!$T1473)*12/3</f>
        <v>0.34118476608085357</v>
      </c>
      <c r="AG472" s="112">
        <f>(幕後結果!$AI$2+幕後結果!$AI$4*幕後結果_最佳化!$U1473)*12/3</f>
        <v>0.60782137513425183</v>
      </c>
      <c r="AH472" s="112">
        <f>(幕後結果!$AJ$2+幕後結果!$AJ$4*幕後結果_最佳化!$V1473)*12/3</f>
        <v>0.83677403507380765</v>
      </c>
      <c r="AI472" s="86">
        <f>(幕後結果!$AK$2+幕後結果!$AK$4*幕後結果_最佳化!$W1473)*12/3</f>
        <v>1.0719376907312328</v>
      </c>
      <c r="AJ472" s="46"/>
      <c r="AK472" s="46"/>
      <c r="AL472" s="46"/>
      <c r="AM472" s="94">
        <v>471</v>
      </c>
      <c r="AN472" s="112">
        <f t="shared" si="92"/>
        <v>5.9820265198908533E-2</v>
      </c>
      <c r="AO472" s="112">
        <f t="shared" si="93"/>
        <v>8.295145564042368E-2</v>
      </c>
      <c r="AP472" s="112">
        <f t="shared" si="94"/>
        <v>0.14465155266304991</v>
      </c>
      <c r="AQ472" s="112">
        <f t="shared" si="95"/>
        <v>0.11088590987098219</v>
      </c>
      <c r="AR472" s="112">
        <f t="shared" si="96"/>
        <v>6.1862948623801504E-2</v>
      </c>
      <c r="AS472" s="112">
        <f t="shared" si="97"/>
        <v>1.1439253444987009E-2</v>
      </c>
      <c r="AT472" s="112">
        <f t="shared" si="98"/>
        <v>0.10118205098219929</v>
      </c>
      <c r="AU472" s="112">
        <f t="shared" si="99"/>
        <v>0.15934125945442915</v>
      </c>
      <c r="AV472" s="112">
        <f t="shared" si="100"/>
        <v>0.16007326480457471</v>
      </c>
      <c r="AW472" s="112">
        <f t="shared" si="101"/>
        <v>0.10779203931664401</v>
      </c>
      <c r="AX472" s="112">
        <f t="shared" si="102"/>
        <v>1</v>
      </c>
      <c r="AY472" s="112">
        <f>SUMPRODUCT(AN472:AW472,幕後結果_最佳化!$Z$1005:$AI$1005)</f>
        <v>0.42286527397647644</v>
      </c>
      <c r="AZ472" s="112">
        <f>(SUMPRODUCT(AN472:AW472,MMULT(AN472:AW472,幕後結果!$AB$9:$AK$18)))*252</f>
        <v>4.8791374010308794E-2</v>
      </c>
      <c r="BA472" s="112">
        <f t="shared" si="103"/>
        <v>0.22088769547059156</v>
      </c>
      <c r="BB472" s="88">
        <f t="shared" si="104"/>
        <v>1.7201740149761491</v>
      </c>
      <c r="BC472" s="46"/>
      <c r="BD472" s="46"/>
    </row>
    <row r="473" spans="1:56">
      <c r="A473" s="81">
        <v>472</v>
      </c>
      <c r="B473" s="112">
        <v>0.33505970832146081</v>
      </c>
      <c r="C473" s="112">
        <v>0.20790762328470858</v>
      </c>
      <c r="D473" s="112">
        <v>0.51250561829126751</v>
      </c>
      <c r="E473" s="112">
        <v>0.7342958597232998</v>
      </c>
      <c r="F473" s="112">
        <v>0.15504416554269396</v>
      </c>
      <c r="G473" s="112">
        <v>0.41309583967369745</v>
      </c>
      <c r="H473" s="112">
        <v>2.9678756283091356E-3</v>
      </c>
      <c r="I473" s="112">
        <v>0.6066273634931203</v>
      </c>
      <c r="J473" s="112">
        <v>0.72212229781955162</v>
      </c>
      <c r="K473" s="90">
        <v>0.48684900661347252</v>
      </c>
      <c r="L473" s="91"/>
      <c r="M473" s="92">
        <v>472</v>
      </c>
      <c r="N473" s="115">
        <v>-0.42598412101951483</v>
      </c>
      <c r="O473" s="115">
        <v>-0.813702770618142</v>
      </c>
      <c r="P473" s="115">
        <v>3.1352071909205921E-2</v>
      </c>
      <c r="Q473" s="115">
        <v>0.62585770174199851</v>
      </c>
      <c r="R473" s="115">
        <v>-1.0150367052112668</v>
      </c>
      <c r="S473" s="115">
        <v>-0.21958846038863911</v>
      </c>
      <c r="T473" s="115">
        <v>-2.7513096109677568</v>
      </c>
      <c r="U473" s="112">
        <v>0.27053944777323791</v>
      </c>
      <c r="V473" s="112">
        <v>0.58915782757806523</v>
      </c>
      <c r="W473" s="84">
        <v>-3.2970624407467092E-2</v>
      </c>
      <c r="X473" s="46"/>
      <c r="Y473" s="85">
        <v>472</v>
      </c>
      <c r="Z473" s="112">
        <f>(幕後結果!$AB$2+幕後結果!$AB$4*幕後結果_最佳化!$N1474)*12/3</f>
        <v>-0.57717107945627566</v>
      </c>
      <c r="AA473" s="112">
        <f>(幕後結果!$AC$2+幕後結果!$AC$4*幕後結果_最佳化!$O1474)*12/3</f>
        <v>-2.5362721045510739</v>
      </c>
      <c r="AB473" s="112">
        <f>(幕後結果!$AD$2+幕後結果!$AD$4*幕後結果_最佳化!$P1474)*12/3</f>
        <v>0.27857722014593389</v>
      </c>
      <c r="AC473" s="112">
        <f>(幕後結果!$AE$2+幕後結果!$AE$4*幕後結果_最佳化!$Q1474)*12/3</f>
        <v>1.1829301303761053</v>
      </c>
      <c r="AD473" s="112">
        <f>(幕後結果!$AF$2+幕後結果!$AF$4*幕後結果_最佳化!$R1474)*12/3</f>
        <v>0.86091701193492831</v>
      </c>
      <c r="AE473" s="112">
        <f>(幕後結果!$AG$2+幕後結果!$AG$4*幕後結果_最佳化!$S1474)*12/3</f>
        <v>-0.72462517100391211</v>
      </c>
      <c r="AF473" s="112">
        <f>(幕後結果!$AH$2+幕後結果!$AH$4*幕後結果_最佳化!$T1474)*12/3</f>
        <v>-2.0355783283437527</v>
      </c>
      <c r="AG473" s="112">
        <f>(幕後結果!$AI$2+幕後結果!$AI$4*幕後結果_最佳化!$U1474)*12/3</f>
        <v>0.20976599049520747</v>
      </c>
      <c r="AH473" s="112">
        <f>(幕後結果!$AJ$2+幕後結果!$AJ$4*幕後結果_最佳化!$V1474)*12/3</f>
        <v>0.72334354083464103</v>
      </c>
      <c r="AI473" s="86">
        <f>(幕後結果!$AK$2+幕後結果!$AK$4*幕後結果_最佳化!$W1474)*12/3</f>
        <v>-0.46894284059469654</v>
      </c>
      <c r="AJ473" s="46"/>
      <c r="AK473" s="46"/>
      <c r="AL473" s="46"/>
      <c r="AM473" s="94">
        <v>472</v>
      </c>
      <c r="AN473" s="112">
        <f t="shared" si="92"/>
        <v>0.10251187356127453</v>
      </c>
      <c r="AO473" s="112">
        <f t="shared" si="93"/>
        <v>0.12955166688051223</v>
      </c>
      <c r="AP473" s="112">
        <f t="shared" si="94"/>
        <v>0.18263159314420255</v>
      </c>
      <c r="AQ473" s="112">
        <f t="shared" si="95"/>
        <v>0.16574157766268094</v>
      </c>
      <c r="AR473" s="112">
        <f t="shared" si="96"/>
        <v>2.612659875555479E-2</v>
      </c>
      <c r="AS473" s="112">
        <f t="shared" si="97"/>
        <v>2.8990257423164564E-5</v>
      </c>
      <c r="AT473" s="112">
        <f t="shared" si="98"/>
        <v>0.14539858677774894</v>
      </c>
      <c r="AU473" s="112">
        <f t="shared" si="99"/>
        <v>9.1226288189270116E-2</v>
      </c>
      <c r="AV473" s="112">
        <f t="shared" si="100"/>
        <v>9.7049155595164527E-2</v>
      </c>
      <c r="AW473" s="112">
        <f t="shared" si="101"/>
        <v>5.9733669176168153E-2</v>
      </c>
      <c r="AX473" s="112">
        <f t="shared" si="102"/>
        <v>1</v>
      </c>
      <c r="AY473" s="112">
        <f>SUMPRODUCT(AN473:AW473,幕後結果_最佳化!$Z$1005:$AI$1005)</f>
        <v>0.2437392460561176</v>
      </c>
      <c r="AZ473" s="112">
        <f>(SUMPRODUCT(AN473:AW473,MMULT(AN473:AW473,幕後結果!$AB$9:$AK$18)))*252</f>
        <v>4.8692665805465767E-2</v>
      </c>
      <c r="BA473" s="112">
        <f t="shared" si="103"/>
        <v>0.22066414707755713</v>
      </c>
      <c r="BB473" s="88">
        <f t="shared" si="104"/>
        <v>0.9101580329926835</v>
      </c>
      <c r="BC473" s="46"/>
      <c r="BD473" s="46"/>
    </row>
    <row r="474" spans="1:56">
      <c r="A474" s="81">
        <v>473</v>
      </c>
      <c r="B474" s="112">
        <v>0.92145742411619413</v>
      </c>
      <c r="C474" s="112">
        <v>6.8783750781518993E-2</v>
      </c>
      <c r="D474" s="112">
        <v>0.67526432465301434</v>
      </c>
      <c r="E474" s="112">
        <v>0.46349261719106583</v>
      </c>
      <c r="F474" s="112">
        <v>0.15927294862542007</v>
      </c>
      <c r="G474" s="112">
        <v>0.15765699072175621</v>
      </c>
      <c r="H474" s="112">
        <v>0.62348650773156677</v>
      </c>
      <c r="I474" s="112">
        <v>0.78437667053118609</v>
      </c>
      <c r="J474" s="112">
        <v>0.71133110594479443</v>
      </c>
      <c r="K474" s="90">
        <v>0.11122273135674021</v>
      </c>
      <c r="L474" s="91"/>
      <c r="M474" s="92">
        <v>473</v>
      </c>
      <c r="N474" s="115">
        <v>1.414943195350711</v>
      </c>
      <c r="O474" s="115">
        <v>-1.4849106232236287</v>
      </c>
      <c r="P474" s="115">
        <v>0.45449672207048547</v>
      </c>
      <c r="Q474" s="115">
        <v>-9.1638534196639837E-2</v>
      </c>
      <c r="R474" s="115">
        <v>-0.99745048378392753</v>
      </c>
      <c r="S474" s="115">
        <v>-1.0041340990294669</v>
      </c>
      <c r="T474" s="115">
        <v>0.31465056215638065</v>
      </c>
      <c r="U474" s="112">
        <v>0.78706014454541917</v>
      </c>
      <c r="V474" s="112">
        <v>0.5572775847811855</v>
      </c>
      <c r="W474" s="84">
        <v>-1.2200512094152911</v>
      </c>
      <c r="X474" s="46"/>
      <c r="Y474" s="85">
        <v>473</v>
      </c>
      <c r="Z474" s="112">
        <f>(幕後結果!$AB$2+幕後結果!$AB$4*幕後結果_最佳化!$N1475)*12/3</f>
        <v>1.7084329608227129</v>
      </c>
      <c r="AA474" s="112">
        <f>(幕後結果!$AC$2+幕後結果!$AC$4*幕後結果_最佳化!$O1475)*12/3</f>
        <v>-3.301296369451082</v>
      </c>
      <c r="AB474" s="112">
        <f>(幕後結果!$AD$2+幕後結果!$AD$4*幕後結果_最佳化!$P1475)*12/3</f>
        <v>1.1312787252730454</v>
      </c>
      <c r="AC474" s="112">
        <f>(幕後結果!$AE$2+幕後結果!$AE$4*幕後結果_最佳化!$Q1475)*12/3</f>
        <v>0.75590536452282253</v>
      </c>
      <c r="AD474" s="112">
        <f>(幕後結果!$AF$2+幕後結果!$AF$4*幕後結果_最佳化!$R1475)*12/3</f>
        <v>1.1746159007855876</v>
      </c>
      <c r="AE474" s="112">
        <f>(幕後結果!$AG$2+幕後結果!$AG$4*幕後結果_最佳化!$S1475)*12/3</f>
        <v>-1.8086470300944157</v>
      </c>
      <c r="AF474" s="112">
        <f>(幕後結果!$AH$2+幕後結果!$AH$4*幕後結果_最佳化!$T1475)*12/3</f>
        <v>-0.14856877543465064</v>
      </c>
      <c r="AG474" s="112">
        <f>(幕後結果!$AI$2+幕後結果!$AI$4*幕後結果_最佳化!$U1475)*12/3</f>
        <v>0.65117663872901321</v>
      </c>
      <c r="AH474" s="112">
        <f>(幕後結果!$AJ$2+幕後結果!$AJ$4*幕後結果_最佳化!$V1475)*12/3</f>
        <v>1.6984219139164054</v>
      </c>
      <c r="AI474" s="86">
        <f>(幕後結果!$AK$2+幕後結果!$AK$4*幕後結果_最佳化!$W1475)*12/3</f>
        <v>-0.99685299347089062</v>
      </c>
      <c r="AJ474" s="46"/>
      <c r="AK474" s="46"/>
      <c r="AL474" s="46"/>
      <c r="AM474" s="94">
        <v>473</v>
      </c>
      <c r="AN474" s="112">
        <f t="shared" si="92"/>
        <v>0.15505244845621849</v>
      </c>
      <c r="AO474" s="112">
        <f t="shared" si="93"/>
        <v>0.11303176971536974</v>
      </c>
      <c r="AP474" s="112">
        <f t="shared" si="94"/>
        <v>0.14633786294390719</v>
      </c>
      <c r="AQ474" s="112">
        <f t="shared" si="95"/>
        <v>0.10295489740104213</v>
      </c>
      <c r="AR474" s="112">
        <f t="shared" si="96"/>
        <v>7.4980382862085165E-2</v>
      </c>
      <c r="AS474" s="112">
        <f t="shared" si="97"/>
        <v>0.11269703494187004</v>
      </c>
      <c r="AT474" s="112">
        <f t="shared" si="98"/>
        <v>5.1641195742037566E-3</v>
      </c>
      <c r="AU474" s="112">
        <f t="shared" si="99"/>
        <v>4.9715564935370209E-2</v>
      </c>
      <c r="AV474" s="112">
        <f t="shared" si="100"/>
        <v>3.9476553134882283E-2</v>
      </c>
      <c r="AW474" s="112">
        <f t="shared" si="101"/>
        <v>0.20058936603505087</v>
      </c>
      <c r="AX474" s="112">
        <f t="shared" si="102"/>
        <v>0.99999999999999978</v>
      </c>
      <c r="AY474" s="112">
        <f>SUMPRODUCT(AN474:AW474,幕後結果_最佳化!$Z$1005:$AI$1005)</f>
        <v>0.22159228999452682</v>
      </c>
      <c r="AZ474" s="112">
        <f>(SUMPRODUCT(AN474:AW474,MMULT(AN474:AW474,幕後結果!$AB$9:$AK$18)))*252</f>
        <v>5.7199802558288784E-2</v>
      </c>
      <c r="BA474" s="112">
        <f t="shared" si="103"/>
        <v>0.23916480208903815</v>
      </c>
      <c r="BB474" s="88">
        <f t="shared" si="104"/>
        <v>0.74715128829033073</v>
      </c>
      <c r="BC474" s="46"/>
      <c r="BD474" s="46"/>
    </row>
    <row r="475" spans="1:56">
      <c r="A475" s="81">
        <v>474</v>
      </c>
      <c r="B475" s="112">
        <v>7.0338315186318168E-2</v>
      </c>
      <c r="C475" s="112">
        <v>5.9707531316786522E-2</v>
      </c>
      <c r="D475" s="112">
        <v>0.67475552218901202</v>
      </c>
      <c r="E475" s="112">
        <v>0.47012666694842165</v>
      </c>
      <c r="F475" s="112">
        <v>0.48084264633899654</v>
      </c>
      <c r="G475" s="112">
        <v>0.46037650359370241</v>
      </c>
      <c r="H475" s="112">
        <v>0.99314965357468465</v>
      </c>
      <c r="I475" s="112">
        <v>0.13541553783301907</v>
      </c>
      <c r="J475" s="112">
        <v>0.90522401849683187</v>
      </c>
      <c r="K475" s="90">
        <v>0.53869342919961793</v>
      </c>
      <c r="L475" s="91"/>
      <c r="M475" s="92">
        <v>474</v>
      </c>
      <c r="N475" s="115">
        <v>-1.4732759963756015</v>
      </c>
      <c r="O475" s="115">
        <v>-1.5572334781027197</v>
      </c>
      <c r="P475" s="115">
        <v>0.45308302854562948</v>
      </c>
      <c r="Q475" s="115">
        <v>-7.4951458254329903E-2</v>
      </c>
      <c r="R475" s="115">
        <v>-4.8038834733441914E-2</v>
      </c>
      <c r="S475" s="115">
        <v>-9.9485239175902226E-2</v>
      </c>
      <c r="T475" s="115">
        <v>2.4650165359828904</v>
      </c>
      <c r="U475" s="112">
        <v>-1.1011506965749847</v>
      </c>
      <c r="V475" s="112">
        <v>1.3119056735027335</v>
      </c>
      <c r="W475" s="84">
        <v>9.7142611721000832E-2</v>
      </c>
      <c r="X475" s="46"/>
      <c r="Y475" s="85">
        <v>474</v>
      </c>
      <c r="Z475" s="112">
        <f>(幕後結果!$AB$2+幕後結果!$AB$4*幕後結果_最佳化!$N1476)*12/3</f>
        <v>-1.8774367229608229</v>
      </c>
      <c r="AA475" s="112">
        <f>(幕後結果!$AC$2+幕後結果!$AC$4*幕後結果_最佳化!$O1476)*12/3</f>
        <v>-3.6519056752922001</v>
      </c>
      <c r="AB475" s="112">
        <f>(幕後結果!$AD$2+幕後結果!$AD$4*幕後結果_最佳化!$P1476)*12/3</f>
        <v>0.25283231073863144</v>
      </c>
      <c r="AC475" s="112">
        <f>(幕後結果!$AE$2+幕後結果!$AE$4*幕後結果_最佳化!$Q1476)*12/3</f>
        <v>0.5831232743671706</v>
      </c>
      <c r="AD475" s="112">
        <f>(幕後結果!$AF$2+幕後結果!$AF$4*幕後結果_最佳化!$R1476)*12/3</f>
        <v>1.2378537003312717</v>
      </c>
      <c r="AE475" s="112">
        <f>(幕後結果!$AG$2+幕後結果!$AG$4*幕後結果_最佳化!$S1476)*12/3</f>
        <v>-0.65747946557637527</v>
      </c>
      <c r="AF475" s="112">
        <f>(幕後結果!$AH$2+幕後結果!$AH$4*幕後結果_最佳化!$T1476)*12/3</f>
        <v>1.4633463747344484</v>
      </c>
      <c r="AG475" s="112">
        <f>(幕後結果!$AI$2+幕後結果!$AI$4*幕後結果_最佳化!$U1476)*12/3</f>
        <v>-0.92579992479964945</v>
      </c>
      <c r="AH475" s="112">
        <f>(幕後結果!$AJ$2+幕後結果!$AJ$4*幕後結果_最佳化!$V1476)*12/3</f>
        <v>2.5126788801500513</v>
      </c>
      <c r="AI475" s="86">
        <f>(幕後結果!$AK$2+幕後結果!$AK$4*幕後結果_最佳化!$W1476)*12/3</f>
        <v>-0.19215802824322403</v>
      </c>
      <c r="AJ475" s="46"/>
      <c r="AK475" s="46"/>
      <c r="AL475" s="46"/>
      <c r="AM475" s="94">
        <v>474</v>
      </c>
      <c r="AN475" s="112">
        <f t="shared" si="92"/>
        <v>0.1405584701059778</v>
      </c>
      <c r="AO475" s="112">
        <f t="shared" si="93"/>
        <v>0.14339461933785944</v>
      </c>
      <c r="AP475" s="112">
        <f t="shared" si="94"/>
        <v>4.4284075340715316E-2</v>
      </c>
      <c r="AQ475" s="112">
        <f t="shared" si="95"/>
        <v>0.10869075910643983</v>
      </c>
      <c r="AR475" s="112">
        <f t="shared" si="96"/>
        <v>0.13947312821609051</v>
      </c>
      <c r="AS475" s="112">
        <f t="shared" si="97"/>
        <v>1.8645968151011237E-2</v>
      </c>
      <c r="AT475" s="112">
        <f t="shared" si="98"/>
        <v>0.12975449075517301</v>
      </c>
      <c r="AU475" s="112">
        <f t="shared" si="99"/>
        <v>0.1350702505280891</v>
      </c>
      <c r="AV475" s="112">
        <f t="shared" si="100"/>
        <v>3.5453154464013148E-2</v>
      </c>
      <c r="AW475" s="112">
        <f t="shared" si="101"/>
        <v>0.10467508399463062</v>
      </c>
      <c r="AX475" s="112">
        <f t="shared" si="102"/>
        <v>1</v>
      </c>
      <c r="AY475" s="112">
        <f>SUMPRODUCT(AN475:AW475,幕後結果_最佳化!$Z$1005:$AI$1005)</f>
        <v>0.29082558352773369</v>
      </c>
      <c r="AZ475" s="112">
        <f>(SUMPRODUCT(AN475:AW475,MMULT(AN475:AW475,幕後結果!$AB$9:$AK$18)))*252</f>
        <v>5.8034954282167352E-2</v>
      </c>
      <c r="BA475" s="112">
        <f t="shared" si="103"/>
        <v>0.2409044505237862</v>
      </c>
      <c r="BB475" s="88">
        <f t="shared" si="104"/>
        <v>1.0291448870648998</v>
      </c>
      <c r="BC475" s="46"/>
      <c r="BD475" s="46"/>
    </row>
    <row r="476" spans="1:56">
      <c r="A476" s="81">
        <v>475</v>
      </c>
      <c r="B476" s="112">
        <v>0.49662142309438839</v>
      </c>
      <c r="C476" s="112">
        <v>0.99412494893990844</v>
      </c>
      <c r="D476" s="112">
        <v>0.1908014710657866</v>
      </c>
      <c r="E476" s="112">
        <v>0.31033303850161631</v>
      </c>
      <c r="F476" s="112">
        <v>0.98517620423629992</v>
      </c>
      <c r="G476" s="112">
        <v>0.15088013738776462</v>
      </c>
      <c r="H476" s="112">
        <v>3.9013773633789217E-2</v>
      </c>
      <c r="I476" s="112">
        <v>0.37559763411213409</v>
      </c>
      <c r="J476" s="112">
        <v>0.78860391885756465</v>
      </c>
      <c r="K476" s="90">
        <v>0.4898298045745697</v>
      </c>
      <c r="L476" s="91"/>
      <c r="M476" s="92">
        <v>475</v>
      </c>
      <c r="N476" s="115">
        <v>-8.4689376346666605E-3</v>
      </c>
      <c r="O476" s="115">
        <v>2.519561771711921</v>
      </c>
      <c r="P476" s="115">
        <v>-0.87494663625215296</v>
      </c>
      <c r="Q476" s="115">
        <v>-0.49490656405929273</v>
      </c>
      <c r="R476" s="115">
        <v>2.1747668621900065</v>
      </c>
      <c r="S476" s="115">
        <v>-1.0326659043194917</v>
      </c>
      <c r="T476" s="115">
        <v>-1.762247159942897</v>
      </c>
      <c r="U476" s="112">
        <v>-0.31706369982458327</v>
      </c>
      <c r="V476" s="112">
        <v>0.80158654673369389</v>
      </c>
      <c r="W476" s="84">
        <v>-2.5495661294723977E-2</v>
      </c>
      <c r="X476" s="46"/>
      <c r="Y476" s="85">
        <v>475</v>
      </c>
      <c r="Z476" s="112">
        <f>(幕後結果!$AB$2+幕後結果!$AB$4*幕後結果_最佳化!$N1477)*12/3</f>
        <v>-5.8804937818601653E-2</v>
      </c>
      <c r="AA476" s="112">
        <f>(幕後結果!$AC$2+幕後結果!$AC$4*幕後結果_最佳化!$O1477)*12/3</f>
        <v>2.0934853596671283</v>
      </c>
      <c r="AB476" s="112">
        <f>(幕後結果!$AD$2+幕後結果!$AD$4*幕後結果_最佳化!$P1477)*12/3</f>
        <v>-4.1938404741312385E-2</v>
      </c>
      <c r="AC476" s="112">
        <f>(幕後結果!$AE$2+幕後結果!$AE$4*幕後結果_最佳化!$Q1477)*12/3</f>
        <v>0.75815920327237263</v>
      </c>
      <c r="AD476" s="112">
        <f>(幕後結果!$AF$2+幕後結果!$AF$4*幕後結果_最佳化!$R1477)*12/3</f>
        <v>4.7027774114412573</v>
      </c>
      <c r="AE476" s="112">
        <f>(幕後結果!$AG$2+幕後結果!$AG$4*幕後結果_最佳化!$S1477)*12/3</f>
        <v>-3.7718475879980895E-2</v>
      </c>
      <c r="AF476" s="112">
        <f>(幕後結果!$AH$2+幕後結果!$AH$4*幕後結果_最佳化!$T1477)*12/3</f>
        <v>-0.76221557830518138</v>
      </c>
      <c r="AG476" s="112">
        <f>(幕後結果!$AI$2+幕後結果!$AI$4*幕後結果_最佳化!$U1477)*12/3</f>
        <v>0.22931909430155006</v>
      </c>
      <c r="AH476" s="112">
        <f>(幕後結果!$AJ$2+幕後結果!$AJ$4*幕後結果_最佳化!$V1477)*12/3</f>
        <v>2.3165289877851194</v>
      </c>
      <c r="AI476" s="86">
        <f>(幕後結果!$AK$2+幕後結果!$AK$4*幕後結果_最佳化!$W1477)*12/3</f>
        <v>1.1641571307503988</v>
      </c>
      <c r="AJ476" s="46"/>
      <c r="AK476" s="46"/>
      <c r="AL476" s="46"/>
      <c r="AM476" s="94">
        <v>475</v>
      </c>
      <c r="AN476" s="112">
        <f t="shared" si="92"/>
        <v>0.21309099101002321</v>
      </c>
      <c r="AO476" s="112">
        <f t="shared" si="93"/>
        <v>8.2455112591042545E-2</v>
      </c>
      <c r="AP476" s="112">
        <f t="shared" si="94"/>
        <v>0.12220600736135345</v>
      </c>
      <c r="AQ476" s="112">
        <f t="shared" si="95"/>
        <v>0.1162775753779752</v>
      </c>
      <c r="AR476" s="112">
        <f t="shared" si="96"/>
        <v>4.0586168501332784E-4</v>
      </c>
      <c r="AS476" s="112">
        <f t="shared" si="97"/>
        <v>1.6429903025976939E-2</v>
      </c>
      <c r="AT476" s="112">
        <f t="shared" si="98"/>
        <v>0.15909964154545259</v>
      </c>
      <c r="AU476" s="112">
        <f t="shared" si="99"/>
        <v>2.4615423459698867E-2</v>
      </c>
      <c r="AV476" s="112">
        <f t="shared" si="100"/>
        <v>0.1226652364954906</v>
      </c>
      <c r="AW476" s="112">
        <f t="shared" si="101"/>
        <v>0.14275424744797327</v>
      </c>
      <c r="AX476" s="112">
        <f t="shared" si="102"/>
        <v>1</v>
      </c>
      <c r="AY476" s="112">
        <f>SUMPRODUCT(AN476:AW476,幕後結果_最佳化!$Z$1005:$AI$1005)</f>
        <v>0.18134299886855043</v>
      </c>
      <c r="AZ476" s="112">
        <f>(SUMPRODUCT(AN476:AW476,MMULT(AN476:AW476,幕後結果!$AB$9:$AK$18)))*252</f>
        <v>4.8490580709674574E-2</v>
      </c>
      <c r="BA476" s="112">
        <f t="shared" si="103"/>
        <v>0.22020576901996591</v>
      </c>
      <c r="BB476" s="88">
        <f t="shared" si="104"/>
        <v>0.62869832831672046</v>
      </c>
      <c r="BC476" s="46"/>
      <c r="BD476" s="46"/>
    </row>
    <row r="477" spans="1:56">
      <c r="A477" s="81">
        <v>476</v>
      </c>
      <c r="B477" s="112">
        <v>0.80591946405947334</v>
      </c>
      <c r="C477" s="112">
        <v>0.56856363112039143</v>
      </c>
      <c r="D477" s="112">
        <v>0.48733723785752514</v>
      </c>
      <c r="E477" s="112">
        <v>0.37256777382502904</v>
      </c>
      <c r="F477" s="112">
        <v>0.10779449758743986</v>
      </c>
      <c r="G477" s="112">
        <v>0.23068149747303734</v>
      </c>
      <c r="H477" s="112">
        <v>0.15725784233485629</v>
      </c>
      <c r="I477" s="112">
        <v>0.50717840133267944</v>
      </c>
      <c r="J477" s="112">
        <v>0.31429343872526405</v>
      </c>
      <c r="K477" s="90">
        <v>0.24545146277567098</v>
      </c>
      <c r="L477" s="91"/>
      <c r="M477" s="92">
        <v>476</v>
      </c>
      <c r="N477" s="115">
        <v>0.86295706819034312</v>
      </c>
      <c r="O477" s="115">
        <v>0.1727184537977276</v>
      </c>
      <c r="P477" s="115">
        <v>-3.1746169215363836E-2</v>
      </c>
      <c r="Q477" s="115">
        <v>-0.32506015076977463</v>
      </c>
      <c r="R477" s="115">
        <v>-1.2383427596349112</v>
      </c>
      <c r="S477" s="115">
        <v>-0.73660433998105868</v>
      </c>
      <c r="T477" s="115">
        <v>-1.0057918996771504</v>
      </c>
      <c r="U477" s="112">
        <v>1.7994554818124526E-2</v>
      </c>
      <c r="V477" s="112">
        <v>-0.48371678759213077</v>
      </c>
      <c r="W477" s="84">
        <v>-0.68887342303508436</v>
      </c>
      <c r="X477" s="46"/>
      <c r="Y477" s="85">
        <v>476</v>
      </c>
      <c r="Z477" s="112">
        <f>(幕後結果!$AB$2+幕後結果!$AB$4*幕後結果_最佳化!$N1478)*12/3</f>
        <v>1.0231143655708153</v>
      </c>
      <c r="AA477" s="112">
        <f>(幕後結果!$AC$2+幕後結果!$AC$4*幕後結果_最佳化!$O1478)*12/3</f>
        <v>-1.064921969571093</v>
      </c>
      <c r="AB477" s="112">
        <f>(幕後結果!$AD$2+幕後結果!$AD$4*幕後結果_最佳化!$P1478)*12/3</f>
        <v>0.71232774618168604</v>
      </c>
      <c r="AC477" s="112">
        <f>(幕後結果!$AE$2+幕後結果!$AE$4*幕後結果_最佳化!$Q1478)*12/3</f>
        <v>0.72594389571434348</v>
      </c>
      <c r="AD477" s="112">
        <f>(幕後結果!$AF$2+幕後結果!$AF$4*幕後結果_最佳化!$R1478)*12/3</f>
        <v>1.0746302546555206</v>
      </c>
      <c r="AE477" s="112">
        <f>(幕後結果!$AG$2+幕後結果!$AG$4*幕後結果_最佳化!$S1478)*12/3</f>
        <v>-1.0898309664483021</v>
      </c>
      <c r="AF477" s="112">
        <f>(幕後結果!$AH$2+幕後結果!$AH$4*幕後結果_最佳化!$T1478)*12/3</f>
        <v>-0.92303314484973187</v>
      </c>
      <c r="AG477" s="112">
        <f>(幕後結果!$AI$2+幕後結果!$AI$4*幕後結果_最佳化!$U1478)*12/3</f>
        <v>8.8992432157107726E-2</v>
      </c>
      <c r="AH477" s="112">
        <f>(幕後結果!$AJ$2+幕後結果!$AJ$4*幕後結果_最佳化!$V1478)*12/3</f>
        <v>0.39628923441792657</v>
      </c>
      <c r="AI477" s="86">
        <f>(幕後結果!$AK$2+幕後結果!$AK$4*幕後結果_最佳化!$W1478)*12/3</f>
        <v>-0.50283471624005238</v>
      </c>
      <c r="AJ477" s="46"/>
      <c r="AK477" s="46"/>
      <c r="AL477" s="46"/>
      <c r="AM477" s="94">
        <v>476</v>
      </c>
      <c r="AN477" s="112">
        <f t="shared" si="92"/>
        <v>0.12326285218806544</v>
      </c>
      <c r="AO477" s="112">
        <f t="shared" si="93"/>
        <v>7.9874767667925506E-2</v>
      </c>
      <c r="AP477" s="112">
        <f t="shared" si="94"/>
        <v>1.9913193598021135E-2</v>
      </c>
      <c r="AQ477" s="112">
        <f t="shared" si="95"/>
        <v>0.14651871645885009</v>
      </c>
      <c r="AR477" s="112">
        <f t="shared" si="96"/>
        <v>6.4339403518940075E-2</v>
      </c>
      <c r="AS477" s="112">
        <f t="shared" si="97"/>
        <v>0.13471455857612422</v>
      </c>
      <c r="AT477" s="112">
        <f t="shared" si="98"/>
        <v>0.12574433159098833</v>
      </c>
      <c r="AU477" s="112">
        <f t="shared" si="99"/>
        <v>5.5478697922273487E-2</v>
      </c>
      <c r="AV477" s="112">
        <f t="shared" si="100"/>
        <v>0.14106922730490881</v>
      </c>
      <c r="AW477" s="112">
        <f t="shared" si="101"/>
        <v>0.1090842511739028</v>
      </c>
      <c r="AX477" s="112">
        <f t="shared" si="102"/>
        <v>0.99999999999999978</v>
      </c>
      <c r="AY477" s="112">
        <f>SUMPRODUCT(AN477:AW477,幕後結果_最佳化!$Z$1005:$AI$1005)</f>
        <v>0.33202439151214241</v>
      </c>
      <c r="AZ477" s="112">
        <f>(SUMPRODUCT(AN477:AW477,MMULT(AN477:AW477,幕後結果!$AB$9:$AK$18)))*252</f>
        <v>4.4586616111151112E-2</v>
      </c>
      <c r="BA477" s="112">
        <f t="shared" si="103"/>
        <v>0.21115543116659613</v>
      </c>
      <c r="BB477" s="88">
        <f t="shared" si="104"/>
        <v>1.3692491351739411</v>
      </c>
      <c r="BC477" s="46"/>
      <c r="BD477" s="46"/>
    </row>
    <row r="478" spans="1:56">
      <c r="A478" s="81">
        <v>477</v>
      </c>
      <c r="B478" s="112">
        <v>0.83107267870694779</v>
      </c>
      <c r="C478" s="112">
        <v>0.70284620053276514</v>
      </c>
      <c r="D478" s="112">
        <v>0.97615194184905674</v>
      </c>
      <c r="E478" s="112">
        <v>0.50988160673037308</v>
      </c>
      <c r="F478" s="112">
        <v>0.50816166940194907</v>
      </c>
      <c r="G478" s="112">
        <v>0.58328483653942564</v>
      </c>
      <c r="H478" s="112">
        <v>6.676939542969107E-3</v>
      </c>
      <c r="I478" s="112">
        <v>0.37024624028047604</v>
      </c>
      <c r="J478" s="112">
        <v>0.2760003622000804</v>
      </c>
      <c r="K478" s="90">
        <v>0.7750901022425547</v>
      </c>
      <c r="L478" s="91"/>
      <c r="M478" s="92">
        <v>477</v>
      </c>
      <c r="N478" s="115">
        <v>0.95841280139478047</v>
      </c>
      <c r="O478" s="115">
        <v>0.53260419309372042</v>
      </c>
      <c r="P478" s="115">
        <v>1.9800659705474282</v>
      </c>
      <c r="Q478" s="115">
        <v>2.4772048175215614E-2</v>
      </c>
      <c r="R478" s="115">
        <v>2.0459698603967236E-2</v>
      </c>
      <c r="S478" s="115">
        <v>0.21030411100166652</v>
      </c>
      <c r="T478" s="115">
        <v>-2.4741896410334867</v>
      </c>
      <c r="U478" s="112">
        <v>-0.33120124408439239</v>
      </c>
      <c r="V478" s="112">
        <v>-0.59476476324060634</v>
      </c>
      <c r="W478" s="84">
        <v>0.75571548887964757</v>
      </c>
      <c r="X478" s="46"/>
      <c r="Y478" s="85">
        <v>477</v>
      </c>
      <c r="Z478" s="112">
        <f>(幕後結果!$AB$2+幕後結果!$AB$4*幕後結果_最佳化!$N1479)*12/3</f>
        <v>1.1416274690158938</v>
      </c>
      <c r="AA478" s="112">
        <f>(幕後結果!$AC$2+幕後結果!$AC$4*幕後結果_最佳化!$O1479)*12/3</f>
        <v>-0.56067949675507178</v>
      </c>
      <c r="AB478" s="112">
        <f>(幕後結果!$AD$2+幕後結果!$AD$4*幕後結果_最佳化!$P1479)*12/3</f>
        <v>2.519748270481887</v>
      </c>
      <c r="AC478" s="112">
        <f>(幕後結果!$AE$2+幕後結果!$AE$4*幕後結果_最佳化!$Q1479)*12/3</f>
        <v>1.5218404143383903</v>
      </c>
      <c r="AD478" s="112">
        <f>(幕後結果!$AF$2+幕後結果!$AF$4*幕後結果_最佳化!$R1479)*12/3</f>
        <v>2.8558463333882975</v>
      </c>
      <c r="AE478" s="112">
        <f>(幕後結果!$AG$2+幕後結果!$AG$4*幕後結果_最佳化!$S1479)*12/3</f>
        <v>0.30144849373933524</v>
      </c>
      <c r="AF478" s="112">
        <f>(幕後結果!$AH$2+幕後結果!$AH$4*幕後結果_最佳化!$T1479)*12/3</f>
        <v>-1.4974725772066495</v>
      </c>
      <c r="AG478" s="112">
        <f>(幕後結果!$AI$2+幕後結果!$AI$4*幕後結果_最佳化!$U1479)*12/3</f>
        <v>0.62657035682198003</v>
      </c>
      <c r="AH478" s="112">
        <f>(幕後結果!$AJ$2+幕後結果!$AJ$4*幕後結果_最佳化!$V1479)*12/3</f>
        <v>0.64934100809684447</v>
      </c>
      <c r="AI478" s="86">
        <f>(幕後結果!$AK$2+幕後結果!$AK$4*幕後結果_最佳化!$W1479)*12/3</f>
        <v>1.0227782929284026</v>
      </c>
      <c r="AJ478" s="46"/>
      <c r="AK478" s="46"/>
      <c r="AL478" s="46"/>
      <c r="AM478" s="94">
        <v>477</v>
      </c>
      <c r="AN478" s="112">
        <f t="shared" si="92"/>
        <v>0.13465255752061694</v>
      </c>
      <c r="AO478" s="112">
        <f t="shared" si="93"/>
        <v>6.1994248002762022E-2</v>
      </c>
      <c r="AP478" s="112">
        <f t="shared" si="94"/>
        <v>3.3486027955423395E-2</v>
      </c>
      <c r="AQ478" s="112">
        <f t="shared" si="95"/>
        <v>0.11264522252431736</v>
      </c>
      <c r="AR478" s="112">
        <f t="shared" si="96"/>
        <v>0.13928220652145087</v>
      </c>
      <c r="AS478" s="112">
        <f t="shared" si="97"/>
        <v>0.17752872018761065</v>
      </c>
      <c r="AT478" s="112">
        <f t="shared" si="98"/>
        <v>5.1011631339716978E-2</v>
      </c>
      <c r="AU478" s="112">
        <f t="shared" si="99"/>
        <v>0.14138402794624272</v>
      </c>
      <c r="AV478" s="112">
        <f t="shared" si="100"/>
        <v>5.1425465491472755E-2</v>
      </c>
      <c r="AW478" s="112">
        <f t="shared" si="101"/>
        <v>9.6589892510386216E-2</v>
      </c>
      <c r="AX478" s="112">
        <f t="shared" si="102"/>
        <v>0.99999999999999989</v>
      </c>
      <c r="AY478" s="112">
        <f>SUMPRODUCT(AN478:AW478,幕後結果_最佳化!$Z$1005:$AI$1005)</f>
        <v>0.41505981222697386</v>
      </c>
      <c r="AZ478" s="112">
        <f>(SUMPRODUCT(AN478:AW478,MMULT(AN478:AW478,幕後結果!$AB$9:$AK$18)))*252</f>
        <v>5.6107179137566895E-2</v>
      </c>
      <c r="BA478" s="112">
        <f t="shared" si="103"/>
        <v>0.23686954033300039</v>
      </c>
      <c r="BB478" s="88">
        <f t="shared" si="104"/>
        <v>1.5711594310681616</v>
      </c>
      <c r="BC478" s="46"/>
      <c r="BD478" s="46"/>
    </row>
    <row r="479" spans="1:56">
      <c r="A479" s="81">
        <v>478</v>
      </c>
      <c r="B479" s="112">
        <v>0.20825411334662136</v>
      </c>
      <c r="C479" s="112">
        <v>0.26025633502125345</v>
      </c>
      <c r="D479" s="112">
        <v>0.64647143919797845</v>
      </c>
      <c r="E479" s="112">
        <v>0.92718678353818995</v>
      </c>
      <c r="F479" s="112">
        <v>0.71197788176679344</v>
      </c>
      <c r="G479" s="112">
        <v>0.18701093563273963</v>
      </c>
      <c r="H479" s="112">
        <v>0.35762834176753877</v>
      </c>
      <c r="I479" s="112">
        <v>0.88940369518288964</v>
      </c>
      <c r="J479" s="112">
        <v>0.44381556060887717</v>
      </c>
      <c r="K479" s="90">
        <v>0.52185297735396974</v>
      </c>
      <c r="L479" s="91"/>
      <c r="M479" s="92">
        <v>478</v>
      </c>
      <c r="N479" s="115">
        <v>-0.81249400232118285</v>
      </c>
      <c r="O479" s="115">
        <v>-0.64255533945725429</v>
      </c>
      <c r="P479" s="115">
        <v>0.37581138717914098</v>
      </c>
      <c r="Q479" s="115">
        <v>1.4551547207575704</v>
      </c>
      <c r="R479" s="115">
        <v>0.55917215232829809</v>
      </c>
      <c r="S479" s="115">
        <v>-0.88896503530312954</v>
      </c>
      <c r="T479" s="115">
        <v>-0.36480538707298771</v>
      </c>
      <c r="U479" s="112">
        <v>1.2233630320601367</v>
      </c>
      <c r="V479" s="112">
        <v>-0.14130231454713185</v>
      </c>
      <c r="W479" s="84">
        <v>5.4804713407652056E-2</v>
      </c>
      <c r="X479" s="46"/>
      <c r="Y479" s="85">
        <v>478</v>
      </c>
      <c r="Z479" s="112">
        <f>(幕後結果!$AB$2+幕後結果!$AB$4*幕後結果_最佳化!$N1480)*12/3</f>
        <v>-1.0570425759869861</v>
      </c>
      <c r="AA479" s="112">
        <f>(幕後結果!$AC$2+幕後結果!$AC$4*幕後結果_最佳化!$O1480)*12/3</f>
        <v>-2.3340004025608612</v>
      </c>
      <c r="AB479" s="112">
        <f>(幕後結果!$AD$2+幕後結果!$AD$4*幕後結果_最佳化!$P1480)*12/3</f>
        <v>0.47783326037887591</v>
      </c>
      <c r="AC479" s="112">
        <f>(幕後結果!$AE$2+幕後結果!$AE$4*幕後結果_最佳化!$Q1480)*12/3</f>
        <v>1.8720902181758514</v>
      </c>
      <c r="AD479" s="112">
        <f>(幕後結果!$AF$2+幕後結果!$AF$4*幕後結果_最佳化!$R1480)*12/3</f>
        <v>2.6069958169156839</v>
      </c>
      <c r="AE479" s="112">
        <f>(幕後結果!$AG$2+幕後結果!$AG$4*幕後結果_最佳化!$S1480)*12/3</f>
        <v>-0.97695707750864569</v>
      </c>
      <c r="AF479" s="112">
        <f>(幕後結果!$AH$2+幕後結果!$AH$4*幕後結果_最佳化!$T1480)*12/3</f>
        <v>-9.4878773998206559E-2</v>
      </c>
      <c r="AG479" s="112">
        <f>(幕後結果!$AI$2+幕後結果!$AI$4*幕後結果_最佳化!$U1480)*12/3</f>
        <v>1.6411419904541515</v>
      </c>
      <c r="AH479" s="112">
        <f>(幕後結果!$AJ$2+幕後結果!$AJ$4*幕後結果_最佳化!$V1480)*12/3</f>
        <v>0.80219082861394897</v>
      </c>
      <c r="AI479" s="86">
        <f>(幕後結果!$AK$2+幕後結果!$AK$4*幕後結果_最佳化!$W1480)*12/3</f>
        <v>-0.14293770435532388</v>
      </c>
      <c r="AJ479" s="46"/>
      <c r="AK479" s="46"/>
      <c r="AL479" s="46"/>
      <c r="AM479" s="94">
        <v>478</v>
      </c>
      <c r="AN479" s="112">
        <f t="shared" si="92"/>
        <v>0.1551010881009755</v>
      </c>
      <c r="AO479" s="112">
        <f t="shared" si="93"/>
        <v>0.12183401119288197</v>
      </c>
      <c r="AP479" s="112">
        <f t="shared" si="94"/>
        <v>0.16799022869432947</v>
      </c>
      <c r="AQ479" s="112">
        <f t="shared" si="95"/>
        <v>0.11499510397445306</v>
      </c>
      <c r="AR479" s="112">
        <f t="shared" si="96"/>
        <v>0.10186336275644149</v>
      </c>
      <c r="AS479" s="112">
        <f t="shared" si="97"/>
        <v>6.0785869217461576E-2</v>
      </c>
      <c r="AT479" s="112">
        <f t="shared" si="98"/>
        <v>5.3607329089785993E-2</v>
      </c>
      <c r="AU479" s="112">
        <f t="shared" si="99"/>
        <v>9.6607591772883444E-2</v>
      </c>
      <c r="AV479" s="112">
        <f t="shared" si="100"/>
        <v>7.0178924070855034E-2</v>
      </c>
      <c r="AW479" s="112">
        <f t="shared" si="101"/>
        <v>5.7036491129932629E-2</v>
      </c>
      <c r="AX479" s="112">
        <f t="shared" si="102"/>
        <v>1.0000000000000002</v>
      </c>
      <c r="AY479" s="112">
        <f>SUMPRODUCT(AN479:AW479,幕後結果_最佳化!$Z$1005:$AI$1005)</f>
        <v>0.32680147713996721</v>
      </c>
      <c r="AZ479" s="112">
        <f>(SUMPRODUCT(AN479:AW479,MMULT(AN479:AW479,幕後結果!$AB$9:$AK$18)))*252</f>
        <v>5.5905565160997435E-2</v>
      </c>
      <c r="BA479" s="112">
        <f t="shared" si="103"/>
        <v>0.23644357711935723</v>
      </c>
      <c r="BB479" s="88">
        <f t="shared" si="104"/>
        <v>1.2007155389831254</v>
      </c>
      <c r="BC479" s="46"/>
      <c r="BD479" s="46"/>
    </row>
    <row r="480" spans="1:56">
      <c r="A480" s="81">
        <v>479</v>
      </c>
      <c r="B480" s="112">
        <v>0.30937038662517424</v>
      </c>
      <c r="C480" s="112">
        <v>0.14207560719827983</v>
      </c>
      <c r="D480" s="112">
        <v>0.15186970204932004</v>
      </c>
      <c r="E480" s="112">
        <v>0.14957076955941928</v>
      </c>
      <c r="F480" s="112">
        <v>0.86654785688488167</v>
      </c>
      <c r="G480" s="112">
        <v>0.37138497487032018</v>
      </c>
      <c r="H480" s="112">
        <v>3.9897815887021348E-2</v>
      </c>
      <c r="I480" s="112">
        <v>0.83734914556510764</v>
      </c>
      <c r="J480" s="112">
        <v>0.93293060393053362</v>
      </c>
      <c r="K480" s="90">
        <v>0.62789600937054035</v>
      </c>
      <c r="L480" s="91"/>
      <c r="M480" s="92">
        <v>479</v>
      </c>
      <c r="N480" s="115">
        <v>-0.49763578957764387</v>
      </c>
      <c r="O480" s="115">
        <v>-1.0710405117716881</v>
      </c>
      <c r="P480" s="115">
        <v>-1.0284474370972034</v>
      </c>
      <c r="Q480" s="115">
        <v>-1.0382760852812505</v>
      </c>
      <c r="R480" s="115">
        <v>1.1102198844950339</v>
      </c>
      <c r="S480" s="115">
        <v>-0.32818743219550678</v>
      </c>
      <c r="T480" s="115">
        <v>-1.7518730953747339</v>
      </c>
      <c r="U480" s="112">
        <v>0.9836213800994299</v>
      </c>
      <c r="V480" s="112">
        <v>1.4979786708359084</v>
      </c>
      <c r="W480" s="84">
        <v>0.32628599770149036</v>
      </c>
      <c r="X480" s="46"/>
      <c r="Y480" s="85">
        <v>479</v>
      </c>
      <c r="Z480" s="112">
        <f>(幕後結果!$AB$2+幕後結果!$AB$4*幕後結果_最佳化!$N1481)*12/3</f>
        <v>-0.66613023699221396</v>
      </c>
      <c r="AA480" s="112">
        <f>(幕後結果!$AC$2+幕後結果!$AC$4*幕後結果_最佳化!$O1481)*12/3</f>
        <v>-2.8971277394226509</v>
      </c>
      <c r="AB480" s="112">
        <f>(幕後結果!$AD$2+幕後結果!$AD$4*幕後結果_最佳化!$P1481)*12/3</f>
        <v>-0.68686779482721116</v>
      </c>
      <c r="AC480" s="112">
        <f>(幕後結果!$AE$2+幕後結果!$AE$4*幕後結果_最佳化!$Q1481)*12/3</f>
        <v>-0.32245075626881259</v>
      </c>
      <c r="AD480" s="112">
        <f>(幕後結果!$AF$2+幕後結果!$AF$4*幕後結果_最佳化!$R1481)*12/3</f>
        <v>2.3948395168280587</v>
      </c>
      <c r="AE480" s="112">
        <f>(幕後結果!$AG$2+幕後結果!$AG$4*幕後結果_最佳化!$S1481)*12/3</f>
        <v>-0.65536070525487289</v>
      </c>
      <c r="AF480" s="112">
        <f>(幕後結果!$AH$2+幕後結果!$AH$4*幕後結果_最佳化!$T1481)*12/3</f>
        <v>-1.3586620707060095</v>
      </c>
      <c r="AG480" s="112">
        <f>(幕後結果!$AI$2+幕後結果!$AI$4*幕後結果_最佳化!$U1481)*12/3</f>
        <v>-0.20522240274800208</v>
      </c>
      <c r="AH480" s="112">
        <f>(幕後結果!$AJ$2+幕後結果!$AJ$4*幕後結果_最佳化!$V1481)*12/3</f>
        <v>2.4155978196102472</v>
      </c>
      <c r="AI480" s="86">
        <f>(幕後結果!$AK$2+幕後結果!$AK$4*幕後結果_最佳化!$W1481)*12/3</f>
        <v>4.3310026387149037E-2</v>
      </c>
      <c r="AJ480" s="46"/>
      <c r="AK480" s="46"/>
      <c r="AL480" s="46"/>
      <c r="AM480" s="94">
        <v>479</v>
      </c>
      <c r="AN480" s="112">
        <f t="shared" si="92"/>
        <v>8.567227726460297E-2</v>
      </c>
      <c r="AO480" s="112">
        <f t="shared" si="93"/>
        <v>0.16975867849911438</v>
      </c>
      <c r="AP480" s="112">
        <f t="shared" si="94"/>
        <v>0.23236304346928388</v>
      </c>
      <c r="AQ480" s="112">
        <f t="shared" si="95"/>
        <v>5.6291277709803161E-2</v>
      </c>
      <c r="AR480" s="112">
        <f t="shared" si="96"/>
        <v>6.0967704322616757E-2</v>
      </c>
      <c r="AS480" s="112">
        <f t="shared" si="97"/>
        <v>3.8645038627871352E-2</v>
      </c>
      <c r="AT480" s="112">
        <f t="shared" si="98"/>
        <v>9.7606969727671633E-2</v>
      </c>
      <c r="AU480" s="112">
        <f t="shared" si="99"/>
        <v>0.16346165996516557</v>
      </c>
      <c r="AV480" s="112">
        <f t="shared" si="100"/>
        <v>2.7539508650567816E-2</v>
      </c>
      <c r="AW480" s="112">
        <f t="shared" si="101"/>
        <v>6.7693841763302426E-2</v>
      </c>
      <c r="AX480" s="112">
        <f t="shared" si="102"/>
        <v>1.0000000000000002</v>
      </c>
      <c r="AY480" s="112">
        <f>SUMPRODUCT(AN480:AW480,幕後結果_最佳化!$Z$1005:$AI$1005)</f>
        <v>0.13199878164087545</v>
      </c>
      <c r="AZ480" s="112">
        <f>(SUMPRODUCT(AN480:AW480,MMULT(AN480:AW480,幕後結果!$AB$9:$AK$18)))*252</f>
        <v>5.9445056273354405E-2</v>
      </c>
      <c r="BA480" s="112">
        <f t="shared" si="103"/>
        <v>0.24381356868179918</v>
      </c>
      <c r="BB480" s="88">
        <f t="shared" si="104"/>
        <v>0.36543815884651676</v>
      </c>
      <c r="BC480" s="46"/>
      <c r="BD480" s="46"/>
    </row>
    <row r="481" spans="1:56">
      <c r="A481" s="81">
        <v>480</v>
      </c>
      <c r="B481" s="112">
        <v>0.42284130104802098</v>
      </c>
      <c r="C481" s="112">
        <v>0.33425884789287319</v>
      </c>
      <c r="D481" s="112">
        <v>0.64151074716734802</v>
      </c>
      <c r="E481" s="112">
        <v>0.97840461384147681</v>
      </c>
      <c r="F481" s="112">
        <v>0.94049121450115325</v>
      </c>
      <c r="G481" s="112">
        <v>0.81237833284965433</v>
      </c>
      <c r="H481" s="112">
        <v>2.4511629420086667E-2</v>
      </c>
      <c r="I481" s="112">
        <v>0.21000452310576523</v>
      </c>
      <c r="J481" s="112">
        <v>0.46431363261650294</v>
      </c>
      <c r="K481" s="90">
        <v>0.44426491945387103</v>
      </c>
      <c r="L481" s="91"/>
      <c r="M481" s="92">
        <v>480</v>
      </c>
      <c r="N481" s="115">
        <v>-0.19463001718889061</v>
      </c>
      <c r="O481" s="115">
        <v>-0.42818326975229426</v>
      </c>
      <c r="P481" s="115">
        <v>0.36249989006771011</v>
      </c>
      <c r="Q481" s="115">
        <v>2.0218604336589938</v>
      </c>
      <c r="R481" s="115">
        <v>1.5589104738376938</v>
      </c>
      <c r="S481" s="115">
        <v>0.88669462253726816</v>
      </c>
      <c r="T481" s="115">
        <v>-1.9683893282556222</v>
      </c>
      <c r="U481" s="112">
        <v>-0.80640555285785587</v>
      </c>
      <c r="V481" s="112">
        <v>-8.9572088679567771E-2</v>
      </c>
      <c r="W481" s="84">
        <v>-0.14016472903213315</v>
      </c>
      <c r="X481" s="46"/>
      <c r="Y481" s="85">
        <v>480</v>
      </c>
      <c r="Z481" s="112">
        <f>(幕後結果!$AB$2+幕後結果!$AB$4*幕後結果_最佳化!$N1482)*12/3</f>
        <v>-0.28993330002400158</v>
      </c>
      <c r="AA481" s="112">
        <f>(幕後結果!$AC$2+幕後結果!$AC$4*幕後結果_最佳化!$O1482)*12/3</f>
        <v>-1.9848968989257332</v>
      </c>
      <c r="AB481" s="112">
        <f>(幕後結果!$AD$2+幕後結果!$AD$4*幕後結果_最佳化!$P1482)*12/3</f>
        <v>0.67416776036003501</v>
      </c>
      <c r="AC481" s="112">
        <f>(幕後結果!$AE$2+幕後結果!$AE$4*幕後結果_最佳化!$Q1482)*12/3</f>
        <v>2.3537953590980645</v>
      </c>
      <c r="AD481" s="112">
        <f>(幕後結果!$AF$2+幕後結果!$AF$4*幕後結果_最佳化!$R1482)*12/3</f>
        <v>3.9788285727453694</v>
      </c>
      <c r="AE481" s="112">
        <f>(幕後結果!$AG$2+幕後結果!$AG$4*幕後結果_最佳化!$S1482)*12/3</f>
        <v>1.1061701353014557</v>
      </c>
      <c r="AF481" s="112">
        <f>(幕後結果!$AH$2+幕後結果!$AH$4*幕後結果_最佳化!$T1482)*12/3</f>
        <v>-1.038380824611157</v>
      </c>
      <c r="AG481" s="112">
        <f>(幕後結果!$AI$2+幕後結果!$AI$4*幕後結果_最佳化!$U1482)*12/3</f>
        <v>0.87062524196875257</v>
      </c>
      <c r="AH481" s="112">
        <f>(幕後結果!$AJ$2+幕後結果!$AJ$4*幕後結果_最佳化!$V1482)*12/3</f>
        <v>1.1528941196073721</v>
      </c>
      <c r="AI481" s="86">
        <f>(幕後結果!$AK$2+幕後結果!$AK$4*幕後結果_最佳化!$W1482)*12/3</f>
        <v>0.14975622956867329</v>
      </c>
      <c r="AJ481" s="46"/>
      <c r="AK481" s="46"/>
      <c r="AL481" s="46"/>
      <c r="AM481" s="94">
        <v>480</v>
      </c>
      <c r="AN481" s="112">
        <f t="shared" si="92"/>
        <v>9.9034362192371075E-3</v>
      </c>
      <c r="AO481" s="112">
        <f t="shared" si="93"/>
        <v>2.1273025662036711E-2</v>
      </c>
      <c r="AP481" s="112">
        <f t="shared" si="94"/>
        <v>0.2171644196988072</v>
      </c>
      <c r="AQ481" s="112">
        <f t="shared" si="95"/>
        <v>2.3609399663018205E-4</v>
      </c>
      <c r="AR481" s="112">
        <f t="shared" si="96"/>
        <v>0.20603921607902612</v>
      </c>
      <c r="AS481" s="112">
        <f t="shared" si="97"/>
        <v>0.18267817580145657</v>
      </c>
      <c r="AT481" s="112">
        <f t="shared" si="98"/>
        <v>0.26071067385823304</v>
      </c>
      <c r="AU481" s="112">
        <f t="shared" si="99"/>
        <v>5.8612521813894494E-3</v>
      </c>
      <c r="AV481" s="112">
        <f t="shared" si="100"/>
        <v>1.8919955333876074E-3</v>
      </c>
      <c r="AW481" s="112">
        <f t="shared" si="101"/>
        <v>9.4241710969796083E-2</v>
      </c>
      <c r="AX481" s="112">
        <f t="shared" si="102"/>
        <v>0.99999999999999989</v>
      </c>
      <c r="AY481" s="112">
        <f>SUMPRODUCT(AN481:AW481,幕後結果_最佳化!$Z$1005:$AI$1005)</f>
        <v>0.47742522492679368</v>
      </c>
      <c r="AZ481" s="112">
        <f>(SUMPRODUCT(AN481:AW481,MMULT(AN481:AW481,幕後結果!$AB$9:$AK$18)))*252</f>
        <v>5.2012436344049756E-2</v>
      </c>
      <c r="BA481" s="112">
        <f t="shared" si="103"/>
        <v>0.22806235187783572</v>
      </c>
      <c r="BB481" s="88">
        <f t="shared" si="104"/>
        <v>1.9052913440073276</v>
      </c>
      <c r="BC481" s="46"/>
      <c r="BD481" s="46"/>
    </row>
    <row r="482" spans="1:56">
      <c r="A482" s="81">
        <v>481</v>
      </c>
      <c r="B482" s="112">
        <v>0.22042997086524307</v>
      </c>
      <c r="C482" s="112">
        <v>1.7996885803529761E-2</v>
      </c>
      <c r="D482" s="112">
        <v>0.15578382465348195</v>
      </c>
      <c r="E482" s="112">
        <v>0.78371826513651821</v>
      </c>
      <c r="F482" s="112">
        <v>0.64579183256403527</v>
      </c>
      <c r="G482" s="112">
        <v>3.7642724510034142E-2</v>
      </c>
      <c r="H482" s="112">
        <v>0.67705867411016984</v>
      </c>
      <c r="I482" s="112">
        <v>1.7418494848684629E-2</v>
      </c>
      <c r="J482" s="112">
        <v>2.1804928668880175E-2</v>
      </c>
      <c r="K482" s="90">
        <v>0.43446791184270173</v>
      </c>
      <c r="L482" s="91"/>
      <c r="M482" s="92">
        <v>481</v>
      </c>
      <c r="N482" s="115">
        <v>-0.77074188208076211</v>
      </c>
      <c r="O482" s="115">
        <v>-2.0969977828928825</v>
      </c>
      <c r="P482" s="115">
        <v>-1.0119381032745749</v>
      </c>
      <c r="Q482" s="115">
        <v>0.78481256887383588</v>
      </c>
      <c r="R482" s="115">
        <v>0.37398384565079246</v>
      </c>
      <c r="S482" s="115">
        <v>-1.778721399428326</v>
      </c>
      <c r="T482" s="115">
        <v>0.45948955393092195</v>
      </c>
      <c r="U482" s="112">
        <v>-2.1102481199552972</v>
      </c>
      <c r="V482" s="112">
        <v>-2.0178214764788382</v>
      </c>
      <c r="W482" s="84">
        <v>-0.16501036514972381</v>
      </c>
      <c r="X482" s="46"/>
      <c r="Y482" s="85">
        <v>481</v>
      </c>
      <c r="Z482" s="112">
        <f>(幕後結果!$AB$2+幕後結果!$AB$4*幕後結果_最佳化!$N1483)*12/3</f>
        <v>-1.0052052145316313</v>
      </c>
      <c r="AA482" s="112">
        <f>(幕後結果!$AC$2+幕後結果!$AC$4*幕後結果_最佳化!$O1483)*12/3</f>
        <v>-4.334700522742069</v>
      </c>
      <c r="AB482" s="112">
        <f>(幕後結果!$AD$2+幕後結果!$AD$4*幕後結果_最佳化!$P1483)*12/3</f>
        <v>-0.85902698929681176</v>
      </c>
      <c r="AC482" s="112">
        <f>(幕後結果!$AE$2+幕後結果!$AE$4*幕後結果_最佳化!$Q1483)*12/3</f>
        <v>0.80967784768341</v>
      </c>
      <c r="AD482" s="112">
        <f>(幕後結果!$AF$2+幕後結果!$AF$4*幕後結果_最佳化!$R1483)*12/3</f>
        <v>1.6909203599058136</v>
      </c>
      <c r="AE482" s="112">
        <f>(幕後結果!$AG$2+幕後結果!$AG$4*幕後結果_最佳化!$S1483)*12/3</f>
        <v>-2.4503539705918338</v>
      </c>
      <c r="AF482" s="112">
        <f>(幕後結果!$AH$2+幕後結果!$AH$4*幕後結果_最佳化!$T1483)*12/3</f>
        <v>0.10424127742455842</v>
      </c>
      <c r="AG482" s="112">
        <f>(幕後結果!$AI$2+幕後結果!$AI$4*幕後結果_最佳化!$U1483)*12/3</f>
        <v>-1.7870158566801448</v>
      </c>
      <c r="AH482" s="112">
        <f>(幕後結果!$AJ$2+幕後結果!$AJ$4*幕後結果_最佳化!$V1483)*12/3</f>
        <v>-0.51581920772709755</v>
      </c>
      <c r="AI482" s="86">
        <f>(幕後結果!$AK$2+幕後結果!$AK$4*幕後結果_最佳化!$W1483)*12/3</f>
        <v>-1.1217647025910342</v>
      </c>
      <c r="AJ482" s="46"/>
      <c r="AK482" s="46"/>
      <c r="AL482" s="46"/>
      <c r="AM482" s="94">
        <v>481</v>
      </c>
      <c r="AN482" s="112">
        <f t="shared" si="92"/>
        <v>3.9859866659814627E-2</v>
      </c>
      <c r="AO482" s="112">
        <f t="shared" si="93"/>
        <v>1.8807264286278765E-2</v>
      </c>
      <c r="AP482" s="112">
        <f t="shared" si="94"/>
        <v>4.1747096122004515E-2</v>
      </c>
      <c r="AQ482" s="112">
        <f t="shared" si="95"/>
        <v>0.2259806812747453</v>
      </c>
      <c r="AR482" s="112">
        <f t="shared" si="96"/>
        <v>4.8701154699904048E-2</v>
      </c>
      <c r="AS482" s="112">
        <f t="shared" si="97"/>
        <v>0.11128072549981564</v>
      </c>
      <c r="AT482" s="112">
        <f t="shared" si="98"/>
        <v>5.6480894524386344E-2</v>
      </c>
      <c r="AU482" s="112">
        <f t="shared" si="99"/>
        <v>0.18246476945328199</v>
      </c>
      <c r="AV482" s="112">
        <f t="shared" si="100"/>
        <v>0.17818987185599897</v>
      </c>
      <c r="AW482" s="112">
        <f t="shared" si="101"/>
        <v>9.6487675623769684E-2</v>
      </c>
      <c r="AX482" s="112">
        <f t="shared" si="102"/>
        <v>1</v>
      </c>
      <c r="AY482" s="112">
        <f>SUMPRODUCT(AN482:AW482,幕後結果_最佳化!$Z$1005:$AI$1005)</f>
        <v>0.56880301204628725</v>
      </c>
      <c r="AZ482" s="112">
        <f>(SUMPRODUCT(AN482:AW482,MMULT(AN482:AW482,幕後結果!$AB$9:$AK$18)))*252</f>
        <v>4.7682042024340753E-2</v>
      </c>
      <c r="BA482" s="112">
        <f t="shared" si="103"/>
        <v>0.21836218084718964</v>
      </c>
      <c r="BB482" s="88">
        <f t="shared" si="104"/>
        <v>2.4083978736881884</v>
      </c>
      <c r="BC482" s="46"/>
      <c r="BD482" s="46"/>
    </row>
    <row r="483" spans="1:56">
      <c r="A483" s="81">
        <v>482</v>
      </c>
      <c r="B483" s="112">
        <v>0.79706568414628198</v>
      </c>
      <c r="C483" s="112">
        <v>0.12155695111944054</v>
      </c>
      <c r="D483" s="112">
        <v>0.25705307803824984</v>
      </c>
      <c r="E483" s="112">
        <v>0.77502610887754386</v>
      </c>
      <c r="F483" s="112">
        <v>0.60609366716184199</v>
      </c>
      <c r="G483" s="112">
        <v>0.10990579938083611</v>
      </c>
      <c r="H483" s="112">
        <v>0.22526029713735118</v>
      </c>
      <c r="I483" s="112">
        <v>0.54299797963725394</v>
      </c>
      <c r="J483" s="112">
        <v>0.5021856215677698</v>
      </c>
      <c r="K483" s="90">
        <v>0.31974223624990628</v>
      </c>
      <c r="L483" s="91"/>
      <c r="M483" s="92">
        <v>482</v>
      </c>
      <c r="N483" s="115">
        <v>0.83118587735250571</v>
      </c>
      <c r="O483" s="115">
        <v>-1.167238908202993</v>
      </c>
      <c r="P483" s="115">
        <v>-0.65245738394133201</v>
      </c>
      <c r="Q483" s="115">
        <v>0.75550208420174469</v>
      </c>
      <c r="R483" s="115">
        <v>0.26915206551520504</v>
      </c>
      <c r="S483" s="115">
        <v>-1.2270292463797123</v>
      </c>
      <c r="T483" s="115">
        <v>-0.75454740042017154</v>
      </c>
      <c r="U483" s="112">
        <v>0.10798947549387858</v>
      </c>
      <c r="V483" s="112">
        <v>5.4785682255643038E-3</v>
      </c>
      <c r="W483" s="84">
        <v>-0.46841971448479819</v>
      </c>
      <c r="X483" s="46"/>
      <c r="Y483" s="85">
        <v>482</v>
      </c>
      <c r="Z483" s="112">
        <f>(幕後結果!$AB$2+幕後結果!$AB$4*幕後結果_最佳化!$N1484)*12/3</f>
        <v>0.98366883097653579</v>
      </c>
      <c r="AA483" s="112">
        <f>(幕後結果!$AC$2+幕後結果!$AC$4*幕後結果_最佳化!$O1484)*12/3</f>
        <v>-2.9142413767041986</v>
      </c>
      <c r="AB483" s="112">
        <f>(幕後結果!$AD$2+幕後結果!$AD$4*幕後結果_最佳化!$P1484)*12/3</f>
        <v>2.9164548727912631E-2</v>
      </c>
      <c r="AC483" s="112">
        <f>(幕後結果!$AE$2+幕後結果!$AE$4*幕後結果_最佳化!$Q1484)*12/3</f>
        <v>1.1294553592630785</v>
      </c>
      <c r="AD483" s="112">
        <f>(幕後結果!$AF$2+幕後結果!$AF$4*幕後結果_最佳化!$R1484)*12/3</f>
        <v>2.3670158285642082</v>
      </c>
      <c r="AE483" s="112">
        <f>(幕後結果!$AG$2+幕後結果!$AG$4*幕後結果_最佳化!$S1484)*12/3</f>
        <v>-1.6562265194483909</v>
      </c>
      <c r="AF483" s="112">
        <f>(幕後結果!$AH$2+幕後結果!$AH$4*幕後結果_最佳化!$T1484)*12/3</f>
        <v>-0.65613775680639264</v>
      </c>
      <c r="AG483" s="112">
        <f>(幕後結果!$AI$2+幕後結果!$AI$4*幕後結果_最佳化!$U1484)*12/3</f>
        <v>0.3803297726327492</v>
      </c>
      <c r="AH483" s="112">
        <f>(幕後結果!$AJ$2+幕後結果!$AJ$4*幕後結果_最佳化!$V1484)*12/3</f>
        <v>1.2238713059961364</v>
      </c>
      <c r="AI483" s="86">
        <f>(幕後結果!$AK$2+幕後結果!$AK$4*幕後結果_最佳化!$W1484)*12/3</f>
        <v>-0.50651705001475367</v>
      </c>
      <c r="AJ483" s="46"/>
      <c r="AK483" s="46"/>
      <c r="AL483" s="46"/>
      <c r="AM483" s="94">
        <v>482</v>
      </c>
      <c r="AN483" s="112">
        <f t="shared" si="92"/>
        <v>0.10139444864663757</v>
      </c>
      <c r="AO483" s="112">
        <f t="shared" si="93"/>
        <v>0.14389696395239304</v>
      </c>
      <c r="AP483" s="112">
        <f t="shared" si="94"/>
        <v>1.3164062414722401E-2</v>
      </c>
      <c r="AQ483" s="112">
        <f t="shared" si="95"/>
        <v>0.12930503584626227</v>
      </c>
      <c r="AR483" s="112">
        <f t="shared" si="96"/>
        <v>2.9129957338434362E-2</v>
      </c>
      <c r="AS483" s="112">
        <f t="shared" si="97"/>
        <v>5.849650381309477E-2</v>
      </c>
      <c r="AT483" s="112">
        <f t="shared" si="98"/>
        <v>0.15442292598894936</v>
      </c>
      <c r="AU483" s="112">
        <f t="shared" si="99"/>
        <v>0.31354496029170492</v>
      </c>
      <c r="AV483" s="112">
        <f t="shared" si="100"/>
        <v>3.9875608440091706E-2</v>
      </c>
      <c r="AW483" s="112">
        <f t="shared" si="101"/>
        <v>1.6769533267709708E-2</v>
      </c>
      <c r="AX483" s="112">
        <f t="shared" si="102"/>
        <v>1.0000000000000002</v>
      </c>
      <c r="AY483" s="112">
        <f>SUMPRODUCT(AN483:AW483,幕後結果_最佳化!$Z$1005:$AI$1005)</f>
        <v>0.12655146849347884</v>
      </c>
      <c r="AZ483" s="112">
        <f>(SUMPRODUCT(AN483:AW483,MMULT(AN483:AW483,幕後結果!$AB$9:$AK$18)))*252</f>
        <v>6.2432046009633625E-2</v>
      </c>
      <c r="BA483" s="112">
        <f t="shared" si="103"/>
        <v>0.24986405505721232</v>
      </c>
      <c r="BB483" s="88">
        <f t="shared" si="104"/>
        <v>0.33478792487508802</v>
      </c>
      <c r="BC483" s="46"/>
      <c r="BD483" s="46"/>
    </row>
    <row r="484" spans="1:56">
      <c r="A484" s="81">
        <v>483</v>
      </c>
      <c r="B484" s="112">
        <v>6.2742245027471721E-2</v>
      </c>
      <c r="C484" s="112">
        <v>0.48410828198547673</v>
      </c>
      <c r="D484" s="112">
        <v>0.59355727170705652</v>
      </c>
      <c r="E484" s="112">
        <v>0.5758609050548642</v>
      </c>
      <c r="F484" s="112">
        <v>0.18365044378085305</v>
      </c>
      <c r="G484" s="112">
        <v>0.53312159680161031</v>
      </c>
      <c r="H484" s="112">
        <v>9.5812007763851792E-2</v>
      </c>
      <c r="I484" s="112">
        <v>0.59600039564140594</v>
      </c>
      <c r="J484" s="112">
        <v>0.41774542159415651</v>
      </c>
      <c r="K484" s="90">
        <v>0.15451477198783881</v>
      </c>
      <c r="L484" s="91"/>
      <c r="M484" s="92">
        <v>483</v>
      </c>
      <c r="N484" s="115">
        <v>-1.5321537843048261</v>
      </c>
      <c r="O484" s="115">
        <v>-3.9845170479179744E-2</v>
      </c>
      <c r="P484" s="115">
        <v>0.23670525670262477</v>
      </c>
      <c r="Q484" s="115">
        <v>0.19131579134393625</v>
      </c>
      <c r="R484" s="115">
        <v>-0.90154073116781974</v>
      </c>
      <c r="S484" s="115">
        <v>8.3119140743519587E-2</v>
      </c>
      <c r="T484" s="115">
        <v>-1.305789900461739</v>
      </c>
      <c r="U484" s="112">
        <v>0.24300798885451294</v>
      </c>
      <c r="V484" s="112">
        <v>-0.20766462175972009</v>
      </c>
      <c r="W484" s="84">
        <v>-1.0172604538116921</v>
      </c>
      <c r="X484" s="46"/>
      <c r="Y484" s="85">
        <v>483</v>
      </c>
      <c r="Z484" s="112">
        <f>(幕後結果!$AB$2+幕後結果!$AB$4*幕後結果_最佳化!$N1485)*12/3</f>
        <v>-1.9505364639321614</v>
      </c>
      <c r="AA484" s="112">
        <f>(幕後結果!$AC$2+幕後結果!$AC$4*幕後結果_最佳化!$O1485)*12/3</f>
        <v>-1.5659495286617524</v>
      </c>
      <c r="AB484" s="112">
        <f>(幕後結果!$AD$2+幕後結果!$AD$4*幕後結果_最佳化!$P1485)*12/3</f>
        <v>0.20184114404257691</v>
      </c>
      <c r="AC484" s="112">
        <f>(幕後結果!$AE$2+幕後結果!$AE$4*幕後結果_最佳化!$Q1485)*12/3</f>
        <v>0.9842372181104132</v>
      </c>
      <c r="AD484" s="112">
        <f>(幕後結果!$AF$2+幕後結果!$AF$4*幕後結果_最佳化!$R1485)*12/3</f>
        <v>0.7817316339849244</v>
      </c>
      <c r="AE484" s="112">
        <f>(幕後結果!$AG$2+幕後結果!$AG$4*幕後結果_最佳化!$S1485)*12/3</f>
        <v>-0.15415107282358187</v>
      </c>
      <c r="AF484" s="112">
        <f>(幕後結果!$AH$2+幕後結果!$AH$4*幕後結果_最佳化!$T1485)*12/3</f>
        <v>-0.96885236839614264</v>
      </c>
      <c r="AG484" s="112">
        <f>(幕後結果!$AI$2+幕後結果!$AI$4*幕後結果_最佳化!$U1485)*12/3</f>
        <v>0.12941601601724204</v>
      </c>
      <c r="AH484" s="112">
        <f>(幕後結果!$AJ$2+幕後結果!$AJ$4*幕後結果_最佳化!$V1485)*12/3</f>
        <v>0.10513300606433007</v>
      </c>
      <c r="AI484" s="86">
        <f>(幕後結果!$AK$2+幕後結果!$AK$4*幕後結果_最佳化!$W1485)*12/3</f>
        <v>-1.1166564792597682</v>
      </c>
      <c r="AJ484" s="46"/>
      <c r="AK484" s="46"/>
      <c r="AL484" s="46"/>
      <c r="AM484" s="94">
        <v>483</v>
      </c>
      <c r="AN484" s="112">
        <f t="shared" si="92"/>
        <v>0.15511972353553985</v>
      </c>
      <c r="AO484" s="112">
        <f t="shared" si="93"/>
        <v>0.11240549564135636</v>
      </c>
      <c r="AP484" s="112">
        <f t="shared" si="94"/>
        <v>8.3973909316620091E-2</v>
      </c>
      <c r="AQ484" s="112">
        <f t="shared" si="95"/>
        <v>8.6655887971933229E-2</v>
      </c>
      <c r="AR484" s="112">
        <f t="shared" si="96"/>
        <v>9.8218325641871676E-2</v>
      </c>
      <c r="AS484" s="112">
        <f t="shared" si="97"/>
        <v>6.2914741330526002E-3</v>
      </c>
      <c r="AT484" s="112">
        <f t="shared" si="98"/>
        <v>8.8106664909641183E-2</v>
      </c>
      <c r="AU484" s="112">
        <f t="shared" si="99"/>
        <v>0.19345413548780982</v>
      </c>
      <c r="AV484" s="112">
        <f t="shared" si="100"/>
        <v>0.15737686192330699</v>
      </c>
      <c r="AW484" s="112">
        <f t="shared" si="101"/>
        <v>1.8397521438868209E-2</v>
      </c>
      <c r="AX484" s="112">
        <f t="shared" si="102"/>
        <v>1</v>
      </c>
      <c r="AY484" s="112">
        <f>SUMPRODUCT(AN484:AW484,幕後結果_最佳化!$Z$1005:$AI$1005)</f>
        <v>0.40262797430316688</v>
      </c>
      <c r="AZ484" s="112">
        <f>(SUMPRODUCT(AN484:AW484,MMULT(AN484:AW484,幕後結果!$AB$9:$AK$18)))*252</f>
        <v>5.7062370599836335E-2</v>
      </c>
      <c r="BA484" s="112">
        <f t="shared" si="103"/>
        <v>0.23887731286130195</v>
      </c>
      <c r="BB484" s="88">
        <f t="shared" si="104"/>
        <v>1.5059110050858358</v>
      </c>
      <c r="BC484" s="46"/>
      <c r="BD484" s="46"/>
    </row>
    <row r="485" spans="1:56">
      <c r="A485" s="81">
        <v>484</v>
      </c>
      <c r="B485" s="112">
        <v>0.10659099677146577</v>
      </c>
      <c r="C485" s="112">
        <v>0.67089981885027483</v>
      </c>
      <c r="D485" s="112">
        <v>0.88821389173421861</v>
      </c>
      <c r="E485" s="112">
        <v>0.8365786600361329</v>
      </c>
      <c r="F485" s="112">
        <v>0.47475965464327263</v>
      </c>
      <c r="G485" s="112">
        <v>0.80086817886546102</v>
      </c>
      <c r="H485" s="112">
        <v>0.328706160567108</v>
      </c>
      <c r="I485" s="112">
        <v>0.48047379097643472</v>
      </c>
      <c r="J485" s="112">
        <v>0.64005385607789456</v>
      </c>
      <c r="K485" s="90">
        <v>0.29735218284805454</v>
      </c>
      <c r="L485" s="91"/>
      <c r="M485" s="92">
        <v>484</v>
      </c>
      <c r="N485" s="115">
        <v>-1.2448633263273137</v>
      </c>
      <c r="O485" s="115">
        <v>0.44239919381886061</v>
      </c>
      <c r="P485" s="115">
        <v>1.217084108019119</v>
      </c>
      <c r="Q485" s="115">
        <v>0.98049329056159695</v>
      </c>
      <c r="R485" s="115">
        <v>-6.3310431508406137E-2</v>
      </c>
      <c r="S485" s="115">
        <v>0.84472635292334919</v>
      </c>
      <c r="T485" s="115">
        <v>-0.44348865811372656</v>
      </c>
      <c r="U485" s="112">
        <v>-4.8964506187693047E-2</v>
      </c>
      <c r="V485" s="112">
        <v>0.35860275187962726</v>
      </c>
      <c r="W485" s="84">
        <v>-0.5320312301514929</v>
      </c>
      <c r="X485" s="46"/>
      <c r="Y485" s="85">
        <v>484</v>
      </c>
      <c r="Z485" s="112">
        <f>(幕後結果!$AB$2+幕後結果!$AB$4*幕後結果_最佳化!$N1486)*12/3</f>
        <v>-1.5938508818084243</v>
      </c>
      <c r="AA485" s="112">
        <f>(幕後結果!$AC$2+幕後結果!$AC$4*幕後結果_最佳化!$O1486)*12/3</f>
        <v>-0.87642037304765674</v>
      </c>
      <c r="AB485" s="112">
        <f>(幕後結果!$AD$2+幕後結果!$AD$4*幕後結果_最佳化!$P1486)*12/3</f>
        <v>1.1863010836938339</v>
      </c>
      <c r="AC485" s="112">
        <f>(幕後結果!$AE$2+幕後結果!$AE$4*幕後結果_最佳化!$Q1486)*12/3</f>
        <v>1.8881765898197298</v>
      </c>
      <c r="AD485" s="112">
        <f>(幕後結果!$AF$2+幕後結果!$AF$4*幕後結果_最佳化!$R1486)*12/3</f>
        <v>2.1626883183667731</v>
      </c>
      <c r="AE485" s="112">
        <f>(幕後結果!$AG$2+幕後結果!$AG$4*幕後結果_最佳化!$S1486)*12/3</f>
        <v>1.0024645585550571</v>
      </c>
      <c r="AF485" s="112">
        <f>(幕後結果!$AH$2+幕後結果!$AH$4*幕後結果_最佳化!$T1486)*12/3</f>
        <v>-0.11552055996660425</v>
      </c>
      <c r="AG485" s="112">
        <f>(幕後結果!$AI$2+幕後結果!$AI$4*幕後結果_最佳化!$U1486)*12/3</f>
        <v>0.97453281193648722</v>
      </c>
      <c r="AH485" s="112">
        <f>(幕後結果!$AJ$2+幕後結果!$AJ$4*幕後結果_最佳化!$V1486)*12/3</f>
        <v>1.1033575734733434</v>
      </c>
      <c r="AI485" s="86">
        <f>(幕後結果!$AK$2+幕後結果!$AK$4*幕後結果_最佳化!$W1486)*12/3</f>
        <v>-0.12968683854154567</v>
      </c>
      <c r="AJ485" s="46"/>
      <c r="AK485" s="46"/>
      <c r="AL485" s="46"/>
      <c r="AM485" s="94">
        <v>484</v>
      </c>
      <c r="AN485" s="112">
        <f t="shared" si="92"/>
        <v>0.15232781263968967</v>
      </c>
      <c r="AO485" s="112">
        <f t="shared" si="93"/>
        <v>7.591921361998788E-2</v>
      </c>
      <c r="AP485" s="112">
        <f t="shared" si="94"/>
        <v>7.93871336518404E-2</v>
      </c>
      <c r="AQ485" s="112">
        <f t="shared" si="95"/>
        <v>3.7066276371027961E-2</v>
      </c>
      <c r="AR485" s="112">
        <f t="shared" si="96"/>
        <v>0.17893297464089528</v>
      </c>
      <c r="AS485" s="112">
        <f t="shared" si="97"/>
        <v>6.1740273333745203E-2</v>
      </c>
      <c r="AT485" s="112">
        <f t="shared" si="98"/>
        <v>7.0606312824773809E-2</v>
      </c>
      <c r="AU485" s="112">
        <f t="shared" si="99"/>
        <v>6.4255592183707411E-2</v>
      </c>
      <c r="AV485" s="112">
        <f t="shared" si="100"/>
        <v>0.13799548937123876</v>
      </c>
      <c r="AW485" s="112">
        <f t="shared" si="101"/>
        <v>0.14176892136309346</v>
      </c>
      <c r="AX485" s="112">
        <f t="shared" si="102"/>
        <v>0.99999999999999978</v>
      </c>
      <c r="AY485" s="112">
        <f>SUMPRODUCT(AN485:AW485,幕後結果_最佳化!$Z$1005:$AI$1005)</f>
        <v>0.51153251539128375</v>
      </c>
      <c r="AZ485" s="112">
        <f>(SUMPRODUCT(AN485:AW485,MMULT(AN485:AW485,幕後結果!$AB$9:$AK$18)))*252</f>
        <v>5.8006517372654158E-2</v>
      </c>
      <c r="BA485" s="112">
        <f t="shared" si="103"/>
        <v>0.24084542215424015</v>
      </c>
      <c r="BB485" s="88">
        <f t="shared" si="104"/>
        <v>1.9457812866011883</v>
      </c>
      <c r="BC485" s="46"/>
      <c r="BD485" s="46"/>
    </row>
    <row r="486" spans="1:56">
      <c r="A486" s="81">
        <v>485</v>
      </c>
      <c r="B486" s="112">
        <v>0.31882759191540599</v>
      </c>
      <c r="C486" s="112">
        <v>0.17044301786664162</v>
      </c>
      <c r="D486" s="112">
        <v>3.6493107301455163E-2</v>
      </c>
      <c r="E486" s="112">
        <v>0.80522874948071199</v>
      </c>
      <c r="F486" s="112">
        <v>0.33036521211389891</v>
      </c>
      <c r="G486" s="112">
        <v>9.4189578753975933E-3</v>
      </c>
      <c r="H486" s="112">
        <v>2.4011206161976606E-2</v>
      </c>
      <c r="I486" s="112">
        <v>0.27976430367942151</v>
      </c>
      <c r="J486" s="112">
        <v>0.60463261231669918</v>
      </c>
      <c r="K486" s="90">
        <v>0.66160297315008432</v>
      </c>
      <c r="L486" s="91"/>
      <c r="M486" s="92">
        <v>485</v>
      </c>
      <c r="N486" s="115">
        <v>-0.47097976675023262</v>
      </c>
      <c r="O486" s="115">
        <v>-0.95241602455247221</v>
      </c>
      <c r="P486" s="115">
        <v>-1.7929168876643682</v>
      </c>
      <c r="Q486" s="115">
        <v>0.860447337762274</v>
      </c>
      <c r="R486" s="115">
        <v>-0.43890493018377391</v>
      </c>
      <c r="S486" s="115">
        <v>-2.3487229876124633</v>
      </c>
      <c r="T486" s="115">
        <v>-1.9771700452526768</v>
      </c>
      <c r="U486" s="112">
        <v>-0.58354182841496238</v>
      </c>
      <c r="V486" s="112">
        <v>0.2653565881165329</v>
      </c>
      <c r="W486" s="84">
        <v>0.41684189860550186</v>
      </c>
      <c r="X486" s="46"/>
      <c r="Y486" s="85">
        <v>485</v>
      </c>
      <c r="Z486" s="112">
        <f>(幕後結果!$AB$2+幕後結果!$AB$4*幕後結果_最佳化!$N1487)*12/3</f>
        <v>-0.63303544127142097</v>
      </c>
      <c r="AA486" s="112">
        <f>(幕後結果!$AC$2+幕後結果!$AC$4*幕後結果_最佳化!$O1487)*12/3</f>
        <v>-2.7313385345118086</v>
      </c>
      <c r="AB486" s="112">
        <f>(幕後結果!$AD$2+幕後結果!$AD$4*幕後結果_最佳化!$P1487)*12/3</f>
        <v>-1.3287802272281874</v>
      </c>
      <c r="AC486" s="112">
        <f>(幕後結果!$AE$2+幕後結果!$AE$4*幕後結果_最佳化!$Q1487)*12/3</f>
        <v>0.89631404772035317</v>
      </c>
      <c r="AD486" s="112">
        <f>(幕後結果!$AF$2+幕後結果!$AF$4*幕後結果_最佳化!$R1487)*12/3</f>
        <v>1.1581846829729228</v>
      </c>
      <c r="AE486" s="112">
        <f>(幕後結果!$AG$2+幕後結果!$AG$4*幕後結果_最佳化!$S1487)*12/3</f>
        <v>-2.8572257191626043</v>
      </c>
      <c r="AF486" s="112">
        <f>(幕後結果!$AH$2+幕後結果!$AH$4*幕後結果_最佳化!$T1487)*12/3</f>
        <v>-1.541755000536396</v>
      </c>
      <c r="AG486" s="112">
        <f>(幕後結果!$AI$2+幕後結果!$AI$4*幕後結果_最佳化!$U1487)*12/3</f>
        <v>-0.80634854730869032</v>
      </c>
      <c r="AH486" s="112">
        <f>(幕後結果!$AJ$2+幕後結果!$AJ$4*幕後結果_最佳化!$V1487)*12/3</f>
        <v>0.6719132699305651</v>
      </c>
      <c r="AI486" s="86">
        <f>(幕後結果!$AK$2+幕後結果!$AK$4*幕後結果_最佳化!$W1487)*12/3</f>
        <v>-0.37360360244628604</v>
      </c>
      <c r="AJ486" s="46"/>
      <c r="AK486" s="46"/>
      <c r="AL486" s="46"/>
      <c r="AM486" s="94">
        <v>485</v>
      </c>
      <c r="AN486" s="112">
        <f t="shared" si="92"/>
        <v>8.1129962989448412E-2</v>
      </c>
      <c r="AO486" s="112">
        <f t="shared" si="93"/>
        <v>0.18111219335464415</v>
      </c>
      <c r="AP486" s="112">
        <f t="shared" si="94"/>
        <v>0.11427971361066051</v>
      </c>
      <c r="AQ486" s="112">
        <f t="shared" si="95"/>
        <v>8.6832134167293892E-2</v>
      </c>
      <c r="AR486" s="112">
        <f t="shared" si="96"/>
        <v>0.1000647599947984</v>
      </c>
      <c r="AS486" s="112">
        <f t="shared" si="97"/>
        <v>0.11668028300606159</v>
      </c>
      <c r="AT486" s="112">
        <f t="shared" si="98"/>
        <v>2.5347519514797669E-2</v>
      </c>
      <c r="AU486" s="112">
        <f t="shared" si="99"/>
        <v>0.16653221296047416</v>
      </c>
      <c r="AV486" s="112">
        <f t="shared" si="100"/>
        <v>4.877268515017414E-2</v>
      </c>
      <c r="AW486" s="112">
        <f t="shared" si="101"/>
        <v>7.9248535251647198E-2</v>
      </c>
      <c r="AX486" s="112">
        <f t="shared" si="102"/>
        <v>1</v>
      </c>
      <c r="AY486" s="112">
        <f>SUMPRODUCT(AN486:AW486,幕後結果_最佳化!$Z$1005:$AI$1005)</f>
        <v>0.19994852025143564</v>
      </c>
      <c r="AZ486" s="112">
        <f>(SUMPRODUCT(AN486:AW486,MMULT(AN486:AW486,幕後結果!$AB$9:$AK$18)))*252</f>
        <v>6.2831027075519671E-2</v>
      </c>
      <c r="BA486" s="112">
        <f t="shared" si="103"/>
        <v>0.2506611798334949</v>
      </c>
      <c r="BB486" s="88">
        <f t="shared" si="104"/>
        <v>0.62653706631300976</v>
      </c>
      <c r="BC486" s="46"/>
      <c r="BD486" s="46"/>
    </row>
    <row r="487" spans="1:56">
      <c r="A487" s="81">
        <v>486</v>
      </c>
      <c r="B487" s="112">
        <v>0.51175630755635471</v>
      </c>
      <c r="C487" s="112">
        <v>0.96325494187001892</v>
      </c>
      <c r="D487" s="112">
        <v>0.93540247211926486</v>
      </c>
      <c r="E487" s="112">
        <v>0.20345246135557415</v>
      </c>
      <c r="F487" s="112">
        <v>0.64049703059200147</v>
      </c>
      <c r="G487" s="112">
        <v>2.343290331560377E-2</v>
      </c>
      <c r="H487" s="112">
        <v>0.63919398508210978</v>
      </c>
      <c r="I487" s="112">
        <v>0.53370657675350697</v>
      </c>
      <c r="J487" s="112">
        <v>0.4988720335076493</v>
      </c>
      <c r="K487" s="90">
        <v>0.15277147090805809</v>
      </c>
      <c r="L487" s="91"/>
      <c r="M487" s="92">
        <v>486</v>
      </c>
      <c r="N487" s="115">
        <v>2.9472959343977916E-2</v>
      </c>
      <c r="O487" s="115">
        <v>1.7897748350454401</v>
      </c>
      <c r="P487" s="115">
        <v>1.5172837634386418</v>
      </c>
      <c r="Q487" s="115">
        <v>-0.82935258602561601</v>
      </c>
      <c r="R487" s="115">
        <v>0.35978765087031495</v>
      </c>
      <c r="S487" s="115">
        <v>-1.9875109233299781</v>
      </c>
      <c r="T487" s="115">
        <v>0.35630518085602098</v>
      </c>
      <c r="U487" s="112">
        <v>8.4590632580407957E-2</v>
      </c>
      <c r="V487" s="112">
        <v>-2.8273964696731374E-3</v>
      </c>
      <c r="W487" s="84">
        <v>-1.0246191145209418</v>
      </c>
      <c r="X487" s="46"/>
      <c r="Y487" s="85">
        <v>486</v>
      </c>
      <c r="Z487" s="112">
        <f>(幕後結果!$AB$2+幕後結果!$AB$4*幕後結果_最佳化!$N1488)*12/3</f>
        <v>-1.1698160566131863E-2</v>
      </c>
      <c r="AA487" s="112">
        <f>(幕後結果!$AC$2+幕後結果!$AC$4*幕後結果_最佳化!$O1488)*12/3</f>
        <v>1.0910823237595524</v>
      </c>
      <c r="AB487" s="112">
        <f>(幕後結果!$AD$2+幕後結果!$AD$4*幕後結果_最佳化!$P1488)*12/3</f>
        <v>1.9669092333596074</v>
      </c>
      <c r="AC487" s="112">
        <f>(幕後結果!$AE$2+幕後結果!$AE$4*幕後結果_最佳化!$Q1488)*12/3</f>
        <v>0.95556233679390024</v>
      </c>
      <c r="AD487" s="112">
        <f>(幕後結果!$AF$2+幕後結果!$AF$4*幕後結果_最佳化!$R1488)*12/3</f>
        <v>2.992087322868668</v>
      </c>
      <c r="AE487" s="112">
        <f>(幕後結果!$AG$2+幕後結果!$AG$4*幕後結果_最佳化!$S1488)*12/3</f>
        <v>-1.5310854627469892</v>
      </c>
      <c r="AF487" s="112">
        <f>(幕後結果!$AH$2+幕後結果!$AH$4*幕後結果_最佳化!$T1488)*12/3</f>
        <v>0.55045172269732201</v>
      </c>
      <c r="AG487" s="112">
        <f>(幕後結果!$AI$2+幕後結果!$AI$4*幕後結果_最佳化!$U1488)*12/3</f>
        <v>0.48950055492066352</v>
      </c>
      <c r="AH487" s="112">
        <f>(幕後結果!$AJ$2+幕後結果!$AJ$4*幕後結果_最佳化!$V1488)*12/3</f>
        <v>1.5532547588775014</v>
      </c>
      <c r="AI487" s="86">
        <f>(幕後結果!$AK$2+幕後結果!$AK$4*幕後結果_最佳化!$W1488)*12/3</f>
        <v>0.14182165290915766</v>
      </c>
      <c r="AJ487" s="46"/>
      <c r="AK487" s="46"/>
      <c r="AL487" s="46"/>
      <c r="AM487" s="94">
        <v>486</v>
      </c>
      <c r="AN487" s="112">
        <f t="shared" si="92"/>
        <v>1.924843507425248E-2</v>
      </c>
      <c r="AO487" s="112">
        <f t="shared" si="93"/>
        <v>0.12859334298118164</v>
      </c>
      <c r="AP487" s="112">
        <f t="shared" si="94"/>
        <v>0.16858404562733983</v>
      </c>
      <c r="AQ487" s="112">
        <f t="shared" si="95"/>
        <v>0.11272097742099643</v>
      </c>
      <c r="AR487" s="112">
        <f t="shared" si="96"/>
        <v>2.4247547149391785E-3</v>
      </c>
      <c r="AS487" s="112">
        <f t="shared" si="97"/>
        <v>4.511176164074332E-2</v>
      </c>
      <c r="AT487" s="112">
        <f t="shared" si="98"/>
        <v>9.2424728032503151E-2</v>
      </c>
      <c r="AU487" s="112">
        <f t="shared" si="99"/>
        <v>0.1622138331571798</v>
      </c>
      <c r="AV487" s="112">
        <f t="shared" si="100"/>
        <v>0.10403646396112291</v>
      </c>
      <c r="AW487" s="112">
        <f t="shared" si="101"/>
        <v>0.16464165738974118</v>
      </c>
      <c r="AX487" s="112">
        <f t="shared" si="102"/>
        <v>0.99999999999999978</v>
      </c>
      <c r="AY487" s="112">
        <f>SUMPRODUCT(AN487:AW487,幕後結果_最佳化!$Z$1005:$AI$1005)</f>
        <v>0.192354692900191</v>
      </c>
      <c r="AZ487" s="112">
        <f>(SUMPRODUCT(AN487:AW487,MMULT(AN487:AW487,幕後結果!$AB$9:$AK$18)))*252</f>
        <v>5.0429758760049091E-2</v>
      </c>
      <c r="BA487" s="112">
        <f t="shared" si="103"/>
        <v>0.22456571145223639</v>
      </c>
      <c r="BB487" s="88">
        <f t="shared" si="104"/>
        <v>0.66552766196445357</v>
      </c>
      <c r="BC487" s="46"/>
      <c r="BD487" s="46"/>
    </row>
    <row r="488" spans="1:56">
      <c r="A488" s="81">
        <v>487</v>
      </c>
      <c r="B488" s="112">
        <v>0.59412175479920393</v>
      </c>
      <c r="C488" s="112">
        <v>0.65190332747938839</v>
      </c>
      <c r="D488" s="112">
        <v>0.55504349069199521</v>
      </c>
      <c r="E488" s="112">
        <v>0.70899046315861658</v>
      </c>
      <c r="F488" s="112">
        <v>0.80446479646469649</v>
      </c>
      <c r="G488" s="112">
        <v>0.13514133711577858</v>
      </c>
      <c r="H488" s="112">
        <v>0.85929668829728079</v>
      </c>
      <c r="I488" s="112">
        <v>0.40722974728846717</v>
      </c>
      <c r="J488" s="112">
        <v>0.77084123783759573</v>
      </c>
      <c r="K488" s="90">
        <v>0.20585365796923383</v>
      </c>
      <c r="L488" s="91"/>
      <c r="M488" s="92">
        <v>487</v>
      </c>
      <c r="N488" s="115">
        <v>0.23816065698832636</v>
      </c>
      <c r="O488" s="115">
        <v>0.39046416995413735</v>
      </c>
      <c r="P488" s="115">
        <v>0.13841427142171769</v>
      </c>
      <c r="Q488" s="115">
        <v>0.55043787935217015</v>
      </c>
      <c r="R488" s="115">
        <v>0.8576777904756504</v>
      </c>
      <c r="S488" s="115">
        <v>-1.1024118220982186</v>
      </c>
      <c r="T488" s="115">
        <v>1.0771648546280794</v>
      </c>
      <c r="U488" s="112">
        <v>-0.234676930450401</v>
      </c>
      <c r="V488" s="112">
        <v>0.74162012889774331</v>
      </c>
      <c r="W488" s="84">
        <v>-0.8208928292065919</v>
      </c>
      <c r="X488" s="46"/>
      <c r="Y488" s="85">
        <v>487</v>
      </c>
      <c r="Z488" s="112">
        <f>(幕後結果!$AB$2+幕後結果!$AB$4*幕後結果_最佳化!$N1489)*12/3</f>
        <v>0.24739813326957685</v>
      </c>
      <c r="AA488" s="112">
        <f>(幕後結果!$AC$2+幕後結果!$AC$4*幕後結果_最佳化!$O1489)*12/3</f>
        <v>-0.81913797527411925</v>
      </c>
      <c r="AB488" s="112">
        <f>(幕後結果!$AD$2+幕後結果!$AD$4*幕後結果_最佳化!$P1489)*12/3</f>
        <v>0.69361584428992751</v>
      </c>
      <c r="AC488" s="112">
        <f>(幕後結果!$AE$2+幕後結果!$AE$4*幕後結果_最佳化!$Q1489)*12/3</f>
        <v>1.4013871800946724</v>
      </c>
      <c r="AD488" s="112">
        <f>(幕後結果!$AF$2+幕後結果!$AF$4*幕後結果_最佳化!$R1489)*12/3</f>
        <v>3.2695877578131403</v>
      </c>
      <c r="AE488" s="112">
        <f>(幕後結果!$AG$2+幕後結果!$AG$4*幕後結果_最佳化!$S1489)*12/3</f>
        <v>-0.91628020436126656</v>
      </c>
      <c r="AF488" s="112">
        <f>(幕後結果!$AH$2+幕後結果!$AH$4*幕後結果_最佳化!$T1489)*12/3</f>
        <v>0.87688447208020881</v>
      </c>
      <c r="AG488" s="112">
        <f>(幕後結果!$AI$2+幕後結果!$AI$4*幕後結果_最佳化!$U1489)*12/3</f>
        <v>0.67579045550270556</v>
      </c>
      <c r="AH488" s="112">
        <f>(幕後結果!$AJ$2+幕後結果!$AJ$4*幕後結果_最佳化!$V1489)*12/3</f>
        <v>2.3252424224657222</v>
      </c>
      <c r="AI488" s="86">
        <f>(幕後結果!$AK$2+幕後結果!$AK$4*幕後結果_最佳化!$W1489)*12/3</f>
        <v>3.9754091078205461E-2</v>
      </c>
      <c r="AJ488" s="46"/>
      <c r="AK488" s="46"/>
      <c r="AL488" s="46"/>
      <c r="AM488" s="94">
        <v>487</v>
      </c>
      <c r="AN488" s="112">
        <f t="shared" si="92"/>
        <v>6.5877460352103415E-2</v>
      </c>
      <c r="AO488" s="112">
        <f t="shared" si="93"/>
        <v>1.8464792432443838E-2</v>
      </c>
      <c r="AP488" s="112">
        <f t="shared" si="94"/>
        <v>0.14915387124404794</v>
      </c>
      <c r="AQ488" s="112">
        <f t="shared" si="95"/>
        <v>2.8079772684086353E-2</v>
      </c>
      <c r="AR488" s="112">
        <f t="shared" si="96"/>
        <v>7.6716736759266171E-2</v>
      </c>
      <c r="AS488" s="112">
        <f t="shared" si="97"/>
        <v>0.11598118776199566</v>
      </c>
      <c r="AT488" s="112">
        <f t="shared" si="98"/>
        <v>0.12349370238677257</v>
      </c>
      <c r="AU488" s="112">
        <f t="shared" si="99"/>
        <v>8.9791949630174631E-2</v>
      </c>
      <c r="AV488" s="112">
        <f t="shared" si="100"/>
        <v>0.1521118695352392</v>
      </c>
      <c r="AW488" s="112">
        <f t="shared" si="101"/>
        <v>0.18032865721387026</v>
      </c>
      <c r="AX488" s="112">
        <f t="shared" si="102"/>
        <v>1</v>
      </c>
      <c r="AY488" s="112">
        <f>SUMPRODUCT(AN488:AW488,幕後結果_最佳化!$Z$1005:$AI$1005)</f>
        <v>0.42920222314190348</v>
      </c>
      <c r="AZ488" s="112">
        <f>(SUMPRODUCT(AN488:AW488,MMULT(AN488:AW488,幕後結果!$AB$9:$AK$18)))*252</f>
        <v>4.5577926030223016E-2</v>
      </c>
      <c r="BA488" s="112">
        <f t="shared" si="103"/>
        <v>0.21348987336691877</v>
      </c>
      <c r="BB488" s="88">
        <f t="shared" si="104"/>
        <v>1.8094639199957612</v>
      </c>
      <c r="BC488" s="46"/>
      <c r="BD488" s="46"/>
    </row>
    <row r="489" spans="1:56">
      <c r="A489" s="81">
        <v>488</v>
      </c>
      <c r="B489" s="112">
        <v>0.14855521910932779</v>
      </c>
      <c r="C489" s="112">
        <v>0.31358946766162665</v>
      </c>
      <c r="D489" s="112">
        <v>0.45695426855861099</v>
      </c>
      <c r="E489" s="112">
        <v>0.89348157935695482</v>
      </c>
      <c r="F489" s="112">
        <v>0.23872173737829772</v>
      </c>
      <c r="G489" s="112">
        <v>0.27008023174391083</v>
      </c>
      <c r="H489" s="112">
        <v>0.83186860070858781</v>
      </c>
      <c r="I489" s="112">
        <v>0.31563836031733605</v>
      </c>
      <c r="J489" s="112">
        <v>0.91101005336417318</v>
      </c>
      <c r="K489" s="90">
        <v>3.4939107700860728E-2</v>
      </c>
      <c r="L489" s="91"/>
      <c r="M489" s="92">
        <v>488</v>
      </c>
      <c r="N489" s="115">
        <v>-1.0426499670992366</v>
      </c>
      <c r="O489" s="115">
        <v>-0.48570133735741966</v>
      </c>
      <c r="P489" s="115">
        <v>-0.10810987226913855</v>
      </c>
      <c r="Q489" s="115">
        <v>1.2452582382516033</v>
      </c>
      <c r="R489" s="115">
        <v>-0.71042040265655138</v>
      </c>
      <c r="S489" s="115">
        <v>-0.61257035721332032</v>
      </c>
      <c r="T489" s="115">
        <v>0.96157566855577459</v>
      </c>
      <c r="U489" s="112">
        <v>-0.4799306297215199</v>
      </c>
      <c r="V489" s="112">
        <v>1.3470010538504165</v>
      </c>
      <c r="W489" s="84">
        <v>-1.8126992813381912</v>
      </c>
      <c r="X489" s="46"/>
      <c r="Y489" s="85">
        <v>488</v>
      </c>
      <c r="Z489" s="112">
        <f>(幕後結果!$AB$2+幕後結果!$AB$4*幕後結果_最佳化!$N1490)*12/3</f>
        <v>-1.3427928054030158</v>
      </c>
      <c r="AA489" s="112">
        <f>(幕後結果!$AC$2+幕後結果!$AC$4*幕後結果_最佳化!$O1490)*12/3</f>
        <v>-2.1378412666358746</v>
      </c>
      <c r="AB489" s="112">
        <f>(幕後結果!$AD$2+幕後結果!$AD$4*幕後結果_最佳化!$P1490)*12/3</f>
        <v>5.3961062665363602E-3</v>
      </c>
      <c r="AC489" s="112">
        <f>(幕後結果!$AE$2+幕後結果!$AE$4*幕後結果_最佳化!$Q1490)*12/3</f>
        <v>1.6192349216659008</v>
      </c>
      <c r="AD489" s="112">
        <f>(幕後結果!$AF$2+幕後結果!$AF$4*幕後結果_最佳化!$R1490)*12/3</f>
        <v>1.1775205524460031</v>
      </c>
      <c r="AE489" s="112">
        <f>(幕後結果!$AG$2+幕後結果!$AG$4*幕後結果_最佳化!$S1490)*12/3</f>
        <v>-0.91116798087249196</v>
      </c>
      <c r="AF489" s="112">
        <f>(幕後結果!$AH$2+幕後結果!$AH$4*幕後結果_最佳化!$T1490)*12/3</f>
        <v>0.56126284669388626</v>
      </c>
      <c r="AG489" s="112">
        <f>(幕後結果!$AI$2+幕後結果!$AI$4*幕後結果_最佳化!$U1490)*12/3</f>
        <v>0.24810952022586794</v>
      </c>
      <c r="AH489" s="112">
        <f>(幕後結果!$AJ$2+幕後結果!$AJ$4*幕後結果_最佳化!$V1490)*12/3</f>
        <v>1.942362705964525</v>
      </c>
      <c r="AI489" s="86">
        <f>(幕後結果!$AK$2+幕後結果!$AK$4*幕後結果_最佳化!$W1490)*12/3</f>
        <v>-1.3360705653665061</v>
      </c>
      <c r="AJ489" s="46"/>
      <c r="AK489" s="46"/>
      <c r="AL489" s="46"/>
      <c r="AM489" s="94">
        <v>488</v>
      </c>
      <c r="AN489" s="112">
        <f t="shared" si="92"/>
        <v>0.13599349278972819</v>
      </c>
      <c r="AO489" s="112">
        <f t="shared" si="93"/>
        <v>9.4646004815617593E-2</v>
      </c>
      <c r="AP489" s="112">
        <f t="shared" si="94"/>
        <v>0.10950167596183086</v>
      </c>
      <c r="AQ489" s="112">
        <f t="shared" si="95"/>
        <v>1.8851504791808169E-2</v>
      </c>
      <c r="AR489" s="112">
        <f t="shared" si="96"/>
        <v>7.5240200256713446E-3</v>
      </c>
      <c r="AS489" s="112">
        <f t="shared" si="97"/>
        <v>7.6877767259098687E-2</v>
      </c>
      <c r="AT489" s="112">
        <f t="shared" si="98"/>
        <v>3.3262403165681673E-2</v>
      </c>
      <c r="AU489" s="112">
        <f t="shared" si="99"/>
        <v>0.13095926359393825</v>
      </c>
      <c r="AV489" s="112">
        <f t="shared" si="100"/>
        <v>0.22262448924403147</v>
      </c>
      <c r="AW489" s="112">
        <f t="shared" si="101"/>
        <v>0.16975937835259375</v>
      </c>
      <c r="AX489" s="112">
        <f t="shared" si="102"/>
        <v>1</v>
      </c>
      <c r="AY489" s="112">
        <f>SUMPRODUCT(AN489:AW489,幕後結果_最佳化!$Z$1005:$AI$1005)</f>
        <v>0.25390755986409641</v>
      </c>
      <c r="AZ489" s="112">
        <f>(SUMPRODUCT(AN489:AW489,MMULT(AN489:AW489,幕後結果!$AB$9:$AK$18)))*252</f>
        <v>5.3153198394901263E-2</v>
      </c>
      <c r="BA489" s="112">
        <f t="shared" si="103"/>
        <v>0.23054977422435544</v>
      </c>
      <c r="BB489" s="88">
        <f t="shared" si="104"/>
        <v>0.91523646281586957</v>
      </c>
      <c r="BC489" s="46"/>
      <c r="BD489" s="46"/>
    </row>
    <row r="490" spans="1:56">
      <c r="A490" s="81">
        <v>489</v>
      </c>
      <c r="B490" s="112">
        <v>0.45620636587009078</v>
      </c>
      <c r="C490" s="112">
        <v>0.86865847982226629</v>
      </c>
      <c r="D490" s="112">
        <v>0.12220564342146267</v>
      </c>
      <c r="E490" s="112">
        <v>0.43122256732712594</v>
      </c>
      <c r="F490" s="112">
        <v>0.14533979353778648</v>
      </c>
      <c r="G490" s="112">
        <v>0.67584459707615241</v>
      </c>
      <c r="H490" s="112">
        <v>0.98765275394595675</v>
      </c>
      <c r="I490" s="112">
        <v>7.9977900366010379E-2</v>
      </c>
      <c r="J490" s="112">
        <v>0.90093635148206874</v>
      </c>
      <c r="K490" s="90">
        <v>0.91443901691117979</v>
      </c>
      <c r="L490" s="91"/>
      <c r="M490" s="92">
        <v>489</v>
      </c>
      <c r="N490" s="115">
        <v>-0.10999576731454257</v>
      </c>
      <c r="O490" s="115">
        <v>1.1200720962440087</v>
      </c>
      <c r="P490" s="115">
        <v>-1.1640314003998027</v>
      </c>
      <c r="Q490" s="115">
        <v>-0.17326245401904031</v>
      </c>
      <c r="R490" s="115">
        <v>-1.056631963096557</v>
      </c>
      <c r="S490" s="115">
        <v>0.45611010250592038</v>
      </c>
      <c r="T490" s="115">
        <v>2.2461485868426632</v>
      </c>
      <c r="U490" s="112">
        <v>-1.4052202285236428</v>
      </c>
      <c r="V490" s="112">
        <v>1.2869053020801076</v>
      </c>
      <c r="W490" s="84">
        <v>1.3686076028547529</v>
      </c>
      <c r="X490" s="46"/>
      <c r="Y490" s="85">
        <v>489</v>
      </c>
      <c r="Z490" s="112">
        <f>(幕後結果!$AB$2+幕後結果!$AB$4*幕後結果_最佳化!$N1491)*12/3</f>
        <v>-0.18485561350229815</v>
      </c>
      <c r="AA490" s="112">
        <f>(幕後結果!$AC$2+幕後結果!$AC$4*幕後結果_最佳化!$O1491)*12/3</f>
        <v>0.15606535919506115</v>
      </c>
      <c r="AB490" s="112">
        <f>(幕後結果!$AD$2+幕後結果!$AD$4*幕後結果_最佳化!$P1491)*12/3</f>
        <v>-0.46498666825721308</v>
      </c>
      <c r="AC490" s="112">
        <f>(幕後結果!$AE$2+幕後結果!$AE$4*幕後結果_最佳化!$Q1491)*12/3</f>
        <v>0.67505969346626893</v>
      </c>
      <c r="AD490" s="112">
        <f>(幕後結果!$AF$2+幕後結果!$AF$4*幕後結果_最佳化!$R1491)*12/3</f>
        <v>1.0676201392458431</v>
      </c>
      <c r="AE490" s="112">
        <f>(幕後結果!$AG$2+幕後結果!$AG$4*幕後結果_最佳化!$S1491)*12/3</f>
        <v>0.44996178996025399</v>
      </c>
      <c r="AF490" s="112">
        <f>(幕後結果!$AH$2+幕後結果!$AH$4*幕後結果_最佳化!$T1491)*12/3</f>
        <v>1.2414461231149045</v>
      </c>
      <c r="AG490" s="112">
        <f>(幕後結果!$AI$2+幕後結果!$AI$4*幕後結果_最佳化!$U1491)*12/3</f>
        <v>-0.55693809007468997</v>
      </c>
      <c r="AH490" s="112">
        <f>(幕後結果!$AJ$2+幕後結果!$AJ$4*幕後結果_最佳化!$V1491)*12/3</f>
        <v>2.3033819826150732</v>
      </c>
      <c r="AI490" s="86">
        <f>(幕後結果!$AK$2+幕後結果!$AK$4*幕後結果_最佳化!$W1491)*12/3</f>
        <v>1.4732527214767497</v>
      </c>
      <c r="AJ490" s="46"/>
      <c r="AK490" s="46"/>
      <c r="AL490" s="46"/>
      <c r="AM490" s="94">
        <v>489</v>
      </c>
      <c r="AN490" s="112">
        <f t="shared" si="92"/>
        <v>2.913748256957267E-2</v>
      </c>
      <c r="AO490" s="112">
        <f t="shared" si="93"/>
        <v>0.14443430505921284</v>
      </c>
      <c r="AP490" s="112">
        <f t="shared" si="94"/>
        <v>0.15140286575877895</v>
      </c>
      <c r="AQ490" s="112">
        <f t="shared" si="95"/>
        <v>0.11283726164760749</v>
      </c>
      <c r="AR490" s="112">
        <f t="shared" si="96"/>
        <v>0.12657269006536037</v>
      </c>
      <c r="AS490" s="112">
        <f t="shared" si="97"/>
        <v>6.3830277045144893E-2</v>
      </c>
      <c r="AT490" s="112">
        <f t="shared" si="98"/>
        <v>4.8365808327643783E-2</v>
      </c>
      <c r="AU490" s="112">
        <f t="shared" si="99"/>
        <v>0.16087540162890643</v>
      </c>
      <c r="AV490" s="112">
        <f t="shared" si="100"/>
        <v>5.822876228670381E-2</v>
      </c>
      <c r="AW490" s="112">
        <f t="shared" si="101"/>
        <v>0.10431514561106886</v>
      </c>
      <c r="AX490" s="112">
        <f t="shared" si="102"/>
        <v>1.0000000000000002</v>
      </c>
      <c r="AY490" s="112">
        <f>SUMPRODUCT(AN490:AW490,幕後結果_最佳化!$Z$1005:$AI$1005)</f>
        <v>0.36400354107507721</v>
      </c>
      <c r="AZ490" s="112">
        <f>(SUMPRODUCT(AN490:AW490,MMULT(AN490:AW490,幕後結果!$AB$9:$AK$18)))*252</f>
        <v>5.8842129984588279E-2</v>
      </c>
      <c r="BA490" s="112">
        <f t="shared" si="103"/>
        <v>0.24257396806868678</v>
      </c>
      <c r="BB490" s="88">
        <f t="shared" si="104"/>
        <v>1.3237345442778681</v>
      </c>
      <c r="BC490" s="46"/>
      <c r="BD490" s="46"/>
    </row>
    <row r="491" spans="1:56">
      <c r="A491" s="81">
        <v>490</v>
      </c>
      <c r="B491" s="112">
        <v>0.51287468905766764</v>
      </c>
      <c r="C491" s="112">
        <v>0.90298689478772065</v>
      </c>
      <c r="D491" s="112">
        <v>0.85234096099083811</v>
      </c>
      <c r="E491" s="112">
        <v>9.2897583418973806E-3</v>
      </c>
      <c r="F491" s="112">
        <v>0.35821606360646796</v>
      </c>
      <c r="G491" s="112">
        <v>0.79141138726051063</v>
      </c>
      <c r="H491" s="112">
        <v>0.32359106263932302</v>
      </c>
      <c r="I491" s="112">
        <v>0.3549401672493524</v>
      </c>
      <c r="J491" s="112">
        <v>0.88359074764649836</v>
      </c>
      <c r="K491" s="90">
        <v>0.61502854701233356</v>
      </c>
      <c r="L491" s="91"/>
      <c r="M491" s="92">
        <v>490</v>
      </c>
      <c r="N491" s="115">
        <v>3.2277663477402609E-2</v>
      </c>
      <c r="O491" s="115">
        <v>1.2987602781186178</v>
      </c>
      <c r="P491" s="115">
        <v>1.046526366812242</v>
      </c>
      <c r="Q491" s="115">
        <v>-2.3538618114406571</v>
      </c>
      <c r="R491" s="115">
        <v>-0.36323127430876512</v>
      </c>
      <c r="S491" s="115">
        <v>0.81132818995730283</v>
      </c>
      <c r="T491" s="115">
        <v>-0.45768032506174428</v>
      </c>
      <c r="U491" s="112">
        <v>-0.37201680879932197</v>
      </c>
      <c r="V491" s="112">
        <v>1.1931298959967855</v>
      </c>
      <c r="W491" s="84">
        <v>0.29244957853869724</v>
      </c>
      <c r="X491" s="46"/>
      <c r="Y491" s="85">
        <v>490</v>
      </c>
      <c r="Z491" s="112">
        <f>(幕後結果!$AB$2+幕後結果!$AB$4*幕後結果_最佳化!$N1492)*12/3</f>
        <v>-8.2159790361287233E-3</v>
      </c>
      <c r="AA491" s="112">
        <f>(幕後結果!$AC$2+幕後結果!$AC$4*幕後結果_最佳化!$O1492)*12/3</f>
        <v>0.41467214266709895</v>
      </c>
      <c r="AB491" s="112">
        <f>(幕後結果!$AD$2+幕後結果!$AD$4*幕後結果_最佳化!$P1492)*12/3</f>
        <v>1.510234043363812</v>
      </c>
      <c r="AC491" s="112">
        <f>(幕後結果!$AE$2+幕後結果!$AE$4*幕後結果_最佳化!$Q1492)*12/3</f>
        <v>-0.34570665717903104</v>
      </c>
      <c r="AD491" s="112">
        <f>(幕後結果!$AF$2+幕後結果!$AF$4*幕後結果_最佳化!$R1492)*12/3</f>
        <v>1.7355191106553463</v>
      </c>
      <c r="AE491" s="112">
        <f>(幕後結果!$AG$2+幕後結果!$AG$4*幕後結果_最佳化!$S1492)*12/3</f>
        <v>0.90644125090686078</v>
      </c>
      <c r="AF491" s="112">
        <f>(幕後結果!$AH$2+幕後結果!$AH$4*幕後結果_最佳化!$T1492)*12/3</f>
        <v>-0.4118784166085076</v>
      </c>
      <c r="AG491" s="112">
        <f>(幕後結果!$AI$2+幕後結果!$AI$4*幕後結果_最佳化!$U1492)*12/3</f>
        <v>-0.66538429287559309</v>
      </c>
      <c r="AH491" s="112">
        <f>(幕後結果!$AJ$2+幕後結果!$AJ$4*幕後結果_最佳化!$V1492)*12/3</f>
        <v>2.3484174934468482</v>
      </c>
      <c r="AI491" s="86">
        <f>(幕後結果!$AK$2+幕後結果!$AK$4*幕後結果_最佳化!$W1492)*12/3</f>
        <v>0.94039239487533122</v>
      </c>
      <c r="AJ491" s="46"/>
      <c r="AK491" s="46"/>
      <c r="AL491" s="46"/>
      <c r="AM491" s="94">
        <v>490</v>
      </c>
      <c r="AN491" s="112">
        <f t="shared" si="92"/>
        <v>0.21259984727631195</v>
      </c>
      <c r="AO491" s="112">
        <f t="shared" si="93"/>
        <v>0.14875003054959851</v>
      </c>
      <c r="AP491" s="112">
        <f t="shared" si="94"/>
        <v>0.24863755198752346</v>
      </c>
      <c r="AQ491" s="112">
        <f t="shared" si="95"/>
        <v>3.6255695497292365E-2</v>
      </c>
      <c r="AR491" s="112">
        <f t="shared" si="96"/>
        <v>3.4891456582524329E-2</v>
      </c>
      <c r="AS491" s="112">
        <f t="shared" si="97"/>
        <v>6.724056494946451E-2</v>
      </c>
      <c r="AT491" s="112">
        <f t="shared" si="98"/>
        <v>5.0082774968678977E-3</v>
      </c>
      <c r="AU491" s="112">
        <f t="shared" si="99"/>
        <v>0.10092323091093557</v>
      </c>
      <c r="AV491" s="112">
        <f t="shared" si="100"/>
        <v>8.998250472368928E-2</v>
      </c>
      <c r="AW491" s="112">
        <f t="shared" si="101"/>
        <v>5.5710840025791943E-2</v>
      </c>
      <c r="AX491" s="112">
        <f t="shared" si="102"/>
        <v>0.99999999999999989</v>
      </c>
      <c r="AY491" s="112">
        <f>SUMPRODUCT(AN491:AW491,幕後結果_最佳化!$Z$1005:$AI$1005)</f>
        <v>0.13659940548775287</v>
      </c>
      <c r="AZ491" s="112">
        <f>(SUMPRODUCT(AN491:AW491,MMULT(AN491:AW491,幕後結果!$AB$9:$AK$18)))*252</f>
        <v>6.4765208036347E-2</v>
      </c>
      <c r="BA491" s="112">
        <f t="shared" si="103"/>
        <v>0.25449009418118224</v>
      </c>
      <c r="BB491" s="88">
        <f t="shared" si="104"/>
        <v>0.36818488275242778</v>
      </c>
      <c r="BC491" s="46"/>
      <c r="BD491" s="46"/>
    </row>
    <row r="492" spans="1:56">
      <c r="A492" s="81">
        <v>491</v>
      </c>
      <c r="B492" s="112">
        <v>0.12650279097986705</v>
      </c>
      <c r="C492" s="112">
        <v>0.71551999349488282</v>
      </c>
      <c r="D492" s="112">
        <v>0.75977230156120812</v>
      </c>
      <c r="E492" s="112">
        <v>0.79591012120235183</v>
      </c>
      <c r="F492" s="112">
        <v>0.79204741031757475</v>
      </c>
      <c r="G492" s="112">
        <v>0.66811010819454619</v>
      </c>
      <c r="H492" s="112">
        <v>0.88774078868114481</v>
      </c>
      <c r="I492" s="112">
        <v>0.60024888419557287</v>
      </c>
      <c r="J492" s="112">
        <v>0.37168645640950082</v>
      </c>
      <c r="K492" s="90">
        <v>0.91357650791391687</v>
      </c>
      <c r="L492" s="91"/>
      <c r="M492" s="92">
        <v>491</v>
      </c>
      <c r="N492" s="115">
        <v>-1.143079506958441</v>
      </c>
      <c r="O492" s="115">
        <v>0.56958380831248434</v>
      </c>
      <c r="P492" s="115">
        <v>0.70557030419991817</v>
      </c>
      <c r="Q492" s="115">
        <v>0.82710110565884232</v>
      </c>
      <c r="R492" s="115">
        <v>0.81354583333119401</v>
      </c>
      <c r="S492" s="115">
        <v>0.43470057136796847</v>
      </c>
      <c r="T492" s="115">
        <v>1.2146006977065991</v>
      </c>
      <c r="U492" s="112">
        <v>0.2539913618009344</v>
      </c>
      <c r="V492" s="112">
        <v>-0.32739002132609046</v>
      </c>
      <c r="W492" s="84">
        <v>1.3631127338669697</v>
      </c>
      <c r="X492" s="46"/>
      <c r="Y492" s="85">
        <v>491</v>
      </c>
      <c r="Z492" s="112">
        <f>(幕後結果!$AB$2+幕後結果!$AB$4*幕後結果_最佳化!$N1493)*12/3</f>
        <v>-1.467481140474358</v>
      </c>
      <c r="AA492" s="112">
        <f>(幕後結果!$AC$2+幕後結果!$AC$4*幕後結果_最佳化!$O1493)*12/3</f>
        <v>-0.69230720433899184</v>
      </c>
      <c r="AB492" s="112">
        <f>(幕後結果!$AD$2+幕後結果!$AD$4*幕後結果_最佳化!$P1493)*12/3</f>
        <v>0.78693089331705579</v>
      </c>
      <c r="AC492" s="112">
        <f>(幕後結果!$AE$2+幕後結果!$AE$4*幕後結果_最佳化!$Q1493)*12/3</f>
        <v>1.6844293732729494</v>
      </c>
      <c r="AD492" s="112">
        <f>(幕後結果!$AF$2+幕後結果!$AF$4*幕後結果_最佳化!$R1493)*12/3</f>
        <v>2.9993021329266014</v>
      </c>
      <c r="AE492" s="112">
        <f>(幕後結果!$AG$2+幕後結果!$AG$4*幕後結果_最佳化!$S1493)*12/3</f>
        <v>0.76296570957357723</v>
      </c>
      <c r="AF492" s="112">
        <f>(幕後結果!$AH$2+幕後結果!$AH$4*幕後結果_最佳化!$T1493)*12/3</f>
        <v>1.0551241126541713</v>
      </c>
      <c r="AG492" s="112">
        <f>(幕後結果!$AI$2+幕後結果!$AI$4*幕後結果_最佳化!$U1493)*12/3</f>
        <v>1.2403439630819912</v>
      </c>
      <c r="AH492" s="112">
        <f>(幕後結果!$AJ$2+幕後結果!$AJ$4*幕後結果_最佳化!$V1493)*12/3</f>
        <v>1.0537442890055024</v>
      </c>
      <c r="AI492" s="86">
        <f>(幕後結果!$AK$2+幕後結果!$AK$4*幕後結果_最佳化!$W1493)*12/3</f>
        <v>1.2845853532671658</v>
      </c>
      <c r="AJ492" s="46"/>
      <c r="AK492" s="46"/>
      <c r="AL492" s="46"/>
      <c r="AM492" s="94">
        <v>491</v>
      </c>
      <c r="AN492" s="112">
        <f t="shared" si="92"/>
        <v>0.20153463026415155</v>
      </c>
      <c r="AO492" s="112">
        <f t="shared" si="93"/>
        <v>9.1668170814065419E-2</v>
      </c>
      <c r="AP492" s="112">
        <f t="shared" si="94"/>
        <v>0.11029683884940743</v>
      </c>
      <c r="AQ492" s="112">
        <f t="shared" si="95"/>
        <v>6.6903347024219115E-2</v>
      </c>
      <c r="AR492" s="112">
        <f t="shared" si="96"/>
        <v>8.7889515685153879E-2</v>
      </c>
      <c r="AS492" s="112">
        <f t="shared" si="97"/>
        <v>4.9431565236232322E-2</v>
      </c>
      <c r="AT492" s="112">
        <f t="shared" si="98"/>
        <v>2.1190513326397153E-2</v>
      </c>
      <c r="AU492" s="112">
        <f t="shared" si="99"/>
        <v>0.17394679880734157</v>
      </c>
      <c r="AV492" s="112">
        <f t="shared" si="100"/>
        <v>0.15024743436320884</v>
      </c>
      <c r="AW492" s="112">
        <f t="shared" si="101"/>
        <v>4.6891185629822689E-2</v>
      </c>
      <c r="AX492" s="112">
        <f t="shared" si="102"/>
        <v>0.99999999999999989</v>
      </c>
      <c r="AY492" s="112">
        <f>SUMPRODUCT(AN492:AW492,幕後結果_最佳化!$Z$1005:$AI$1005)</f>
        <v>0.38758626902847249</v>
      </c>
      <c r="AZ492" s="112">
        <f>(SUMPRODUCT(AN492:AW492,MMULT(AN492:AW492,幕後結果!$AB$9:$AK$18)))*252</f>
        <v>6.0158395457480536E-2</v>
      </c>
      <c r="BA492" s="112">
        <f t="shared" si="103"/>
        <v>0.24527208454587843</v>
      </c>
      <c r="BB492" s="88">
        <f t="shared" si="104"/>
        <v>1.4053220514950144</v>
      </c>
      <c r="BC492" s="46"/>
      <c r="BD492" s="46"/>
    </row>
    <row r="493" spans="1:56">
      <c r="A493" s="81">
        <v>492</v>
      </c>
      <c r="B493" s="112">
        <v>0.95340052942186682</v>
      </c>
      <c r="C493" s="112">
        <v>0.31478087619625295</v>
      </c>
      <c r="D493" s="112">
        <v>0.20760147053954747</v>
      </c>
      <c r="E493" s="112">
        <v>0.57104244793851766</v>
      </c>
      <c r="F493" s="112">
        <v>0.18364434444333044</v>
      </c>
      <c r="G493" s="112">
        <v>0.54900851331769274</v>
      </c>
      <c r="H493" s="112">
        <v>0.64249321856390185</v>
      </c>
      <c r="I493" s="112">
        <v>0.15130997821083358</v>
      </c>
      <c r="J493" s="112">
        <v>0.78888662665735065</v>
      </c>
      <c r="K493" s="90">
        <v>0.57231934588700573</v>
      </c>
      <c r="L493" s="91"/>
      <c r="M493" s="92">
        <v>492</v>
      </c>
      <c r="N493" s="115">
        <v>1.6787594153375351</v>
      </c>
      <c r="O493" s="115">
        <v>-0.48234377889758484</v>
      </c>
      <c r="P493" s="115">
        <v>-0.8147718079958246</v>
      </c>
      <c r="Q493" s="115">
        <v>0.17902877931298486</v>
      </c>
      <c r="R493" s="115">
        <v>-0.9015636857342082</v>
      </c>
      <c r="S493" s="115">
        <v>0.12315674988045758</v>
      </c>
      <c r="T493" s="115">
        <v>0.36513107841756498</v>
      </c>
      <c r="U493" s="112">
        <v>-1.0308312597370972</v>
      </c>
      <c r="V493" s="112">
        <v>0.80256406286988835</v>
      </c>
      <c r="W493" s="84">
        <v>0.18228214747379823</v>
      </c>
      <c r="X493" s="46"/>
      <c r="Y493" s="85">
        <v>492</v>
      </c>
      <c r="Z493" s="112">
        <f>(幕後結果!$AB$2+幕後結果!$AB$4*幕後結果_最佳化!$N1494)*12/3</f>
        <v>2.0359740934524986</v>
      </c>
      <c r="AA493" s="112">
        <f>(幕後結果!$AC$2+幕後結果!$AC$4*幕後結果_最佳化!$O1494)*12/3</f>
        <v>-1.8967644513246056</v>
      </c>
      <c r="AB493" s="112">
        <f>(幕後結果!$AD$2+幕後結果!$AD$4*幕後結果_最佳化!$P1494)*12/3</f>
        <v>0.2134433275612764</v>
      </c>
      <c r="AC493" s="112">
        <f>(幕後結果!$AE$2+幕後結果!$AE$4*幕後結果_最佳化!$Q1494)*12/3</f>
        <v>0.84214879348608063</v>
      </c>
      <c r="AD493" s="112">
        <f>(幕後結果!$AF$2+幕後結果!$AF$4*幕後結果_最佳化!$R1494)*12/3</f>
        <v>1.4759383486668778</v>
      </c>
      <c r="AE493" s="112">
        <f>(幕後結果!$AG$2+幕後結果!$AG$4*幕後結果_最佳化!$S1494)*12/3</f>
        <v>-0.36162043001585004</v>
      </c>
      <c r="AF493" s="112">
        <f>(幕後結果!$AH$2+幕後結果!$AH$4*幕後結果_最佳化!$T1494)*12/3</f>
        <v>-0.14539797264358112</v>
      </c>
      <c r="AG493" s="112">
        <f>(幕後結果!$AI$2+幕後結果!$AI$4*幕後結果_最佳化!$U1494)*12/3</f>
        <v>-0.25739815975880187</v>
      </c>
      <c r="AH493" s="112">
        <f>(幕後結果!$AJ$2+幕後結果!$AJ$4*幕後結果_最佳化!$V1494)*12/3</f>
        <v>2.0129619582395328</v>
      </c>
      <c r="AI493" s="86">
        <f>(幕後結果!$AK$2+幕後結果!$AK$4*幕後結果_最佳化!$W1494)*12/3</f>
        <v>0.36762107743995731</v>
      </c>
      <c r="AJ493" s="46"/>
      <c r="AK493" s="46"/>
      <c r="AL493" s="46"/>
      <c r="AM493" s="94">
        <v>492</v>
      </c>
      <c r="AN493" s="112">
        <f t="shared" si="92"/>
        <v>5.6501739324755253E-2</v>
      </c>
      <c r="AO493" s="112">
        <f t="shared" si="93"/>
        <v>8.1288139908505183E-2</v>
      </c>
      <c r="AP493" s="112">
        <f t="shared" si="94"/>
        <v>0.12563581739862423</v>
      </c>
      <c r="AQ493" s="112">
        <f t="shared" si="95"/>
        <v>9.6320622569855033E-2</v>
      </c>
      <c r="AR493" s="112">
        <f t="shared" si="96"/>
        <v>0.10887992000448034</v>
      </c>
      <c r="AS493" s="112">
        <f t="shared" si="97"/>
        <v>9.1524563652122332E-2</v>
      </c>
      <c r="AT493" s="112">
        <f t="shared" si="98"/>
        <v>8.5967229955695001E-2</v>
      </c>
      <c r="AU493" s="112">
        <f t="shared" si="99"/>
        <v>0.17614678011077439</v>
      </c>
      <c r="AV493" s="112">
        <f t="shared" si="100"/>
        <v>6.6511066921297129E-2</v>
      </c>
      <c r="AW493" s="112">
        <f t="shared" si="101"/>
        <v>0.11122412015389121</v>
      </c>
      <c r="AX493" s="112">
        <f t="shared" si="102"/>
        <v>1</v>
      </c>
      <c r="AY493" s="112">
        <f>SUMPRODUCT(AN493:AW493,幕後結果_最佳化!$Z$1005:$AI$1005)</f>
        <v>0.39452484084866429</v>
      </c>
      <c r="AZ493" s="112">
        <f>(SUMPRODUCT(AN493:AW493,MMULT(AN493:AW493,幕後結果!$AB$9:$AK$18)))*252</f>
        <v>5.1936918746253467E-2</v>
      </c>
      <c r="BA493" s="112">
        <f t="shared" si="103"/>
        <v>0.22789672824824289</v>
      </c>
      <c r="BB493" s="88">
        <f t="shared" si="104"/>
        <v>1.5429130709838321</v>
      </c>
      <c r="BC493" s="46"/>
      <c r="BD493" s="46"/>
    </row>
    <row r="494" spans="1:56">
      <c r="A494" s="81">
        <v>493</v>
      </c>
      <c r="B494" s="112">
        <v>0.91287032649769828</v>
      </c>
      <c r="C494" s="112">
        <v>0.90666890720439186</v>
      </c>
      <c r="D494" s="112">
        <v>0.30351929210187079</v>
      </c>
      <c r="E494" s="112">
        <v>0.84458273069803202</v>
      </c>
      <c r="F494" s="112">
        <v>0.95088353862954333</v>
      </c>
      <c r="G494" s="112">
        <v>0.86724136736644764</v>
      </c>
      <c r="H494" s="112">
        <v>0.5356327448092193</v>
      </c>
      <c r="I494" s="112">
        <v>7.0239628527143827E-2</v>
      </c>
      <c r="J494" s="112">
        <v>0.76176276713425262</v>
      </c>
      <c r="K494" s="90">
        <v>4.2472506242517971E-2</v>
      </c>
      <c r="L494" s="91"/>
      <c r="M494" s="92">
        <v>493</v>
      </c>
      <c r="N494" s="115">
        <v>1.3586442469848172</v>
      </c>
      <c r="O494" s="115">
        <v>1.320517834380633</v>
      </c>
      <c r="P494" s="115">
        <v>-0.51430526078487993</v>
      </c>
      <c r="Q494" s="115">
        <v>1.01347247161013</v>
      </c>
      <c r="R494" s="115">
        <v>1.6534814282757675</v>
      </c>
      <c r="S494" s="115">
        <v>1.1134452146371043</v>
      </c>
      <c r="T494" s="115">
        <v>8.9437137347108037E-2</v>
      </c>
      <c r="U494" s="112">
        <v>-1.4740086691197873</v>
      </c>
      <c r="V494" s="112">
        <v>0.71198435232542612</v>
      </c>
      <c r="W494" s="84">
        <v>-1.7226877184200045</v>
      </c>
      <c r="X494" s="46"/>
      <c r="Y494" s="85">
        <v>493</v>
      </c>
      <c r="Z494" s="112">
        <f>(幕後結果!$AB$2+幕後結果!$AB$4*幕後結果_最佳化!$N1495)*12/3</f>
        <v>1.6385349791347343</v>
      </c>
      <c r="AA494" s="112">
        <f>(幕後結果!$AC$2+幕後結果!$AC$4*幕後結果_最佳化!$O1495)*12/3</f>
        <v>0.55989710035154738</v>
      </c>
      <c r="AB494" s="112">
        <f>(幕後結果!$AD$2+幕後結果!$AD$4*幕後結果_最佳化!$P1495)*12/3</f>
        <v>0.56032536388804166</v>
      </c>
      <c r="AC494" s="112">
        <f>(幕後結果!$AE$2+幕後結果!$AE$4*幕後結果_最佳化!$Q1495)*12/3</f>
        <v>1.8109508394497231</v>
      </c>
      <c r="AD494" s="112">
        <f>(幕後結果!$AF$2+幕後結果!$AF$4*幕後結果_最佳化!$R1495)*12/3</f>
        <v>4.6554599083284964</v>
      </c>
      <c r="AE494" s="112">
        <f>(幕後結果!$AG$2+幕後結果!$AG$4*幕後結果_最佳化!$S1495)*12/3</f>
        <v>1.7569303501414417</v>
      </c>
      <c r="AF494" s="112">
        <f>(幕後結果!$AH$2+幕後結果!$AH$4*幕後結果_最佳化!$T1495)*12/3</f>
        <v>0.28399481706990437</v>
      </c>
      <c r="AG494" s="112">
        <f>(幕後結果!$AI$2+幕後結果!$AI$4*幕後結果_最佳化!$U1495)*12/3</f>
        <v>0.67745974934572273</v>
      </c>
      <c r="AH494" s="112">
        <f>(幕後結果!$AJ$2+幕後結果!$AJ$4*幕後結果_最佳化!$V1495)*12/3</f>
        <v>2.6413678183926708</v>
      </c>
      <c r="AI494" s="86">
        <f>(幕後結果!$AK$2+幕後結果!$AK$4*幕後結果_最佳化!$W1495)*12/3</f>
        <v>7.7689515282009569E-2</v>
      </c>
      <c r="AJ494" s="46"/>
      <c r="AK494" s="46"/>
      <c r="AL494" s="46"/>
      <c r="AM494" s="94">
        <v>493</v>
      </c>
      <c r="AN494" s="112">
        <f t="shared" si="92"/>
        <v>0.14569540907299602</v>
      </c>
      <c r="AO494" s="112">
        <f t="shared" si="93"/>
        <v>0.1000560336445119</v>
      </c>
      <c r="AP494" s="112">
        <f t="shared" si="94"/>
        <v>0.11201637890513344</v>
      </c>
      <c r="AQ494" s="112">
        <f t="shared" si="95"/>
        <v>3.9244835337403694E-2</v>
      </c>
      <c r="AR494" s="112">
        <f t="shared" si="96"/>
        <v>0.16840733933520668</v>
      </c>
      <c r="AS494" s="112">
        <f t="shared" si="97"/>
        <v>6.7721375154395344E-2</v>
      </c>
      <c r="AT494" s="112">
        <f t="shared" si="98"/>
        <v>2.0238159840791581E-2</v>
      </c>
      <c r="AU494" s="112">
        <f t="shared" si="99"/>
        <v>0.13652501058567496</v>
      </c>
      <c r="AV494" s="112">
        <f t="shared" si="100"/>
        <v>3.2556511158920234E-2</v>
      </c>
      <c r="AW494" s="112">
        <f t="shared" si="101"/>
        <v>0.17753894696496614</v>
      </c>
      <c r="AX494" s="112">
        <f t="shared" si="102"/>
        <v>1</v>
      </c>
      <c r="AY494" s="112">
        <f>SUMPRODUCT(AN494:AW494,幕後結果_最佳化!$Z$1005:$AI$1005)</f>
        <v>0.38448849167921828</v>
      </c>
      <c r="AZ494" s="112">
        <f>(SUMPRODUCT(AN494:AW494,MMULT(AN494:AW494,幕後結果!$AB$9:$AK$18)))*252</f>
        <v>6.3293739596271117E-2</v>
      </c>
      <c r="BA494" s="112">
        <f t="shared" si="103"/>
        <v>0.25158247076509743</v>
      </c>
      <c r="BB494" s="88">
        <f t="shared" si="104"/>
        <v>1.3577595078083142</v>
      </c>
      <c r="BC494" s="46"/>
      <c r="BD494" s="46"/>
    </row>
    <row r="495" spans="1:56">
      <c r="A495" s="81">
        <v>494</v>
      </c>
      <c r="B495" s="112">
        <v>0.95714606536845781</v>
      </c>
      <c r="C495" s="112">
        <v>2.7875374149651355E-2</v>
      </c>
      <c r="D495" s="112">
        <v>0.26305088643426777</v>
      </c>
      <c r="E495" s="112">
        <v>0.25347403562160808</v>
      </c>
      <c r="F495" s="112">
        <v>0.20931402062751725</v>
      </c>
      <c r="G495" s="112">
        <v>0.82568404225673175</v>
      </c>
      <c r="H495" s="112">
        <v>0.71727750293041637</v>
      </c>
      <c r="I495" s="112">
        <v>6.4344592058980243E-2</v>
      </c>
      <c r="J495" s="112">
        <v>0.83869461044753568</v>
      </c>
      <c r="K495" s="90">
        <v>0.15447788583330735</v>
      </c>
      <c r="L495" s="91"/>
      <c r="M495" s="92">
        <v>494</v>
      </c>
      <c r="N495" s="115">
        <v>1.718486749677117</v>
      </c>
      <c r="O495" s="115">
        <v>-1.9129789422572243</v>
      </c>
      <c r="P495" s="115">
        <v>-0.63396789750091787</v>
      </c>
      <c r="Q495" s="115">
        <v>-0.66359732281264638</v>
      </c>
      <c r="R495" s="115">
        <v>-0.8088037458511298</v>
      </c>
      <c r="S495" s="115">
        <v>0.93724622822264714</v>
      </c>
      <c r="T495" s="115">
        <v>0.57477275639275971</v>
      </c>
      <c r="U495" s="112">
        <v>-1.5192913180111827</v>
      </c>
      <c r="V495" s="112">
        <v>0.98910702866283295</v>
      </c>
      <c r="W495" s="84">
        <v>-1.017415583756623</v>
      </c>
      <c r="X495" s="46"/>
      <c r="Y495" s="85">
        <v>494</v>
      </c>
      <c r="Z495" s="112">
        <f>(幕後結果!$AB$2+幕後結果!$AB$4*幕後結果_最佳化!$N1496)*12/3</f>
        <v>2.0852975811690566</v>
      </c>
      <c r="AA495" s="112">
        <f>(幕後結果!$AC$2+幕後結果!$AC$4*幕後結果_最佳化!$O1496)*12/3</f>
        <v>-3.8648323270227358</v>
      </c>
      <c r="AB495" s="112">
        <f>(幕後結果!$AD$2+幕後結果!$AD$4*幕後結果_最佳化!$P1496)*12/3</f>
        <v>0.236672774849221</v>
      </c>
      <c r="AC495" s="112">
        <f>(幕後結果!$AE$2+幕後結果!$AE$4*幕後結果_最佳化!$Q1496)*12/3</f>
        <v>2.856968318861397E-2</v>
      </c>
      <c r="AD495" s="112">
        <f>(幕後結果!$AF$2+幕後結果!$AF$4*幕後結果_最佳化!$R1496)*12/3</f>
        <v>1.0530797685191824</v>
      </c>
      <c r="AE495" s="112">
        <f>(幕後結果!$AG$2+幕後結果!$AG$4*幕後結果_最佳化!$S1496)*12/3</f>
        <v>-9.9699803800110398E-3</v>
      </c>
      <c r="AF495" s="112">
        <f>(幕後結果!$AH$2+幕後結果!$AH$4*幕後結果_最佳化!$T1496)*12/3</f>
        <v>-0.23656233482238628</v>
      </c>
      <c r="AG495" s="112">
        <f>(幕後結果!$AI$2+幕後結果!$AI$4*幕後結果_最佳化!$U1496)*12/3</f>
        <v>-1.2638924502837736</v>
      </c>
      <c r="AH495" s="112">
        <f>(幕後結果!$AJ$2+幕後結果!$AJ$4*幕後結果_最佳化!$V1496)*12/3</f>
        <v>2.3913193538788446</v>
      </c>
      <c r="AI495" s="86">
        <f>(幕後結果!$AK$2+幕後結果!$AK$4*幕後結果_最佳化!$W1496)*12/3</f>
        <v>-0.80927104949974427</v>
      </c>
      <c r="AJ495" s="46"/>
      <c r="AK495" s="46"/>
      <c r="AL495" s="46"/>
      <c r="AM495" s="94">
        <v>494</v>
      </c>
      <c r="AN495" s="112">
        <f t="shared" si="92"/>
        <v>2.4507021914215509E-2</v>
      </c>
      <c r="AO495" s="112">
        <f t="shared" si="93"/>
        <v>0.10262774011948164</v>
      </c>
      <c r="AP495" s="112">
        <f t="shared" si="94"/>
        <v>5.46486154154754E-3</v>
      </c>
      <c r="AQ495" s="112">
        <f t="shared" si="95"/>
        <v>0.16633839880854456</v>
      </c>
      <c r="AR495" s="112">
        <f t="shared" si="96"/>
        <v>0.12381676087009603</v>
      </c>
      <c r="AS495" s="112">
        <f t="shared" si="97"/>
        <v>0.22248115779353025</v>
      </c>
      <c r="AT495" s="112">
        <f t="shared" si="98"/>
        <v>0.14568709850702552</v>
      </c>
      <c r="AU495" s="112">
        <f t="shared" si="99"/>
        <v>3.1744716482044466E-2</v>
      </c>
      <c r="AV495" s="112">
        <f t="shared" si="100"/>
        <v>1.5408900889769796E-2</v>
      </c>
      <c r="AW495" s="112">
        <f t="shared" si="101"/>
        <v>0.16192334307374456</v>
      </c>
      <c r="AX495" s="112">
        <f t="shared" si="102"/>
        <v>0.99999999999999989</v>
      </c>
      <c r="AY495" s="112">
        <f>SUMPRODUCT(AN495:AW495,幕後結果_最佳化!$Z$1005:$AI$1005)</f>
        <v>0.28831684741119123</v>
      </c>
      <c r="AZ495" s="112">
        <f>(SUMPRODUCT(AN495:AW495,MMULT(AN495:AW495,幕後結果!$AB$9:$AK$18)))*252</f>
        <v>5.4003402981893912E-2</v>
      </c>
      <c r="BA495" s="112">
        <f t="shared" si="103"/>
        <v>0.23238632270831672</v>
      </c>
      <c r="BB495" s="88">
        <f t="shared" si="104"/>
        <v>1.0560726834136016</v>
      </c>
      <c r="BC495" s="46"/>
      <c r="BD495" s="46"/>
    </row>
    <row r="496" spans="1:56">
      <c r="A496" s="81">
        <v>495</v>
      </c>
      <c r="B496" s="112">
        <v>0.46174313730206973</v>
      </c>
      <c r="C496" s="112">
        <v>0.57378626554959933</v>
      </c>
      <c r="D496" s="112">
        <v>3.5607953220183397E-2</v>
      </c>
      <c r="E496" s="112">
        <v>0.88533787186335644</v>
      </c>
      <c r="F496" s="112">
        <v>0.95866694993510793</v>
      </c>
      <c r="G496" s="112">
        <v>0.78084997402974943</v>
      </c>
      <c r="H496" s="112">
        <v>7.2765636427290836E-2</v>
      </c>
      <c r="I496" s="112">
        <v>0.44817960501344567</v>
      </c>
      <c r="J496" s="112">
        <v>0.47726089634551405</v>
      </c>
      <c r="K496" s="90">
        <v>8.5787868531699285E-2</v>
      </c>
      <c r="L496" s="91"/>
      <c r="M496" s="92">
        <v>495</v>
      </c>
      <c r="N496" s="115">
        <v>-9.6043184744216054E-2</v>
      </c>
      <c r="O496" s="115">
        <v>0.18602205104750166</v>
      </c>
      <c r="P496" s="115">
        <v>-1.8040982473916412</v>
      </c>
      <c r="Q496" s="115">
        <v>1.202101368395428</v>
      </c>
      <c r="R496" s="115">
        <v>1.7354219209517612</v>
      </c>
      <c r="S496" s="115">
        <v>0.77506703078654648</v>
      </c>
      <c r="T496" s="115">
        <v>-1.4554986168705286</v>
      </c>
      <c r="U496" s="112">
        <v>-0.13026191586346045</v>
      </c>
      <c r="V496" s="112">
        <v>-5.7029378334537445E-2</v>
      </c>
      <c r="W496" s="84">
        <v>-1.3671581586167092</v>
      </c>
      <c r="X496" s="46"/>
      <c r="Y496" s="85">
        <v>495</v>
      </c>
      <c r="Z496" s="112">
        <f>(幕後結果!$AB$2+幕後結果!$AB$4*幕後結果_最佳化!$N1497)*12/3</f>
        <v>-0.16753277907451505</v>
      </c>
      <c r="AA496" s="112">
        <f>(幕後結果!$AC$2+幕後結果!$AC$4*幕後結果_最佳化!$O1497)*12/3</f>
        <v>-1.1299114500615026</v>
      </c>
      <c r="AB496" s="112">
        <f>(幕後結果!$AD$2+幕後結果!$AD$4*幕後結果_最佳化!$P1497)*12/3</f>
        <v>-1.1099138130279851</v>
      </c>
      <c r="AC496" s="112">
        <f>(幕後結果!$AE$2+幕後結果!$AE$4*幕後結果_最佳化!$Q1497)*12/3</f>
        <v>1.3607400227805126</v>
      </c>
      <c r="AD496" s="112">
        <f>(幕後結果!$AF$2+幕後結果!$AF$4*幕後結果_最佳化!$R1497)*12/3</f>
        <v>3.83648083305272</v>
      </c>
      <c r="AE496" s="112">
        <f>(幕後結果!$AG$2+幕後結果!$AG$4*幕後結果_最佳化!$S1497)*12/3</f>
        <v>1.0928557355708775</v>
      </c>
      <c r="AF496" s="112">
        <f>(幕後結果!$AH$2+幕後結果!$AH$4*幕後結果_最佳化!$T1497)*12/3</f>
        <v>-0.88821125620914199</v>
      </c>
      <c r="AG496" s="112">
        <f>(幕後結果!$AI$2+幕後結果!$AI$4*幕後結果_最佳化!$U1497)*12/3</f>
        <v>0.72710059624434553</v>
      </c>
      <c r="AH496" s="112">
        <f>(幕後結果!$AJ$2+幕後結果!$AJ$4*幕後結果_最佳化!$V1497)*12/3</f>
        <v>1.203292292769333</v>
      </c>
      <c r="AI496" s="86">
        <f>(幕後結果!$AK$2+幕後結果!$AK$4*幕後結果_最佳化!$W1497)*12/3</f>
        <v>-0.70540114762347683</v>
      </c>
      <c r="AJ496" s="46"/>
      <c r="AK496" s="46"/>
      <c r="AL496" s="46"/>
      <c r="AM496" s="94">
        <v>495</v>
      </c>
      <c r="AN496" s="112">
        <f t="shared" si="92"/>
        <v>7.736113203871868E-2</v>
      </c>
      <c r="AO496" s="112">
        <f t="shared" si="93"/>
        <v>0.19117544324598162</v>
      </c>
      <c r="AP496" s="112">
        <f t="shared" si="94"/>
        <v>0.12275358694363805</v>
      </c>
      <c r="AQ496" s="112">
        <f t="shared" si="95"/>
        <v>8.8105024149153763E-2</v>
      </c>
      <c r="AR496" s="112">
        <f t="shared" si="96"/>
        <v>0.14480583125687091</v>
      </c>
      <c r="AS496" s="112">
        <f t="shared" si="97"/>
        <v>3.7504944582174508E-2</v>
      </c>
      <c r="AT496" s="112">
        <f t="shared" si="98"/>
        <v>4.8080837245781459E-2</v>
      </c>
      <c r="AU496" s="112">
        <f t="shared" si="99"/>
        <v>0.10012198214080398</v>
      </c>
      <c r="AV496" s="112">
        <f t="shared" si="100"/>
        <v>4.5118188860140886E-2</v>
      </c>
      <c r="AW496" s="112">
        <f t="shared" si="101"/>
        <v>0.14497302953673608</v>
      </c>
      <c r="AX496" s="112">
        <f t="shared" si="102"/>
        <v>0.99999999999999989</v>
      </c>
      <c r="AY496" s="112">
        <f>SUMPRODUCT(AN496:AW496,幕後結果_最佳化!$Z$1005:$AI$1005)</f>
        <v>0.26622537685328612</v>
      </c>
      <c r="AZ496" s="112">
        <f>(SUMPRODUCT(AN496:AW496,MMULT(AN496:AW496,幕後結果!$AB$9:$AK$18)))*252</f>
        <v>6.3588357111444394E-2</v>
      </c>
      <c r="BA496" s="112">
        <f t="shared" si="103"/>
        <v>0.25216731967375233</v>
      </c>
      <c r="BB496" s="88">
        <f t="shared" si="104"/>
        <v>0.88562378797624852</v>
      </c>
      <c r="BC496" s="46"/>
      <c r="BD496" s="46"/>
    </row>
    <row r="497" spans="1:56">
      <c r="A497" s="81">
        <v>496</v>
      </c>
      <c r="B497" s="112">
        <v>0.40593768603302438</v>
      </c>
      <c r="C497" s="112">
        <v>0.72417010577461305</v>
      </c>
      <c r="D497" s="112">
        <v>0.41070268870450533</v>
      </c>
      <c r="E497" s="112">
        <v>0.67282869999168571</v>
      </c>
      <c r="F497" s="112">
        <v>0.10633560141582032</v>
      </c>
      <c r="G497" s="112">
        <v>0.8720818139146278</v>
      </c>
      <c r="H497" s="112">
        <v>0.86757875804452977</v>
      </c>
      <c r="I497" s="112">
        <v>0.55044792378931851</v>
      </c>
      <c r="J497" s="112">
        <v>0.63808957998313698</v>
      </c>
      <c r="K497" s="90">
        <v>0.44373110502609547</v>
      </c>
      <c r="L497" s="91"/>
      <c r="M497" s="92">
        <v>496</v>
      </c>
      <c r="N497" s="115">
        <v>-0.23800737765953511</v>
      </c>
      <c r="O497" s="115">
        <v>0.59527481400663873</v>
      </c>
      <c r="P497" s="115">
        <v>-0.22573777332092343</v>
      </c>
      <c r="Q497" s="115">
        <v>0.44773757541018799</v>
      </c>
      <c r="R497" s="115">
        <v>-1.2462538829116339</v>
      </c>
      <c r="S497" s="115">
        <v>1.1362872330977698</v>
      </c>
      <c r="T497" s="115">
        <v>1.1150185237233223</v>
      </c>
      <c r="U497" s="112">
        <v>0.12679310586447504</v>
      </c>
      <c r="V497" s="112">
        <v>0.35335697083401851</v>
      </c>
      <c r="W497" s="84">
        <v>-0.14151614054035774</v>
      </c>
      <c r="X497" s="46"/>
      <c r="Y497" s="85">
        <v>496</v>
      </c>
      <c r="Z497" s="112">
        <f>(幕後結果!$AB$2+幕後結果!$AB$4*幕後結果_最佳化!$N1498)*12/3</f>
        <v>-0.34378847913222693</v>
      </c>
      <c r="AA497" s="112">
        <f>(幕後結果!$AC$2+幕後結果!$AC$4*幕後結果_最佳化!$O1498)*12/3</f>
        <v>-0.57826586620354725</v>
      </c>
      <c r="AB497" s="112">
        <f>(幕後結果!$AD$2+幕後結果!$AD$4*幕後結果_最佳化!$P1498)*12/3</f>
        <v>0.25566882179761008</v>
      </c>
      <c r="AC497" s="112">
        <f>(幕後結果!$AE$2+幕後結果!$AE$4*幕後結果_最佳化!$Q1498)*12/3</f>
        <v>1.2481437101108994</v>
      </c>
      <c r="AD497" s="112">
        <f>(幕後結果!$AF$2+幕後結果!$AF$4*幕後結果_最佳化!$R1498)*12/3</f>
        <v>0.97781369818161412</v>
      </c>
      <c r="AE497" s="112">
        <f>(幕後結果!$AG$2+幕後結果!$AG$4*幕後結果_最佳化!$S1498)*12/3</f>
        <v>1.0175602531235344</v>
      </c>
      <c r="AF497" s="112">
        <f>(幕後結果!$AH$2+幕後結果!$AH$4*幕後結果_最佳化!$T1498)*12/3</f>
        <v>0.53642167655043316</v>
      </c>
      <c r="AG497" s="112">
        <f>(幕後結果!$AI$2+幕後結果!$AI$4*幕後結果_最佳化!$U1498)*12/3</f>
        <v>0.85954564007971257</v>
      </c>
      <c r="AH497" s="112">
        <f>(幕後結果!$AJ$2+幕後結果!$AJ$4*幕後結果_最佳化!$V1498)*12/3</f>
        <v>1.1038251349138504</v>
      </c>
      <c r="AI497" s="86">
        <f>(幕後結果!$AK$2+幕後結果!$AK$4*幕後結果_最佳化!$W1498)*12/3</f>
        <v>0.10235244959865993</v>
      </c>
      <c r="AJ497" s="46"/>
      <c r="AK497" s="46"/>
      <c r="AL497" s="46"/>
      <c r="AM497" s="94">
        <v>496</v>
      </c>
      <c r="AN497" s="112">
        <f t="shared" si="92"/>
        <v>0.16713489440676263</v>
      </c>
      <c r="AO497" s="112">
        <f t="shared" si="93"/>
        <v>0.12463428214526547</v>
      </c>
      <c r="AP497" s="112">
        <f t="shared" si="94"/>
        <v>0.11332760453587618</v>
      </c>
      <c r="AQ497" s="112">
        <f t="shared" si="95"/>
        <v>4.5289350003788059E-2</v>
      </c>
      <c r="AR497" s="112">
        <f t="shared" si="96"/>
        <v>9.4755043746164669E-2</v>
      </c>
      <c r="AS497" s="112">
        <f t="shared" si="97"/>
        <v>0.1579030011805759</v>
      </c>
      <c r="AT497" s="112">
        <f t="shared" si="98"/>
        <v>0.20738737360146112</v>
      </c>
      <c r="AU497" s="112">
        <f t="shared" si="99"/>
        <v>5.1471476824377096E-2</v>
      </c>
      <c r="AV497" s="112">
        <f t="shared" si="100"/>
        <v>1.4472302771814837E-2</v>
      </c>
      <c r="AW497" s="112">
        <f t="shared" si="101"/>
        <v>2.3624670783913771E-2</v>
      </c>
      <c r="AX497" s="112">
        <f t="shared" si="102"/>
        <v>0.99999999999999967</v>
      </c>
      <c r="AY497" s="112">
        <f>SUMPRODUCT(AN497:AW497,幕後結果_最佳化!$Z$1005:$AI$1005)</f>
        <v>0.11533646800948678</v>
      </c>
      <c r="AZ497" s="112">
        <f>(SUMPRODUCT(AN497:AW497,MMULT(AN497:AW497,幕後結果!$AB$9:$AK$18)))*252</f>
        <v>5.0548272702889564E-2</v>
      </c>
      <c r="BA497" s="112">
        <f t="shared" si="103"/>
        <v>0.22482943024188262</v>
      </c>
      <c r="BB497" s="88">
        <f t="shared" si="104"/>
        <v>0.32218410166122841</v>
      </c>
      <c r="BC497" s="46"/>
      <c r="BD497" s="46"/>
    </row>
    <row r="498" spans="1:56">
      <c r="A498" s="81">
        <v>497</v>
      </c>
      <c r="B498" s="112">
        <v>5.7040054825841624E-2</v>
      </c>
      <c r="C498" s="112">
        <v>0.54986592077929308</v>
      </c>
      <c r="D498" s="112">
        <v>0.33591498012169074</v>
      </c>
      <c r="E498" s="112">
        <v>0.32011660914489815</v>
      </c>
      <c r="F498" s="112">
        <v>0.70907007448614312</v>
      </c>
      <c r="G498" s="112">
        <v>0.12557759380758093</v>
      </c>
      <c r="H498" s="112">
        <v>0.88198266100587319</v>
      </c>
      <c r="I498" s="112">
        <v>0.21645702732496019</v>
      </c>
      <c r="J498" s="112">
        <v>0.48837117321318368</v>
      </c>
      <c r="K498" s="90">
        <v>0.12715742834768395</v>
      </c>
      <c r="L498" s="91"/>
      <c r="M498" s="92">
        <v>497</v>
      </c>
      <c r="N498" s="115">
        <v>-1.5801168479130128</v>
      </c>
      <c r="O498" s="115">
        <v>0.12532260325461594</v>
      </c>
      <c r="P498" s="115">
        <v>-0.42363783200200555</v>
      </c>
      <c r="Q498" s="115">
        <v>-0.46737274574229382</v>
      </c>
      <c r="R498" s="115">
        <v>0.55067009112481669</v>
      </c>
      <c r="S498" s="115">
        <v>-1.147548046776447</v>
      </c>
      <c r="T498" s="115">
        <v>1.1849564202408016</v>
      </c>
      <c r="U498" s="112">
        <v>-0.7842148472070527</v>
      </c>
      <c r="V498" s="112">
        <v>-2.9153275124975474E-2</v>
      </c>
      <c r="W498" s="84">
        <v>-1.1399314609064473</v>
      </c>
      <c r="X498" s="46"/>
      <c r="Y498" s="85">
        <v>497</v>
      </c>
      <c r="Z498" s="112">
        <f>(幕後結果!$AB$2+幕後結果!$AB$4*幕後結果_最佳化!$N1499)*12/3</f>
        <v>-2.0100850245908068</v>
      </c>
      <c r="AA498" s="112">
        <f>(幕後結果!$AC$2+幕後結果!$AC$4*幕後結果_最佳化!$O1499)*12/3</f>
        <v>-1.3425035654660391</v>
      </c>
      <c r="AB498" s="112">
        <f>(幕後結果!$AD$2+幕後結果!$AD$4*幕後結果_最佳化!$P1499)*12/3</f>
        <v>-0.36765024695030846</v>
      </c>
      <c r="AC498" s="112">
        <f>(幕後結果!$AE$2+幕後結果!$AE$4*幕後結果_最佳化!$Q1499)*12/3</f>
        <v>0.37664019307265995</v>
      </c>
      <c r="AD498" s="112">
        <f>(幕後結果!$AF$2+幕後結果!$AF$4*幕後結果_最佳化!$R1499)*12/3</f>
        <v>2.0320767276531497</v>
      </c>
      <c r="AE498" s="112">
        <f>(幕後結果!$AG$2+幕後結果!$AG$4*幕後結果_最佳化!$S1499)*12/3</f>
        <v>-1.142518168050505</v>
      </c>
      <c r="AF498" s="112">
        <f>(幕後結果!$AH$2+幕後結果!$AH$4*幕後結果_最佳化!$T1499)*12/3</f>
        <v>0.81021189073407018</v>
      </c>
      <c r="AG498" s="112">
        <f>(幕後結果!$AI$2+幕後結果!$AI$4*幕後結果_最佳化!$U1499)*12/3</f>
        <v>-0.8609985084802263</v>
      </c>
      <c r="AH498" s="112">
        <f>(幕後結果!$AJ$2+幕後結果!$AJ$4*幕後結果_最佳化!$V1499)*12/3</f>
        <v>1.2535499675006267</v>
      </c>
      <c r="AI498" s="86">
        <f>(幕後結果!$AK$2+幕後結果!$AK$4*幕後結果_最佳化!$W1499)*12/3</f>
        <v>-0.85757234141274929</v>
      </c>
      <c r="AJ498" s="46"/>
      <c r="AK498" s="46"/>
      <c r="AL498" s="46"/>
      <c r="AM498" s="94">
        <v>497</v>
      </c>
      <c r="AN498" s="112">
        <f t="shared" si="92"/>
        <v>0.21214584588978883</v>
      </c>
      <c r="AO498" s="112">
        <f t="shared" si="93"/>
        <v>6.6421374133031882E-2</v>
      </c>
      <c r="AP498" s="112">
        <f t="shared" si="94"/>
        <v>4.30878901641037E-2</v>
      </c>
      <c r="AQ498" s="112">
        <f t="shared" si="95"/>
        <v>5.0622007018185332E-2</v>
      </c>
      <c r="AR498" s="112">
        <f t="shared" si="96"/>
        <v>0.11261608392119281</v>
      </c>
      <c r="AS498" s="112">
        <f t="shared" si="97"/>
        <v>8.662530540639099E-2</v>
      </c>
      <c r="AT498" s="112">
        <f t="shared" si="98"/>
        <v>4.0553526999965867E-2</v>
      </c>
      <c r="AU498" s="112">
        <f t="shared" si="99"/>
        <v>0.19730473187640518</v>
      </c>
      <c r="AV498" s="112">
        <f t="shared" si="100"/>
        <v>0.18565161565348662</v>
      </c>
      <c r="AW498" s="112">
        <f t="shared" si="101"/>
        <v>4.9716189374489211E-3</v>
      </c>
      <c r="AX498" s="112">
        <f t="shared" si="102"/>
        <v>1.0000000000000002</v>
      </c>
      <c r="AY498" s="112">
        <f>SUMPRODUCT(AN498:AW498,幕後結果_最佳化!$Z$1005:$AI$1005)</f>
        <v>0.46896101624278164</v>
      </c>
      <c r="AZ498" s="112">
        <f>(SUMPRODUCT(AN498:AW498,MMULT(AN498:AW498,幕後結果!$AB$9:$AK$18)))*252</f>
        <v>6.1395586173510069E-2</v>
      </c>
      <c r="BA498" s="112">
        <f t="shared" si="103"/>
        <v>0.24778132733018859</v>
      </c>
      <c r="BB498" s="88">
        <f t="shared" si="104"/>
        <v>1.719504132266678</v>
      </c>
      <c r="BC498" s="46"/>
      <c r="BD498" s="46"/>
    </row>
    <row r="499" spans="1:56">
      <c r="A499" s="81">
        <v>498</v>
      </c>
      <c r="B499" s="112">
        <v>0.30350984345976539</v>
      </c>
      <c r="C499" s="112">
        <v>0.71689327066684916</v>
      </c>
      <c r="D499" s="112">
        <v>7.5818282417918326E-2</v>
      </c>
      <c r="E499" s="112">
        <v>0.75801557552651988</v>
      </c>
      <c r="F499" s="112">
        <v>0.76798050604280688</v>
      </c>
      <c r="G499" s="112">
        <v>0.98668699587163133</v>
      </c>
      <c r="H499" s="112">
        <v>0.62438899156874306</v>
      </c>
      <c r="I499" s="112">
        <v>0.46738311566492841</v>
      </c>
      <c r="J499" s="112">
        <v>0.75904127128866938</v>
      </c>
      <c r="K499" s="90">
        <v>0.87001021548839175</v>
      </c>
      <c r="L499" s="91"/>
      <c r="M499" s="92">
        <v>498</v>
      </c>
      <c r="N499" s="115">
        <v>-0.51433229413988946</v>
      </c>
      <c r="O499" s="115">
        <v>0.57363701444226078</v>
      </c>
      <c r="P499" s="115">
        <v>-1.4337747077758431</v>
      </c>
      <c r="Q499" s="115">
        <v>0.69993347796593708</v>
      </c>
      <c r="R499" s="115">
        <v>0.73221231657349961</v>
      </c>
      <c r="S499" s="115">
        <v>2.2169573191563057</v>
      </c>
      <c r="T499" s="115">
        <v>0.31702844741004566</v>
      </c>
      <c r="U499" s="112">
        <v>-8.1849703033049198E-2</v>
      </c>
      <c r="V499" s="112">
        <v>0.70322192547754403</v>
      </c>
      <c r="W499" s="84">
        <v>1.1264394202343371</v>
      </c>
      <c r="X499" s="46"/>
      <c r="Y499" s="85">
        <v>498</v>
      </c>
      <c r="Z499" s="112">
        <f>(幕後結果!$AB$2+幕後結果!$AB$4*幕後結果_最佳化!$N1500)*12/3</f>
        <v>-0.68685978885809007</v>
      </c>
      <c r="AA499" s="112">
        <f>(幕後結果!$AC$2+幕後結果!$AC$4*幕後結果_最佳化!$O1500)*12/3</f>
        <v>-0.63209284274578792</v>
      </c>
      <c r="AB499" s="112">
        <f>(幕後結果!$AD$2+幕後結果!$AD$4*幕後結果_最佳化!$P1500)*12/3</f>
        <v>-0.87584661561837962</v>
      </c>
      <c r="AC499" s="112">
        <f>(幕後結果!$AE$2+幕後結果!$AE$4*幕後結果_最佳化!$Q1500)*12/3</f>
        <v>1.1260417308707455</v>
      </c>
      <c r="AD499" s="112">
        <f>(幕後結果!$AF$2+幕後結果!$AF$4*幕後結果_最佳化!$R1500)*12/3</f>
        <v>2.7496820095299981</v>
      </c>
      <c r="AE499" s="112">
        <f>(幕後結果!$AG$2+幕後結果!$AG$4*幕後結果_最佳化!$S1500)*12/3</f>
        <v>2.4736512853403458</v>
      </c>
      <c r="AF499" s="112">
        <f>(幕後結果!$AH$2+幕後結果!$AH$4*幕後結果_最佳化!$T1500)*12/3</f>
        <v>0.14494107594070527</v>
      </c>
      <c r="AG499" s="112">
        <f>(幕後結果!$AI$2+幕後結果!$AI$4*幕後結果_最佳化!$U1500)*12/3</f>
        <v>0.81431257693802117</v>
      </c>
      <c r="AH499" s="112">
        <f>(幕後結果!$AJ$2+幕後結果!$AJ$4*幕後結果_最佳化!$V1500)*12/3</f>
        <v>1.7797294618222523</v>
      </c>
      <c r="AI499" s="86">
        <f>(幕後結果!$AK$2+幕後結果!$AK$4*幕後結果_最佳化!$W1500)*12/3</f>
        <v>1.1803417168628281</v>
      </c>
      <c r="AJ499" s="46"/>
      <c r="AK499" s="46"/>
      <c r="AL499" s="46"/>
      <c r="AM499" s="94">
        <v>498</v>
      </c>
      <c r="AN499" s="112">
        <f t="shared" si="92"/>
        <v>0.16943428572183925</v>
      </c>
      <c r="AO499" s="112">
        <f t="shared" si="93"/>
        <v>0.14012492988091532</v>
      </c>
      <c r="AP499" s="112">
        <f t="shared" si="94"/>
        <v>0.16080155448351591</v>
      </c>
      <c r="AQ499" s="112">
        <f t="shared" si="95"/>
        <v>0.13204041144401493</v>
      </c>
      <c r="AR499" s="112">
        <f t="shared" si="96"/>
        <v>2.4621358294776227E-2</v>
      </c>
      <c r="AS499" s="112">
        <f t="shared" si="97"/>
        <v>7.7718250516934345E-2</v>
      </c>
      <c r="AT499" s="112">
        <f t="shared" si="98"/>
        <v>2.6399399087374244E-2</v>
      </c>
      <c r="AU499" s="112">
        <f t="shared" si="99"/>
        <v>0.10096395988916845</v>
      </c>
      <c r="AV499" s="112">
        <f t="shared" si="100"/>
        <v>0.141189270289687</v>
      </c>
      <c r="AW499" s="112">
        <f t="shared" si="101"/>
        <v>2.6706580391774291E-2</v>
      </c>
      <c r="AX499" s="112">
        <f t="shared" si="102"/>
        <v>0.99999999999999989</v>
      </c>
      <c r="AY499" s="112">
        <f>SUMPRODUCT(AN499:AW499,幕後結果_最佳化!$Z$1005:$AI$1005)</f>
        <v>0.23422552061681784</v>
      </c>
      <c r="AZ499" s="112">
        <f>(SUMPRODUCT(AN499:AW499,MMULT(AN499:AW499,幕後結果!$AB$9:$AK$18)))*252</f>
        <v>5.4425998811346445E-2</v>
      </c>
      <c r="BA499" s="112">
        <f t="shared" si="103"/>
        <v>0.23329380362827137</v>
      </c>
      <c r="BB499" s="88">
        <f t="shared" si="104"/>
        <v>0.82010545347219987</v>
      </c>
      <c r="BC499" s="46"/>
      <c r="BD499" s="46"/>
    </row>
    <row r="500" spans="1:56">
      <c r="A500" s="81">
        <v>499</v>
      </c>
      <c r="B500" s="112">
        <v>0.51867341135118772</v>
      </c>
      <c r="C500" s="112">
        <v>0.70503697219540884</v>
      </c>
      <c r="D500" s="112">
        <v>0.65612279566340992</v>
      </c>
      <c r="E500" s="112">
        <v>0.11675547514598161</v>
      </c>
      <c r="F500" s="112">
        <v>3.9800818106805691E-2</v>
      </c>
      <c r="G500" s="112">
        <v>0.50784946924854757</v>
      </c>
      <c r="H500" s="112">
        <v>0.60226535860157782</v>
      </c>
      <c r="I500" s="112">
        <v>9.1801738069840821E-2</v>
      </c>
      <c r="J500" s="112">
        <v>0.96649579875015812</v>
      </c>
      <c r="K500" s="90">
        <v>0.81895706684334124</v>
      </c>
      <c r="L500" s="91"/>
      <c r="M500" s="92">
        <v>499</v>
      </c>
      <c r="N500" s="115">
        <v>4.6824405864144533E-2</v>
      </c>
      <c r="O500" s="115">
        <v>0.53894318841914479</v>
      </c>
      <c r="P500" s="115">
        <v>0.40190436705804927</v>
      </c>
      <c r="Q500" s="115">
        <v>-1.1913634109594842</v>
      </c>
      <c r="R500" s="115">
        <v>-1.7530021606022346</v>
      </c>
      <c r="S500" s="115">
        <v>1.9676971250955889E-2</v>
      </c>
      <c r="T500" s="115">
        <v>0.25921509776090862</v>
      </c>
      <c r="U500" s="112">
        <v>-1.3297414400334702</v>
      </c>
      <c r="V500" s="112">
        <v>1.8316176690380741</v>
      </c>
      <c r="W500" s="84">
        <v>0.91139769758571954</v>
      </c>
      <c r="X500" s="46"/>
      <c r="Y500" s="85">
        <v>499</v>
      </c>
      <c r="Z500" s="112">
        <f>(幕後結果!$AB$2+幕後結果!$AB$4*幕後結果_最佳化!$N1501)*12/3</f>
        <v>9.8445347475390396E-3</v>
      </c>
      <c r="AA500" s="112">
        <f>(幕後結果!$AC$2+幕後結果!$AC$4*幕後結果_最佳化!$O1501)*12/3</f>
        <v>-0.63114732388266137</v>
      </c>
      <c r="AB500" s="112">
        <f>(幕後結果!$AD$2+幕後結果!$AD$4*幕後結果_最佳化!$P1501)*12/3</f>
        <v>0.87923724641309775</v>
      </c>
      <c r="AC500" s="112">
        <f>(幕後結果!$AE$2+幕後結果!$AE$4*幕後結果_最佳化!$Q1501)*12/3</f>
        <v>0.21472158366899874</v>
      </c>
      <c r="AD500" s="112">
        <f>(幕後結果!$AF$2+幕後結果!$AF$4*幕後結果_最佳化!$R1501)*12/3</f>
        <v>0.28603761648396397</v>
      </c>
      <c r="AE500" s="112">
        <f>(幕後結果!$AG$2+幕後結果!$AG$4*幕後結果_最佳化!$S1501)*12/3</f>
        <v>-0.33316964122842291</v>
      </c>
      <c r="AF500" s="112">
        <f>(幕後結果!$AH$2+幕後結果!$AH$4*幕後結果_最佳化!$T1501)*12/3</f>
        <v>-0.1448992795821866</v>
      </c>
      <c r="AG500" s="112">
        <f>(幕後結果!$AI$2+幕後結果!$AI$4*幕後結果_最佳化!$U1501)*12/3</f>
        <v>-1.1870712765723237</v>
      </c>
      <c r="AH500" s="112">
        <f>(幕後結果!$AJ$2+幕後結果!$AJ$4*幕後結果_最佳化!$V1501)*12/3</f>
        <v>2.4734879487758343</v>
      </c>
      <c r="AI500" s="86">
        <f>(幕後結果!$AK$2+幕後結果!$AK$4*幕後結果_最佳化!$W1501)*12/3</f>
        <v>0.98763294187524997</v>
      </c>
      <c r="AJ500" s="46"/>
      <c r="AK500" s="46"/>
      <c r="AL500" s="46"/>
      <c r="AM500" s="94">
        <v>499</v>
      </c>
      <c r="AN500" s="112">
        <f t="shared" si="92"/>
        <v>0.22728968599676949</v>
      </c>
      <c r="AO500" s="112">
        <f t="shared" si="93"/>
        <v>7.2637064849801203E-2</v>
      </c>
      <c r="AP500" s="112">
        <f t="shared" si="94"/>
        <v>7.8572088832222151E-2</v>
      </c>
      <c r="AQ500" s="112">
        <f t="shared" si="95"/>
        <v>3.418713319445281E-2</v>
      </c>
      <c r="AR500" s="112">
        <f t="shared" si="96"/>
        <v>0.11338930187072117</v>
      </c>
      <c r="AS500" s="112">
        <f t="shared" si="97"/>
        <v>1.6275528436661389E-2</v>
      </c>
      <c r="AT500" s="112">
        <f t="shared" si="98"/>
        <v>9.3515568418582593E-2</v>
      </c>
      <c r="AU500" s="112">
        <f t="shared" si="99"/>
        <v>0.13733004454533584</v>
      </c>
      <c r="AV500" s="112">
        <f t="shared" si="100"/>
        <v>7.8102886645068759E-2</v>
      </c>
      <c r="AW500" s="112">
        <f t="shared" si="101"/>
        <v>0.14870069721038465</v>
      </c>
      <c r="AX500" s="112">
        <f t="shared" si="102"/>
        <v>1</v>
      </c>
      <c r="AY500" s="112">
        <f>SUMPRODUCT(AN500:AW500,幕後結果_最佳化!$Z$1005:$AI$1005)</f>
        <v>0.328439424276327</v>
      </c>
      <c r="AZ500" s="112">
        <f>(SUMPRODUCT(AN500:AW500,MMULT(AN500:AW500,幕後結果!$AB$9:$AK$18)))*252</f>
        <v>6.0164003889715621E-2</v>
      </c>
      <c r="BA500" s="112">
        <f t="shared" si="103"/>
        <v>0.2452835173624914</v>
      </c>
      <c r="BB500" s="88">
        <f t="shared" si="104"/>
        <v>1.1641199023346667</v>
      </c>
      <c r="BC500" s="46"/>
      <c r="BD500" s="46"/>
    </row>
    <row r="501" spans="1:56">
      <c r="A501" s="81">
        <v>500</v>
      </c>
      <c r="B501" s="112">
        <v>0.69835377281088085</v>
      </c>
      <c r="C501" s="112">
        <v>0.48281252355317217</v>
      </c>
      <c r="D501" s="112">
        <v>0.14861149617696667</v>
      </c>
      <c r="E501" s="112">
        <v>0.15571353956267453</v>
      </c>
      <c r="F501" s="112">
        <v>0.6612225583023561</v>
      </c>
      <c r="G501" s="112">
        <v>0.68764369965711625</v>
      </c>
      <c r="H501" s="112">
        <v>0.945577251604933</v>
      </c>
      <c r="I501" s="112">
        <v>0.17725243625865494</v>
      </c>
      <c r="J501" s="112">
        <v>0.58388952539743566</v>
      </c>
      <c r="K501" s="90">
        <v>9.9594024608993914E-2</v>
      </c>
      <c r="L501" s="91"/>
      <c r="M501" s="92">
        <v>500</v>
      </c>
      <c r="N501" s="115">
        <v>0.51967164323401549</v>
      </c>
      <c r="O501" s="115">
        <v>-4.3095950786852751E-2</v>
      </c>
      <c r="P501" s="115">
        <v>-1.0424070649912944</v>
      </c>
      <c r="Q501" s="115">
        <v>-1.0122321257964479</v>
      </c>
      <c r="R501" s="115">
        <v>0.41580201619558926</v>
      </c>
      <c r="S501" s="115">
        <v>0.48918235476751454</v>
      </c>
      <c r="T501" s="115">
        <v>1.6034039624378953</v>
      </c>
      <c r="U501" s="112">
        <v>-0.92588668328463353</v>
      </c>
      <c r="V501" s="112">
        <v>0.21185398645298945</v>
      </c>
      <c r="W501" s="84">
        <v>-1.2838682754256812</v>
      </c>
      <c r="X501" s="46"/>
      <c r="Y501" s="85">
        <v>500</v>
      </c>
      <c r="Z501" s="112">
        <f>(幕後結果!$AB$2+幕後結果!$AB$4*幕後結果_最佳化!$N1502)*12/3</f>
        <v>0.59690820997087357</v>
      </c>
      <c r="AA501" s="112">
        <f>(幕後結果!$AC$2+幕後結果!$AC$4*幕後結果_最佳化!$O1502)*12/3</f>
        <v>-1.392156337405722</v>
      </c>
      <c r="AB501" s="112">
        <f>(幕後結果!$AD$2+幕後結果!$AD$4*幕後結果_最佳化!$P1502)*12/3</f>
        <v>-0.2881595411162694</v>
      </c>
      <c r="AC501" s="112">
        <f>(幕後結果!$AE$2+幕後結果!$AE$4*幕後結果_最佳化!$Q1502)*12/3</f>
        <v>-6.8400940782518904E-2</v>
      </c>
      <c r="AD501" s="112">
        <f>(幕後結果!$AF$2+幕後結果!$AF$4*幕後結果_最佳化!$R1502)*12/3</f>
        <v>2.2779303205372314</v>
      </c>
      <c r="AE501" s="112">
        <f>(幕後結果!$AG$2+幕後結果!$AG$4*幕後結果_最佳化!$S1502)*12/3</f>
        <v>0.33501769898144801</v>
      </c>
      <c r="AF501" s="112">
        <f>(幕後結果!$AH$2+幕後結果!$AH$4*幕後結果_最佳化!$T1502)*12/3</f>
        <v>0.80243938745620991</v>
      </c>
      <c r="AG501" s="112">
        <f>(幕後結果!$AI$2+幕後結果!$AI$4*幕後結果_最佳化!$U1502)*12/3</f>
        <v>-0.73639471718694571</v>
      </c>
      <c r="AH501" s="112">
        <f>(幕後結果!$AJ$2+幕後結果!$AJ$4*幕後結果_最佳化!$V1502)*12/3</f>
        <v>1.9713598460898567</v>
      </c>
      <c r="AI501" s="86">
        <f>(幕後結果!$AK$2+幕後結果!$AK$4*幕後結果_最佳化!$W1502)*12/3</f>
        <v>-0.57683976794825154</v>
      </c>
      <c r="AJ501" s="46"/>
      <c r="AK501" s="46"/>
      <c r="AL501" s="46"/>
      <c r="AM501" s="94">
        <v>500</v>
      </c>
      <c r="AN501" s="112">
        <f t="shared" si="92"/>
        <v>8.6524942066999511E-2</v>
      </c>
      <c r="AO501" s="112">
        <f t="shared" si="93"/>
        <v>0.18363696411856176</v>
      </c>
      <c r="AP501" s="112">
        <f t="shared" si="94"/>
        <v>0.13179114438918788</v>
      </c>
      <c r="AQ501" s="112">
        <f t="shared" si="95"/>
        <v>0.12512538565359094</v>
      </c>
      <c r="AR501" s="112">
        <f t="shared" si="96"/>
        <v>8.8231757520956758E-2</v>
      </c>
      <c r="AS501" s="112">
        <f t="shared" si="97"/>
        <v>1.9715798666682847E-2</v>
      </c>
      <c r="AT501" s="112">
        <f t="shared" si="98"/>
        <v>6.7070357324590546E-2</v>
      </c>
      <c r="AU501" s="112">
        <f t="shared" si="99"/>
        <v>0.10687642102754023</v>
      </c>
      <c r="AV501" s="112">
        <f t="shared" si="100"/>
        <v>0.10827793807905693</v>
      </c>
      <c r="AW501" s="112">
        <f t="shared" si="101"/>
        <v>8.2749291152832694E-2</v>
      </c>
      <c r="AX501" s="112">
        <f t="shared" si="102"/>
        <v>1</v>
      </c>
      <c r="AY501" s="112">
        <f>SUMPRODUCT(AN501:AW501,幕後結果_最佳化!$Z$1005:$AI$1005)</f>
        <v>0.2660776539109716</v>
      </c>
      <c r="AZ501" s="112">
        <f>(SUMPRODUCT(AN501:AW501,MMULT(AN501:AW501,幕後結果!$AB$9:$AK$18)))*252</f>
        <v>5.6830494715191096E-2</v>
      </c>
      <c r="BA501" s="112">
        <f t="shared" si="103"/>
        <v>0.23839147366294605</v>
      </c>
      <c r="BB501" s="88">
        <f t="shared" si="104"/>
        <v>0.93618135951672177</v>
      </c>
      <c r="BC501" s="46"/>
      <c r="BD501" s="46"/>
    </row>
    <row r="502" spans="1:56">
      <c r="A502" s="81">
        <v>501</v>
      </c>
      <c r="B502" s="112">
        <v>1.5475149368797014E-2</v>
      </c>
      <c r="C502" s="112">
        <v>0.83806701475272827</v>
      </c>
      <c r="D502" s="112">
        <v>0.56137010584742852</v>
      </c>
      <c r="E502" s="112">
        <v>0.92903330276457741</v>
      </c>
      <c r="F502" s="112">
        <v>0.39167428392783044</v>
      </c>
      <c r="G502" s="112">
        <v>0.29572024942197372</v>
      </c>
      <c r="H502" s="112">
        <v>0.71755273737307523</v>
      </c>
      <c r="I502" s="112">
        <v>0.7678514320693739</v>
      </c>
      <c r="J502" s="112">
        <v>0.34943865656949669</v>
      </c>
      <c r="K502" s="90">
        <v>0.81322144603373236</v>
      </c>
      <c r="L502" s="91"/>
      <c r="M502" s="92">
        <v>501</v>
      </c>
      <c r="N502" s="115">
        <v>-2.1577111214037057</v>
      </c>
      <c r="O502" s="115">
        <v>0.98654453899726557</v>
      </c>
      <c r="P502" s="115">
        <v>0.15444384086028706</v>
      </c>
      <c r="Q502" s="115">
        <v>1.4686291847661366</v>
      </c>
      <c r="R502" s="115">
        <v>-0.27495791970025407</v>
      </c>
      <c r="S502" s="115">
        <v>-0.53674973156405037</v>
      </c>
      <c r="T502" s="115">
        <v>0.57558677049059015</v>
      </c>
      <c r="U502" s="112">
        <v>0.73178937382107778</v>
      </c>
      <c r="V502" s="112">
        <v>-0.38683641975246791</v>
      </c>
      <c r="W502" s="84">
        <v>0.88983012543634932</v>
      </c>
      <c r="X502" s="46"/>
      <c r="Y502" s="85">
        <v>501</v>
      </c>
      <c r="Z502" s="112">
        <f>(幕後結果!$AB$2+幕後結果!$AB$4*幕後結果_最佳化!$N1503)*12/3</f>
        <v>-2.7271974240826515</v>
      </c>
      <c r="AA502" s="112">
        <f>(幕後結果!$AC$2+幕後結果!$AC$4*幕後結果_最佳化!$O1503)*12/3</f>
        <v>-0.20586125210864825</v>
      </c>
      <c r="AB502" s="112">
        <f>(幕後結果!$AD$2+幕後結果!$AD$4*幕後結果_最佳化!$P1503)*12/3</f>
        <v>4.6446184808564772E-2</v>
      </c>
      <c r="AC502" s="112">
        <f>(幕後結果!$AE$2+幕後結果!$AE$4*幕後結果_最佳化!$Q1503)*12/3</f>
        <v>2.0314226208363042</v>
      </c>
      <c r="AD502" s="112">
        <f>(幕後結果!$AF$2+幕後結果!$AF$4*幕後結果_最佳化!$R1503)*12/3</f>
        <v>1.7536908210076749</v>
      </c>
      <c r="AE502" s="112">
        <f>(幕後結果!$AG$2+幕後結果!$AG$4*幕後結果_最佳化!$S1503)*12/3</f>
        <v>-0.24845089558914327</v>
      </c>
      <c r="AF502" s="112">
        <f>(幕後結果!$AH$2+幕後結果!$AH$4*幕後結果_最佳化!$T1503)*12/3</f>
        <v>0.61073783022558303</v>
      </c>
      <c r="AG502" s="112">
        <f>(幕後結果!$AI$2+幕後結果!$AI$4*幕後結果_最佳化!$U1503)*12/3</f>
        <v>1.441221205603769</v>
      </c>
      <c r="AH502" s="112">
        <f>(幕後結果!$AJ$2+幕後結果!$AJ$4*幕後結果_最佳化!$V1503)*12/3</f>
        <v>0.1550249078057282</v>
      </c>
      <c r="AI502" s="86">
        <f>(幕後結果!$AK$2+幕後結果!$AK$4*幕後結果_最佳化!$W1503)*12/3</f>
        <v>0.56875747963842782</v>
      </c>
      <c r="AJ502" s="46"/>
      <c r="AK502" s="46"/>
      <c r="AL502" s="46"/>
      <c r="AM502" s="94">
        <v>501</v>
      </c>
      <c r="AN502" s="112">
        <f t="shared" si="92"/>
        <v>0.19043829536426804</v>
      </c>
      <c r="AO502" s="112">
        <f t="shared" si="93"/>
        <v>2.0427115842329823E-2</v>
      </c>
      <c r="AP502" s="112">
        <f t="shared" si="94"/>
        <v>2.2290019202155297E-2</v>
      </c>
      <c r="AQ502" s="112">
        <f t="shared" si="95"/>
        <v>0.11378172187813343</v>
      </c>
      <c r="AR502" s="112">
        <f t="shared" si="96"/>
        <v>0.12831554617271859</v>
      </c>
      <c r="AS502" s="112">
        <f t="shared" si="97"/>
        <v>0.13015998711597121</v>
      </c>
      <c r="AT502" s="112">
        <f t="shared" si="98"/>
        <v>3.7584268886815986E-2</v>
      </c>
      <c r="AU502" s="112">
        <f t="shared" si="99"/>
        <v>8.5304386973747454E-2</v>
      </c>
      <c r="AV502" s="112">
        <f t="shared" si="100"/>
        <v>0.16753450639399042</v>
      </c>
      <c r="AW502" s="112">
        <f t="shared" si="101"/>
        <v>0.10416415216986971</v>
      </c>
      <c r="AX502" s="112">
        <f t="shared" si="102"/>
        <v>1</v>
      </c>
      <c r="AY502" s="112">
        <f>SUMPRODUCT(AN502:AW502,幕後結果_最佳化!$Z$1005:$AI$1005)</f>
        <v>0.55899112553806896</v>
      </c>
      <c r="AZ502" s="112">
        <f>(SUMPRODUCT(AN502:AW502,MMULT(AN502:AW502,幕後結果!$AB$9:$AK$18)))*252</f>
        <v>5.4876840168240626E-2</v>
      </c>
      <c r="BA502" s="112">
        <f t="shared" si="103"/>
        <v>0.2342580631872479</v>
      </c>
      <c r="BB502" s="88">
        <f t="shared" si="104"/>
        <v>2.2030879898701516</v>
      </c>
      <c r="BC502" s="46"/>
      <c r="BD502" s="46"/>
    </row>
    <row r="503" spans="1:56">
      <c r="A503" s="81">
        <v>502</v>
      </c>
      <c r="B503" s="112">
        <v>0.53848261474545245</v>
      </c>
      <c r="C503" s="112">
        <v>0.63696048497481828</v>
      </c>
      <c r="D503" s="112">
        <v>5.4807592281899797E-2</v>
      </c>
      <c r="E503" s="112">
        <v>0.37905593108572888</v>
      </c>
      <c r="F503" s="112">
        <v>0.45061988478535109</v>
      </c>
      <c r="G503" s="112">
        <v>0.58332973514639419</v>
      </c>
      <c r="H503" s="112">
        <v>0.81291009848867923</v>
      </c>
      <c r="I503" s="112">
        <v>0.67819632248288886</v>
      </c>
      <c r="J503" s="112">
        <v>0.37728946950434006</v>
      </c>
      <c r="K503" s="90">
        <v>0.85203082617182191</v>
      </c>
      <c r="L503" s="91"/>
      <c r="M503" s="92">
        <v>502</v>
      </c>
      <c r="N503" s="115">
        <v>9.6611692693722287E-2</v>
      </c>
      <c r="O503" s="115">
        <v>0.35034602266245385</v>
      </c>
      <c r="P503" s="115">
        <v>-1.5999251710872475</v>
      </c>
      <c r="Q503" s="115">
        <v>-0.30796119231053787</v>
      </c>
      <c r="R503" s="115">
        <v>-0.12409536300092636</v>
      </c>
      <c r="S503" s="115">
        <v>0.21041917302462085</v>
      </c>
      <c r="T503" s="115">
        <v>0.888671219453818</v>
      </c>
      <c r="U503" s="112">
        <v>0.46266103082543764</v>
      </c>
      <c r="V503" s="112">
        <v>-0.31260742148680087</v>
      </c>
      <c r="W503" s="84">
        <v>1.0451831109463232</v>
      </c>
      <c r="X503" s="46"/>
      <c r="Y503" s="85">
        <v>502</v>
      </c>
      <c r="Z503" s="112">
        <f>(幕後結果!$AB$2+幕後結果!$AB$4*幕後結果_最佳化!$N1504)*12/3</f>
        <v>7.1657960470712379E-2</v>
      </c>
      <c r="AA503" s="112">
        <f>(幕後結果!$AC$2+幕後結果!$AC$4*幕後結果_最佳化!$O1504)*12/3</f>
        <v>-0.88672220016897096</v>
      </c>
      <c r="AB503" s="112">
        <f>(幕後結果!$AD$2+幕後結果!$AD$4*幕後結果_最佳化!$P1504)*12/3</f>
        <v>-0.85839758373415254</v>
      </c>
      <c r="AC503" s="112">
        <f>(幕後結果!$AE$2+幕後結果!$AE$4*幕後結果_最佳化!$Q1504)*12/3</f>
        <v>0.35375125246778372</v>
      </c>
      <c r="AD503" s="112">
        <f>(幕後結果!$AF$2+幕後結果!$AF$4*幕後結果_最佳化!$R1504)*12/3</f>
        <v>1.7719002194574343</v>
      </c>
      <c r="AE503" s="112">
        <f>(幕後結果!$AG$2+幕後結果!$AG$4*幕後結果_最佳化!$S1504)*12/3</f>
        <v>0.11353982259991068</v>
      </c>
      <c r="AF503" s="112">
        <f>(幕後結果!$AH$2+幕後結果!$AH$4*幕後結果_最佳化!$T1504)*12/3</f>
        <v>0.33449339003273559</v>
      </c>
      <c r="AG503" s="112">
        <f>(幕後結果!$AI$2+幕後結果!$AI$4*幕後結果_最佳化!$U1504)*12/3</f>
        <v>0.40103069825145915</v>
      </c>
      <c r="AH503" s="112">
        <f>(幕後結果!$AJ$2+幕後結果!$AJ$4*幕後結果_最佳化!$V1504)*12/3</f>
        <v>0.89537435377802621</v>
      </c>
      <c r="AI503" s="86">
        <f>(幕後結果!$AK$2+幕後結果!$AK$4*幕後結果_最佳化!$W1504)*12/3</f>
        <v>0.76481719056340591</v>
      </c>
      <c r="AJ503" s="46"/>
      <c r="AK503" s="46"/>
      <c r="AL503" s="46"/>
      <c r="AM503" s="94">
        <v>502</v>
      </c>
      <c r="AN503" s="112">
        <f t="shared" si="92"/>
        <v>1.4900907067833185E-2</v>
      </c>
      <c r="AO503" s="112">
        <f t="shared" si="93"/>
        <v>0.11968893762300437</v>
      </c>
      <c r="AP503" s="112">
        <f t="shared" si="94"/>
        <v>1.8088445591672015E-2</v>
      </c>
      <c r="AQ503" s="112">
        <f t="shared" si="95"/>
        <v>0.1753810656216139</v>
      </c>
      <c r="AR503" s="112">
        <f t="shared" si="96"/>
        <v>0.1954776107908775</v>
      </c>
      <c r="AS503" s="112">
        <f t="shared" si="97"/>
        <v>4.4477109059676709E-2</v>
      </c>
      <c r="AT503" s="112">
        <f t="shared" si="98"/>
        <v>6.1904365537912086E-2</v>
      </c>
      <c r="AU503" s="112">
        <f t="shared" si="99"/>
        <v>7.3187397935644674E-2</v>
      </c>
      <c r="AV503" s="112">
        <f t="shared" si="100"/>
        <v>0.16165561762089373</v>
      </c>
      <c r="AW503" s="112">
        <f t="shared" si="101"/>
        <v>0.13523854315087186</v>
      </c>
      <c r="AX503" s="112">
        <f t="shared" si="102"/>
        <v>1</v>
      </c>
      <c r="AY503" s="112">
        <f>SUMPRODUCT(AN503:AW503,幕後結果_最佳化!$Z$1005:$AI$1005)</f>
        <v>0.63142273463607967</v>
      </c>
      <c r="AZ503" s="112">
        <f>(SUMPRODUCT(AN503:AW503,MMULT(AN503:AW503,幕後結果!$AB$9:$AK$18)))*252</f>
        <v>5.7923856691397005E-2</v>
      </c>
      <c r="BA503" s="112">
        <f t="shared" si="103"/>
        <v>0.24067375571797811</v>
      </c>
      <c r="BB503" s="88">
        <f t="shared" si="104"/>
        <v>2.4453132950886074</v>
      </c>
      <c r="BC503" s="46"/>
      <c r="BD503" s="46"/>
    </row>
    <row r="504" spans="1:56">
      <c r="A504" s="81">
        <v>503</v>
      </c>
      <c r="B504" s="112">
        <v>0.83325375336428187</v>
      </c>
      <c r="C504" s="112">
        <v>0.7606938236475842</v>
      </c>
      <c r="D504" s="112">
        <v>0.92980516782877021</v>
      </c>
      <c r="E504" s="112">
        <v>0.53561935924889426</v>
      </c>
      <c r="F504" s="112">
        <v>0.71921481003311682</v>
      </c>
      <c r="G504" s="112">
        <v>0.51321729904125513</v>
      </c>
      <c r="H504" s="112">
        <v>0.12188633358117351</v>
      </c>
      <c r="I504" s="112">
        <v>5.8793628625546157E-2</v>
      </c>
      <c r="J504" s="112">
        <v>0.2522997271031362</v>
      </c>
      <c r="K504" s="90">
        <v>9.3319226640995234E-2</v>
      </c>
      <c r="L504" s="91"/>
      <c r="M504" s="92">
        <v>503</v>
      </c>
      <c r="N504" s="115">
        <v>0.96710310537426769</v>
      </c>
      <c r="O504" s="115">
        <v>0.70853617987375306</v>
      </c>
      <c r="P504" s="115">
        <v>1.4743415089617689</v>
      </c>
      <c r="Q504" s="115">
        <v>8.9403450311409033E-2</v>
      </c>
      <c r="R504" s="115">
        <v>0.58051054170628935</v>
      </c>
      <c r="S504" s="115">
        <v>3.313691885440883E-2</v>
      </c>
      <c r="T504" s="115">
        <v>-1.1656087532654482</v>
      </c>
      <c r="U504" s="112">
        <v>-1.5649814570117515</v>
      </c>
      <c r="V504" s="112">
        <v>-0.66727036196090594</v>
      </c>
      <c r="W504" s="84">
        <v>-1.3205889679503542</v>
      </c>
      <c r="X504" s="46"/>
      <c r="Y504" s="85">
        <v>503</v>
      </c>
      <c r="Z504" s="112">
        <f>(幕後結果!$AB$2+幕後結果!$AB$4*幕後結果_最佳化!$N1505)*12/3</f>
        <v>1.1524169193706921</v>
      </c>
      <c r="AA504" s="112">
        <f>(幕後結果!$AC$2+幕後結果!$AC$4*幕後結果_最佳化!$O1505)*12/3</f>
        <v>-0.31747733095112474</v>
      </c>
      <c r="AB504" s="112">
        <f>(幕後結果!$AD$2+幕後結果!$AD$4*幕後結果_最佳化!$P1505)*12/3</f>
        <v>2.1023043452356198</v>
      </c>
      <c r="AC504" s="112">
        <f>(幕後結果!$AE$2+幕後結果!$AE$4*幕後結果_最佳化!$Q1505)*12/3</f>
        <v>1.4804479559338268</v>
      </c>
      <c r="AD504" s="112">
        <f>(幕後結果!$AF$2+幕後結果!$AF$4*幕後結果_最佳化!$R1505)*12/3</f>
        <v>3.4048738855504133</v>
      </c>
      <c r="AE504" s="112">
        <f>(幕後結果!$AG$2+幕後結果!$AG$4*幕後結果_最佳化!$S1505)*12/3</f>
        <v>0.27116250460989105</v>
      </c>
      <c r="AF504" s="112">
        <f>(幕後結果!$AH$2+幕後結果!$AH$4*幕後結果_最佳化!$T1505)*12/3</f>
        <v>-0.57997151154265691</v>
      </c>
      <c r="AG504" s="112">
        <f>(幕後結果!$AI$2+幕後結果!$AI$4*幕後結果_最佳化!$U1505)*12/3</f>
        <v>-0.11973691088111488</v>
      </c>
      <c r="AH504" s="112">
        <f>(幕後結果!$AJ$2+幕後結果!$AJ$4*幕後結果_最佳化!$V1505)*12/3</f>
        <v>1.0436794988302689</v>
      </c>
      <c r="AI504" s="86">
        <f>(幕後結果!$AK$2+幕後結果!$AK$4*幕後結果_最佳化!$W1505)*12/3</f>
        <v>-0.21864393623301948</v>
      </c>
      <c r="AJ504" s="46"/>
      <c r="AK504" s="46"/>
      <c r="AL504" s="46"/>
      <c r="AM504" s="94">
        <v>503</v>
      </c>
      <c r="AN504" s="112">
        <f t="shared" si="92"/>
        <v>0.14094922135813032</v>
      </c>
      <c r="AO504" s="112">
        <f t="shared" si="93"/>
        <v>4.4180476113643482E-4</v>
      </c>
      <c r="AP504" s="112">
        <f t="shared" si="94"/>
        <v>0.12925310990510677</v>
      </c>
      <c r="AQ504" s="112">
        <f t="shared" si="95"/>
        <v>0.11141462596546778</v>
      </c>
      <c r="AR504" s="112">
        <f t="shared" si="96"/>
        <v>8.8611560858724958E-2</v>
      </c>
      <c r="AS504" s="112">
        <f t="shared" si="97"/>
        <v>6.6637753606567428E-4</v>
      </c>
      <c r="AT504" s="112">
        <f t="shared" si="98"/>
        <v>9.5991425474571623E-2</v>
      </c>
      <c r="AU504" s="112">
        <f t="shared" si="99"/>
        <v>0.15766051973240525</v>
      </c>
      <c r="AV504" s="112">
        <f t="shared" si="100"/>
        <v>0.21286475247275979</v>
      </c>
      <c r="AW504" s="112">
        <f t="shared" si="101"/>
        <v>6.214660193563136E-2</v>
      </c>
      <c r="AX504" s="112">
        <f t="shared" si="102"/>
        <v>1</v>
      </c>
      <c r="AY504" s="112">
        <f>SUMPRODUCT(AN504:AW504,幕後結果_最佳化!$Z$1005:$AI$1005)</f>
        <v>0.63458021862877578</v>
      </c>
      <c r="AZ504" s="112">
        <f>(SUMPRODUCT(AN504:AW504,MMULT(AN504:AW504,幕後結果!$AB$9:$AK$18)))*252</f>
        <v>5.3183579047271924E-2</v>
      </c>
      <c r="BA504" s="112">
        <f t="shared" si="103"/>
        <v>0.23061565221656558</v>
      </c>
      <c r="BB504" s="88">
        <f t="shared" si="104"/>
        <v>2.5656550756283583</v>
      </c>
      <c r="BC504" s="46"/>
      <c r="BD504" s="46"/>
    </row>
    <row r="505" spans="1:56">
      <c r="A505" s="81">
        <v>504</v>
      </c>
      <c r="B505" s="112">
        <v>0.4093481127405656</v>
      </c>
      <c r="C505" s="112">
        <v>0.76368472509576768</v>
      </c>
      <c r="D505" s="112">
        <v>0.87531195466408085</v>
      </c>
      <c r="E505" s="112">
        <v>7.9127194832497194E-2</v>
      </c>
      <c r="F505" s="112">
        <v>0.79440006629218973</v>
      </c>
      <c r="G505" s="112">
        <v>0.49618159475101908</v>
      </c>
      <c r="H505" s="112">
        <v>0.17789519121212449</v>
      </c>
      <c r="I505" s="112">
        <v>0.28371992272248892</v>
      </c>
      <c r="J505" s="112">
        <v>0.5719967362194267</v>
      </c>
      <c r="K505" s="90">
        <v>0.3261091569878678</v>
      </c>
      <c r="L505" s="91"/>
      <c r="M505" s="92">
        <v>504</v>
      </c>
      <c r="N505" s="115">
        <v>-0.22922219138669647</v>
      </c>
      <c r="O505" s="115">
        <v>0.71820556068345465</v>
      </c>
      <c r="P505" s="115">
        <v>1.1518661239049017</v>
      </c>
      <c r="Q505" s="115">
        <v>-1.410966847354411</v>
      </c>
      <c r="R505" s="115">
        <v>0.82178395447739472</v>
      </c>
      <c r="S505" s="115">
        <v>-9.571468704268081E-3</v>
      </c>
      <c r="T505" s="115">
        <v>-0.9234161427621691</v>
      </c>
      <c r="U505" s="112">
        <v>-0.57182602308110142</v>
      </c>
      <c r="V505" s="112">
        <v>0.18145999963036638</v>
      </c>
      <c r="W505" s="84">
        <v>-0.450682615002995</v>
      </c>
      <c r="X505" s="46"/>
      <c r="Y505" s="85">
        <v>504</v>
      </c>
      <c r="Z505" s="112">
        <f>(幕後結果!$AB$2+幕後結果!$AB$4*幕後結果_最佳化!$N1506)*12/3</f>
        <v>-0.33288122762846073</v>
      </c>
      <c r="AA505" s="112">
        <f>(幕後結果!$AC$2+幕後結果!$AC$4*幕後結果_最佳化!$O1506)*12/3</f>
        <v>-0.40809503066644498</v>
      </c>
      <c r="AB505" s="112">
        <f>(幕後結果!$AD$2+幕後結果!$AD$4*幕後結果_最佳化!$P1506)*12/3</f>
        <v>1.4637298812330934</v>
      </c>
      <c r="AC505" s="112">
        <f>(幕後結果!$AE$2+幕後結果!$AE$4*幕後結果_最佳化!$Q1506)*12/3</f>
        <v>0.24684357206613183</v>
      </c>
      <c r="AD505" s="112">
        <f>(幕後結果!$AF$2+幕後結果!$AF$4*幕後結果_最佳化!$R1506)*12/3</f>
        <v>2.9162023018393861</v>
      </c>
      <c r="AE505" s="112">
        <f>(幕後結果!$AG$2+幕後結果!$AG$4*幕後結果_最佳化!$S1506)*12/3</f>
        <v>0.19342614944066583</v>
      </c>
      <c r="AF505" s="112">
        <f>(幕後結果!$AH$2+幕後結果!$AH$4*幕後結果_最佳化!$T1506)*12/3</f>
        <v>-0.49601965084883332</v>
      </c>
      <c r="AG505" s="112">
        <f>(幕後結果!$AI$2+幕後結果!$AI$4*幕後結果_最佳化!$U1506)*12/3</f>
        <v>-0.5118163417888939</v>
      </c>
      <c r="AH505" s="112">
        <f>(幕後結果!$AJ$2+幕後結果!$AJ$4*幕後結果_最佳化!$V1506)*12/3</f>
        <v>1.6772235768497543</v>
      </c>
      <c r="AI505" s="86">
        <f>(幕後結果!$AK$2+幕後結果!$AK$4*幕後結果_最佳化!$W1506)*12/3</f>
        <v>0.2229797334703989</v>
      </c>
      <c r="AJ505" s="46"/>
      <c r="AK505" s="46"/>
      <c r="AL505" s="46"/>
      <c r="AM505" s="94">
        <v>504</v>
      </c>
      <c r="AN505" s="112">
        <f t="shared" si="92"/>
        <v>6.2442635824106606E-2</v>
      </c>
      <c r="AO505" s="112">
        <f t="shared" si="93"/>
        <v>0.15212709684954034</v>
      </c>
      <c r="AP505" s="112">
        <f t="shared" si="94"/>
        <v>0.2126711016888013</v>
      </c>
      <c r="AQ505" s="112">
        <f t="shared" si="95"/>
        <v>2.4346126231960877E-2</v>
      </c>
      <c r="AR505" s="112">
        <f t="shared" si="96"/>
        <v>5.9998745148562349E-2</v>
      </c>
      <c r="AS505" s="112">
        <f t="shared" si="97"/>
        <v>0.16065442445746084</v>
      </c>
      <c r="AT505" s="112">
        <f t="shared" si="98"/>
        <v>8.9805059757240291E-2</v>
      </c>
      <c r="AU505" s="112">
        <f t="shared" si="99"/>
        <v>0.11259288627583824</v>
      </c>
      <c r="AV505" s="112">
        <f t="shared" si="100"/>
        <v>7.3010126068563483E-2</v>
      </c>
      <c r="AW505" s="112">
        <f t="shared" si="101"/>
        <v>5.2351797697925591E-2</v>
      </c>
      <c r="AX505" s="112">
        <f t="shared" si="102"/>
        <v>1</v>
      </c>
      <c r="AY505" s="112">
        <f>SUMPRODUCT(AN505:AW505,幕後結果_最佳化!$Z$1005:$AI$1005)</f>
        <v>0.14251188434691706</v>
      </c>
      <c r="AZ505" s="112">
        <f>(SUMPRODUCT(AN505:AW505,MMULT(AN505:AW505,幕後結果!$AB$9:$AK$18)))*252</f>
        <v>5.4463320193256365E-2</v>
      </c>
      <c r="BA505" s="112">
        <f t="shared" si="103"/>
        <v>0.23337377786130206</v>
      </c>
      <c r="BB505" s="88">
        <f t="shared" si="104"/>
        <v>0.42683409104393072</v>
      </c>
      <c r="BC505" s="46"/>
      <c r="BD505" s="46"/>
    </row>
    <row r="506" spans="1:56">
      <c r="A506" s="81">
        <v>505</v>
      </c>
      <c r="B506" s="112">
        <v>0.84839185263878547</v>
      </c>
      <c r="C506" s="112">
        <v>0.10462277903167161</v>
      </c>
      <c r="D506" s="112">
        <v>0.96494215177767573</v>
      </c>
      <c r="E506" s="112">
        <v>0.6902635080965509</v>
      </c>
      <c r="F506" s="112">
        <v>0.67853634720438172</v>
      </c>
      <c r="G506" s="112">
        <v>0.98224867346053424</v>
      </c>
      <c r="H506" s="112">
        <v>0.9720970007490306</v>
      </c>
      <c r="I506" s="112">
        <v>0.57272993275944128</v>
      </c>
      <c r="J506" s="112">
        <v>0.47864800335947244</v>
      </c>
      <c r="K506" s="90">
        <v>0.3974523024560872</v>
      </c>
      <c r="L506" s="91"/>
      <c r="M506" s="92">
        <v>505</v>
      </c>
      <c r="N506" s="115">
        <v>1.0295606510744773</v>
      </c>
      <c r="O506" s="115">
        <v>-1.2556426574046624</v>
      </c>
      <c r="P506" s="115">
        <v>1.8111625303285575</v>
      </c>
      <c r="Q506" s="115">
        <v>0.49659740451574291</v>
      </c>
      <c r="R506" s="115">
        <v>0.46360983658907634</v>
      </c>
      <c r="S506" s="115">
        <v>2.1025782473248871</v>
      </c>
      <c r="T506" s="115">
        <v>1.9125475598435895</v>
      </c>
      <c r="U506" s="112">
        <v>0.18332867727565044</v>
      </c>
      <c r="V506" s="112">
        <v>-5.3547096686742048E-2</v>
      </c>
      <c r="W506" s="84">
        <v>-0.25994706663807332</v>
      </c>
      <c r="X506" s="46"/>
      <c r="Y506" s="85">
        <v>505</v>
      </c>
      <c r="Z506" s="112">
        <f>(幕後結果!$AB$2+幕後結果!$AB$4*幕後結果_最佳化!$N1507)*12/3</f>
        <v>1.2299611100233554</v>
      </c>
      <c r="AA506" s="112">
        <f>(幕後結果!$AC$2+幕後結果!$AC$4*幕後結果_最佳化!$O1507)*12/3</f>
        <v>-3.0188323833432875</v>
      </c>
      <c r="AB506" s="112">
        <f>(幕後結果!$AD$2+幕後結果!$AD$4*幕後結果_最佳化!$P1507)*12/3</f>
        <v>2.2132928105353606</v>
      </c>
      <c r="AC506" s="112">
        <f>(幕後結果!$AE$2+幕後結果!$AE$4*幕後結果_最佳化!$Q1507)*12/3</f>
        <v>1.5189976225306345</v>
      </c>
      <c r="AD506" s="112">
        <f>(幕後結果!$AF$2+幕後結果!$AF$4*幕後結果_最佳化!$R1507)*12/3</f>
        <v>2.9281731114919296</v>
      </c>
      <c r="AE506" s="112">
        <f>(幕後結果!$AG$2+幕後結果!$AG$4*幕後結果_最佳化!$S1507)*12/3</f>
        <v>1.7856380653171844</v>
      </c>
      <c r="AF506" s="112">
        <f>(幕後結果!$AH$2+幕後結果!$AH$4*幕後結果_最佳化!$T1507)*12/3</f>
        <v>1.2022441159711894</v>
      </c>
      <c r="AG506" s="112">
        <f>(幕後結果!$AI$2+幕後結果!$AI$4*幕後結果_最佳化!$U1507)*12/3</f>
        <v>1.4502878788979536</v>
      </c>
      <c r="AH506" s="112">
        <f>(幕後結果!$AJ$2+幕後結果!$AJ$4*幕後結果_最佳化!$V1507)*12/3</f>
        <v>1.9102794906064353</v>
      </c>
      <c r="AI506" s="86">
        <f>(幕後結果!$AK$2+幕後結果!$AK$4*幕後結果_最佳化!$W1507)*12/3</f>
        <v>0.20877119352309351</v>
      </c>
      <c r="AJ506" s="46"/>
      <c r="AK506" s="46"/>
      <c r="AL506" s="46"/>
      <c r="AM506" s="94">
        <v>505</v>
      </c>
      <c r="AN506" s="112">
        <f t="shared" si="92"/>
        <v>9.4185561246161384E-2</v>
      </c>
      <c r="AO506" s="112">
        <f t="shared" si="93"/>
        <v>0.1142733894344634</v>
      </c>
      <c r="AP506" s="112">
        <f t="shared" si="94"/>
        <v>0.21540894334454877</v>
      </c>
      <c r="AQ506" s="112">
        <f t="shared" si="95"/>
        <v>2.9233839126649803E-2</v>
      </c>
      <c r="AR506" s="112">
        <f t="shared" si="96"/>
        <v>8.1022751626818101E-2</v>
      </c>
      <c r="AS506" s="112">
        <f t="shared" si="97"/>
        <v>7.0160734414575682E-2</v>
      </c>
      <c r="AT506" s="112">
        <f t="shared" si="98"/>
        <v>2.6507960509739296E-2</v>
      </c>
      <c r="AU506" s="112">
        <f t="shared" si="99"/>
        <v>4.9762115814379802E-2</v>
      </c>
      <c r="AV506" s="112">
        <f t="shared" si="100"/>
        <v>0.21067615385060881</v>
      </c>
      <c r="AW506" s="112">
        <f t="shared" si="101"/>
        <v>0.10876855063205497</v>
      </c>
      <c r="AX506" s="112">
        <f t="shared" si="102"/>
        <v>1</v>
      </c>
      <c r="AY506" s="112">
        <f>SUMPRODUCT(AN506:AW506,幕後結果_最佳化!$Z$1005:$AI$1005)</f>
        <v>0.39390157778560547</v>
      </c>
      <c r="AZ506" s="112">
        <f>(SUMPRODUCT(AN506:AW506,MMULT(AN506:AW506,幕後結果!$AB$9:$AK$18)))*252</f>
        <v>5.5354625116110938E-2</v>
      </c>
      <c r="BA506" s="112">
        <f t="shared" si="103"/>
        <v>0.23527563646946306</v>
      </c>
      <c r="BB506" s="88">
        <f t="shared" si="104"/>
        <v>1.4918738848302413</v>
      </c>
      <c r="BC506" s="46"/>
      <c r="BD506" s="46"/>
    </row>
    <row r="507" spans="1:56">
      <c r="A507" s="81">
        <v>506</v>
      </c>
      <c r="B507" s="112">
        <v>0.6302318124805244</v>
      </c>
      <c r="C507" s="112">
        <v>0.92781893695699136</v>
      </c>
      <c r="D507" s="112">
        <v>0.91463541384769043</v>
      </c>
      <c r="E507" s="112">
        <v>0.86103508429038711</v>
      </c>
      <c r="F507" s="112">
        <v>0.9891031907000718</v>
      </c>
      <c r="G507" s="112">
        <v>0.84492019550146069</v>
      </c>
      <c r="H507" s="112">
        <v>0.65137098469658539</v>
      </c>
      <c r="I507" s="112">
        <v>0.98115237343731709</v>
      </c>
      <c r="J507" s="112">
        <v>0.78118335586926335</v>
      </c>
      <c r="K507" s="90">
        <v>0.97968437658237595</v>
      </c>
      <c r="L507" s="91"/>
      <c r="M507" s="92">
        <v>506</v>
      </c>
      <c r="N507" s="115">
        <v>0.33246736954942741</v>
      </c>
      <c r="O507" s="115">
        <v>1.459737883192695</v>
      </c>
      <c r="P507" s="115">
        <v>1.3698645988506406</v>
      </c>
      <c r="Q507" s="115">
        <v>1.0849815398308997</v>
      </c>
      <c r="R507" s="115">
        <v>2.2939456885591127</v>
      </c>
      <c r="S507" s="115">
        <v>1.0148871819893135</v>
      </c>
      <c r="T507" s="115">
        <v>0.38902448938909318</v>
      </c>
      <c r="U507" s="112">
        <v>2.0781531770146513</v>
      </c>
      <c r="V507" s="112">
        <v>0.7761959648533876</v>
      </c>
      <c r="W507" s="84">
        <v>2.0472734130307724</v>
      </c>
      <c r="X507" s="46"/>
      <c r="Y507" s="85">
        <v>506</v>
      </c>
      <c r="Z507" s="112">
        <f>(幕後結果!$AB$2+幕後結果!$AB$4*幕後結果_最佳化!$N1508)*12/3</f>
        <v>0.36448466967889009</v>
      </c>
      <c r="AA507" s="112">
        <f>(幕後結果!$AC$2+幕後結果!$AC$4*幕後結果_最佳化!$O1508)*12/3</f>
        <v>0.66259302693988853</v>
      </c>
      <c r="AB507" s="112">
        <f>(幕後結果!$AD$2+幕後結果!$AD$4*幕後結果_最佳化!$P1508)*12/3</f>
        <v>1.8969883630140503</v>
      </c>
      <c r="AC507" s="112">
        <f>(幕後結果!$AE$2+幕後結果!$AE$4*幕後結果_最佳化!$Q1508)*12/3</f>
        <v>2.2699400357267328</v>
      </c>
      <c r="AD507" s="112">
        <f>(幕後結果!$AF$2+幕後結果!$AF$4*幕後結果_最佳化!$R1508)*12/3</f>
        <v>5.3343012177198652</v>
      </c>
      <c r="AE507" s="112">
        <f>(幕後結果!$AG$2+幕後結果!$AG$4*幕後結果_最佳化!$S1508)*12/3</f>
        <v>1.9061516966805547</v>
      </c>
      <c r="AF507" s="112">
        <f>(幕後結果!$AH$2+幕後結果!$AH$4*幕後結果_最佳化!$T1508)*12/3</f>
        <v>0.81357914046288216</v>
      </c>
      <c r="AG507" s="112">
        <f>(幕後結果!$AI$2+幕後結果!$AI$4*幕後結果_最佳化!$U1508)*12/3</f>
        <v>3.4885573173176048</v>
      </c>
      <c r="AH507" s="112">
        <f>(幕後結果!$AJ$2+幕後結果!$AJ$4*幕後結果_最佳化!$V1508)*12/3</f>
        <v>2.5942286925385751</v>
      </c>
      <c r="AI507" s="86">
        <f>(幕後結果!$AK$2+幕後結果!$AK$4*幕後結果_最佳化!$W1508)*12/3</f>
        <v>2.7468415855884643</v>
      </c>
      <c r="AJ507" s="46"/>
      <c r="AK507" s="46"/>
      <c r="AL507" s="46"/>
      <c r="AM507" s="94">
        <v>506</v>
      </c>
      <c r="AN507" s="112">
        <f t="shared" si="92"/>
        <v>0.16888016122860908</v>
      </c>
      <c r="AO507" s="112">
        <f t="shared" si="93"/>
        <v>0.10196712590148281</v>
      </c>
      <c r="AP507" s="112">
        <f t="shared" si="94"/>
        <v>0.12204321206981711</v>
      </c>
      <c r="AQ507" s="112">
        <f t="shared" si="95"/>
        <v>9.7333856451370188E-2</v>
      </c>
      <c r="AR507" s="112">
        <f t="shared" si="96"/>
        <v>0.18742747860281311</v>
      </c>
      <c r="AS507" s="112">
        <f t="shared" si="97"/>
        <v>1.7412412309339848E-2</v>
      </c>
      <c r="AT507" s="112">
        <f t="shared" si="98"/>
        <v>0.10147792690892471</v>
      </c>
      <c r="AU507" s="112">
        <f t="shared" si="99"/>
        <v>4.3836724204651116E-2</v>
      </c>
      <c r="AV507" s="112">
        <f t="shared" si="100"/>
        <v>5.5279972198109789E-2</v>
      </c>
      <c r="AW507" s="112">
        <f t="shared" si="101"/>
        <v>0.10434113012488208</v>
      </c>
      <c r="AX507" s="112">
        <f t="shared" si="102"/>
        <v>0.99999999999999978</v>
      </c>
      <c r="AY507" s="112">
        <f>SUMPRODUCT(AN507:AW507,幕後結果_最佳化!$Z$1005:$AI$1005)</f>
        <v>0.46103118571159185</v>
      </c>
      <c r="AZ507" s="112">
        <f>(SUMPRODUCT(AN507:AW507,MMULT(AN507:AW507,幕後結果!$AB$9:$AK$18)))*252</f>
        <v>5.8619131071866247E-2</v>
      </c>
      <c r="BA507" s="112">
        <f t="shared" si="103"/>
        <v>0.24211388037835882</v>
      </c>
      <c r="BB507" s="88">
        <f t="shared" si="104"/>
        <v>1.7270021241994278</v>
      </c>
      <c r="BC507" s="46"/>
      <c r="BD507" s="46"/>
    </row>
    <row r="508" spans="1:56">
      <c r="A508" s="81">
        <v>507</v>
      </c>
      <c r="B508" s="112">
        <v>9.249143377790392E-2</v>
      </c>
      <c r="C508" s="112">
        <v>0.44692623941056797</v>
      </c>
      <c r="D508" s="112">
        <v>0.15546720025137106</v>
      </c>
      <c r="E508" s="112">
        <v>5.3423588974882197E-2</v>
      </c>
      <c r="F508" s="112">
        <v>0.86027367135484378</v>
      </c>
      <c r="G508" s="112">
        <v>0.89686856725642361</v>
      </c>
      <c r="H508" s="112">
        <v>0.27844947554194888</v>
      </c>
      <c r="I508" s="112">
        <v>0.76450573624659612</v>
      </c>
      <c r="J508" s="112">
        <v>0.30651624166563907</v>
      </c>
      <c r="K508" s="90">
        <v>0.57448452145332007</v>
      </c>
      <c r="L508" s="91"/>
      <c r="M508" s="92">
        <v>507</v>
      </c>
      <c r="N508" s="115">
        <v>-1.325567891446811</v>
      </c>
      <c r="O508" s="115">
        <v>-0.13343106489740555</v>
      </c>
      <c r="P508" s="115">
        <v>-1.013263324721674</v>
      </c>
      <c r="Q508" s="115">
        <v>-1.612527604571466</v>
      </c>
      <c r="R508" s="115">
        <v>1.0815497181806943</v>
      </c>
      <c r="S508" s="115">
        <v>1.2639085141582114</v>
      </c>
      <c r="T508" s="115">
        <v>-0.58745382848070193</v>
      </c>
      <c r="U508" s="112">
        <v>0.72087158399826412</v>
      </c>
      <c r="V508" s="112">
        <v>-0.50574954369797187</v>
      </c>
      <c r="W508" s="84">
        <v>0.18780316182650195</v>
      </c>
      <c r="X508" s="46"/>
      <c r="Y508" s="85">
        <v>507</v>
      </c>
      <c r="Z508" s="112">
        <f>(幕後結果!$AB$2+幕後結果!$AB$4*幕後結果_最佳化!$N1509)*12/3</f>
        <v>-1.6940496666631033</v>
      </c>
      <c r="AA508" s="112">
        <f>(幕後結果!$AC$2+幕後結果!$AC$4*幕後結果_最佳化!$O1509)*12/3</f>
        <v>-1.676968485639601</v>
      </c>
      <c r="AB508" s="112">
        <f>(幕後結果!$AD$2+幕後結果!$AD$4*幕後結果_最佳化!$P1509)*12/3</f>
        <v>-0.8278486251998004</v>
      </c>
      <c r="AC508" s="112">
        <f>(幕後結果!$AE$2+幕後結果!$AE$4*幕後結果_最佳化!$Q1509)*12/3</f>
        <v>-0.62237845954561677</v>
      </c>
      <c r="AD508" s="112">
        <f>(幕後結果!$AF$2+幕後結果!$AF$4*幕後結果_最佳化!$R1509)*12/3</f>
        <v>2.2405979419463145</v>
      </c>
      <c r="AE508" s="112">
        <f>(幕後結果!$AG$2+幕後結果!$AG$4*幕後結果_最佳化!$S1509)*12/3</f>
        <v>1.2266716229970185</v>
      </c>
      <c r="AF508" s="112">
        <f>(幕後結果!$AH$2+幕後結果!$AH$4*幕後結果_最佳化!$T1509)*12/3</f>
        <v>-0.56656912329578846</v>
      </c>
      <c r="AG508" s="112">
        <f>(幕後結果!$AI$2+幕後結果!$AI$4*幕後結果_最佳化!$U1509)*12/3</f>
        <v>-0.33516562314323456</v>
      </c>
      <c r="AH508" s="112">
        <f>(幕後結果!$AJ$2+幕後結果!$AJ$4*幕後結果_最佳化!$V1509)*12/3</f>
        <v>0.72205963558491426</v>
      </c>
      <c r="AI508" s="86">
        <f>(幕後結果!$AK$2+幕後結果!$AK$4*幕後結果_最佳化!$W1509)*12/3</f>
        <v>-0.10293588083057988</v>
      </c>
      <c r="AJ508" s="46"/>
      <c r="AK508" s="46"/>
      <c r="AL508" s="46"/>
      <c r="AM508" s="94">
        <v>507</v>
      </c>
      <c r="AN508" s="112">
        <f t="shared" si="92"/>
        <v>0.10040016564277138</v>
      </c>
      <c r="AO508" s="112">
        <f t="shared" si="93"/>
        <v>0.13432433239342059</v>
      </c>
      <c r="AP508" s="112">
        <f t="shared" si="94"/>
        <v>9.501700927567075E-2</v>
      </c>
      <c r="AQ508" s="112">
        <f t="shared" si="95"/>
        <v>0.10845088061685562</v>
      </c>
      <c r="AR508" s="112">
        <f t="shared" si="96"/>
        <v>8.3997297184430303E-2</v>
      </c>
      <c r="AS508" s="112">
        <f t="shared" si="97"/>
        <v>9.1174222328655477E-2</v>
      </c>
      <c r="AT508" s="112">
        <f t="shared" si="98"/>
        <v>7.1842577071345087E-2</v>
      </c>
      <c r="AU508" s="112">
        <f t="shared" si="99"/>
        <v>0.12786713701493466</v>
      </c>
      <c r="AV508" s="112">
        <f t="shared" si="100"/>
        <v>0.11421609345842273</v>
      </c>
      <c r="AW508" s="112">
        <f t="shared" si="101"/>
        <v>7.2710285013493609E-2</v>
      </c>
      <c r="AX508" s="112">
        <f t="shared" si="102"/>
        <v>1.0000000000000002</v>
      </c>
      <c r="AY508" s="112">
        <f>SUMPRODUCT(AN508:AW508,幕後結果_最佳化!$Z$1005:$AI$1005)</f>
        <v>0.29918568422691388</v>
      </c>
      <c r="AZ508" s="112">
        <f>(SUMPRODUCT(AN508:AW508,MMULT(AN508:AW508,幕後結果!$AB$9:$AK$18)))*252</f>
        <v>5.2036367768099244E-2</v>
      </c>
      <c r="BA508" s="112">
        <f t="shared" si="103"/>
        <v>0.22811481268891604</v>
      </c>
      <c r="BB508" s="88">
        <f t="shared" si="104"/>
        <v>1.1234942667945678</v>
      </c>
      <c r="BC508" s="46"/>
      <c r="BD508" s="46"/>
    </row>
    <row r="509" spans="1:56">
      <c r="A509" s="81">
        <v>508</v>
      </c>
      <c r="B509" s="112">
        <v>0.35204396795791104</v>
      </c>
      <c r="C509" s="112">
        <v>0.94343792617867805</v>
      </c>
      <c r="D509" s="112">
        <v>0.90766066285967417</v>
      </c>
      <c r="E509" s="112">
        <v>0.34306983240715305</v>
      </c>
      <c r="F509" s="112">
        <v>0.40106158281227944</v>
      </c>
      <c r="G509" s="112">
        <v>0.36435655675979639</v>
      </c>
      <c r="H509" s="112">
        <v>0.10512616945143449</v>
      </c>
      <c r="I509" s="112">
        <v>0.50234906929814338</v>
      </c>
      <c r="J509" s="112">
        <v>0.35101299653115281</v>
      </c>
      <c r="K509" s="90">
        <v>1.3192005012505614E-3</v>
      </c>
      <c r="L509" s="91"/>
      <c r="M509" s="92">
        <v>508</v>
      </c>
      <c r="N509" s="115">
        <v>-0.37980801013524451</v>
      </c>
      <c r="O509" s="115">
        <v>1.5843057952927215</v>
      </c>
      <c r="P509" s="115">
        <v>1.3264862873087284</v>
      </c>
      <c r="Q509" s="115">
        <v>-0.40409934744694398</v>
      </c>
      <c r="R509" s="115">
        <v>-0.25060027947497049</v>
      </c>
      <c r="S509" s="115">
        <v>-0.34683788516105762</v>
      </c>
      <c r="T509" s="115">
        <v>-1.2528718749159904</v>
      </c>
      <c r="U509" s="112">
        <v>5.8882775478259972E-3</v>
      </c>
      <c r="V509" s="112">
        <v>-0.38258702381210635</v>
      </c>
      <c r="W509" s="84">
        <v>-3.0069996113702282</v>
      </c>
      <c r="X509" s="46"/>
      <c r="Y509" s="85">
        <v>508</v>
      </c>
      <c r="Z509" s="112">
        <f>(幕後結果!$AB$2+幕後結果!$AB$4*幕後結果_最佳化!$N1510)*12/3</f>
        <v>-0.51984111066122651</v>
      </c>
      <c r="AA509" s="112">
        <f>(幕後結果!$AC$2+幕後結果!$AC$4*幕後結果_最佳化!$O1510)*12/3</f>
        <v>0.77237059537412789</v>
      </c>
      <c r="AB509" s="112">
        <f>(幕後結果!$AD$2+幕後結果!$AD$4*幕後結果_最佳化!$P1510)*12/3</f>
        <v>1.6575529918036807</v>
      </c>
      <c r="AC509" s="112">
        <f>(幕後結果!$AE$2+幕後結果!$AE$4*幕後結果_最佳化!$Q1510)*12/3</f>
        <v>1.1590283786926874</v>
      </c>
      <c r="AD509" s="112">
        <f>(幕後結果!$AF$2+幕後結果!$AF$4*幕後結果_最佳化!$R1510)*12/3</f>
        <v>2.2589109325407355</v>
      </c>
      <c r="AE509" s="112">
        <f>(幕後結果!$AG$2+幕後結果!$AG$4*幕後結果_最佳化!$S1510)*12/3</f>
        <v>-8.0904543559753017E-3</v>
      </c>
      <c r="AF509" s="112">
        <f>(幕後結果!$AH$2+幕後結果!$AH$4*幕後結果_最佳化!$T1510)*12/3</f>
        <v>-0.64094045999361215</v>
      </c>
      <c r="AG509" s="112">
        <f>(幕後結果!$AI$2+幕後結果!$AI$4*幕後結果_最佳化!$U1510)*12/3</f>
        <v>0.50618714088618877</v>
      </c>
      <c r="AH509" s="112">
        <f>(幕後結果!$AJ$2+幕後結果!$AJ$4*幕後結果_最佳化!$V1510)*12/3</f>
        <v>0.59707446723045765</v>
      </c>
      <c r="AI509" s="86">
        <f>(幕後結果!$AK$2+幕後結果!$AK$4*幕後結果_最佳化!$W1510)*12/3</f>
        <v>-1.5614650874542051</v>
      </c>
      <c r="AJ509" s="46"/>
      <c r="AK509" s="46"/>
      <c r="AL509" s="46"/>
      <c r="AM509" s="94">
        <v>508</v>
      </c>
      <c r="AN509" s="112">
        <f t="shared" si="92"/>
        <v>0.18221918195091941</v>
      </c>
      <c r="AO509" s="112">
        <f t="shared" si="93"/>
        <v>2.9245217691431531E-2</v>
      </c>
      <c r="AP509" s="112">
        <f t="shared" si="94"/>
        <v>0.10333903667933256</v>
      </c>
      <c r="AQ509" s="112">
        <f t="shared" si="95"/>
        <v>6.5994801718557011E-2</v>
      </c>
      <c r="AR509" s="112">
        <f t="shared" si="96"/>
        <v>0.16863677032586899</v>
      </c>
      <c r="AS509" s="112">
        <f t="shared" si="97"/>
        <v>0.18790175789236191</v>
      </c>
      <c r="AT509" s="112">
        <f t="shared" si="98"/>
        <v>3.1053795551956229E-2</v>
      </c>
      <c r="AU509" s="112">
        <f t="shared" si="99"/>
        <v>4.2234587643853606E-2</v>
      </c>
      <c r="AV509" s="112">
        <f t="shared" si="100"/>
        <v>3.8342344330209131E-2</v>
      </c>
      <c r="AW509" s="112">
        <f t="shared" si="101"/>
        <v>0.15103250621550965</v>
      </c>
      <c r="AX509" s="112">
        <f t="shared" si="102"/>
        <v>0.99999999999999989</v>
      </c>
      <c r="AY509" s="112">
        <f>SUMPRODUCT(AN509:AW509,幕後結果_最佳化!$Z$1005:$AI$1005)</f>
        <v>0.45898153398261538</v>
      </c>
      <c r="AZ509" s="112">
        <f>(SUMPRODUCT(AN509:AW509,MMULT(AN509:AW509,幕後結果!$AB$9:$AK$18)))*252</f>
        <v>5.8805691816472612E-2</v>
      </c>
      <c r="BA509" s="112">
        <f t="shared" si="103"/>
        <v>0.24249884910339803</v>
      </c>
      <c r="BB509" s="88">
        <f t="shared" si="104"/>
        <v>1.7158082833011887</v>
      </c>
      <c r="BC509" s="46"/>
      <c r="BD509" s="46"/>
    </row>
    <row r="510" spans="1:56">
      <c r="A510" s="81">
        <v>509</v>
      </c>
      <c r="B510" s="112">
        <v>0.67345380148440537</v>
      </c>
      <c r="C510" s="112">
        <v>0.8329331454723834</v>
      </c>
      <c r="D510" s="112">
        <v>0.84386951385365627</v>
      </c>
      <c r="E510" s="112">
        <v>0.85576269584691356</v>
      </c>
      <c r="F510" s="112">
        <v>0.54026051597094216</v>
      </c>
      <c r="G510" s="112">
        <v>2.0519719468500286E-2</v>
      </c>
      <c r="H510" s="112">
        <v>0.79038257266992118</v>
      </c>
      <c r="I510" s="112">
        <v>0.92987900164478932</v>
      </c>
      <c r="J510" s="112">
        <v>0.42298502769833313</v>
      </c>
      <c r="K510" s="90">
        <v>0.29662232407224653</v>
      </c>
      <c r="L510" s="91"/>
      <c r="M510" s="92">
        <v>509</v>
      </c>
      <c r="N510" s="115">
        <v>0.44947034341951342</v>
      </c>
      <c r="O510" s="115">
        <v>0.96582109863932852</v>
      </c>
      <c r="P510" s="115">
        <v>1.0104891976140751</v>
      </c>
      <c r="Q510" s="115">
        <v>1.0614738555481595</v>
      </c>
      <c r="R510" s="115">
        <v>0.10109006067622635</v>
      </c>
      <c r="S510" s="115">
        <v>-2.043131333048227</v>
      </c>
      <c r="T510" s="115">
        <v>0.80774940799975725</v>
      </c>
      <c r="U510" s="112">
        <v>1.4748904557459108</v>
      </c>
      <c r="V510" s="112">
        <v>-0.19426287232949666</v>
      </c>
      <c r="W510" s="84">
        <v>-0.53414004180645736</v>
      </c>
      <c r="X510" s="46"/>
      <c r="Y510" s="85">
        <v>509</v>
      </c>
      <c r="Z510" s="112">
        <f>(幕後結果!$AB$2+幕後結果!$AB$4*幕後結果_最佳化!$N1511)*12/3</f>
        <v>0.50974975832421743</v>
      </c>
      <c r="AA510" s="112">
        <f>(幕後結果!$AC$2+幕後結果!$AC$4*幕後結果_最佳化!$O1511)*12/3</f>
        <v>-7.89451038669986E-3</v>
      </c>
      <c r="AB510" s="112">
        <f>(幕後結果!$AD$2+幕後結果!$AD$4*幕後結果_最佳化!$P1511)*12/3</f>
        <v>1.5708634825298722</v>
      </c>
      <c r="AC510" s="112">
        <f>(幕後結果!$AE$2+幕後結果!$AE$4*幕後結果_最佳化!$Q1511)*12/3</f>
        <v>2.0896848302196602</v>
      </c>
      <c r="AD510" s="112">
        <f>(幕後結果!$AF$2+幕後結果!$AF$4*幕後結果_最佳化!$R1511)*12/3</f>
        <v>2.9669909489144621</v>
      </c>
      <c r="AE510" s="112">
        <f>(幕後結果!$AG$2+幕後結果!$AG$4*幕後結果_最佳化!$S1511)*12/3</f>
        <v>-1.7838436747485635</v>
      </c>
      <c r="AF510" s="112">
        <f>(幕後結果!$AH$2+幕後結果!$AH$4*幕後結果_最佳化!$T1511)*12/3</f>
        <v>0.81657930397649003</v>
      </c>
      <c r="AG510" s="112">
        <f>(幕後結果!$AI$2+幕後結果!$AI$4*幕後結果_最佳化!$U1511)*12/3</f>
        <v>2.3154035483106461</v>
      </c>
      <c r="AH510" s="112">
        <f>(幕後結果!$AJ$2+幕後結果!$AJ$4*幕後結果_最佳化!$V1511)*12/3</f>
        <v>1.1428814618912597</v>
      </c>
      <c r="AI510" s="86">
        <f>(幕後結果!$AK$2+幕後結果!$AK$4*幕後結果_最佳化!$W1511)*12/3</f>
        <v>0.19795583616226584</v>
      </c>
      <c r="AJ510" s="46"/>
      <c r="AK510" s="46"/>
      <c r="AL510" s="46"/>
      <c r="AM510" s="94">
        <v>509</v>
      </c>
      <c r="AN510" s="112">
        <f t="shared" si="92"/>
        <v>7.472656099992514E-2</v>
      </c>
      <c r="AO510" s="112">
        <f t="shared" si="93"/>
        <v>0.1722277205174518</v>
      </c>
      <c r="AP510" s="112">
        <f t="shared" si="94"/>
        <v>0.1207800334646881</v>
      </c>
      <c r="AQ510" s="112">
        <f t="shared" si="95"/>
        <v>0.18815378520260093</v>
      </c>
      <c r="AR510" s="112">
        <f t="shared" si="96"/>
        <v>4.1253432026755257E-2</v>
      </c>
      <c r="AS510" s="112">
        <f t="shared" si="97"/>
        <v>2.1880615415415246E-2</v>
      </c>
      <c r="AT510" s="112">
        <f t="shared" si="98"/>
        <v>7.5240683654215684E-2</v>
      </c>
      <c r="AU510" s="112">
        <f t="shared" si="99"/>
        <v>9.9281276833698435E-4</v>
      </c>
      <c r="AV510" s="112">
        <f t="shared" si="100"/>
        <v>0.19000870088671623</v>
      </c>
      <c r="AW510" s="112">
        <f t="shared" si="101"/>
        <v>0.11473565506389466</v>
      </c>
      <c r="AX510" s="112">
        <f t="shared" si="102"/>
        <v>1</v>
      </c>
      <c r="AY510" s="112">
        <f>SUMPRODUCT(AN510:AW510,幕後結果_最佳化!$Z$1005:$AI$1005)</f>
        <v>0.29623441064161482</v>
      </c>
      <c r="AZ510" s="112">
        <f>(SUMPRODUCT(AN510:AW510,MMULT(AN510:AW510,幕後結果!$AB$9:$AK$18)))*252</f>
        <v>5.065692137381779E-2</v>
      </c>
      <c r="BA510" s="112">
        <f t="shared" si="103"/>
        <v>0.22507092520762825</v>
      </c>
      <c r="BB510" s="88">
        <f t="shared" si="104"/>
        <v>1.1255759063855693</v>
      </c>
      <c r="BC510" s="46"/>
      <c r="BD510" s="46"/>
    </row>
    <row r="511" spans="1:56">
      <c r="A511" s="81">
        <v>510</v>
      </c>
      <c r="B511" s="112">
        <v>0.58561788797125391</v>
      </c>
      <c r="C511" s="112">
        <v>0.83731594756986283</v>
      </c>
      <c r="D511" s="112">
        <v>0.56510757182570748</v>
      </c>
      <c r="E511" s="112">
        <v>0.47231160465013633</v>
      </c>
      <c r="F511" s="112">
        <v>4.9812095966525582E-2</v>
      </c>
      <c r="G511" s="112">
        <v>0.34174956323902328</v>
      </c>
      <c r="H511" s="112">
        <v>0.22363422764029472</v>
      </c>
      <c r="I511" s="112">
        <v>0.23747639208072546</v>
      </c>
      <c r="J511" s="112">
        <v>0.83112573106758258</v>
      </c>
      <c r="K511" s="90">
        <v>0.31069219870118281</v>
      </c>
      <c r="L511" s="91"/>
      <c r="M511" s="92">
        <v>510</v>
      </c>
      <c r="N511" s="115">
        <v>0.21628676610661154</v>
      </c>
      <c r="O511" s="115">
        <v>0.98348640137743981</v>
      </c>
      <c r="P511" s="115">
        <v>0.16393177028269632</v>
      </c>
      <c r="Q511" s="115">
        <v>-6.9460328903597643E-2</v>
      </c>
      <c r="R511" s="115">
        <v>-1.6466782750984015</v>
      </c>
      <c r="S511" s="115">
        <v>-0.40769293295199149</v>
      </c>
      <c r="T511" s="115">
        <v>-0.75997679564453025</v>
      </c>
      <c r="U511" s="112">
        <v>-0.71444381933091961</v>
      </c>
      <c r="V511" s="112">
        <v>0.95862332469446143</v>
      </c>
      <c r="W511" s="84">
        <v>-0.49388924940968176</v>
      </c>
      <c r="X511" s="46"/>
      <c r="Y511" s="85">
        <v>510</v>
      </c>
      <c r="Z511" s="112">
        <f>(幕後結果!$AB$2+幕後結果!$AB$4*幕後結果_最佳化!$N1512)*12/3</f>
        <v>0.22024059536392784</v>
      </c>
      <c r="AA511" s="112">
        <f>(幕後結果!$AC$2+幕後結果!$AC$4*幕後結果_最佳化!$O1512)*12/3</f>
        <v>-3.8106072352195319E-3</v>
      </c>
      <c r="AB511" s="112">
        <f>(幕後結果!$AD$2+幕後結果!$AD$4*幕後結果_最佳化!$P1512)*12/3</f>
        <v>0.76935470714787346</v>
      </c>
      <c r="AC511" s="112">
        <f>(幕後結果!$AE$2+幕後結果!$AE$4*幕後結果_最佳化!$Q1512)*12/3</f>
        <v>1.0591853245112595</v>
      </c>
      <c r="AD511" s="112">
        <f>(幕後結果!$AF$2+幕後結果!$AF$4*幕後結果_最佳化!$R1512)*12/3</f>
        <v>0.76448648164708433</v>
      </c>
      <c r="AE511" s="112">
        <f>(幕後結果!$AG$2+幕後結果!$AG$4*幕後結果_最佳化!$S1512)*12/3</f>
        <v>-0.54435700323917657</v>
      </c>
      <c r="AF511" s="112">
        <f>(幕後結果!$AH$2+幕後結果!$AH$4*幕後結果_最佳化!$T1512)*12/3</f>
        <v>-0.67341220874974628</v>
      </c>
      <c r="AG511" s="112">
        <f>(幕後結果!$AI$2+幕後結果!$AI$4*幕後結果_最佳化!$U1512)*12/3</f>
        <v>-0.15901479014883996</v>
      </c>
      <c r="AH511" s="112">
        <f>(幕後結果!$AJ$2+幕後結果!$AJ$4*幕後結果_最佳化!$V1512)*12/3</f>
        <v>1.4439901913464903</v>
      </c>
      <c r="AI511" s="86">
        <f>(幕後結果!$AK$2+幕後結果!$AK$4*幕後結果_最佳化!$W1512)*12/3</f>
        <v>-8.1871228446672439E-3</v>
      </c>
      <c r="AJ511" s="46"/>
      <c r="AK511" s="46"/>
      <c r="AL511" s="46"/>
      <c r="AM511" s="94">
        <v>510</v>
      </c>
      <c r="AN511" s="112">
        <f t="shared" si="92"/>
        <v>6.0209623210380904E-2</v>
      </c>
      <c r="AO511" s="112">
        <f t="shared" si="93"/>
        <v>1.0285694716587375E-3</v>
      </c>
      <c r="AP511" s="112">
        <f t="shared" si="94"/>
        <v>0.17687694806546392</v>
      </c>
      <c r="AQ511" s="112">
        <f t="shared" si="95"/>
        <v>6.8141760590948119E-2</v>
      </c>
      <c r="AR511" s="112">
        <f t="shared" si="96"/>
        <v>0.11370011104227849</v>
      </c>
      <c r="AS511" s="112">
        <f t="shared" si="97"/>
        <v>0.22643995208245893</v>
      </c>
      <c r="AT511" s="112">
        <f t="shared" si="98"/>
        <v>1.3974176070215633E-2</v>
      </c>
      <c r="AU511" s="112">
        <f t="shared" si="99"/>
        <v>0.1966612273200716</v>
      </c>
      <c r="AV511" s="112">
        <f t="shared" si="100"/>
        <v>8.6572871094663412E-2</v>
      </c>
      <c r="AW511" s="112">
        <f t="shared" si="101"/>
        <v>5.6394761051860212E-2</v>
      </c>
      <c r="AX511" s="112">
        <f t="shared" si="102"/>
        <v>1</v>
      </c>
      <c r="AY511" s="112">
        <f>SUMPRODUCT(AN511:AW511,幕後結果_最佳化!$Z$1005:$AI$1005)</f>
        <v>0.53218692570925352</v>
      </c>
      <c r="AZ511" s="112">
        <f>(SUMPRODUCT(AN511:AW511,MMULT(AN511:AW511,幕後結果!$AB$9:$AK$18)))*252</f>
        <v>5.7072963499089788E-2</v>
      </c>
      <c r="BA511" s="112">
        <f t="shared" si="103"/>
        <v>0.23889948409130102</v>
      </c>
      <c r="BB511" s="88">
        <f t="shared" si="104"/>
        <v>2.0480869917754241</v>
      </c>
      <c r="BC511" s="46"/>
      <c r="BD511" s="46"/>
    </row>
    <row r="512" spans="1:56">
      <c r="A512" s="81">
        <v>511</v>
      </c>
      <c r="B512" s="112">
        <v>0.29671721095633763</v>
      </c>
      <c r="C512" s="112">
        <v>0.64879588273059441</v>
      </c>
      <c r="D512" s="112">
        <v>0.40389752006989643</v>
      </c>
      <c r="E512" s="112">
        <v>0.83937488801999138</v>
      </c>
      <c r="F512" s="112">
        <v>0.40163974131839031</v>
      </c>
      <c r="G512" s="112">
        <v>0.35632722161763075</v>
      </c>
      <c r="H512" s="112">
        <v>4.7446097051415892E-2</v>
      </c>
      <c r="I512" s="112">
        <v>0.41741591817986778</v>
      </c>
      <c r="J512" s="112">
        <v>0.9092692207783033</v>
      </c>
      <c r="K512" s="90">
        <v>0.91844567635933361</v>
      </c>
      <c r="L512" s="91"/>
      <c r="M512" s="92">
        <v>511</v>
      </c>
      <c r="N512" s="115">
        <v>-0.53386574697106814</v>
      </c>
      <c r="O512" s="115">
        <v>0.38207162975603737</v>
      </c>
      <c r="P512" s="115">
        <v>-0.24327155275411577</v>
      </c>
      <c r="Q512" s="115">
        <v>0.99189197554910058</v>
      </c>
      <c r="R512" s="115">
        <v>-0.24910510248428458</v>
      </c>
      <c r="S512" s="115">
        <v>-0.36829344026381422</v>
      </c>
      <c r="T512" s="115">
        <v>-1.6701373388410867</v>
      </c>
      <c r="U512" s="112">
        <v>-0.2085086410082071</v>
      </c>
      <c r="V512" s="112">
        <v>1.336268408478879</v>
      </c>
      <c r="W512" s="84">
        <v>1.3946923019175566</v>
      </c>
      <c r="X512" s="46"/>
      <c r="Y512" s="85">
        <v>511</v>
      </c>
      <c r="Z512" s="112">
        <f>(幕後結果!$AB$2+幕後結果!$AB$4*幕後結果_最佳化!$N1513)*12/3</f>
        <v>-0.71111155497320733</v>
      </c>
      <c r="AA512" s="112">
        <f>(幕後結果!$AC$2+幕後結果!$AC$4*幕後結果_最佳化!$O1513)*12/3</f>
        <v>-0.8977810787602033</v>
      </c>
      <c r="AB512" s="112">
        <f>(幕後結果!$AD$2+幕後結果!$AD$4*幕後結果_最佳化!$P1513)*12/3</f>
        <v>0.12972469315108093</v>
      </c>
      <c r="AC512" s="112">
        <f>(幕後結果!$AE$2+幕後結果!$AE$4*幕後結果_最佳化!$Q1513)*12/3</f>
        <v>1.5840939255544726</v>
      </c>
      <c r="AD512" s="112">
        <f>(幕後結果!$AF$2+幕後結果!$AF$4*幕後結果_最佳化!$R1513)*12/3</f>
        <v>1.9509853974768798</v>
      </c>
      <c r="AE512" s="112">
        <f>(幕後結果!$AG$2+幕後結果!$AG$4*幕後結果_最佳化!$S1513)*12/3</f>
        <v>-0.34342219316428468</v>
      </c>
      <c r="AF512" s="112">
        <f>(幕後結果!$AH$2+幕後結果!$AH$4*幕後結果_最佳化!$T1513)*12/3</f>
        <v>-1.0774783106470134</v>
      </c>
      <c r="AG512" s="112">
        <f>(幕後結果!$AI$2+幕後結果!$AI$4*幕後結果_最佳化!$U1513)*12/3</f>
        <v>0.45074199174402518</v>
      </c>
      <c r="AH512" s="112">
        <f>(幕後結果!$AJ$2+幕後結果!$AJ$4*幕後結果_最佳化!$V1513)*12/3</f>
        <v>1.759012437548084</v>
      </c>
      <c r="AI512" s="86">
        <f>(幕後結果!$AK$2+幕後結果!$AK$4*幕後結果_最佳化!$W1513)*12/3</f>
        <v>1.1661373102678296</v>
      </c>
      <c r="AJ512" s="46"/>
      <c r="AK512" s="46"/>
      <c r="AL512" s="46"/>
      <c r="AM512" s="94">
        <v>511</v>
      </c>
      <c r="AN512" s="112">
        <f t="shared" si="92"/>
        <v>0.13014063637320986</v>
      </c>
      <c r="AO512" s="112">
        <f t="shared" si="93"/>
        <v>0.11697504989560562</v>
      </c>
      <c r="AP512" s="112">
        <f t="shared" si="94"/>
        <v>3.1376697191815378E-2</v>
      </c>
      <c r="AQ512" s="112">
        <f t="shared" si="95"/>
        <v>4.9133565096412334E-2</v>
      </c>
      <c r="AR512" s="112">
        <f t="shared" si="96"/>
        <v>0.21638439866111128</v>
      </c>
      <c r="AS512" s="112">
        <f t="shared" si="97"/>
        <v>7.9786844294311932E-2</v>
      </c>
      <c r="AT512" s="112">
        <f t="shared" si="98"/>
        <v>2.4179466876902284E-2</v>
      </c>
      <c r="AU512" s="112">
        <f t="shared" si="99"/>
        <v>0.21458742080159582</v>
      </c>
      <c r="AV512" s="112">
        <f t="shared" si="100"/>
        <v>5.7060437685441875E-2</v>
      </c>
      <c r="AW512" s="112">
        <f t="shared" si="101"/>
        <v>8.0375483123593716E-2</v>
      </c>
      <c r="AX512" s="112">
        <f t="shared" si="102"/>
        <v>1.0000000000000002</v>
      </c>
      <c r="AY512" s="112">
        <f>SUMPRODUCT(AN512:AW512,幕後結果_最佳化!$Z$1005:$AI$1005)</f>
        <v>0.48294748408397026</v>
      </c>
      <c r="AZ512" s="112">
        <f>(SUMPRODUCT(AN512:AW512,MMULT(AN512:AW512,幕後結果!$AB$9:$AK$18)))*252</f>
        <v>6.9289218867465224E-2</v>
      </c>
      <c r="BA512" s="112">
        <f t="shared" si="103"/>
        <v>0.2632284537573118</v>
      </c>
      <c r="BB512" s="88">
        <f t="shared" si="104"/>
        <v>1.6717322075282939</v>
      </c>
      <c r="BC512" s="46"/>
      <c r="BD512" s="46"/>
    </row>
    <row r="513" spans="1:56">
      <c r="A513" s="81">
        <v>512</v>
      </c>
      <c r="B513" s="112">
        <v>0.55284402675373134</v>
      </c>
      <c r="C513" s="112">
        <v>0.34994410968962009</v>
      </c>
      <c r="D513" s="112">
        <v>0.801654880163017</v>
      </c>
      <c r="E513" s="112">
        <v>0.70794345690785798</v>
      </c>
      <c r="F513" s="112">
        <v>0.61212955943129277</v>
      </c>
      <c r="G513" s="112">
        <v>0.50560689051492003</v>
      </c>
      <c r="H513" s="112">
        <v>0.22225229354509413</v>
      </c>
      <c r="I513" s="112">
        <v>0.75350253229077979</v>
      </c>
      <c r="J513" s="112">
        <v>0.27196170115440177</v>
      </c>
      <c r="K513" s="90">
        <v>0.27007573088590231</v>
      </c>
      <c r="L513" s="91"/>
      <c r="M513" s="92">
        <v>512</v>
      </c>
      <c r="N513" s="115">
        <v>0.13285008093338246</v>
      </c>
      <c r="O513" s="115">
        <v>-0.38547136296715334</v>
      </c>
      <c r="P513" s="115">
        <v>0.84754711098121804</v>
      </c>
      <c r="Q513" s="115">
        <v>0.54738670649839294</v>
      </c>
      <c r="R513" s="115">
        <v>0.28487373224547541</v>
      </c>
      <c r="S513" s="115">
        <v>1.4054853013766317E-2</v>
      </c>
      <c r="T513" s="115">
        <v>-0.76460869985701496</v>
      </c>
      <c r="U513" s="112">
        <v>0.68555314705035242</v>
      </c>
      <c r="V513" s="112">
        <v>-0.60689077241429801</v>
      </c>
      <c r="W513" s="84">
        <v>-0.6125839675828868</v>
      </c>
      <c r="X513" s="46"/>
      <c r="Y513" s="85">
        <v>512</v>
      </c>
      <c r="Z513" s="112">
        <f>(幕後結果!$AB$2+幕後結果!$AB$4*幕後結果_最佳化!$N1514)*12/3</f>
        <v>0.11664974577219615</v>
      </c>
      <c r="AA513" s="112">
        <f>(幕後結果!$AC$2+幕後結果!$AC$4*幕後結果_最佳化!$O1514)*12/3</f>
        <v>-1.8975836440170557</v>
      </c>
      <c r="AB513" s="112">
        <f>(幕後結果!$AD$2+幕後結果!$AD$4*幕後結果_最佳化!$P1514)*12/3</f>
        <v>1.1971609612935876</v>
      </c>
      <c r="AC513" s="112">
        <f>(幕後結果!$AE$2+幕後結果!$AE$4*幕後結果_最佳化!$Q1514)*12/3</f>
        <v>1.425815566855916</v>
      </c>
      <c r="AD513" s="112">
        <f>(幕後結果!$AF$2+幕後結果!$AF$4*幕後結果_最佳化!$R1514)*12/3</f>
        <v>2.565117961086858</v>
      </c>
      <c r="AE513" s="112">
        <f>(幕後結果!$AG$2+幕後結果!$AG$4*幕後結果_最佳化!$S1514)*12/3</f>
        <v>-0.10538465255758651</v>
      </c>
      <c r="AF513" s="112">
        <f>(幕後結果!$AH$2+幕後結果!$AH$4*幕後結果_最佳化!$T1514)*12/3</f>
        <v>-0.46559751301477198</v>
      </c>
      <c r="AG513" s="112">
        <f>(幕後結果!$AI$2+幕後結果!$AI$4*幕後結果_最佳化!$U1514)*12/3</f>
        <v>1.1682904113919603</v>
      </c>
      <c r="AH513" s="112">
        <f>(幕後結果!$AJ$2+幕後結果!$AJ$4*幕後結果_最佳化!$V1514)*12/3</f>
        <v>0.61209842257414881</v>
      </c>
      <c r="AI513" s="86">
        <f>(幕後結果!$AK$2+幕後結果!$AK$4*幕後結果_最佳化!$W1514)*12/3</f>
        <v>-0.39306222268095875</v>
      </c>
      <c r="AJ513" s="46"/>
      <c r="AK513" s="46"/>
      <c r="AL513" s="46"/>
      <c r="AM513" s="94">
        <v>512</v>
      </c>
      <c r="AN513" s="112">
        <f t="shared" si="92"/>
        <v>0.11653331126639049</v>
      </c>
      <c r="AO513" s="112">
        <f t="shared" si="93"/>
        <v>8.1445862458205981E-2</v>
      </c>
      <c r="AP513" s="112">
        <f t="shared" si="94"/>
        <v>1.9811192376987887E-2</v>
      </c>
      <c r="AQ513" s="112">
        <f t="shared" si="95"/>
        <v>4.7813664829866792E-2</v>
      </c>
      <c r="AR513" s="112">
        <f t="shared" si="96"/>
        <v>7.6448676594260842E-2</v>
      </c>
      <c r="AS513" s="112">
        <f t="shared" si="97"/>
        <v>0.12154231717409818</v>
      </c>
      <c r="AT513" s="112">
        <f t="shared" si="98"/>
        <v>9.9388451309471007E-2</v>
      </c>
      <c r="AU513" s="112">
        <f t="shared" si="99"/>
        <v>0.15350535639604204</v>
      </c>
      <c r="AV513" s="112">
        <f t="shared" si="100"/>
        <v>0.13170853255317683</v>
      </c>
      <c r="AW513" s="112">
        <f t="shared" si="101"/>
        <v>0.15180263504149982</v>
      </c>
      <c r="AX513" s="112">
        <f t="shared" si="102"/>
        <v>0.99999999999999989</v>
      </c>
      <c r="AY513" s="112">
        <f>SUMPRODUCT(AN513:AW513,幕後結果_最佳化!$Z$1005:$AI$1005)</f>
        <v>0.29640189828664826</v>
      </c>
      <c r="AZ513" s="112">
        <f>(SUMPRODUCT(AN513:AW513,MMULT(AN513:AW513,幕後結果!$AB$9:$AK$18)))*252</f>
        <v>5.0450722075389878E-2</v>
      </c>
      <c r="BA513" s="112">
        <f t="shared" si="103"/>
        <v>0.22461238183900253</v>
      </c>
      <c r="BB513" s="88">
        <f t="shared" si="104"/>
        <v>1.1286194296641809</v>
      </c>
      <c r="BC513" s="46"/>
      <c r="BD513" s="46"/>
    </row>
    <row r="514" spans="1:56">
      <c r="A514" s="81">
        <v>513</v>
      </c>
      <c r="B514" s="112">
        <v>0.97153980077850588</v>
      </c>
      <c r="C514" s="112">
        <v>0.81037424312505735</v>
      </c>
      <c r="D514" s="112">
        <v>0.69920556998602046</v>
      </c>
      <c r="E514" s="112">
        <v>3.6400352304092554E-2</v>
      </c>
      <c r="F514" s="112">
        <v>0.4081023517639859</v>
      </c>
      <c r="G514" s="112">
        <v>0.1784732185529887</v>
      </c>
      <c r="H514" s="112">
        <v>0.61255246953094522</v>
      </c>
      <c r="I514" s="112">
        <v>0.82304926599172834</v>
      </c>
      <c r="J514" s="112">
        <v>0.63843854694789481</v>
      </c>
      <c r="K514" s="90">
        <v>9.1277087758099507E-2</v>
      </c>
      <c r="L514" s="91"/>
      <c r="M514" s="92">
        <v>513</v>
      </c>
      <c r="N514" s="115">
        <v>1.9039215776075555</v>
      </c>
      <c r="O514" s="115">
        <v>0.87927624308480046</v>
      </c>
      <c r="P514" s="115">
        <v>0.52211701540393141</v>
      </c>
      <c r="Q514" s="115">
        <v>-1.7940780962378762</v>
      </c>
      <c r="R514" s="115">
        <v>-0.23242915878350554</v>
      </c>
      <c r="S514" s="115">
        <v>-0.92119919764661129</v>
      </c>
      <c r="T514" s="115">
        <v>0.28597788342102698</v>
      </c>
      <c r="U514" s="112">
        <v>0.92704827921805821</v>
      </c>
      <c r="V514" s="112">
        <v>0.35428820525237442</v>
      </c>
      <c r="W514" s="84">
        <v>-1.3329318311394516</v>
      </c>
      <c r="X514" s="46"/>
      <c r="Y514" s="85">
        <v>513</v>
      </c>
      <c r="Z514" s="112">
        <f>(幕後結果!$AB$2+幕後結果!$AB$4*幕後結果_最佳化!$N1515)*12/3</f>
        <v>2.3155242653827059</v>
      </c>
      <c r="AA514" s="112">
        <f>(幕後結果!$AC$2+幕後結果!$AC$4*幕後結果_最佳化!$O1515)*12/3</f>
        <v>-7.89530113039838E-4</v>
      </c>
      <c r="AB514" s="112">
        <f>(幕後結果!$AD$2+幕後結果!$AD$4*幕後結果_最佳化!$P1515)*12/3</f>
        <v>1.5772230547836739</v>
      </c>
      <c r="AC514" s="112">
        <f>(幕後結果!$AE$2+幕後結果!$AE$4*幕後結果_最佳化!$Q1515)*12/3</f>
        <v>-2.4497314332044606E-2</v>
      </c>
      <c r="AD514" s="112">
        <f>(幕後結果!$AF$2+幕後結果!$AF$4*幕後結果_最佳化!$R1515)*12/3</f>
        <v>2.3644458778038473</v>
      </c>
      <c r="AE514" s="112">
        <f>(幕後結果!$AG$2+幕後結果!$AG$4*幕後結果_最佳化!$S1515)*12/3</f>
        <v>-0.98198821204612752</v>
      </c>
      <c r="AF514" s="112">
        <f>(幕後結果!$AH$2+幕後結果!$AH$4*幕後結果_最佳化!$T1515)*12/3</f>
        <v>3.7101499437978108E-2</v>
      </c>
      <c r="AG514" s="112">
        <f>(幕後結果!$AI$2+幕後結果!$AI$4*幕後結果_最佳化!$U1515)*12/3</f>
        <v>0.61695531411600169</v>
      </c>
      <c r="AH514" s="112">
        <f>(幕後結果!$AJ$2+幕後結果!$AJ$4*幕後結果_最佳化!$V1515)*12/3</f>
        <v>2.0303162200347913</v>
      </c>
      <c r="AI514" s="86">
        <f>(幕後結果!$AK$2+幕後結果!$AK$4*幕後結果_最佳化!$W1515)*12/3</f>
        <v>-0.16469255412872819</v>
      </c>
      <c r="AJ514" s="46"/>
      <c r="AK514" s="46"/>
      <c r="AL514" s="46"/>
      <c r="AM514" s="94">
        <v>513</v>
      </c>
      <c r="AN514" s="112">
        <f t="shared" si="92"/>
        <v>9.7249483419783095E-2</v>
      </c>
      <c r="AO514" s="112">
        <f t="shared" si="93"/>
        <v>0.13672227962017502</v>
      </c>
      <c r="AP514" s="112">
        <f t="shared" si="94"/>
        <v>0.1425547124400515</v>
      </c>
      <c r="AQ514" s="112">
        <f t="shared" si="95"/>
        <v>9.8775192469907611E-2</v>
      </c>
      <c r="AR514" s="112">
        <f t="shared" si="96"/>
        <v>4.1834861895085635E-3</v>
      </c>
      <c r="AS514" s="112">
        <f t="shared" si="97"/>
        <v>8.0451950887306292E-2</v>
      </c>
      <c r="AT514" s="112">
        <f t="shared" si="98"/>
        <v>5.2901996974642505E-2</v>
      </c>
      <c r="AU514" s="112">
        <f t="shared" si="99"/>
        <v>9.5152230279637179E-2</v>
      </c>
      <c r="AV514" s="112">
        <f t="shared" si="100"/>
        <v>0.14091225359624013</v>
      </c>
      <c r="AW514" s="112">
        <f t="shared" si="101"/>
        <v>0.15109641412274821</v>
      </c>
      <c r="AX514" s="112">
        <f t="shared" si="102"/>
        <v>1</v>
      </c>
      <c r="AY514" s="112">
        <f>SUMPRODUCT(AN514:AW514,幕後結果_最佳化!$Z$1005:$AI$1005)</f>
        <v>0.17053750702640669</v>
      </c>
      <c r="AZ514" s="112">
        <f>(SUMPRODUCT(AN514:AW514,MMULT(AN514:AW514,幕後結果!$AB$9:$AK$18)))*252</f>
        <v>4.9879162921167619E-2</v>
      </c>
      <c r="BA514" s="112">
        <f t="shared" si="103"/>
        <v>0.22333643437909459</v>
      </c>
      <c r="BB514" s="88">
        <f t="shared" si="104"/>
        <v>0.57150329000844036</v>
      </c>
      <c r="BC514" s="46"/>
      <c r="BD514" s="46"/>
    </row>
    <row r="515" spans="1:56">
      <c r="A515" s="81">
        <v>514</v>
      </c>
      <c r="B515" s="112">
        <v>0.39597183722444096</v>
      </c>
      <c r="C515" s="112">
        <v>0.68780545473075905</v>
      </c>
      <c r="D515" s="112">
        <v>0.80443546103783348</v>
      </c>
      <c r="E515" s="112">
        <v>0.44999970528311839</v>
      </c>
      <c r="F515" s="112">
        <v>0.56942584934615526</v>
      </c>
      <c r="G515" s="112">
        <v>0.56728448044477076</v>
      </c>
      <c r="H515" s="112">
        <v>0.36196030379362676</v>
      </c>
      <c r="I515" s="112">
        <v>6.6483097119656609E-2</v>
      </c>
      <c r="J515" s="112">
        <v>0.40251786045276328</v>
      </c>
      <c r="K515" s="90">
        <v>0.69204039519742921</v>
      </c>
      <c r="L515" s="91"/>
      <c r="M515" s="92">
        <v>514</v>
      </c>
      <c r="N515" s="115">
        <v>-0.26378749043952049</v>
      </c>
      <c r="O515" s="115">
        <v>0.48963940044812077</v>
      </c>
      <c r="P515" s="115">
        <v>0.85757157238132353</v>
      </c>
      <c r="Q515" s="115">
        <v>-0.12566209145654669</v>
      </c>
      <c r="R515" s="115">
        <v>0.17491261047088058</v>
      </c>
      <c r="S515" s="115">
        <v>0.16946482326846465</v>
      </c>
      <c r="T515" s="115">
        <v>-0.35322387872588096</v>
      </c>
      <c r="U515" s="112">
        <v>-1.5025071056319128</v>
      </c>
      <c r="V515" s="112">
        <v>-0.24683526023833716</v>
      </c>
      <c r="W515" s="84">
        <v>0.50164222786670376</v>
      </c>
      <c r="X515" s="46"/>
      <c r="Y515" s="85">
        <v>514</v>
      </c>
      <c r="Z515" s="112">
        <f>(幕後結果!$AB$2+幕後結果!$AB$4*幕後結果_最佳化!$N1516)*12/3</f>
        <v>-0.37579578838600119</v>
      </c>
      <c r="AA515" s="112">
        <f>(幕後結果!$AC$2+幕後結果!$AC$4*幕後結果_最佳化!$O1516)*12/3</f>
        <v>-0.72607907683733519</v>
      </c>
      <c r="AB515" s="112">
        <f>(幕後結果!$AD$2+幕後結果!$AD$4*幕後結果_最佳化!$P1516)*12/3</f>
        <v>1.175262221606685</v>
      </c>
      <c r="AC515" s="112">
        <f>(幕後結果!$AE$2+幕後結果!$AE$4*幕後結果_最佳化!$Q1516)*12/3</f>
        <v>1.0679044840786394</v>
      </c>
      <c r="AD515" s="112">
        <f>(幕後結果!$AF$2+幕後結果!$AF$4*幕後結果_最佳化!$R1516)*12/3</f>
        <v>2.421740305252897</v>
      </c>
      <c r="AE515" s="112">
        <f>(幕後結果!$AG$2+幕後結果!$AG$4*幕後結果_最佳化!$S1516)*12/3</f>
        <v>0.26404663828172298</v>
      </c>
      <c r="AF515" s="112">
        <f>(幕後結果!$AH$2+幕後結果!$AH$4*幕後結果_最佳化!$T1516)*12/3</f>
        <v>-0.15869407265018975</v>
      </c>
      <c r="AG515" s="112">
        <f>(幕後結果!$AI$2+幕後結果!$AI$4*幕後結果_最佳化!$U1516)*12/3</f>
        <v>-0.57428023987417742</v>
      </c>
      <c r="AH515" s="112">
        <f>(幕後結果!$AJ$2+幕後結果!$AJ$4*幕後結果_最佳化!$V1516)*12/3</f>
        <v>1.0933049360164298</v>
      </c>
      <c r="AI515" s="86">
        <f>(幕後結果!$AK$2+幕後結果!$AK$4*幕後結果_最佳化!$W1516)*12/3</f>
        <v>0.69502776414370737</v>
      </c>
      <c r="AJ515" s="46"/>
      <c r="AK515" s="46"/>
      <c r="AL515" s="46"/>
      <c r="AM515" s="94">
        <v>514</v>
      </c>
      <c r="AN515" s="112">
        <f t="shared" si="92"/>
        <v>1.6245144170697469E-3</v>
      </c>
      <c r="AO515" s="112">
        <f t="shared" si="93"/>
        <v>1.1945671271454796E-2</v>
      </c>
      <c r="AP515" s="112">
        <f t="shared" si="94"/>
        <v>4.1885661584717078E-2</v>
      </c>
      <c r="AQ515" s="112">
        <f t="shared" si="95"/>
        <v>9.6834264746978774E-2</v>
      </c>
      <c r="AR515" s="112">
        <f t="shared" si="96"/>
        <v>2.669931071061395E-2</v>
      </c>
      <c r="AS515" s="112">
        <f t="shared" si="97"/>
        <v>9.8704887155907459E-2</v>
      </c>
      <c r="AT515" s="112">
        <f t="shared" si="98"/>
        <v>0.22378648002034326</v>
      </c>
      <c r="AU515" s="112">
        <f t="shared" si="99"/>
        <v>0.16121046720105078</v>
      </c>
      <c r="AV515" s="112">
        <f t="shared" si="100"/>
        <v>0.18818999248682383</v>
      </c>
      <c r="AW515" s="112">
        <f t="shared" si="101"/>
        <v>0.14911875040504025</v>
      </c>
      <c r="AX515" s="112">
        <f t="shared" si="102"/>
        <v>1</v>
      </c>
      <c r="AY515" s="112">
        <f>SUMPRODUCT(AN515:AW515,幕後結果_最佳化!$Z$1005:$AI$1005)</f>
        <v>0.41376684558344828</v>
      </c>
      <c r="AZ515" s="112">
        <f>(SUMPRODUCT(AN515:AW515,MMULT(AN515:AW515,幕後結果!$AB$9:$AK$18)))*252</f>
        <v>4.2055404351064911E-2</v>
      </c>
      <c r="BA515" s="112">
        <f t="shared" si="103"/>
        <v>0.20507414354585249</v>
      </c>
      <c r="BB515" s="88">
        <f t="shared" si="104"/>
        <v>1.8084524902600714</v>
      </c>
      <c r="BC515" s="46"/>
      <c r="BD515" s="46"/>
    </row>
    <row r="516" spans="1:56">
      <c r="A516" s="81">
        <v>515</v>
      </c>
      <c r="B516" s="112">
        <v>5.8726851340423769E-2</v>
      </c>
      <c r="C516" s="112">
        <v>0.36113514769421506</v>
      </c>
      <c r="D516" s="112">
        <v>0.73039218323560817</v>
      </c>
      <c r="E516" s="112">
        <v>0.77209191548588829</v>
      </c>
      <c r="F516" s="112">
        <v>0.3199022071679698</v>
      </c>
      <c r="G516" s="112">
        <v>0.16612693184684013</v>
      </c>
      <c r="H516" s="112">
        <v>0.45813184792200512</v>
      </c>
      <c r="I516" s="112">
        <v>0.88764481154557529</v>
      </c>
      <c r="J516" s="112">
        <v>0.7340146661441207</v>
      </c>
      <c r="K516" s="90">
        <v>0.74566270334914497</v>
      </c>
      <c r="L516" s="91"/>
      <c r="M516" s="92">
        <v>515</v>
      </c>
      <c r="N516" s="115">
        <v>-1.5655512829243581</v>
      </c>
      <c r="O516" s="115">
        <v>-0.3554262378924869</v>
      </c>
      <c r="P516" s="115">
        <v>0.61399953644200955</v>
      </c>
      <c r="Q516" s="115">
        <v>0.74575377361195516</v>
      </c>
      <c r="R516" s="115">
        <v>-0.46797227812189268</v>
      </c>
      <c r="S516" s="115">
        <v>-0.96958405550178106</v>
      </c>
      <c r="T516" s="115">
        <v>-0.10514129041656907</v>
      </c>
      <c r="U516" s="112">
        <v>1.2140978081512126</v>
      </c>
      <c r="V516" s="112">
        <v>0.62500059480826864</v>
      </c>
      <c r="W516" s="84">
        <v>0.66090288888199999</v>
      </c>
      <c r="X516" s="46"/>
      <c r="Y516" s="85">
        <v>515</v>
      </c>
      <c r="Z516" s="112">
        <f>(幕後結果!$AB$2+幕後結果!$AB$4*幕後結果_最佳化!$N1517)*12/3</f>
        <v>-1.9920011415982639</v>
      </c>
      <c r="AA516" s="112">
        <f>(幕後結果!$AC$2+幕後結果!$AC$4*幕後結果_最佳化!$O1517)*12/3</f>
        <v>-2.0037449982960198</v>
      </c>
      <c r="AB516" s="112">
        <f>(幕後結果!$AD$2+幕後結果!$AD$4*幕後結果_最佳化!$P1517)*12/3</f>
        <v>0.48644679882835701</v>
      </c>
      <c r="AC516" s="112">
        <f>(幕後結果!$AE$2+幕後結果!$AE$4*幕後結果_最佳化!$Q1517)*12/3</f>
        <v>1.418639990665796</v>
      </c>
      <c r="AD516" s="112">
        <f>(幕後結果!$AF$2+幕後結果!$AF$4*幕後結果_最佳化!$R1517)*12/3</f>
        <v>1.3029292203119156</v>
      </c>
      <c r="AE516" s="112">
        <f>(幕後結果!$AG$2+幕後結果!$AG$4*幕後結果_最佳化!$S1517)*12/3</f>
        <v>-1.1886083513578494</v>
      </c>
      <c r="AF516" s="112">
        <f>(幕後結果!$AH$2+幕後結果!$AH$4*幕後結果_最佳化!$T1517)*12/3</f>
        <v>-3.2467449308004909E-2</v>
      </c>
      <c r="AG516" s="112">
        <f>(幕後結果!$AI$2+幕後結果!$AI$4*幕後結果_最佳化!$U1517)*12/3</f>
        <v>1.1187226340313914</v>
      </c>
      <c r="AH516" s="112">
        <f>(幕後結果!$AJ$2+幕後結果!$AJ$4*幕後結果_最佳化!$V1517)*12/3</f>
        <v>1.0770471872142739</v>
      </c>
      <c r="AI516" s="86">
        <f>(幕後結果!$AK$2+幕後結果!$AK$4*幕後結果_最佳化!$W1517)*12/3</f>
        <v>0.18103925593594719</v>
      </c>
      <c r="AJ516" s="46"/>
      <c r="AK516" s="46"/>
      <c r="AL516" s="46"/>
      <c r="AM516" s="94">
        <v>515</v>
      </c>
      <c r="AN516" s="112">
        <f t="shared" ref="AN516:AN579" si="105">B1517/SUM($B1517:$K1517)</f>
        <v>1.3041331857412341E-2</v>
      </c>
      <c r="AO516" s="112">
        <f t="shared" ref="AO516:AO579" si="106">C1517/SUM($B1517:$K1517)</f>
        <v>0.1162297528059258</v>
      </c>
      <c r="AP516" s="112">
        <f t="shared" ref="AP516:AP579" si="107">D1517/SUM($B1517:$K1517)</f>
        <v>6.183336411482606E-2</v>
      </c>
      <c r="AQ516" s="112">
        <f t="shared" ref="AQ516:AQ579" si="108">E1517/SUM($B1517:$K1517)</f>
        <v>3.2611061188393319E-2</v>
      </c>
      <c r="AR516" s="112">
        <f t="shared" ref="AR516:AR579" si="109">F1517/SUM($B1517:$K1517)</f>
        <v>0.1763512936408341</v>
      </c>
      <c r="AS516" s="112">
        <f t="shared" ref="AS516:AS579" si="110">G1517/SUM($B1517:$K1517)</f>
        <v>0.12976303663520952</v>
      </c>
      <c r="AT516" s="112">
        <f t="shared" ref="AT516:AT579" si="111">H1517/SUM($B1517:$K1517)</f>
        <v>0.15585654769103266</v>
      </c>
      <c r="AU516" s="112">
        <f t="shared" ref="AU516:AU579" si="112">I1517/SUM($B1517:$K1517)</f>
        <v>3.0188925489834741E-3</v>
      </c>
      <c r="AV516" s="112">
        <f t="shared" ref="AV516:AV579" si="113">J1517/SUM($B1517:$K1517)</f>
        <v>0.13381881171670296</v>
      </c>
      <c r="AW516" s="112">
        <f t="shared" ref="AW516:AW579" si="114">K1517/SUM($B1517:$K1517)</f>
        <v>0.17747590780067993</v>
      </c>
      <c r="AX516" s="112">
        <f t="shared" ref="AX516:AX579" si="115">SUM(AN516:AW516)</f>
        <v>1.0000000000000002</v>
      </c>
      <c r="AY516" s="112">
        <f>SUMPRODUCT(AN516:AW516,幕後結果_最佳化!$Z$1005:$AI$1005)</f>
        <v>0.41711522337168894</v>
      </c>
      <c r="AZ516" s="112">
        <f>(SUMPRODUCT(AN516:AW516,MMULT(AN516:AW516,幕後結果!$AB$9:$AK$18)))*252</f>
        <v>5.5190626319593095E-2</v>
      </c>
      <c r="BA516" s="112">
        <f t="shared" ref="BA516:BA579" si="116">AZ516^0.5</f>
        <v>0.23492685312580402</v>
      </c>
      <c r="BB516" s="88">
        <f t="shared" ref="BB516:BB579" si="117">(AY516-$BC$2)/$BA516</f>
        <v>1.5929010174554017</v>
      </c>
      <c r="BC516" s="46"/>
      <c r="BD516" s="46"/>
    </row>
    <row r="517" spans="1:56">
      <c r="A517" s="81">
        <v>516</v>
      </c>
      <c r="B517" s="112">
        <v>0.14093901139246356</v>
      </c>
      <c r="C517" s="112">
        <v>0.52143297039679815</v>
      </c>
      <c r="D517" s="112">
        <v>0.52711048083983147</v>
      </c>
      <c r="E517" s="112">
        <v>0.41516366585933673</v>
      </c>
      <c r="F517" s="112">
        <v>9.2760095854636182E-2</v>
      </c>
      <c r="G517" s="112">
        <v>0.47916334830934626</v>
      </c>
      <c r="H517" s="112">
        <v>0.15547966195620488</v>
      </c>
      <c r="I517" s="112">
        <v>0.83229355252870829</v>
      </c>
      <c r="J517" s="112">
        <v>0.11927745497212161</v>
      </c>
      <c r="K517" s="90">
        <v>0.41481646358640756</v>
      </c>
      <c r="L517" s="91"/>
      <c r="M517" s="92">
        <v>516</v>
      </c>
      <c r="N517" s="115">
        <v>-1.0761100918730668</v>
      </c>
      <c r="O517" s="115">
        <v>5.3750360098643327E-2</v>
      </c>
      <c r="P517" s="115">
        <v>6.8008285954284389E-2</v>
      </c>
      <c r="Q517" s="115">
        <v>-0.21428177204128321</v>
      </c>
      <c r="R517" s="115">
        <v>-1.3239483717935718</v>
      </c>
      <c r="S517" s="115">
        <v>-5.2253509625870394E-2</v>
      </c>
      <c r="T517" s="115">
        <v>-1.0132111330099653</v>
      </c>
      <c r="U517" s="112">
        <v>0.96326830459664148</v>
      </c>
      <c r="V517" s="112">
        <v>-1.1786064804707002</v>
      </c>
      <c r="W517" s="84">
        <v>-0.21517237610174417</v>
      </c>
      <c r="X517" s="46"/>
      <c r="Y517" s="85">
        <v>516</v>
      </c>
      <c r="Z517" s="112">
        <f>(幕後結果!$AB$2+幕後結果!$AB$4*幕後結果_最佳化!$N1518)*12/3</f>
        <v>-1.3843352365958428</v>
      </c>
      <c r="AA517" s="112">
        <f>(幕後結果!$AC$2+幕後結果!$AC$4*幕後結果_最佳化!$O1518)*12/3</f>
        <v>-1.3973446719669935</v>
      </c>
      <c r="AB517" s="112">
        <f>(幕後結果!$AD$2+幕後結果!$AD$4*幕後結果_最佳化!$P1518)*12/3</f>
        <v>0.20261648494316997</v>
      </c>
      <c r="AC517" s="112">
        <f>(幕後結果!$AE$2+幕後結果!$AE$4*幕後結果_最佳化!$Q1518)*12/3</f>
        <v>0.69370681210555729</v>
      </c>
      <c r="AD517" s="112">
        <f>(幕後結果!$AF$2+幕後結果!$AF$4*幕後結果_最佳化!$R1518)*12/3</f>
        <v>0.406172767016725</v>
      </c>
      <c r="AE517" s="112">
        <f>(幕後結果!$AG$2+幕後結果!$AG$4*幕後結果_最佳化!$S1518)*12/3</f>
        <v>-0.38752301805420886</v>
      </c>
      <c r="AF517" s="112">
        <f>(幕後結果!$AH$2+幕後結果!$AH$4*幕後結果_最佳化!$T1518)*12/3</f>
        <v>-0.88452015808774742</v>
      </c>
      <c r="AG517" s="112">
        <f>(幕後結果!$AI$2+幕後結果!$AI$4*幕後結果_最佳化!$U1518)*12/3</f>
        <v>0.4789722153575724</v>
      </c>
      <c r="AH517" s="112">
        <f>(幕後結果!$AJ$2+幕後結果!$AJ$4*幕後結果_最佳化!$V1518)*12/3</f>
        <v>-0.76161228794292457</v>
      </c>
      <c r="AI517" s="86">
        <f>(幕後結果!$AK$2+幕後結果!$AK$4*幕後結果_最佳化!$W1518)*12/3</f>
        <v>-0.70423723941893746</v>
      </c>
      <c r="AJ517" s="46"/>
      <c r="AK517" s="46"/>
      <c r="AL517" s="46"/>
      <c r="AM517" s="94">
        <v>516</v>
      </c>
      <c r="AN517" s="112">
        <f t="shared" si="105"/>
        <v>0.15325163372684186</v>
      </c>
      <c r="AO517" s="112">
        <f t="shared" si="106"/>
        <v>0.20066823741144435</v>
      </c>
      <c r="AP517" s="112">
        <f t="shared" si="107"/>
        <v>9.7764493471118388E-2</v>
      </c>
      <c r="AQ517" s="112">
        <f t="shared" si="108"/>
        <v>5.8955415293354463E-2</v>
      </c>
      <c r="AR517" s="112">
        <f t="shared" si="109"/>
        <v>9.5826257954683233E-2</v>
      </c>
      <c r="AS517" s="112">
        <f t="shared" si="110"/>
        <v>0.17256305133838445</v>
      </c>
      <c r="AT517" s="112">
        <f t="shared" si="111"/>
        <v>9.7458327757804185E-3</v>
      </c>
      <c r="AU517" s="112">
        <f t="shared" si="112"/>
        <v>1.6894936734616862E-4</v>
      </c>
      <c r="AV517" s="112">
        <f t="shared" si="113"/>
        <v>5.2200773453533002E-2</v>
      </c>
      <c r="AW517" s="112">
        <f t="shared" si="114"/>
        <v>0.15885535520751373</v>
      </c>
      <c r="AX517" s="112">
        <f t="shared" si="115"/>
        <v>1.0000000000000002</v>
      </c>
      <c r="AY517" s="112">
        <f>SUMPRODUCT(AN517:AW517,幕後結果_最佳化!$Z$1005:$AI$1005)</f>
        <v>7.1888280119481882E-2</v>
      </c>
      <c r="AZ517" s="112">
        <f>(SUMPRODUCT(AN517:AW517,MMULT(AN517:AW517,幕後結果!$AB$9:$AK$18)))*252</f>
        <v>6.5977834907678085E-2</v>
      </c>
      <c r="BA517" s="112">
        <f t="shared" si="116"/>
        <v>0.25686150919839679</v>
      </c>
      <c r="BB517" s="88">
        <f t="shared" si="117"/>
        <v>0.11285567935011889</v>
      </c>
      <c r="BC517" s="46"/>
      <c r="BD517" s="46"/>
    </row>
    <row r="518" spans="1:56">
      <c r="A518" s="81">
        <v>517</v>
      </c>
      <c r="B518" s="112">
        <v>0.23049937942190368</v>
      </c>
      <c r="C518" s="112">
        <v>0.15642328011785755</v>
      </c>
      <c r="D518" s="112">
        <v>0.13912069326184118</v>
      </c>
      <c r="E518" s="112">
        <v>0.45763964145795377</v>
      </c>
      <c r="F518" s="112">
        <v>1.1972544885541003E-2</v>
      </c>
      <c r="G518" s="112">
        <v>0.65848727781833172</v>
      </c>
      <c r="H518" s="112">
        <v>0.73110987037333697</v>
      </c>
      <c r="I518" s="112">
        <v>0.32063022915173178</v>
      </c>
      <c r="J518" s="112">
        <v>0.20021414935050874</v>
      </c>
      <c r="K518" s="90">
        <v>0.20626501074142878</v>
      </c>
      <c r="L518" s="91"/>
      <c r="M518" s="92">
        <v>517</v>
      </c>
      <c r="N518" s="115">
        <v>-0.73720324753371336</v>
      </c>
      <c r="O518" s="115">
        <v>-1.0092670869983063</v>
      </c>
      <c r="P518" s="115">
        <v>-1.0842783839182857</v>
      </c>
      <c r="Q518" s="115">
        <v>-0.10638198869724046</v>
      </c>
      <c r="R518" s="115">
        <v>-2.258009137387242</v>
      </c>
      <c r="S518" s="115">
        <v>0.40833813670179031</v>
      </c>
      <c r="T518" s="115">
        <v>0.61617313194154599</v>
      </c>
      <c r="U518" s="112">
        <v>-0.46593719228816316</v>
      </c>
      <c r="V518" s="112">
        <v>-0.84085655647479718</v>
      </c>
      <c r="W518" s="84">
        <v>-0.81944946764355353</v>
      </c>
      <c r="X518" s="46"/>
      <c r="Y518" s="85">
        <v>517</v>
      </c>
      <c r="Z518" s="112">
        <f>(幕後結果!$AB$2+幕後結果!$AB$4*幕後結果_最佳化!$N1519)*12/3</f>
        <v>-0.96356530949870545</v>
      </c>
      <c r="AA518" s="112">
        <f>(幕後結果!$AC$2+幕後結果!$AC$4*幕後結果_最佳化!$O1519)*12/3</f>
        <v>-2.8328142913422227</v>
      </c>
      <c r="AB518" s="112">
        <f>(幕後結果!$AD$2+幕後結果!$AD$4*幕後結果_最佳化!$P1519)*12/3</f>
        <v>-0.80109351732749723</v>
      </c>
      <c r="AC518" s="112">
        <f>(幕後結果!$AE$2+幕後結果!$AE$4*幕後結果_最佳化!$Q1519)*12/3</f>
        <v>0.3365727749918801</v>
      </c>
      <c r="AD518" s="112">
        <f>(幕後結果!$AF$2+幕後結果!$AF$4*幕後結果_最佳化!$R1519)*12/3</f>
        <v>-0.86898346788381442</v>
      </c>
      <c r="AE518" s="112">
        <f>(幕後結果!$AG$2+幕後結果!$AG$4*幕後結果_最佳化!$S1519)*12/3</f>
        <v>-0.45708265772020301</v>
      </c>
      <c r="AF518" s="112">
        <f>(幕後結果!$AH$2+幕後結果!$AH$4*幕後結果_最佳化!$T1519)*12/3</f>
        <v>-0.18574390168749413</v>
      </c>
      <c r="AG518" s="112">
        <f>(幕後結果!$AI$2+幕後結果!$AI$4*幕後結果_最佳化!$U1519)*12/3</f>
        <v>-0.77806814947365055</v>
      </c>
      <c r="AH518" s="112">
        <f>(幕後結果!$AJ$2+幕後結果!$AJ$4*幕後結果_最佳化!$V1519)*12/3</f>
        <v>-0.4249989459548611</v>
      </c>
      <c r="AI518" s="86">
        <f>(幕後結果!$AK$2+幕後結果!$AK$4*幕後結果_最佳化!$W1519)*12/3</f>
        <v>-1.4734982940148056</v>
      </c>
      <c r="AJ518" s="46"/>
      <c r="AK518" s="46"/>
      <c r="AL518" s="46"/>
      <c r="AM518" s="94">
        <v>517</v>
      </c>
      <c r="AN518" s="112">
        <f t="shared" si="105"/>
        <v>7.9974840295118005E-2</v>
      </c>
      <c r="AO518" s="112">
        <f t="shared" si="106"/>
        <v>0.11400140303928685</v>
      </c>
      <c r="AP518" s="112">
        <f t="shared" si="107"/>
        <v>0.12402005516011641</v>
      </c>
      <c r="AQ518" s="112">
        <f t="shared" si="108"/>
        <v>8.3890115480997354E-2</v>
      </c>
      <c r="AR518" s="112">
        <f t="shared" si="109"/>
        <v>0.10522957541353914</v>
      </c>
      <c r="AS518" s="112">
        <f t="shared" si="110"/>
        <v>8.7941131531618227E-2</v>
      </c>
      <c r="AT518" s="112">
        <f t="shared" si="111"/>
        <v>2.4221474206262434E-2</v>
      </c>
      <c r="AU518" s="112">
        <f t="shared" si="112"/>
        <v>0.14172847439552536</v>
      </c>
      <c r="AV518" s="112">
        <f t="shared" si="113"/>
        <v>0.10210454647157645</v>
      </c>
      <c r="AW518" s="112">
        <f t="shared" si="114"/>
        <v>0.13688838400595979</v>
      </c>
      <c r="AX518" s="112">
        <f t="shared" si="115"/>
        <v>1</v>
      </c>
      <c r="AY518" s="112">
        <f>SUMPRODUCT(AN518:AW518,幕後結果_最佳化!$Z$1005:$AI$1005)</f>
        <v>0.36396964278976868</v>
      </c>
      <c r="AZ518" s="112">
        <f>(SUMPRODUCT(AN518:AW518,MMULT(AN518:AW518,幕後結果!$AB$9:$AK$18)))*252</f>
        <v>5.5012942302644953E-2</v>
      </c>
      <c r="BA518" s="112">
        <f t="shared" si="116"/>
        <v>0.23454837945005066</v>
      </c>
      <c r="BB518" s="88">
        <f t="shared" si="117"/>
        <v>1.3688845070794597</v>
      </c>
      <c r="BC518" s="46"/>
      <c r="BD518" s="46"/>
    </row>
    <row r="519" spans="1:56">
      <c r="A519" s="81">
        <v>518</v>
      </c>
      <c r="B519" s="112">
        <v>0.83536613800207227</v>
      </c>
      <c r="C519" s="112">
        <v>3.0768020951343678E-2</v>
      </c>
      <c r="D519" s="112">
        <v>0.53274741019399996</v>
      </c>
      <c r="E519" s="112">
        <v>0.96331552542713927</v>
      </c>
      <c r="F519" s="112">
        <v>0.30039817733894569</v>
      </c>
      <c r="G519" s="112">
        <v>0.32454028037441174</v>
      </c>
      <c r="H519" s="112">
        <v>0.70496190110615409</v>
      </c>
      <c r="I519" s="112">
        <v>0.43633604167030082</v>
      </c>
      <c r="J519" s="112">
        <v>0.20346631371821711</v>
      </c>
      <c r="K519" s="90">
        <v>0.85279591164929025</v>
      </c>
      <c r="L519" s="91"/>
      <c r="M519" s="92">
        <v>518</v>
      </c>
      <c r="N519" s="115">
        <v>0.97558991537603967</v>
      </c>
      <c r="O519" s="115">
        <v>-1.869624058762573</v>
      </c>
      <c r="P519" s="115">
        <v>8.2177985045428573E-2</v>
      </c>
      <c r="Q519" s="115">
        <v>1.7905287531334706</v>
      </c>
      <c r="R519" s="115">
        <v>-0.52325565688956699</v>
      </c>
      <c r="S519" s="115">
        <v>-0.45503986290674442</v>
      </c>
      <c r="T519" s="115">
        <v>0.53872561305079647</v>
      </c>
      <c r="U519" s="112">
        <v>-0.160265311123229</v>
      </c>
      <c r="V519" s="112">
        <v>-0.8293036121557803</v>
      </c>
      <c r="W519" s="84">
        <v>1.0485002727436752</v>
      </c>
      <c r="X519" s="46"/>
      <c r="Y519" s="85">
        <v>518</v>
      </c>
      <c r="Z519" s="112">
        <f>(幕後結果!$AB$2+幕後結果!$AB$4*幕後結果_最佳化!$N1520)*12/3</f>
        <v>1.1629537216966939</v>
      </c>
      <c r="AA519" s="112">
        <f>(幕後結果!$AC$2+幕後結果!$AC$4*幕後結果_最佳化!$O1520)*12/3</f>
        <v>-3.8696327820304717</v>
      </c>
      <c r="AB519" s="112">
        <f>(幕後結果!$AD$2+幕後結果!$AD$4*幕後結果_最佳化!$P1520)*12/3</f>
        <v>0.63747288357199894</v>
      </c>
      <c r="AC519" s="112">
        <f>(幕後結果!$AE$2+幕後結果!$AE$4*幕後結果_最佳化!$Q1520)*12/3</f>
        <v>1.9402618110672627</v>
      </c>
      <c r="AD519" s="112">
        <f>(幕後結果!$AF$2+幕後結果!$AF$4*幕後結果_最佳化!$R1520)*12/3</f>
        <v>1.7620498547867545</v>
      </c>
      <c r="AE519" s="112">
        <f>(幕後結果!$AG$2+幕後結果!$AG$4*幕後結果_最佳化!$S1520)*12/3</f>
        <v>-1.1481340693084676</v>
      </c>
      <c r="AF519" s="112">
        <f>(幕後結果!$AH$2+幕後結果!$AH$4*幕後結果_最佳化!$T1520)*12/3</f>
        <v>0.13614556098902583</v>
      </c>
      <c r="AG519" s="112">
        <f>(幕後結果!$AI$2+幕後結果!$AI$4*幕後結果_最佳化!$U1520)*12/3</f>
        <v>0.88581590970643009</v>
      </c>
      <c r="AH519" s="112">
        <f>(幕後結果!$AJ$2+幕後結果!$AJ$4*幕後結果_最佳化!$V1520)*12/3</f>
        <v>0.44867339106524184</v>
      </c>
      <c r="AI519" s="86">
        <f>(幕後結果!$AK$2+幕後結果!$AK$4*幕後結果_最佳化!$W1520)*12/3</f>
        <v>0.30043358751748961</v>
      </c>
      <c r="AJ519" s="46"/>
      <c r="AK519" s="46"/>
      <c r="AL519" s="46"/>
      <c r="AM519" s="94">
        <v>518</v>
      </c>
      <c r="AN519" s="112">
        <f t="shared" si="105"/>
        <v>0.13711867330711136</v>
      </c>
      <c r="AO519" s="112">
        <f t="shared" si="106"/>
        <v>9.1459191752188529E-2</v>
      </c>
      <c r="AP519" s="112">
        <f t="shared" si="107"/>
        <v>9.7255176429216841E-2</v>
      </c>
      <c r="AQ519" s="112">
        <f t="shared" si="108"/>
        <v>0.1184790288265767</v>
      </c>
      <c r="AR519" s="112">
        <f t="shared" si="109"/>
        <v>3.4671830791962593E-2</v>
      </c>
      <c r="AS519" s="112">
        <f t="shared" si="110"/>
        <v>0.12882741714124873</v>
      </c>
      <c r="AT519" s="112">
        <f t="shared" si="111"/>
        <v>0.13250089562060707</v>
      </c>
      <c r="AU519" s="112">
        <f t="shared" si="112"/>
        <v>5.2539439779200579E-2</v>
      </c>
      <c r="AV519" s="112">
        <f t="shared" si="113"/>
        <v>0.12252821645056627</v>
      </c>
      <c r="AW519" s="112">
        <f t="shared" si="114"/>
        <v>8.4620129901321312E-2</v>
      </c>
      <c r="AX519" s="112">
        <f t="shared" si="115"/>
        <v>0.99999999999999989</v>
      </c>
      <c r="AY519" s="112">
        <f>SUMPRODUCT(AN519:AW519,幕後結果_最佳化!$Z$1005:$AI$1005)</f>
        <v>0.23730858727092394</v>
      </c>
      <c r="AZ519" s="112">
        <f>(SUMPRODUCT(AN519:AW519,MMULT(AN519:AW519,幕後結果!$AB$9:$AK$18)))*252</f>
        <v>4.3847189032231955E-2</v>
      </c>
      <c r="BA519" s="112">
        <f t="shared" si="116"/>
        <v>0.20939720397424594</v>
      </c>
      <c r="BB519" s="88">
        <f t="shared" si="117"/>
        <v>0.92842016789696258</v>
      </c>
      <c r="BC519" s="46"/>
      <c r="BD519" s="46"/>
    </row>
    <row r="520" spans="1:56">
      <c r="A520" s="81">
        <v>519</v>
      </c>
      <c r="B520" s="112">
        <v>0.87508773386660654</v>
      </c>
      <c r="C520" s="112">
        <v>0.26036821153637368</v>
      </c>
      <c r="D520" s="112">
        <v>0.17234440315156685</v>
      </c>
      <c r="E520" s="112">
        <v>0.23468609501986482</v>
      </c>
      <c r="F520" s="112">
        <v>0.32692658588856283</v>
      </c>
      <c r="G520" s="112">
        <v>0.95130478665908225</v>
      </c>
      <c r="H520" s="112">
        <v>0.93690211537986001</v>
      </c>
      <c r="I520" s="112">
        <v>0.23347724405153181</v>
      </c>
      <c r="J520" s="112">
        <v>0.485881573459509</v>
      </c>
      <c r="K520" s="90">
        <v>0.19693877902662038</v>
      </c>
      <c r="L520" s="91"/>
      <c r="M520" s="92">
        <v>519</v>
      </c>
      <c r="N520" s="115">
        <v>1.150775680488682</v>
      </c>
      <c r="O520" s="115">
        <v>-0.64221064368463054</v>
      </c>
      <c r="P520" s="115">
        <v>-0.9449413758491082</v>
      </c>
      <c r="Q520" s="115">
        <v>-0.72350091843457875</v>
      </c>
      <c r="R520" s="115">
        <v>-0.4484157573291967</v>
      </c>
      <c r="S520" s="115">
        <v>1.657638634689552</v>
      </c>
      <c r="T520" s="115">
        <v>1.5292770794378621</v>
      </c>
      <c r="U520" s="112">
        <v>-0.72744321719946281</v>
      </c>
      <c r="V520" s="112">
        <v>-3.5397037558620101E-2</v>
      </c>
      <c r="W520" s="84">
        <v>-0.85260649771361841</v>
      </c>
      <c r="X520" s="46"/>
      <c r="Y520" s="85">
        <v>519</v>
      </c>
      <c r="Z520" s="112">
        <f>(幕後結果!$AB$2+幕後結果!$AB$4*幕後結果_最佳化!$N1521)*12/3</f>
        <v>1.3804556779011918</v>
      </c>
      <c r="AA520" s="112">
        <f>(幕後結果!$AC$2+幕後結果!$AC$4*幕後結果_最佳化!$O1521)*12/3</f>
        <v>-2.1629465554679888</v>
      </c>
      <c r="AB520" s="112">
        <f>(幕後結果!$AD$2+幕後結果!$AD$4*幕後結果_最佳化!$P1521)*12/3</f>
        <v>-7.4531907637132688E-2</v>
      </c>
      <c r="AC520" s="112">
        <f>(幕後結果!$AE$2+幕後結果!$AE$4*幕後結果_最佳化!$Q1521)*12/3</f>
        <v>9.7880167637447113E-2</v>
      </c>
      <c r="AD520" s="112">
        <f>(幕後結果!$AF$2+幕後結果!$AF$4*幕後結果_最佳化!$R1521)*12/3</f>
        <v>1.5172910381927274</v>
      </c>
      <c r="AE520" s="112">
        <f>(幕後結果!$AG$2+幕後結果!$AG$4*幕後結果_最佳化!$S1521)*12/3</f>
        <v>1.1817529083205067</v>
      </c>
      <c r="AF520" s="112">
        <f>(幕後結果!$AH$2+幕後結果!$AH$4*幕後結果_最佳化!$T1521)*12/3</f>
        <v>0.53901019788820803</v>
      </c>
      <c r="AG520" s="112">
        <f>(幕後結果!$AI$2+幕後結果!$AI$4*幕後結果_最佳化!$U1521)*12/3</f>
        <v>-0.37275122603875649</v>
      </c>
      <c r="AH520" s="112">
        <f>(幕後結果!$AJ$2+幕後結果!$AJ$4*幕後結果_最佳化!$V1521)*12/3</f>
        <v>1.5538712029158797</v>
      </c>
      <c r="AI520" s="86">
        <f>(幕後結果!$AK$2+幕後結果!$AK$4*幕後結果_最佳化!$W1521)*12/3</f>
        <v>-0.47655900319931721</v>
      </c>
      <c r="AJ520" s="46"/>
      <c r="AK520" s="46"/>
      <c r="AL520" s="46"/>
      <c r="AM520" s="94">
        <v>519</v>
      </c>
      <c r="AN520" s="112">
        <f t="shared" si="105"/>
        <v>3.8679504674994807E-2</v>
      </c>
      <c r="AO520" s="112">
        <f t="shared" si="106"/>
        <v>0.20419478266963612</v>
      </c>
      <c r="AP520" s="112">
        <f t="shared" si="107"/>
        <v>1.7503004652660744E-2</v>
      </c>
      <c r="AQ520" s="112">
        <f t="shared" si="108"/>
        <v>4.5898797291413745E-2</v>
      </c>
      <c r="AR520" s="112">
        <f t="shared" si="109"/>
        <v>0.20560984577378255</v>
      </c>
      <c r="AS520" s="112">
        <f t="shared" si="110"/>
        <v>5.1438237934018902E-2</v>
      </c>
      <c r="AT520" s="112">
        <f t="shared" si="111"/>
        <v>0.18219490728246271</v>
      </c>
      <c r="AU520" s="112">
        <f t="shared" si="112"/>
        <v>0.18898134682108803</v>
      </c>
      <c r="AV520" s="112">
        <f t="shared" si="113"/>
        <v>1.3900165270434722E-2</v>
      </c>
      <c r="AW520" s="112">
        <f t="shared" si="114"/>
        <v>5.1599407629507689E-2</v>
      </c>
      <c r="AX520" s="112">
        <f t="shared" si="115"/>
        <v>1</v>
      </c>
      <c r="AY520" s="112">
        <f>SUMPRODUCT(AN520:AW520,幕後結果_最佳化!$Z$1005:$AI$1005)</f>
        <v>0.26940030626017636</v>
      </c>
      <c r="AZ520" s="112">
        <f>(SUMPRODUCT(AN520:AW520,MMULT(AN520:AW520,幕後結果!$AB$9:$AK$18)))*252</f>
        <v>6.96516390206047E-2</v>
      </c>
      <c r="BA520" s="112">
        <f t="shared" si="116"/>
        <v>0.26391596962026509</v>
      </c>
      <c r="BB520" s="88">
        <f t="shared" si="117"/>
        <v>0.85822887711598439</v>
      </c>
      <c r="BC520" s="46"/>
      <c r="BD520" s="46"/>
    </row>
    <row r="521" spans="1:56">
      <c r="A521" s="81">
        <v>520</v>
      </c>
      <c r="B521" s="112">
        <v>0.57997515790826148</v>
      </c>
      <c r="C521" s="112">
        <v>0.35183942342116614</v>
      </c>
      <c r="D521" s="112">
        <v>0.54394084855048663</v>
      </c>
      <c r="E521" s="112">
        <v>0.8123866975885039</v>
      </c>
      <c r="F521" s="112">
        <v>0.86055201587896346</v>
      </c>
      <c r="G521" s="112">
        <v>0.83729103626614254</v>
      </c>
      <c r="H521" s="112">
        <v>0.43213125574500744</v>
      </c>
      <c r="I521" s="112">
        <v>0.98764313181204</v>
      </c>
      <c r="J521" s="112">
        <v>0.60565294111936741</v>
      </c>
      <c r="K521" s="90">
        <v>6.6203419325076895E-2</v>
      </c>
      <c r="L521" s="91"/>
      <c r="M521" s="92">
        <v>520</v>
      </c>
      <c r="N521" s="115">
        <v>0.20182992754854573</v>
      </c>
      <c r="O521" s="115">
        <v>-0.38035913204687311</v>
      </c>
      <c r="P521" s="115">
        <v>0.1103670258482722</v>
      </c>
      <c r="Q521" s="115">
        <v>0.88672568782660344</v>
      </c>
      <c r="R521" s="115">
        <v>1.0828027870095578</v>
      </c>
      <c r="S521" s="115">
        <v>0.98338512702960534</v>
      </c>
      <c r="T521" s="115">
        <v>-0.17095072423141205</v>
      </c>
      <c r="U521" s="112">
        <v>2.2458481435857562</v>
      </c>
      <c r="V521" s="112">
        <v>0.26800675680276587</v>
      </c>
      <c r="W521" s="84">
        <v>-1.5046781680086456</v>
      </c>
      <c r="X521" s="46"/>
      <c r="Y521" s="85">
        <v>520</v>
      </c>
      <c r="Z521" s="112">
        <f>(幕後結果!$AB$2+幕後結果!$AB$4*幕後結果_最佳化!$N1522)*12/3</f>
        <v>0.20229170171443456</v>
      </c>
      <c r="AA521" s="112">
        <f>(幕後結果!$AC$2+幕後結果!$AC$4*幕後結果_最佳化!$O1522)*12/3</f>
        <v>-1.8845452979251973</v>
      </c>
      <c r="AB521" s="112">
        <f>(幕後結果!$AD$2+幕後結果!$AD$4*幕後結果_最佳化!$P1522)*12/3</f>
        <v>0.58009792639855073</v>
      </c>
      <c r="AC521" s="112">
        <f>(幕後結果!$AE$2+幕後結果!$AE$4*幕後結果_最佳化!$Q1522)*12/3</f>
        <v>1.503100743433113</v>
      </c>
      <c r="AD521" s="112">
        <f>(幕後結果!$AF$2+幕後結果!$AF$4*幕後結果_最佳化!$R1522)*12/3</f>
        <v>3.3501304522884072</v>
      </c>
      <c r="AE521" s="112">
        <f>(幕後結果!$AG$2+幕後結果!$AG$4*幕後結果_最佳化!$S1522)*12/3</f>
        <v>1.0329888867193844</v>
      </c>
      <c r="AF521" s="112">
        <f>(幕後結果!$AH$2+幕後結果!$AH$4*幕後結果_最佳化!$T1522)*12/3</f>
        <v>-5.0608443483102526E-2</v>
      </c>
      <c r="AG521" s="112">
        <f>(幕後結果!$AI$2+幕後結果!$AI$4*幕後結果_最佳化!$U1522)*12/3</f>
        <v>2.5994533665568302</v>
      </c>
      <c r="AH521" s="112">
        <f>(幕後結果!$AJ$2+幕後結果!$AJ$4*幕後結果_最佳化!$V1522)*12/3</f>
        <v>1.5410505450298366</v>
      </c>
      <c r="AI521" s="86">
        <f>(幕後結果!$AK$2+幕後結果!$AK$4*幕後結果_最佳化!$W1522)*12/3</f>
        <v>-0.77883667244834098</v>
      </c>
      <c r="AJ521" s="46"/>
      <c r="AK521" s="46"/>
      <c r="AL521" s="46"/>
      <c r="AM521" s="94">
        <v>520</v>
      </c>
      <c r="AN521" s="112">
        <f t="shared" si="105"/>
        <v>0.24966823541262814</v>
      </c>
      <c r="AO521" s="112">
        <f t="shared" si="106"/>
        <v>1.7310540389605177E-2</v>
      </c>
      <c r="AP521" s="112">
        <f t="shared" si="107"/>
        <v>0.13607850742663907</v>
      </c>
      <c r="AQ521" s="112">
        <f t="shared" si="108"/>
        <v>2.8768868425022376E-3</v>
      </c>
      <c r="AR521" s="112">
        <f t="shared" si="109"/>
        <v>0.22706135636957242</v>
      </c>
      <c r="AS521" s="112">
        <f t="shared" si="110"/>
        <v>4.6275472181774753E-2</v>
      </c>
      <c r="AT521" s="112">
        <f t="shared" si="111"/>
        <v>6.1305117866276827E-2</v>
      </c>
      <c r="AU521" s="112">
        <f t="shared" si="112"/>
        <v>1.0781826848941497E-2</v>
      </c>
      <c r="AV521" s="112">
        <f t="shared" si="113"/>
        <v>3.4140126750052346E-2</v>
      </c>
      <c r="AW521" s="112">
        <f t="shared" si="114"/>
        <v>0.21450192991200748</v>
      </c>
      <c r="AX521" s="112">
        <f t="shared" si="115"/>
        <v>0.99999999999999978</v>
      </c>
      <c r="AY521" s="112">
        <f>SUMPRODUCT(AN521:AW521,幕後結果_最佳化!$Z$1005:$AI$1005)</f>
        <v>0.54445109833250405</v>
      </c>
      <c r="AZ521" s="112">
        <f>(SUMPRODUCT(AN521:AW521,MMULT(AN521:AW521,幕後結果!$AB$9:$AK$18)))*252</f>
        <v>7.1748282463851329E-2</v>
      </c>
      <c r="BA521" s="112">
        <f t="shared" si="116"/>
        <v>0.26785869868990875</v>
      </c>
      <c r="BB521" s="88">
        <f t="shared" si="117"/>
        <v>1.8724465577768423</v>
      </c>
      <c r="BC521" s="46"/>
      <c r="BD521" s="46"/>
    </row>
    <row r="522" spans="1:56">
      <c r="A522" s="81">
        <v>521</v>
      </c>
      <c r="B522" s="112">
        <v>7.5321724593523376E-2</v>
      </c>
      <c r="C522" s="112">
        <v>0.89533463306450312</v>
      </c>
      <c r="D522" s="112">
        <v>0.9064502731124493</v>
      </c>
      <c r="E522" s="112">
        <v>0.60579967392775647</v>
      </c>
      <c r="F522" s="112">
        <v>0.36510942054811446</v>
      </c>
      <c r="G522" s="112">
        <v>0.68023448440781387</v>
      </c>
      <c r="H522" s="112">
        <v>0.80937466619310139</v>
      </c>
      <c r="I522" s="112">
        <v>0.31116200168327612</v>
      </c>
      <c r="J522" s="112">
        <v>0.32802084669154352</v>
      </c>
      <c r="K522" s="90">
        <v>0.68657149186886168</v>
      </c>
      <c r="L522" s="91"/>
      <c r="M522" s="92">
        <v>521</v>
      </c>
      <c r="N522" s="115">
        <v>-1.4372623970384157</v>
      </c>
      <c r="O522" s="115">
        <v>1.2554078699536855</v>
      </c>
      <c r="P522" s="115">
        <v>1.3192083911411714</v>
      </c>
      <c r="Q522" s="115">
        <v>0.26838803022547492</v>
      </c>
      <c r="R522" s="115">
        <v>-0.34483443846305523</v>
      </c>
      <c r="S522" s="115">
        <v>0.46835459666984475</v>
      </c>
      <c r="T522" s="115">
        <v>0.87559422203664117</v>
      </c>
      <c r="U522" s="112">
        <v>-0.49255931207368325</v>
      </c>
      <c r="V522" s="112">
        <v>-0.44538480206341552</v>
      </c>
      <c r="W522" s="84">
        <v>0.48615536345978799</v>
      </c>
      <c r="X522" s="46"/>
      <c r="Y522" s="85">
        <v>521</v>
      </c>
      <c r="Z522" s="112">
        <f>(幕後結果!$AB$2+幕後結果!$AB$4*幕後結果_最佳化!$N1523)*12/3</f>
        <v>-1.8327240244104219</v>
      </c>
      <c r="AA522" s="112">
        <f>(幕後結果!$AC$2+幕後結果!$AC$4*幕後結果_最佳化!$O1523)*12/3</f>
        <v>0.22724826608829773</v>
      </c>
      <c r="AB522" s="112">
        <f>(幕後結果!$AD$2+幕後結果!$AD$4*幕後結果_最佳化!$P1523)*12/3</f>
        <v>1.2993611388808417</v>
      </c>
      <c r="AC522" s="112">
        <f>(幕後結果!$AE$2+幕後結果!$AE$4*幕後結果_最佳化!$Q1523)*12/3</f>
        <v>1.5250752092733226</v>
      </c>
      <c r="AD522" s="112">
        <f>(幕後結果!$AF$2+幕後結果!$AF$4*幕後結果_最佳化!$R1523)*12/3</f>
        <v>1.8980279514178393</v>
      </c>
      <c r="AE522" s="112">
        <f>(幕後結果!$AG$2+幕後結果!$AG$4*幕後結果_最佳化!$S1523)*12/3</f>
        <v>0.77466309744564243</v>
      </c>
      <c r="AF522" s="112">
        <f>(幕後結果!$AH$2+幕後結果!$AH$4*幕後結果_最佳化!$T1523)*12/3</f>
        <v>0.77701340013499021</v>
      </c>
      <c r="AG522" s="112">
        <f>(幕後結果!$AI$2+幕後結果!$AI$4*幕後結果_最佳化!$U1523)*12/3</f>
        <v>0.49462133922534735</v>
      </c>
      <c r="AH522" s="112">
        <f>(幕後結果!$AJ$2+幕後結果!$AJ$4*幕後結果_最佳化!$V1523)*12/3</f>
        <v>0.58760826549015255</v>
      </c>
      <c r="AI522" s="86">
        <f>(幕後結果!$AK$2+幕後結果!$AK$4*幕後結果_最佳化!$W1523)*12/3</f>
        <v>0.68878911844874702</v>
      </c>
      <c r="AJ522" s="46"/>
      <c r="AK522" s="46"/>
      <c r="AL522" s="46"/>
      <c r="AM522" s="94">
        <v>521</v>
      </c>
      <c r="AN522" s="112">
        <f t="shared" si="105"/>
        <v>0.19561124403598973</v>
      </c>
      <c r="AO522" s="112">
        <f t="shared" si="106"/>
        <v>2.419950214393379E-2</v>
      </c>
      <c r="AP522" s="112">
        <f t="shared" si="107"/>
        <v>8.0733360944280838E-2</v>
      </c>
      <c r="AQ522" s="112">
        <f t="shared" si="108"/>
        <v>6.4601972019259712E-2</v>
      </c>
      <c r="AR522" s="112">
        <f t="shared" si="109"/>
        <v>7.9906198591551778E-2</v>
      </c>
      <c r="AS522" s="112">
        <f t="shared" si="110"/>
        <v>0.1661323054853738</v>
      </c>
      <c r="AT522" s="112">
        <f t="shared" si="111"/>
        <v>0.10722773228644933</v>
      </c>
      <c r="AU522" s="112">
        <f t="shared" si="112"/>
        <v>0.1161595019123223</v>
      </c>
      <c r="AV522" s="112">
        <f t="shared" si="113"/>
        <v>0.11584235920321645</v>
      </c>
      <c r="AW522" s="112">
        <f t="shared" si="114"/>
        <v>4.9585823377622205E-2</v>
      </c>
      <c r="AX522" s="112">
        <f t="shared" si="115"/>
        <v>0.99999999999999989</v>
      </c>
      <c r="AY522" s="112">
        <f>SUMPRODUCT(AN522:AW522,幕後結果_最佳化!$Z$1005:$AI$1005)</f>
        <v>0.37202810702218686</v>
      </c>
      <c r="AZ522" s="112">
        <f>(SUMPRODUCT(AN522:AW522,MMULT(AN522:AW522,幕後結果!$AB$9:$AK$18)))*252</f>
        <v>5.0317969832439254E-2</v>
      </c>
      <c r="BA522" s="112">
        <f t="shared" si="116"/>
        <v>0.22431667310398318</v>
      </c>
      <c r="BB522" s="88">
        <f t="shared" si="117"/>
        <v>1.4672476301822548</v>
      </c>
      <c r="BC522" s="46"/>
      <c r="BD522" s="46"/>
    </row>
    <row r="523" spans="1:56">
      <c r="A523" s="81">
        <v>522</v>
      </c>
      <c r="B523" s="112">
        <v>0.49753618800237831</v>
      </c>
      <c r="C523" s="112">
        <v>0.26830907476916788</v>
      </c>
      <c r="D523" s="112">
        <v>0.44154794672854103</v>
      </c>
      <c r="E523" s="112">
        <v>0.70534071612386562</v>
      </c>
      <c r="F523" s="112">
        <v>0.19210489357066374</v>
      </c>
      <c r="G523" s="112">
        <v>0.80094346256414917</v>
      </c>
      <c r="H523" s="112">
        <v>0.37783630671147717</v>
      </c>
      <c r="I523" s="112">
        <v>0.65336785221836879</v>
      </c>
      <c r="J523" s="112">
        <v>0.4731321285368264</v>
      </c>
      <c r="K523" s="90">
        <v>9.7241147046847498E-2</v>
      </c>
      <c r="L523" s="91"/>
      <c r="M523" s="92">
        <v>522</v>
      </c>
      <c r="N523" s="115">
        <v>-6.1759000763199675E-3</v>
      </c>
      <c r="O523" s="115">
        <v>-0.61793505592296061</v>
      </c>
      <c r="P523" s="115">
        <v>-0.14704577032443988</v>
      </c>
      <c r="Q523" s="115">
        <v>0.53982377727030073</v>
      </c>
      <c r="R523" s="115">
        <v>-0.8701658288204781</v>
      </c>
      <c r="S523" s="115">
        <v>0.84499599551903126</v>
      </c>
      <c r="T523" s="115">
        <v>-0.31116838826769661</v>
      </c>
      <c r="U523" s="112">
        <v>0.39442905569952513</v>
      </c>
      <c r="V523" s="112">
        <v>-6.7398759056683022E-2</v>
      </c>
      <c r="W523" s="84">
        <v>-1.2974328548792955</v>
      </c>
      <c r="X523" s="46"/>
      <c r="Y523" s="85">
        <v>522</v>
      </c>
      <c r="Z523" s="112">
        <f>(幕後結果!$AB$2+幕後結果!$AB$4*幕後結果_最佳化!$N1524)*12/3</f>
        <v>-5.5958016127960232E-2</v>
      </c>
      <c r="AA523" s="112">
        <f>(幕後結果!$AC$2+幕後結果!$AC$4*幕後結果_最佳化!$O1524)*12/3</f>
        <v>-2.2300148485706437</v>
      </c>
      <c r="AB523" s="112">
        <f>(幕後結果!$AD$2+幕後結果!$AD$4*幕後結果_最佳化!$P1524)*12/3</f>
        <v>0.27041578383661768</v>
      </c>
      <c r="AC523" s="112">
        <f>(幕後結果!$AE$2+幕後結果!$AE$4*幕後結果_最佳化!$Q1524)*12/3</f>
        <v>1.1373655123688486</v>
      </c>
      <c r="AD523" s="112">
        <f>(幕後結果!$AF$2+幕後結果!$AF$4*幕後結果_最佳化!$R1524)*12/3</f>
        <v>1.1401935844036424</v>
      </c>
      <c r="AE523" s="112">
        <f>(幕後結果!$AG$2+幕後結果!$AG$4*幕後結果_最佳化!$S1524)*12/3</f>
        <v>0.42315838705504599</v>
      </c>
      <c r="AF523" s="112">
        <f>(幕後結果!$AH$2+幕後結果!$AH$4*幕後結果_最佳化!$T1524)*12/3</f>
        <v>-0.46868017529691719</v>
      </c>
      <c r="AG523" s="112">
        <f>(幕後結果!$AI$2+幕後結果!$AI$4*幕後結果_最佳化!$U1524)*12/3</f>
        <v>0.72407931681864623</v>
      </c>
      <c r="AH523" s="112">
        <f>(幕後結果!$AJ$2+幕後結果!$AJ$4*幕後結果_最佳化!$V1524)*12/3</f>
        <v>0.67298545424324352</v>
      </c>
      <c r="AI523" s="86">
        <f>(幕後結果!$AK$2+幕後結果!$AK$4*幕後結果_最佳化!$W1524)*12/3</f>
        <v>-1.1235798610037129</v>
      </c>
      <c r="AJ523" s="46"/>
      <c r="AK523" s="46"/>
      <c r="AL523" s="46"/>
      <c r="AM523" s="94">
        <v>522</v>
      </c>
      <c r="AN523" s="112">
        <f t="shared" si="105"/>
        <v>5.5231438102425319E-2</v>
      </c>
      <c r="AO523" s="112">
        <f t="shared" si="106"/>
        <v>0.16379879118627808</v>
      </c>
      <c r="AP523" s="112">
        <f t="shared" si="107"/>
        <v>0.13624528374766706</v>
      </c>
      <c r="AQ523" s="112">
        <f t="shared" si="108"/>
        <v>4.3189150576002477E-2</v>
      </c>
      <c r="AR523" s="112">
        <f t="shared" si="109"/>
        <v>1.519532295116199E-2</v>
      </c>
      <c r="AS523" s="112">
        <f t="shared" si="110"/>
        <v>9.1832722004306047E-2</v>
      </c>
      <c r="AT523" s="112">
        <f t="shared" si="111"/>
        <v>0.13053282708679409</v>
      </c>
      <c r="AU523" s="112">
        <f t="shared" si="112"/>
        <v>8.0205943334876101E-2</v>
      </c>
      <c r="AV523" s="112">
        <f t="shared" si="113"/>
        <v>0.1196619732545758</v>
      </c>
      <c r="AW523" s="112">
        <f t="shared" si="114"/>
        <v>0.16410654775591318</v>
      </c>
      <c r="AX523" s="112">
        <f t="shared" si="115"/>
        <v>1.0000000000000002</v>
      </c>
      <c r="AY523" s="112">
        <f>SUMPRODUCT(AN523:AW523,幕後結果_最佳化!$Z$1005:$AI$1005)</f>
        <v>7.0917512652635573E-2</v>
      </c>
      <c r="AZ523" s="112">
        <f>(SUMPRODUCT(AN523:AW523,MMULT(AN523:AW523,幕後結果!$AB$9:$AK$18)))*252</f>
        <v>4.9913779108632976E-2</v>
      </c>
      <c r="BA523" s="112">
        <f t="shared" si="116"/>
        <v>0.22341391878894426</v>
      </c>
      <c r="BB523" s="88">
        <f t="shared" si="117"/>
        <v>0.12540629878617049</v>
      </c>
      <c r="BC523" s="46"/>
      <c r="BD523" s="46"/>
    </row>
    <row r="524" spans="1:56">
      <c r="A524" s="81">
        <v>523</v>
      </c>
      <c r="B524" s="112">
        <v>0.91231396918092433</v>
      </c>
      <c r="C524" s="112">
        <v>0.3689156672892504</v>
      </c>
      <c r="D524" s="112">
        <v>0.57160680638287098</v>
      </c>
      <c r="E524" s="112">
        <v>0.52862685073029847</v>
      </c>
      <c r="F524" s="112">
        <v>0.76885071793799953</v>
      </c>
      <c r="G524" s="112">
        <v>0.7116220122762924</v>
      </c>
      <c r="H524" s="112">
        <v>0.12195974666109177</v>
      </c>
      <c r="I524" s="112">
        <v>0.70821354055983021</v>
      </c>
      <c r="J524" s="112">
        <v>0.86477170774531142</v>
      </c>
      <c r="K524" s="90">
        <v>0.24640339219224594</v>
      </c>
      <c r="L524" s="91"/>
      <c r="M524" s="92">
        <v>523</v>
      </c>
      <c r="N524" s="115">
        <v>1.3551428095076841</v>
      </c>
      <c r="O524" s="115">
        <v>-0.3347265991185584</v>
      </c>
      <c r="P524" s="115">
        <v>0.18046645475050854</v>
      </c>
      <c r="Q524" s="115">
        <v>7.1818564620579478E-2</v>
      </c>
      <c r="R524" s="115">
        <v>0.73506720796568381</v>
      </c>
      <c r="S524" s="115">
        <v>0.5581294740037015</v>
      </c>
      <c r="T524" s="115">
        <v>-1.1652458446530518</v>
      </c>
      <c r="U524" s="112">
        <v>0.54817329225181277</v>
      </c>
      <c r="V524" s="112">
        <v>1.1020117013962187</v>
      </c>
      <c r="W524" s="84">
        <v>-0.6858514561482425</v>
      </c>
      <c r="X524" s="46"/>
      <c r="Y524" s="85">
        <v>523</v>
      </c>
      <c r="Z524" s="112">
        <f>(幕後結果!$AB$2+幕後結果!$AB$4*幕後結果_最佳化!$N1525)*12/3</f>
        <v>1.6341877680453258</v>
      </c>
      <c r="AA524" s="112">
        <f>(幕後結果!$AC$2+幕後結果!$AC$4*幕後結果_最佳化!$O1525)*12/3</f>
        <v>-1.7214546648685214</v>
      </c>
      <c r="AB524" s="112">
        <f>(幕後結果!$AD$2+幕後結果!$AD$4*幕後結果_最佳化!$P1525)*12/3</f>
        <v>0.9927907987540997</v>
      </c>
      <c r="AC524" s="112">
        <f>(幕後結果!$AE$2+幕後結果!$AE$4*幕後結果_最佳化!$Q1525)*12/3</f>
        <v>1.0052851599179997</v>
      </c>
      <c r="AD524" s="112">
        <f>(幕後結果!$AF$2+幕後結果!$AF$4*幕後結果_最佳化!$R1525)*12/3</f>
        <v>3.1991351819162497</v>
      </c>
      <c r="AE524" s="112">
        <f>(幕後結果!$AG$2+幕後結果!$AG$4*幕後結果_最佳化!$S1525)*12/3</f>
        <v>0.46536698427010692</v>
      </c>
      <c r="AF524" s="112">
        <f>(幕後結果!$AH$2+幕後結果!$AH$4*幕後結果_最佳化!$T1525)*12/3</f>
        <v>-0.83556347579043899</v>
      </c>
      <c r="AG524" s="112">
        <f>(幕後結果!$AI$2+幕後結果!$AI$4*幕後結果_最佳化!$U1525)*12/3</f>
        <v>1.0350934649900145</v>
      </c>
      <c r="AH524" s="112">
        <f>(幕後結果!$AJ$2+幕後結果!$AJ$4*幕後結果_最佳化!$V1525)*12/3</f>
        <v>2.4681979483518166</v>
      </c>
      <c r="AI524" s="86">
        <f>(幕後結果!$AK$2+幕後結果!$AK$4*幕後結果_最佳化!$W1525)*12/3</f>
        <v>6.4615822637357379E-2</v>
      </c>
      <c r="AJ524" s="46"/>
      <c r="AK524" s="46"/>
      <c r="AL524" s="46"/>
      <c r="AM524" s="94">
        <v>523</v>
      </c>
      <c r="AN524" s="112">
        <f t="shared" si="105"/>
        <v>3.327765182732827E-3</v>
      </c>
      <c r="AO524" s="112">
        <f t="shared" si="106"/>
        <v>7.3865269702734063E-2</v>
      </c>
      <c r="AP524" s="112">
        <f t="shared" si="107"/>
        <v>0.13346743964070562</v>
      </c>
      <c r="AQ524" s="112">
        <f t="shared" si="108"/>
        <v>0.18410250487191104</v>
      </c>
      <c r="AR524" s="112">
        <f t="shared" si="109"/>
        <v>0.12518359641189181</v>
      </c>
      <c r="AS524" s="112">
        <f t="shared" si="110"/>
        <v>8.8711940571189418E-2</v>
      </c>
      <c r="AT524" s="112">
        <f t="shared" si="111"/>
        <v>3.7124527368047618E-2</v>
      </c>
      <c r="AU524" s="112">
        <f t="shared" si="112"/>
        <v>0.11505037406099267</v>
      </c>
      <c r="AV524" s="112">
        <f t="shared" si="113"/>
        <v>0.16326900869005007</v>
      </c>
      <c r="AW524" s="112">
        <f t="shared" si="114"/>
        <v>7.5897573499744866E-2</v>
      </c>
      <c r="AX524" s="112">
        <f t="shared" si="115"/>
        <v>1.0000000000000002</v>
      </c>
      <c r="AY524" s="112">
        <f>SUMPRODUCT(AN524:AW524,幕後結果_最佳化!$Z$1005:$AI$1005)</f>
        <v>0.61900019433571096</v>
      </c>
      <c r="AZ524" s="112">
        <f>(SUMPRODUCT(AN524:AW524,MMULT(AN524:AW524,幕後結果!$AB$9:$AK$18)))*252</f>
        <v>5.1099607772472265E-2</v>
      </c>
      <c r="BA524" s="112">
        <f t="shared" si="116"/>
        <v>0.22605222355126761</v>
      </c>
      <c r="BB524" s="88">
        <f t="shared" si="117"/>
        <v>2.548526996484306</v>
      </c>
      <c r="BC524" s="46"/>
      <c r="BD524" s="46"/>
    </row>
    <row r="525" spans="1:56">
      <c r="A525" s="81">
        <v>524</v>
      </c>
      <c r="B525" s="112">
        <v>0.7238175047539428</v>
      </c>
      <c r="C525" s="112">
        <v>5.3140398632653962E-2</v>
      </c>
      <c r="D525" s="112">
        <v>0.75567810715507089</v>
      </c>
      <c r="E525" s="112">
        <v>0.77566761581658228</v>
      </c>
      <c r="F525" s="112">
        <v>0.1620818563050459</v>
      </c>
      <c r="G525" s="112">
        <v>0.28910791392974899</v>
      </c>
      <c r="H525" s="112">
        <v>0.32744527675000601</v>
      </c>
      <c r="I525" s="112">
        <v>0.58552727070637856</v>
      </c>
      <c r="J525" s="112">
        <v>0.1637976227491369</v>
      </c>
      <c r="K525" s="90">
        <v>7.0607068344075596E-2</v>
      </c>
      <c r="L525" s="91"/>
      <c r="M525" s="92">
        <v>524</v>
      </c>
      <c r="N525" s="115">
        <v>0.59421998077285276</v>
      </c>
      <c r="O525" s="115">
        <v>-1.6151380745528376</v>
      </c>
      <c r="P525" s="115">
        <v>0.6924675051205138</v>
      </c>
      <c r="Q525" s="115">
        <v>0.75764293713961495</v>
      </c>
      <c r="R525" s="115">
        <v>-0.98593764458462152</v>
      </c>
      <c r="S525" s="115">
        <v>-0.55599272533241362</v>
      </c>
      <c r="T525" s="115">
        <v>-0.44697854155066857</v>
      </c>
      <c r="U525" s="112">
        <v>0.21605425264184008</v>
      </c>
      <c r="V525" s="112">
        <v>-0.97896910407425175</v>
      </c>
      <c r="W525" s="84">
        <v>-1.4712847094832722</v>
      </c>
      <c r="X525" s="46"/>
      <c r="Y525" s="85">
        <v>524</v>
      </c>
      <c r="Z525" s="112">
        <f>(幕後結果!$AB$2+幕後結果!$AB$4*幕後結果_最佳化!$N1526)*12/3</f>
        <v>0.68946372802945932</v>
      </c>
      <c r="AA525" s="112">
        <f>(幕後結果!$AC$2+幕後結果!$AC$4*幕後結果_最佳化!$O1526)*12/3</f>
        <v>-3.5520678916002111</v>
      </c>
      <c r="AB525" s="112">
        <f>(幕後結果!$AD$2+幕後結果!$AD$4*幕後結果_最佳化!$P1526)*12/3</f>
        <v>1.0769356637489818</v>
      </c>
      <c r="AC525" s="112">
        <f>(幕後結果!$AE$2+幕後結果!$AE$4*幕後結果_最佳化!$Q1526)*12/3</f>
        <v>1.3564450105490833</v>
      </c>
      <c r="AD525" s="112">
        <f>(幕後結果!$AF$2+幕後結果!$AF$4*幕後結果_最佳化!$R1526)*12/3</f>
        <v>1.12064218208209</v>
      </c>
      <c r="AE525" s="112">
        <f>(幕後結果!$AG$2+幕後結果!$AG$4*幕後結果_最佳化!$S1526)*12/3</f>
        <v>-1.3045618664030196</v>
      </c>
      <c r="AF525" s="112">
        <f>(幕後結果!$AH$2+幕後結果!$AH$4*幕後結果_最佳化!$T1526)*12/3</f>
        <v>-0.55423232140840739</v>
      </c>
      <c r="AG525" s="112">
        <f>(幕後結果!$AI$2+幕後結果!$AI$4*幕後結果_最佳化!$U1526)*12/3</f>
        <v>0.53930593904123325</v>
      </c>
      <c r="AH525" s="112">
        <f>(幕後結果!$AJ$2+幕後結果!$AJ$4*幕後結果_最佳化!$V1526)*12/3</f>
        <v>2.9880463750963537E-2</v>
      </c>
      <c r="AI525" s="86">
        <f>(幕後結果!$AK$2+幕後結果!$AK$4*幕後結果_最佳化!$W1526)*12/3</f>
        <v>-1.5599814438879698</v>
      </c>
      <c r="AJ525" s="46"/>
      <c r="AK525" s="46"/>
      <c r="AL525" s="46"/>
      <c r="AM525" s="94">
        <v>524</v>
      </c>
      <c r="AN525" s="112">
        <f t="shared" si="105"/>
        <v>1.4716618987012002E-2</v>
      </c>
      <c r="AO525" s="112">
        <f t="shared" si="106"/>
        <v>7.4057526869804796E-2</v>
      </c>
      <c r="AP525" s="112">
        <f t="shared" si="107"/>
        <v>0.12574377943828938</v>
      </c>
      <c r="AQ525" s="112">
        <f t="shared" si="108"/>
        <v>0.18085397221552094</v>
      </c>
      <c r="AR525" s="112">
        <f t="shared" si="109"/>
        <v>0.12239346851461431</v>
      </c>
      <c r="AS525" s="112">
        <f t="shared" si="110"/>
        <v>0.17321514491907941</v>
      </c>
      <c r="AT525" s="112">
        <f t="shared" si="111"/>
        <v>5.4877936450435233E-2</v>
      </c>
      <c r="AU525" s="112">
        <f t="shared" si="112"/>
        <v>0.13426757172279369</v>
      </c>
      <c r="AV525" s="112">
        <f t="shared" si="113"/>
        <v>2.8139350480243304E-2</v>
      </c>
      <c r="AW525" s="112">
        <f t="shared" si="114"/>
        <v>9.1734630402207112E-2</v>
      </c>
      <c r="AX525" s="112">
        <f t="shared" si="115"/>
        <v>1.0000000000000002</v>
      </c>
      <c r="AY525" s="112">
        <f>SUMPRODUCT(AN525:AW525,幕後結果_最佳化!$Z$1005:$AI$1005)</f>
        <v>0.44927141611364124</v>
      </c>
      <c r="AZ525" s="112">
        <f>(SUMPRODUCT(AN525:AW525,MMULT(AN525:AW525,幕後結果!$AB$9:$AK$18)))*252</f>
        <v>5.5018245530582037E-2</v>
      </c>
      <c r="BA525" s="112">
        <f t="shared" si="116"/>
        <v>0.23455968436750174</v>
      </c>
      <c r="BB525" s="88">
        <f t="shared" si="117"/>
        <v>1.7324861994482801</v>
      </c>
      <c r="BC525" s="46"/>
      <c r="BD525" s="46"/>
    </row>
    <row r="526" spans="1:56">
      <c r="A526" s="81">
        <v>525</v>
      </c>
      <c r="B526" s="112">
        <v>0.31257330962309693</v>
      </c>
      <c r="C526" s="112">
        <v>0.49105404804647823</v>
      </c>
      <c r="D526" s="112">
        <v>0.18747006415140777</v>
      </c>
      <c r="E526" s="112">
        <v>0.12756033028064651</v>
      </c>
      <c r="F526" s="112">
        <v>0.54476675062756375</v>
      </c>
      <c r="G526" s="112">
        <v>0.5751298278502921</v>
      </c>
      <c r="H526" s="112">
        <v>0.96955185374829789</v>
      </c>
      <c r="I526" s="112">
        <v>0.79970035433621933</v>
      </c>
      <c r="J526" s="112">
        <v>0.34789212466297181</v>
      </c>
      <c r="K526" s="90">
        <v>0.64641897842871288</v>
      </c>
      <c r="L526" s="91"/>
      <c r="M526" s="92">
        <v>525</v>
      </c>
      <c r="N526" s="115">
        <v>-0.48856934647575706</v>
      </c>
      <c r="O526" s="115">
        <v>-2.2426055750193956E-2</v>
      </c>
      <c r="P526" s="115">
        <v>-0.88725778445434356</v>
      </c>
      <c r="Q526" s="115">
        <v>-1.1379995731784212</v>
      </c>
      <c r="R526" s="115">
        <v>0.11245014337988246</v>
      </c>
      <c r="S526" s="115">
        <v>0.18944973879770222</v>
      </c>
      <c r="T526" s="115">
        <v>1.8742476990996104</v>
      </c>
      <c r="U526" s="112">
        <v>0.8405514064982994</v>
      </c>
      <c r="V526" s="112">
        <v>-0.39101756921315628</v>
      </c>
      <c r="W526" s="84">
        <v>0.37567026941377757</v>
      </c>
      <c r="X526" s="46"/>
      <c r="Y526" s="85">
        <v>525</v>
      </c>
      <c r="Z526" s="112">
        <f>(幕後結果!$AB$2+幕後結果!$AB$4*幕後結果_最佳化!$N1527)*12/3</f>
        <v>-0.65487379096071585</v>
      </c>
      <c r="AA526" s="112">
        <f>(幕後結果!$AC$2+幕後結果!$AC$4*幕後結果_最佳化!$O1527)*12/3</f>
        <v>-1.451272807384667</v>
      </c>
      <c r="AB526" s="112">
        <f>(幕後結果!$AD$2+幕後結果!$AD$4*幕後結果_最佳化!$P1527)*12/3</f>
        <v>-0.45537245427675749</v>
      </c>
      <c r="AC526" s="112">
        <f>(幕後結果!$AE$2+幕後結果!$AE$4*幕後結果_最佳化!$Q1527)*12/3</f>
        <v>-0.17950634681742628</v>
      </c>
      <c r="AD526" s="112">
        <f>(幕後結果!$AF$2+幕後結果!$AF$4*幕後結果_最佳化!$R1527)*12/3</f>
        <v>1.6678957418375351</v>
      </c>
      <c r="AE526" s="112">
        <f>(幕後結果!$AG$2+幕後結果!$AG$4*幕後結果_最佳化!$S1527)*12/3</f>
        <v>4.9720390490223809E-4</v>
      </c>
      <c r="AF526" s="112">
        <f>(幕後結果!$AH$2+幕後結果!$AH$4*幕後結果_最佳化!$T1527)*12/3</f>
        <v>0.99724623545953828</v>
      </c>
      <c r="AG526" s="112">
        <f>(幕後結果!$AI$2+幕後結果!$AI$4*幕後結果_最佳化!$U1527)*12/3</f>
        <v>0.23047302789288296</v>
      </c>
      <c r="AH526" s="112">
        <f>(幕後結果!$AJ$2+幕後結果!$AJ$4*幕後結果_最佳化!$V1527)*12/3</f>
        <v>1.0466382645229213</v>
      </c>
      <c r="AI526" s="86">
        <f>(幕後結果!$AK$2+幕後結果!$AK$4*幕後結果_最佳化!$W1527)*12/3</f>
        <v>0.19416879989060329</v>
      </c>
      <c r="AJ526" s="46"/>
      <c r="AK526" s="46"/>
      <c r="AL526" s="46"/>
      <c r="AM526" s="94">
        <v>525</v>
      </c>
      <c r="AN526" s="112">
        <f t="shared" si="105"/>
        <v>6.0213084050405034E-2</v>
      </c>
      <c r="AO526" s="112">
        <f t="shared" si="106"/>
        <v>1.997973554956841E-2</v>
      </c>
      <c r="AP526" s="112">
        <f t="shared" si="107"/>
        <v>0.14869415067784661</v>
      </c>
      <c r="AQ526" s="112">
        <f t="shared" si="108"/>
        <v>0.10342540775315774</v>
      </c>
      <c r="AR526" s="112">
        <f t="shared" si="109"/>
        <v>0.13130003377902844</v>
      </c>
      <c r="AS526" s="112">
        <f t="shared" si="110"/>
        <v>0.1418156884975259</v>
      </c>
      <c r="AT526" s="112">
        <f t="shared" si="111"/>
        <v>3.2186114927716988E-2</v>
      </c>
      <c r="AU526" s="112">
        <f t="shared" si="112"/>
        <v>0.1723411170971999</v>
      </c>
      <c r="AV526" s="112">
        <f t="shared" si="113"/>
        <v>2.5012938392359779E-2</v>
      </c>
      <c r="AW526" s="112">
        <f t="shared" si="114"/>
        <v>0.16503172927519125</v>
      </c>
      <c r="AX526" s="112">
        <f t="shared" si="115"/>
        <v>1</v>
      </c>
      <c r="AY526" s="112">
        <f>SUMPRODUCT(AN526:AW526,幕後結果_最佳化!$Z$1005:$AI$1005)</f>
        <v>0.49680439100421731</v>
      </c>
      <c r="AZ526" s="112">
        <f>(SUMPRODUCT(AN526:AW526,MMULT(AN526:AW526,幕後結果!$AB$9:$AK$18)))*252</f>
        <v>5.506071325487872E-2</v>
      </c>
      <c r="BA526" s="112">
        <f t="shared" si="116"/>
        <v>0.23465019338342494</v>
      </c>
      <c r="BB526" s="88">
        <f t="shared" si="117"/>
        <v>1.9343874575995976</v>
      </c>
      <c r="BC526" s="46"/>
      <c r="BD526" s="46"/>
    </row>
    <row r="527" spans="1:56">
      <c r="A527" s="81">
        <v>526</v>
      </c>
      <c r="B527" s="112">
        <v>0.12275288641871374</v>
      </c>
      <c r="C527" s="112">
        <v>0.10455054585688139</v>
      </c>
      <c r="D527" s="112">
        <v>0.54919607401970838</v>
      </c>
      <c r="E527" s="112">
        <v>0.95935856266019304</v>
      </c>
      <c r="F527" s="112">
        <v>0.16966815180520611</v>
      </c>
      <c r="G527" s="112">
        <v>0.57047338285668325</v>
      </c>
      <c r="H527" s="112">
        <v>6.2864454976597761E-2</v>
      </c>
      <c r="I527" s="112">
        <v>1.7994710091372212E-2</v>
      </c>
      <c r="J527" s="112">
        <v>0.26398098050161267</v>
      </c>
      <c r="K527" s="90">
        <v>0.28601017318588262</v>
      </c>
      <c r="L527" s="91"/>
      <c r="M527" s="92">
        <v>526</v>
      </c>
      <c r="N527" s="115">
        <v>-1.1613347994212533</v>
      </c>
      <c r="O527" s="115">
        <v>-1.256041037804569</v>
      </c>
      <c r="P527" s="115">
        <v>0.12363048771267518</v>
      </c>
      <c r="Q527" s="115">
        <v>1.7432905531037082</v>
      </c>
      <c r="R527" s="115">
        <v>-0.95547745008763441</v>
      </c>
      <c r="S527" s="115">
        <v>0.17757948852078456</v>
      </c>
      <c r="T527" s="115">
        <v>-1.5311638205987046</v>
      </c>
      <c r="U527" s="112">
        <v>-2.0970469412058064</v>
      </c>
      <c r="V527" s="112">
        <v>-0.63112015903231722</v>
      </c>
      <c r="W527" s="84">
        <v>-0.56507853702875199</v>
      </c>
      <c r="X527" s="46"/>
      <c r="Y527" s="85">
        <v>526</v>
      </c>
      <c r="Z527" s="112">
        <f>(幕後結果!$AB$2+幕後結果!$AB$4*幕後結果_最佳化!$N1528)*12/3</f>
        <v>-1.4901460060768452</v>
      </c>
      <c r="AA527" s="112">
        <f>(幕後結果!$AC$2+幕後結果!$AC$4*幕後結果_最佳化!$O1528)*12/3</f>
        <v>-3.2097374933802372</v>
      </c>
      <c r="AB527" s="112">
        <f>(幕後結果!$AD$2+幕後結果!$AD$4*幕後結果_最佳化!$P1528)*12/3</f>
        <v>9.2085685575042486E-2</v>
      </c>
      <c r="AC527" s="112">
        <f>(幕後結果!$AE$2+幕後結果!$AE$4*幕後結果_最佳化!$Q1528)*12/3</f>
        <v>1.8946580913259368</v>
      </c>
      <c r="AD527" s="112">
        <f>(幕後結果!$AF$2+幕後結果!$AF$4*幕後結果_最佳化!$R1528)*12/3</f>
        <v>0.83381567322986072</v>
      </c>
      <c r="AE527" s="112">
        <f>(幕後結果!$AG$2+幕後結果!$AG$4*幕後結果_最佳化!$S1528)*12/3</f>
        <v>-0.34684103197946187</v>
      </c>
      <c r="AF527" s="112">
        <f>(幕後結果!$AH$2+幕後結果!$AH$4*幕後結果_最佳化!$T1528)*12/3</f>
        <v>-1.1578149415074632</v>
      </c>
      <c r="AG527" s="112">
        <f>(幕後結果!$AI$2+幕後結果!$AI$4*幕後結果_最佳化!$U1528)*12/3</f>
        <v>-0.95198278273273651</v>
      </c>
      <c r="AH527" s="112">
        <f>(幕後結果!$AJ$2+幕後結果!$AJ$4*幕後結果_最佳化!$V1528)*12/3</f>
        <v>-0.20436049481251506</v>
      </c>
      <c r="AI527" s="86">
        <f>(幕後結果!$AK$2+幕後結果!$AK$4*幕後結果_最佳化!$W1528)*12/3</f>
        <v>-1.0994711848117131</v>
      </c>
      <c r="AJ527" s="46"/>
      <c r="AK527" s="46"/>
      <c r="AL527" s="46"/>
      <c r="AM527" s="94">
        <v>526</v>
      </c>
      <c r="AN527" s="112">
        <f t="shared" si="105"/>
        <v>0.13322534153153959</v>
      </c>
      <c r="AO527" s="112">
        <f t="shared" si="106"/>
        <v>0.13502732871034595</v>
      </c>
      <c r="AP527" s="112">
        <f t="shared" si="107"/>
        <v>2.906080190026656E-2</v>
      </c>
      <c r="AQ527" s="112">
        <f t="shared" si="108"/>
        <v>0.10568997898164605</v>
      </c>
      <c r="AR527" s="112">
        <f t="shared" si="109"/>
        <v>0.12948915364307842</v>
      </c>
      <c r="AS527" s="112">
        <f t="shared" si="110"/>
        <v>4.5901362960937442E-2</v>
      </c>
      <c r="AT527" s="112">
        <f t="shared" si="111"/>
        <v>0.13253276182513049</v>
      </c>
      <c r="AU527" s="112">
        <f t="shared" si="112"/>
        <v>5.8384205782276724E-2</v>
      </c>
      <c r="AV527" s="112">
        <f t="shared" si="113"/>
        <v>0.1079122717364451</v>
      </c>
      <c r="AW527" s="112">
        <f t="shared" si="114"/>
        <v>0.12277679292833381</v>
      </c>
      <c r="AX527" s="112">
        <f t="shared" si="115"/>
        <v>1.0000000000000002</v>
      </c>
      <c r="AY527" s="112">
        <f>SUMPRODUCT(AN527:AW527,幕後結果_最佳化!$Z$1005:$AI$1005)</f>
        <v>0.32806692064530302</v>
      </c>
      <c r="AZ527" s="112">
        <f>(SUMPRODUCT(AN527:AW527,MMULT(AN527:AW527,幕後結果!$AB$9:$AK$18)))*252</f>
        <v>5.2760785382111881E-2</v>
      </c>
      <c r="BA527" s="112">
        <f t="shared" si="116"/>
        <v>0.22969716015247529</v>
      </c>
      <c r="BB527" s="88">
        <f t="shared" si="117"/>
        <v>1.2414908414888819</v>
      </c>
      <c r="BC527" s="46"/>
      <c r="BD527" s="46"/>
    </row>
    <row r="528" spans="1:56">
      <c r="A528" s="81">
        <v>527</v>
      </c>
      <c r="B528" s="112">
        <v>0.95329377683752936</v>
      </c>
      <c r="C528" s="112">
        <v>0.19615584362753147</v>
      </c>
      <c r="D528" s="112">
        <v>0.68412029413548714</v>
      </c>
      <c r="E528" s="112">
        <v>0.80089852119038563</v>
      </c>
      <c r="F528" s="112">
        <v>0.54738171801524982</v>
      </c>
      <c r="G528" s="112">
        <v>0.71790009870893812</v>
      </c>
      <c r="H528" s="112">
        <v>0.49207975006660987</v>
      </c>
      <c r="I528" s="112">
        <v>0.50818229124062864</v>
      </c>
      <c r="J528" s="112">
        <v>0.92136990140834496</v>
      </c>
      <c r="K528" s="90">
        <v>0.43539741568377854</v>
      </c>
      <c r="L528" s="91"/>
      <c r="M528" s="92">
        <v>527</v>
      </c>
      <c r="N528" s="115">
        <v>1.6776653554657008</v>
      </c>
      <c r="O528" s="115">
        <v>-0.85543262758530647</v>
      </c>
      <c r="P528" s="115">
        <v>0.47925193450260672</v>
      </c>
      <c r="Q528" s="115">
        <v>0.84483502222474793</v>
      </c>
      <c r="R528" s="115">
        <v>0.11904896393321877</v>
      </c>
      <c r="S528" s="115">
        <v>0.57661464681085617</v>
      </c>
      <c r="T528" s="115">
        <v>-1.9854426778143454E-2</v>
      </c>
      <c r="U528" s="112">
        <v>2.0511400735343924E-2</v>
      </c>
      <c r="V528" s="112">
        <v>1.414346476060647</v>
      </c>
      <c r="W528" s="84">
        <v>-0.16264896553693292</v>
      </c>
      <c r="X528" s="46"/>
      <c r="Y528" s="85">
        <v>527</v>
      </c>
      <c r="Z528" s="112">
        <f>(幕後結果!$AB$2+幕後結果!$AB$4*幕後結果_最佳化!$N1529)*12/3</f>
        <v>2.0346157629844051</v>
      </c>
      <c r="AA528" s="112">
        <f>(幕後結果!$AC$2+幕後結果!$AC$4*幕後結果_最佳化!$O1529)*12/3</f>
        <v>-2.411003150808519</v>
      </c>
      <c r="AB528" s="112">
        <f>(幕後結果!$AD$2+幕後結果!$AD$4*幕後結果_最佳化!$P1529)*12/3</f>
        <v>1.2957750345823447</v>
      </c>
      <c r="AC528" s="112">
        <f>(幕後結果!$AE$2+幕後結果!$AE$4*幕後結果_最佳化!$Q1529)*12/3</f>
        <v>1.5653921721583979</v>
      </c>
      <c r="AD528" s="112">
        <f>(幕後結果!$AF$2+幕後結果!$AF$4*幕後結果_最佳化!$R1529)*12/3</f>
        <v>2.7503630597751569</v>
      </c>
      <c r="AE528" s="112">
        <f>(幕後結果!$AG$2+幕後結果!$AG$4*幕後結果_最佳化!$S1529)*12/3</f>
        <v>0.26161635120958693</v>
      </c>
      <c r="AF528" s="112">
        <f>(幕後結果!$AH$2+幕後結果!$AH$4*幕後結果_最佳化!$T1529)*12/3</f>
        <v>-0.14022535593986468</v>
      </c>
      <c r="AG528" s="112">
        <f>(幕後結果!$AI$2+幕後結果!$AI$4*幕後結果_最佳化!$U1529)*12/3</f>
        <v>1.1211307813907874</v>
      </c>
      <c r="AH528" s="112">
        <f>(幕後結果!$AJ$2+幕後結果!$AJ$4*幕後結果_最佳化!$V1529)*12/3</f>
        <v>2.784156386673585</v>
      </c>
      <c r="AI528" s="86">
        <f>(幕後結果!$AK$2+幕後結果!$AK$4*幕後結果_最佳化!$W1529)*12/3</f>
        <v>0.3985957232792201</v>
      </c>
      <c r="AJ528" s="46"/>
      <c r="AK528" s="46"/>
      <c r="AL528" s="46"/>
      <c r="AM528" s="94">
        <v>527</v>
      </c>
      <c r="AN528" s="112">
        <f t="shared" si="105"/>
        <v>8.7125672782680672E-2</v>
      </c>
      <c r="AO528" s="112">
        <f t="shared" si="106"/>
        <v>0.14641010366887744</v>
      </c>
      <c r="AP528" s="112">
        <f t="shared" si="107"/>
        <v>0.13301871597585502</v>
      </c>
      <c r="AQ528" s="112">
        <f t="shared" si="108"/>
        <v>0.11478489657856583</v>
      </c>
      <c r="AR528" s="112">
        <f t="shared" si="109"/>
        <v>0.13368268675117354</v>
      </c>
      <c r="AS528" s="112">
        <f t="shared" si="110"/>
        <v>0.13885530589645018</v>
      </c>
      <c r="AT528" s="112">
        <f t="shared" si="111"/>
        <v>0.10276386310880385</v>
      </c>
      <c r="AU528" s="112">
        <f t="shared" si="112"/>
        <v>1.2800707694845153E-2</v>
      </c>
      <c r="AV528" s="112">
        <f t="shared" si="113"/>
        <v>1.6988394109741206E-2</v>
      </c>
      <c r="AW528" s="112">
        <f t="shared" si="114"/>
        <v>0.11356965343300718</v>
      </c>
      <c r="AX528" s="112">
        <f t="shared" si="115"/>
        <v>1</v>
      </c>
      <c r="AY528" s="112">
        <f>SUMPRODUCT(AN528:AW528,幕後結果_最佳化!$Z$1005:$AI$1005)</f>
        <v>0.25340797138532473</v>
      </c>
      <c r="AZ528" s="112">
        <f>(SUMPRODUCT(AN528:AW528,MMULT(AN528:AW528,幕後結果!$AB$9:$AK$18)))*252</f>
        <v>5.4363436615089716E-2</v>
      </c>
      <c r="BA528" s="112">
        <f t="shared" si="116"/>
        <v>0.23315968050906596</v>
      </c>
      <c r="BB528" s="88">
        <f t="shared" si="117"/>
        <v>0.90284894423304696</v>
      </c>
      <c r="BC528" s="46"/>
      <c r="BD528" s="46"/>
    </row>
    <row r="529" spans="1:56">
      <c r="A529" s="81">
        <v>528</v>
      </c>
      <c r="B529" s="112">
        <v>0.76927127161055875</v>
      </c>
      <c r="C529" s="112">
        <v>3.8294094674504731E-2</v>
      </c>
      <c r="D529" s="112">
        <v>8.7910868042068602E-2</v>
      </c>
      <c r="E529" s="112">
        <v>0.29662064890424689</v>
      </c>
      <c r="F529" s="112">
        <v>0.86996881773580048</v>
      </c>
      <c r="G529" s="112">
        <v>0.45395283425340582</v>
      </c>
      <c r="H529" s="112">
        <v>0.90630634229590012</v>
      </c>
      <c r="I529" s="112">
        <v>0.43875887135147318</v>
      </c>
      <c r="J529" s="112">
        <v>0.31120806156636593</v>
      </c>
      <c r="K529" s="90">
        <v>0.39964269083611481</v>
      </c>
      <c r="L529" s="91"/>
      <c r="M529" s="92">
        <v>528</v>
      </c>
      <c r="N529" s="115">
        <v>0.73644906105686292</v>
      </c>
      <c r="O529" s="115">
        <v>-1.7708347265406801</v>
      </c>
      <c r="P529" s="115">
        <v>-1.3537324980794474</v>
      </c>
      <c r="Q529" s="115">
        <v>-0.53414488466946963</v>
      </c>
      <c r="R529" s="115">
        <v>1.12624373883877</v>
      </c>
      <c r="S529" s="115">
        <v>-0.11568061698983334</v>
      </c>
      <c r="T529" s="115">
        <v>1.3183475939290641</v>
      </c>
      <c r="U529" s="112">
        <v>-0.15411667234599447</v>
      </c>
      <c r="V529" s="112">
        <v>-0.49242897080824666</v>
      </c>
      <c r="W529" s="84">
        <v>-0.25427206233817068</v>
      </c>
      <c r="X529" s="46"/>
      <c r="Y529" s="85">
        <v>528</v>
      </c>
      <c r="Z529" s="112">
        <f>(幕後結果!$AB$2+幕後結果!$AB$4*幕後結果_最佳化!$N1530)*12/3</f>
        <v>0.86604829910489978</v>
      </c>
      <c r="AA529" s="112">
        <f>(幕後結果!$AC$2+幕後結果!$AC$4*幕後結果_最佳化!$O1530)*12/3</f>
        <v>-3.7542716485117595</v>
      </c>
      <c r="AB529" s="112">
        <f>(幕後結果!$AD$2+幕後結果!$AD$4*幕後結果_最佳化!$P1530)*12/3</f>
        <v>-0.66793832213241988</v>
      </c>
      <c r="AC529" s="112">
        <f>(幕後結果!$AE$2+幕後結果!$AE$4*幕後結果_最佳化!$Q1530)*12/3</f>
        <v>-8.1133384486963722E-2</v>
      </c>
      <c r="AD529" s="112">
        <f>(幕後結果!$AF$2+幕後結果!$AF$4*幕後結果_最佳化!$R1530)*12/3</f>
        <v>2.6592973625488998</v>
      </c>
      <c r="AE529" s="112">
        <f>(幕後結果!$AG$2+幕後結果!$AG$4*幕後結果_最佳化!$S1530)*12/3</f>
        <v>-0.65681291537263398</v>
      </c>
      <c r="AF529" s="112">
        <f>(幕後結果!$AH$2+幕後結果!$AH$4*幕後結果_最佳化!$T1530)*12/3</f>
        <v>0.54273152268246672</v>
      </c>
      <c r="AG529" s="112">
        <f>(幕後結果!$AI$2+幕後結果!$AI$4*幕後結果_最佳化!$U1530)*12/3</f>
        <v>-0.416241826048934</v>
      </c>
      <c r="AH529" s="112">
        <f>(幕後結果!$AJ$2+幕後結果!$AJ$4*幕後結果_最佳化!$V1530)*12/3</f>
        <v>1.4906055293759326</v>
      </c>
      <c r="AI529" s="86">
        <f>(幕後結果!$AK$2+幕後結果!$AK$4*幕後結果_最佳化!$W1530)*12/3</f>
        <v>-0.44973989511191431</v>
      </c>
      <c r="AJ529" s="46"/>
      <c r="AK529" s="46"/>
      <c r="AL529" s="46"/>
      <c r="AM529" s="94">
        <v>528</v>
      </c>
      <c r="AN529" s="112">
        <f t="shared" si="105"/>
        <v>2.1766456935781581E-2</v>
      </c>
      <c r="AO529" s="112">
        <f t="shared" si="106"/>
        <v>0.12457363299759507</v>
      </c>
      <c r="AP529" s="112">
        <f t="shared" si="107"/>
        <v>5.6930235796952805E-2</v>
      </c>
      <c r="AQ529" s="112">
        <f t="shared" si="108"/>
        <v>0.16860672040599348</v>
      </c>
      <c r="AR529" s="112">
        <f t="shared" si="109"/>
        <v>5.4816533543441848E-2</v>
      </c>
      <c r="AS529" s="112">
        <f t="shared" si="110"/>
        <v>2.7349863888353355E-2</v>
      </c>
      <c r="AT529" s="112">
        <f t="shared" si="111"/>
        <v>0.1702110095459366</v>
      </c>
      <c r="AU529" s="112">
        <f t="shared" si="112"/>
        <v>6.877371101380847E-2</v>
      </c>
      <c r="AV529" s="112">
        <f t="shared" si="113"/>
        <v>0.13876717313463666</v>
      </c>
      <c r="AW529" s="112">
        <f t="shared" si="114"/>
        <v>0.16820466273749998</v>
      </c>
      <c r="AX529" s="112">
        <f t="shared" si="115"/>
        <v>1</v>
      </c>
      <c r="AY529" s="112">
        <f>SUMPRODUCT(AN529:AW529,幕後結果_最佳化!$Z$1005:$AI$1005)</f>
        <v>0.30989881495429678</v>
      </c>
      <c r="AZ529" s="112">
        <f>(SUMPRODUCT(AN529:AW529,MMULT(AN529:AW529,幕後結果!$AB$9:$AK$18)))*252</f>
        <v>4.6259214676510257E-2</v>
      </c>
      <c r="BA529" s="112">
        <f t="shared" si="116"/>
        <v>0.21507955429680028</v>
      </c>
      <c r="BB529" s="88">
        <f t="shared" si="117"/>
        <v>1.2413956120898884</v>
      </c>
      <c r="BC529" s="46"/>
      <c r="BD529" s="46"/>
    </row>
    <row r="530" spans="1:56">
      <c r="A530" s="81">
        <v>529</v>
      </c>
      <c r="B530" s="112">
        <v>0.99880297385099803</v>
      </c>
      <c r="C530" s="112">
        <v>0.85455002243636935</v>
      </c>
      <c r="D530" s="112">
        <v>0.88445115098720528</v>
      </c>
      <c r="E530" s="112">
        <v>0.50661123632691085</v>
      </c>
      <c r="F530" s="112">
        <v>0.64311210597802115</v>
      </c>
      <c r="G530" s="112">
        <v>0.1063091245472354</v>
      </c>
      <c r="H530" s="112">
        <v>0.64909408189841344</v>
      </c>
      <c r="I530" s="112">
        <v>0.27093335813075292</v>
      </c>
      <c r="J530" s="112">
        <v>0.29325588564438942</v>
      </c>
      <c r="K530" s="90">
        <v>0.22067095391846858</v>
      </c>
      <c r="L530" s="91"/>
      <c r="M530" s="92">
        <v>529</v>
      </c>
      <c r="N530" s="115">
        <v>3.0364205028396252</v>
      </c>
      <c r="O530" s="115">
        <v>1.0561494195789609</v>
      </c>
      <c r="P530" s="115">
        <v>1.1975360166228544</v>
      </c>
      <c r="Q530" s="115">
        <v>1.6572670499453553E-2</v>
      </c>
      <c r="R530" s="115">
        <v>0.36678983828390344</v>
      </c>
      <c r="S530" s="115">
        <v>-1.2463981800001946</v>
      </c>
      <c r="T530" s="115">
        <v>0.38287582593580605</v>
      </c>
      <c r="U530" s="112">
        <v>-0.60999258987494531</v>
      </c>
      <c r="V530" s="112">
        <v>-0.54389784602934022</v>
      </c>
      <c r="W530" s="84">
        <v>-0.76992917270908234</v>
      </c>
      <c r="X530" s="46"/>
      <c r="Y530" s="85">
        <v>529</v>
      </c>
      <c r="Z530" s="112">
        <f>(幕後結果!$AB$2+幕後結果!$AB$4*幕後結果_最佳化!$N1531)*12/3</f>
        <v>3.7215787554783231</v>
      </c>
      <c r="AA530" s="112">
        <f>(幕後結果!$AC$2+幕後結果!$AC$4*幕後結果_最佳化!$O1531)*12/3</f>
        <v>0.34135185869320894</v>
      </c>
      <c r="AB530" s="112">
        <f>(幕後結果!$AD$2+幕後結果!$AD$4*幕後結果_最佳化!$P1531)*12/3</f>
        <v>2.5211502477442203</v>
      </c>
      <c r="AC530" s="112">
        <f>(幕後結果!$AE$2+幕後結果!$AE$4*幕後結果_最佳化!$Q1531)*12/3</f>
        <v>1.5457847254042829</v>
      </c>
      <c r="AD530" s="112">
        <f>(幕後結果!$AF$2+幕後結果!$AF$4*幕後結果_最佳化!$R1531)*12/3</f>
        <v>3.8517919719912719</v>
      </c>
      <c r="AE530" s="112">
        <f>(幕後結果!$AG$2+幕後結果!$AG$4*幕後結果_最佳化!$S1531)*12/3</f>
        <v>-1.0283466815430773</v>
      </c>
      <c r="AF530" s="112">
        <f>(幕後結果!$AH$2+幕後結果!$AH$4*幕後結果_最佳化!$T1531)*12/3</f>
        <v>0.38454038154644649</v>
      </c>
      <c r="AG530" s="112">
        <f>(幕後結果!$AI$2+幕後結果!$AI$4*幕後結果_最佳化!$U1531)*12/3</f>
        <v>0.95170897461758475</v>
      </c>
      <c r="AH530" s="112">
        <f>(幕後結果!$AJ$2+幕後結果!$AJ$4*幕後結果_最佳化!$V1531)*12/3</f>
        <v>1.7215955321552761</v>
      </c>
      <c r="AI530" s="86">
        <f>(幕後結果!$AK$2+幕後結果!$AK$4*幕後結果_最佳化!$W1531)*12/3</f>
        <v>0.63142673299544716</v>
      </c>
      <c r="AJ530" s="46"/>
      <c r="AK530" s="46"/>
      <c r="AL530" s="46"/>
      <c r="AM530" s="94">
        <v>529</v>
      </c>
      <c r="AN530" s="112">
        <f t="shared" si="105"/>
        <v>0.14143885723350788</v>
      </c>
      <c r="AO530" s="112">
        <f t="shared" si="106"/>
        <v>0.11285553476764308</v>
      </c>
      <c r="AP530" s="112">
        <f t="shared" si="107"/>
        <v>0.16636144806070985</v>
      </c>
      <c r="AQ530" s="112">
        <f t="shared" si="108"/>
        <v>0.10783216828237376</v>
      </c>
      <c r="AR530" s="112">
        <f t="shared" si="109"/>
        <v>4.4679825617069222E-2</v>
      </c>
      <c r="AS530" s="112">
        <f t="shared" si="110"/>
        <v>9.2951680481151589E-3</v>
      </c>
      <c r="AT530" s="112">
        <f t="shared" si="111"/>
        <v>8.0733845989366476E-2</v>
      </c>
      <c r="AU530" s="112">
        <f t="shared" si="112"/>
        <v>0.13608571184948068</v>
      </c>
      <c r="AV530" s="112">
        <f t="shared" si="113"/>
        <v>0.16783491640511036</v>
      </c>
      <c r="AW530" s="112">
        <f t="shared" si="114"/>
        <v>3.2882523746623572E-2</v>
      </c>
      <c r="AX530" s="112">
        <f t="shared" si="115"/>
        <v>1</v>
      </c>
      <c r="AY530" s="112">
        <f>SUMPRODUCT(AN530:AW530,幕後結果_最佳化!$Z$1005:$AI$1005)</f>
        <v>0.34120780016630103</v>
      </c>
      <c r="AZ530" s="112">
        <f>(SUMPRODUCT(AN530:AW530,MMULT(AN530:AW530,幕後結果!$AB$9:$AK$18)))*252</f>
        <v>5.2629235726586635E-2</v>
      </c>
      <c r="BA530" s="112">
        <f t="shared" si="116"/>
        <v>0.22941062688242372</v>
      </c>
      <c r="BB530" s="88">
        <f t="shared" si="117"/>
        <v>1.3003225012727424</v>
      </c>
      <c r="BC530" s="46"/>
      <c r="BD530" s="46"/>
    </row>
    <row r="531" spans="1:56">
      <c r="A531" s="81">
        <v>530</v>
      </c>
      <c r="B531" s="112">
        <v>0.22867913359065728</v>
      </c>
      <c r="C531" s="112">
        <v>0.67346874474404639</v>
      </c>
      <c r="D531" s="112">
        <v>0.4317415501968398</v>
      </c>
      <c r="E531" s="112">
        <v>0.30921265524054675</v>
      </c>
      <c r="F531" s="112">
        <v>0.24495290740182041</v>
      </c>
      <c r="G531" s="112">
        <v>0.72490499368943317</v>
      </c>
      <c r="H531" s="112">
        <v>0.57890818951549994</v>
      </c>
      <c r="I531" s="112">
        <v>0.70904166955050707</v>
      </c>
      <c r="J531" s="112">
        <v>0.49200141830214328</v>
      </c>
      <c r="K531" s="90">
        <v>0.63999039576079131</v>
      </c>
      <c r="L531" s="91"/>
      <c r="M531" s="92">
        <v>530</v>
      </c>
      <c r="N531" s="115">
        <v>-0.7432038593044461</v>
      </c>
      <c r="O531" s="115">
        <v>0.44951178231644273</v>
      </c>
      <c r="P531" s="115">
        <v>-0.17194203388634416</v>
      </c>
      <c r="Q531" s="115">
        <v>-0.49808332876291683</v>
      </c>
      <c r="R531" s="115">
        <v>-0.69045863414176767</v>
      </c>
      <c r="S531" s="115">
        <v>0.59747542053092362</v>
      </c>
      <c r="T531" s="115">
        <v>0.1991011508948772</v>
      </c>
      <c r="U531" s="112">
        <v>0.55058723568370604</v>
      </c>
      <c r="V531" s="112">
        <v>-2.0050814481848794E-2</v>
      </c>
      <c r="W531" s="84">
        <v>0.3584331216627929</v>
      </c>
      <c r="X531" s="46"/>
      <c r="Y531" s="85">
        <v>530</v>
      </c>
      <c r="Z531" s="112">
        <f>(幕後結果!$AB$2+幕後結果!$AB$4*幕後結果_最佳化!$N1532)*12/3</f>
        <v>-0.97101537142422156</v>
      </c>
      <c r="AA531" s="112">
        <f>(幕後結果!$AC$2+幕後結果!$AC$4*幕後結果_最佳化!$O1532)*12/3</f>
        <v>-0.82303198760389751</v>
      </c>
      <c r="AB531" s="112">
        <f>(幕後結果!$AD$2+幕後結果!$AD$4*幕後結果_最佳化!$P1532)*12/3</f>
        <v>0.13529303068050164</v>
      </c>
      <c r="AC531" s="112">
        <f>(幕後結果!$AE$2+幕後結果!$AE$4*幕後結果_最佳化!$Q1532)*12/3</f>
        <v>0.51964745968832804</v>
      </c>
      <c r="AD531" s="112">
        <f>(幕後結果!$AF$2+幕後結果!$AF$4*幕後結果_最佳化!$R1532)*12/3</f>
        <v>1.1527238700856741</v>
      </c>
      <c r="AE531" s="112">
        <f>(幕後結果!$AG$2+幕後結果!$AG$4*幕後結果_最佳化!$S1532)*12/3</f>
        <v>0.47932978801558307</v>
      </c>
      <c r="AF531" s="112">
        <f>(幕後結果!$AH$2+幕後結果!$AH$4*幕後結果_最佳化!$T1532)*12/3</f>
        <v>-4.2802289635527048E-2</v>
      </c>
      <c r="AG531" s="112">
        <f>(幕後結果!$AI$2+幕後結果!$AI$4*幕後結果_最佳化!$U1532)*12/3</f>
        <v>0.40631951356380186</v>
      </c>
      <c r="AH531" s="112">
        <f>(幕後結果!$AJ$2+幕後結果!$AJ$4*幕後結果_最佳化!$V1532)*12/3</f>
        <v>0.77163474362608309</v>
      </c>
      <c r="AI531" s="86">
        <f>(幕後結果!$AK$2+幕後結果!$AK$4*幕後結果_最佳化!$W1532)*12/3</f>
        <v>0.23521866248731441</v>
      </c>
      <c r="AJ531" s="46"/>
      <c r="AK531" s="46"/>
      <c r="AL531" s="46"/>
      <c r="AM531" s="94">
        <v>530</v>
      </c>
      <c r="AN531" s="112">
        <f t="shared" si="105"/>
        <v>5.9275704930344425E-2</v>
      </c>
      <c r="AO531" s="112">
        <f t="shared" si="106"/>
        <v>0.11983349967853199</v>
      </c>
      <c r="AP531" s="112">
        <f t="shared" si="107"/>
        <v>0.1124918880634028</v>
      </c>
      <c r="AQ531" s="112">
        <f t="shared" si="108"/>
        <v>0.10871664612335838</v>
      </c>
      <c r="AR531" s="112">
        <f t="shared" si="109"/>
        <v>9.2789332566380278E-2</v>
      </c>
      <c r="AS531" s="112">
        <f t="shared" si="110"/>
        <v>0.14587051512008134</v>
      </c>
      <c r="AT531" s="112">
        <f t="shared" si="111"/>
        <v>0.12611581431880073</v>
      </c>
      <c r="AU531" s="112">
        <f t="shared" si="112"/>
        <v>0.15133505360327434</v>
      </c>
      <c r="AV531" s="112">
        <f t="shared" si="113"/>
        <v>4.9241500314935717E-2</v>
      </c>
      <c r="AW531" s="112">
        <f t="shared" si="114"/>
        <v>3.4330045280890023E-2</v>
      </c>
      <c r="AX531" s="112">
        <f t="shared" si="115"/>
        <v>1</v>
      </c>
      <c r="AY531" s="112">
        <f>SUMPRODUCT(AN531:AW531,幕後結果_最佳化!$Z$1005:$AI$1005)</f>
        <v>0.27089998251882208</v>
      </c>
      <c r="AZ531" s="112">
        <f>(SUMPRODUCT(AN531:AW531,MMULT(AN531:AW531,幕後結果!$AB$9:$AK$18)))*252</f>
        <v>5.2150193134420791E-2</v>
      </c>
      <c r="BA531" s="112">
        <f t="shared" si="116"/>
        <v>0.22836416779876126</v>
      </c>
      <c r="BB531" s="88">
        <f t="shared" si="117"/>
        <v>0.99840524332932956</v>
      </c>
      <c r="BC531" s="46"/>
      <c r="BD531" s="46"/>
    </row>
    <row r="532" spans="1:56">
      <c r="A532" s="81">
        <v>531</v>
      </c>
      <c r="B532" s="112">
        <v>1.0489219049851339E-2</v>
      </c>
      <c r="C532" s="112">
        <v>0.75857044546872743</v>
      </c>
      <c r="D532" s="112">
        <v>0.77914651378064792</v>
      </c>
      <c r="E532" s="112">
        <v>0.46935067059919122</v>
      </c>
      <c r="F532" s="112">
        <v>0.27095514686862088</v>
      </c>
      <c r="G532" s="112">
        <v>0.4631776324162773</v>
      </c>
      <c r="H532" s="112">
        <v>0.60451300705648658</v>
      </c>
      <c r="I532" s="112">
        <v>9.473051824576828E-2</v>
      </c>
      <c r="J532" s="112">
        <v>0.90588998333284954</v>
      </c>
      <c r="K532" s="90">
        <v>0.75723859599742016</v>
      </c>
      <c r="L532" s="91"/>
      <c r="M532" s="92">
        <v>531</v>
      </c>
      <c r="N532" s="115">
        <v>-2.308372303335068</v>
      </c>
      <c r="O532" s="115">
        <v>0.70171148509108117</v>
      </c>
      <c r="P532" s="115">
        <v>0.76931392537726595</v>
      </c>
      <c r="Q532" s="115">
        <v>-7.6902207777198223E-2</v>
      </c>
      <c r="R532" s="115">
        <v>-0.60992680715592484</v>
      </c>
      <c r="S532" s="115">
        <v>-9.2431434967137793E-2</v>
      </c>
      <c r="T532" s="115">
        <v>0.26504605168409356</v>
      </c>
      <c r="U532" s="112">
        <v>-1.3121751734076317</v>
      </c>
      <c r="V532" s="112">
        <v>1.3158629881191126</v>
      </c>
      <c r="W532" s="84">
        <v>0.6974474616001346</v>
      </c>
      <c r="X532" s="46"/>
      <c r="Y532" s="85">
        <v>531</v>
      </c>
      <c r="Z532" s="112">
        <f>(幕後結果!$AB$2+幕後結果!$AB$4*幕後結果_最佳化!$N1533)*12/3</f>
        <v>-2.9142508743049507</v>
      </c>
      <c r="AA532" s="112">
        <f>(幕後結果!$AC$2+幕後結果!$AC$4*幕後結果_最佳化!$O1533)*12/3</f>
        <v>-0.61147218052018093</v>
      </c>
      <c r="AB532" s="112">
        <f>(幕後結果!$AD$2+幕後結果!$AD$4*幕後結果_最佳化!$P1533)*12/3</f>
        <v>0.50458482286177331</v>
      </c>
      <c r="AC532" s="112">
        <f>(幕後結果!$AE$2+幕後結果!$AE$4*幕後結果_最佳化!$Q1533)*12/3</f>
        <v>0.99736572532872547</v>
      </c>
      <c r="AD532" s="112">
        <f>(幕後結果!$AF$2+幕後結果!$AF$4*幕後結果_最佳化!$R1533)*12/3</f>
        <v>1.0605265245906463</v>
      </c>
      <c r="AE532" s="112">
        <f>(幕後結果!$AG$2+幕後結果!$AG$4*幕後結果_最佳化!$S1533)*12/3</f>
        <v>-3.3265408776985667E-2</v>
      </c>
      <c r="AF532" s="112">
        <f>(幕後結果!$AH$2+幕後結果!$AH$4*幕後結果_最佳化!$T1533)*12/3</f>
        <v>0.25120528985734558</v>
      </c>
      <c r="AG532" s="112">
        <f>(幕後結果!$AI$2+幕後結果!$AI$4*幕後結果_最佳化!$U1533)*12/3</f>
        <v>-0.86076108338181034</v>
      </c>
      <c r="AH532" s="112">
        <f>(幕後結果!$AJ$2+幕後結果!$AJ$4*幕後結果_最佳化!$V1533)*12/3</f>
        <v>1.795445514070704</v>
      </c>
      <c r="AI532" s="86">
        <f>(幕後結果!$AK$2+幕後結果!$AK$4*幕後結果_最佳化!$W1533)*12/3</f>
        <v>0.60996435024856843</v>
      </c>
      <c r="AJ532" s="46"/>
      <c r="AK532" s="46"/>
      <c r="AL532" s="46"/>
      <c r="AM532" s="94">
        <v>531</v>
      </c>
      <c r="AN532" s="112">
        <f t="shared" si="105"/>
        <v>8.62526872909785E-2</v>
      </c>
      <c r="AO532" s="112">
        <f t="shared" si="106"/>
        <v>7.2307578101851497E-2</v>
      </c>
      <c r="AP532" s="112">
        <f t="shared" si="107"/>
        <v>0.18358707937224791</v>
      </c>
      <c r="AQ532" s="112">
        <f t="shared" si="108"/>
        <v>9.3136615682988505E-2</v>
      </c>
      <c r="AR532" s="112">
        <f t="shared" si="109"/>
        <v>8.8626446145314425E-3</v>
      </c>
      <c r="AS532" s="112">
        <f t="shared" si="110"/>
        <v>0.18401806639831636</v>
      </c>
      <c r="AT532" s="112">
        <f t="shared" si="111"/>
        <v>0.12162896747905769</v>
      </c>
      <c r="AU532" s="112">
        <f t="shared" si="112"/>
        <v>1.7373160184470594E-2</v>
      </c>
      <c r="AV532" s="112">
        <f t="shared" si="113"/>
        <v>0.13867063885855069</v>
      </c>
      <c r="AW532" s="112">
        <f t="shared" si="114"/>
        <v>9.4162562017006873E-2</v>
      </c>
      <c r="AX532" s="112">
        <f t="shared" si="115"/>
        <v>1</v>
      </c>
      <c r="AY532" s="112">
        <f>SUMPRODUCT(AN532:AW532,幕後結果_最佳化!$Z$1005:$AI$1005)</f>
        <v>0.23358453971608359</v>
      </c>
      <c r="AZ532" s="112">
        <f>(SUMPRODUCT(AN532:AW532,MMULT(AN532:AW532,幕後結果!$AB$9:$AK$18)))*252</f>
        <v>4.305957830701454E-2</v>
      </c>
      <c r="BA532" s="112">
        <f t="shared" si="116"/>
        <v>0.20750801986191894</v>
      </c>
      <c r="BB532" s="88">
        <f t="shared" si="117"/>
        <v>0.91892612074930835</v>
      </c>
      <c r="BC532" s="46"/>
      <c r="BD532" s="46"/>
    </row>
    <row r="533" spans="1:56">
      <c r="A533" s="81">
        <v>532</v>
      </c>
      <c r="B533" s="112">
        <v>0.53229876170006651</v>
      </c>
      <c r="C533" s="112">
        <v>0.45078221390988427</v>
      </c>
      <c r="D533" s="112">
        <v>0.15302166602340939</v>
      </c>
      <c r="E533" s="112">
        <v>0.86702575374347068</v>
      </c>
      <c r="F533" s="112">
        <v>7.8819394106704799E-2</v>
      </c>
      <c r="G533" s="112">
        <v>0.94866844332186551</v>
      </c>
      <c r="H533" s="112">
        <v>0.51806681477720473</v>
      </c>
      <c r="I533" s="112">
        <v>0.69164750722475032</v>
      </c>
      <c r="J533" s="112">
        <v>0.12642930974622391</v>
      </c>
      <c r="K533" s="90">
        <v>0.10822272403063171</v>
      </c>
      <c r="L533" s="91"/>
      <c r="M533" s="92">
        <v>532</v>
      </c>
      <c r="N533" s="115">
        <v>8.1049638382782285E-2</v>
      </c>
      <c r="O533" s="115">
        <v>-0.12368532950398103</v>
      </c>
      <c r="P533" s="115">
        <v>-1.0235596073823354</v>
      </c>
      <c r="Q533" s="115">
        <v>1.1124412140894056</v>
      </c>
      <c r="R533" s="115">
        <v>-1.4130576016622465</v>
      </c>
      <c r="S533" s="115">
        <v>1.632077726032505</v>
      </c>
      <c r="T533" s="115">
        <v>4.5302279602579675E-2</v>
      </c>
      <c r="U533" s="112">
        <v>0.50052567027919337</v>
      </c>
      <c r="V533" s="112">
        <v>-1.143433574021663</v>
      </c>
      <c r="W533" s="84">
        <v>-1.2360352852105072</v>
      </c>
      <c r="X533" s="46"/>
      <c r="Y533" s="85">
        <v>532</v>
      </c>
      <c r="Z533" s="112">
        <f>(幕後結果!$AB$2+幕後結果!$AB$4*幕後結果_最佳化!$N1534)*12/3</f>
        <v>5.2336885764592722E-2</v>
      </c>
      <c r="AA533" s="112">
        <f>(幕後結果!$AC$2+幕後結果!$AC$4*幕後結果_最佳化!$O1534)*12/3</f>
        <v>-1.5413240837171571</v>
      </c>
      <c r="AB533" s="112">
        <f>(幕後結果!$AD$2+幕後結果!$AD$4*幕後結果_最佳化!$P1534)*12/3</f>
        <v>-0.41212832622160134</v>
      </c>
      <c r="AC533" s="112">
        <f>(幕後結果!$AE$2+幕後結果!$AE$4*幕後結果_最佳化!$Q1534)*12/3</f>
        <v>1.436686574728097</v>
      </c>
      <c r="AD533" s="112">
        <f>(幕後結果!$AF$2+幕後結果!$AF$4*幕後結果_最佳化!$R1534)*12/3</f>
        <v>0.73519969316734401</v>
      </c>
      <c r="AE533" s="112">
        <f>(幕後結果!$AG$2+幕後結果!$AG$4*幕後結果_最佳化!$S1534)*12/3</f>
        <v>1.284072053532469</v>
      </c>
      <c r="AF533" s="112">
        <f>(幕後結果!$AH$2+幕後結果!$AH$4*幕後結果_最佳化!$T1534)*12/3</f>
        <v>-0.32193078646430906</v>
      </c>
      <c r="AG533" s="112">
        <f>(幕後結果!$AI$2+幕後結果!$AI$4*幕後結果_最佳化!$U1534)*12/3</f>
        <v>1.1821834025896307</v>
      </c>
      <c r="AH533" s="112">
        <f>(幕後結果!$AJ$2+幕後結果!$AJ$4*幕後結果_最佳化!$V1534)*12/3</f>
        <v>-0.51288461264528418</v>
      </c>
      <c r="AI533" s="86">
        <f>(幕後結果!$AK$2+幕後結果!$AK$4*幕後結果_最佳化!$W1534)*12/3</f>
        <v>-1.1954990818650835</v>
      </c>
      <c r="AJ533" s="46"/>
      <c r="AK533" s="46"/>
      <c r="AL533" s="46"/>
      <c r="AM533" s="94">
        <v>532</v>
      </c>
      <c r="AN533" s="112">
        <f t="shared" si="105"/>
        <v>0.14246761033764058</v>
      </c>
      <c r="AO533" s="112">
        <f t="shared" si="106"/>
        <v>6.7943200482310714E-2</v>
      </c>
      <c r="AP533" s="112">
        <f t="shared" si="107"/>
        <v>0.15705731400285039</v>
      </c>
      <c r="AQ533" s="112">
        <f t="shared" si="108"/>
        <v>4.491915141198048E-3</v>
      </c>
      <c r="AR533" s="112">
        <f t="shared" si="109"/>
        <v>5.2022468379714887E-2</v>
      </c>
      <c r="AS533" s="112">
        <f t="shared" si="110"/>
        <v>7.0371575547979764E-2</v>
      </c>
      <c r="AT533" s="112">
        <f t="shared" si="111"/>
        <v>0.14804020322717415</v>
      </c>
      <c r="AU533" s="112">
        <f t="shared" si="112"/>
        <v>0.13133010503682205</v>
      </c>
      <c r="AV533" s="112">
        <f t="shared" si="113"/>
        <v>7.8556056407112107E-2</v>
      </c>
      <c r="AW533" s="112">
        <f t="shared" si="114"/>
        <v>0.14771955143719742</v>
      </c>
      <c r="AX533" s="112">
        <f t="shared" si="115"/>
        <v>1.0000000000000002</v>
      </c>
      <c r="AY533" s="112">
        <f>SUMPRODUCT(AN533:AW533,幕後結果_最佳化!$Z$1005:$AI$1005)</f>
        <v>0.21322575454363588</v>
      </c>
      <c r="AZ533" s="112">
        <f>(SUMPRODUCT(AN533:AW533,MMULT(AN533:AW533,幕後結果!$AB$9:$AK$18)))*252</f>
        <v>4.8705050859679952E-2</v>
      </c>
      <c r="BA533" s="112">
        <f t="shared" si="116"/>
        <v>0.22069220842539944</v>
      </c>
      <c r="BB533" s="88">
        <f t="shared" si="117"/>
        <v>0.7717796462271167</v>
      </c>
      <c r="BC533" s="46"/>
      <c r="BD533" s="46"/>
    </row>
    <row r="534" spans="1:56">
      <c r="A534" s="81">
        <v>533</v>
      </c>
      <c r="B534" s="112">
        <v>4.6637055523296667E-2</v>
      </c>
      <c r="C534" s="112">
        <v>0.1787303991258411</v>
      </c>
      <c r="D534" s="112">
        <v>0.27093453149164404</v>
      </c>
      <c r="E534" s="112">
        <v>0.94138823094748658</v>
      </c>
      <c r="F534" s="112">
        <v>0.50120430244198366</v>
      </c>
      <c r="G534" s="112">
        <v>0.62531306169801448</v>
      </c>
      <c r="H534" s="112">
        <v>0.21227728026492265</v>
      </c>
      <c r="I534" s="112">
        <v>0.53670795907776769</v>
      </c>
      <c r="J534" s="112">
        <v>0.82874595150633801</v>
      </c>
      <c r="K534" s="90">
        <v>5.8285079749902602E-2</v>
      </c>
      <c r="L534" s="91"/>
      <c r="M534" s="92">
        <v>533</v>
      </c>
      <c r="N534" s="115">
        <v>-1.6783739947438154</v>
      </c>
      <c r="O534" s="115">
        <v>-0.92021427073123763</v>
      </c>
      <c r="P534" s="115">
        <v>-0.60998904729549508</v>
      </c>
      <c r="Q534" s="115">
        <v>1.5665345011194298</v>
      </c>
      <c r="R534" s="115">
        <v>3.018743137149314E-3</v>
      </c>
      <c r="S534" s="115">
        <v>0.31946506767580535</v>
      </c>
      <c r="T534" s="115">
        <v>-0.79854453379718138</v>
      </c>
      <c r="U534" s="112">
        <v>9.214343151958497E-2</v>
      </c>
      <c r="V534" s="112">
        <v>0.94922124798810126</v>
      </c>
      <c r="W534" s="84">
        <v>-1.5693338901029608</v>
      </c>
      <c r="X534" s="46"/>
      <c r="Y534" s="85">
        <v>533</v>
      </c>
      <c r="Z534" s="112">
        <f>(幕後結果!$AB$2+幕後結果!$AB$4*幕後結果_最佳化!$N1535)*12/3</f>
        <v>-2.1320762242355427</v>
      </c>
      <c r="AA534" s="112">
        <f>(幕後結果!$AC$2+幕後結果!$AC$4*幕後結果_最佳化!$O1535)*12/3</f>
        <v>-2.7918667058890869</v>
      </c>
      <c r="AB534" s="112">
        <f>(幕後結果!$AD$2+幕後結果!$AD$4*幕後結果_最佳化!$P1535)*12/3</f>
        <v>-0.66480300636811818</v>
      </c>
      <c r="AC534" s="112">
        <f>(幕後結果!$AE$2+幕後結果!$AE$4*幕後結果_最佳化!$Q1535)*12/3</f>
        <v>1.6208499111458516</v>
      </c>
      <c r="AD534" s="112">
        <f>(幕後結果!$AF$2+幕後結果!$AF$4*幕後結果_最佳化!$R1535)*12/3</f>
        <v>1.5798971957734764</v>
      </c>
      <c r="AE534" s="112">
        <f>(幕後結果!$AG$2+幕後結果!$AG$4*幕後結果_最佳化!$S1535)*12/3</f>
        <v>6.168810209578842E-2</v>
      </c>
      <c r="AF534" s="112">
        <f>(幕後結果!$AH$2+幕後結果!$AH$4*幕後結果_最佳化!$T1535)*12/3</f>
        <v>-0.58298956737354324</v>
      </c>
      <c r="AG534" s="112">
        <f>(幕後結果!$AI$2+幕後結果!$AI$4*幕後結果_最佳化!$U1535)*12/3</f>
        <v>0.52434967070883565</v>
      </c>
      <c r="AH534" s="112">
        <f>(幕後結果!$AJ$2+幕後結果!$AJ$4*幕後結果_最佳化!$V1535)*12/3</f>
        <v>1.2879079820114776</v>
      </c>
      <c r="AI534" s="86">
        <f>(幕後結果!$AK$2+幕後結果!$AK$4*幕後結果_最佳化!$W1535)*12/3</f>
        <v>-1.4960754887031491</v>
      </c>
      <c r="AJ534" s="46"/>
      <c r="AK534" s="46"/>
      <c r="AL534" s="46"/>
      <c r="AM534" s="94">
        <v>533</v>
      </c>
      <c r="AN534" s="112">
        <f t="shared" si="105"/>
        <v>2.2360026503188385E-2</v>
      </c>
      <c r="AO534" s="112">
        <f t="shared" si="106"/>
        <v>8.538952728631051E-2</v>
      </c>
      <c r="AP534" s="112">
        <f t="shared" si="107"/>
        <v>2.1839200896038101E-2</v>
      </c>
      <c r="AQ534" s="112">
        <f t="shared" si="108"/>
        <v>2.9109258830403838E-2</v>
      </c>
      <c r="AR534" s="112">
        <f t="shared" si="109"/>
        <v>0.18019441562975066</v>
      </c>
      <c r="AS534" s="112">
        <f t="shared" si="110"/>
        <v>4.7345219598922503E-2</v>
      </c>
      <c r="AT534" s="112">
        <f t="shared" si="111"/>
        <v>0.16641845240848166</v>
      </c>
      <c r="AU534" s="112">
        <f t="shared" si="112"/>
        <v>0.15108650845894331</v>
      </c>
      <c r="AV534" s="112">
        <f t="shared" si="113"/>
        <v>0.17989204782088716</v>
      </c>
      <c r="AW534" s="112">
        <f t="shared" si="114"/>
        <v>0.116365342567074</v>
      </c>
      <c r="AX534" s="112">
        <f t="shared" si="115"/>
        <v>1.0000000000000002</v>
      </c>
      <c r="AY534" s="112">
        <f>SUMPRODUCT(AN534:AW534,幕後結果_最佳化!$Z$1005:$AI$1005)</f>
        <v>0.55231151322072292</v>
      </c>
      <c r="AZ534" s="112">
        <f>(SUMPRODUCT(AN534:AW534,MMULT(AN534:AW534,幕後結果!$AB$9:$AK$18)))*252</f>
        <v>5.4959058041400465E-2</v>
      </c>
      <c r="BA534" s="112">
        <f t="shared" si="116"/>
        <v>0.23443348319171572</v>
      </c>
      <c r="BB534" s="88">
        <f t="shared" si="117"/>
        <v>2.1729469113596491</v>
      </c>
      <c r="BC534" s="46"/>
      <c r="BD534" s="46"/>
    </row>
    <row r="535" spans="1:56">
      <c r="A535" s="81">
        <v>534</v>
      </c>
      <c r="B535" s="112">
        <v>0.69305500995636993</v>
      </c>
      <c r="C535" s="112">
        <v>0.86936741406198403</v>
      </c>
      <c r="D535" s="112">
        <v>0.31838952763772799</v>
      </c>
      <c r="E535" s="112">
        <v>0.52328534375445801</v>
      </c>
      <c r="F535" s="112">
        <v>0.88517441422723753</v>
      </c>
      <c r="G535" s="112">
        <v>0.51010663178399596</v>
      </c>
      <c r="H535" s="112">
        <v>0.66435276640133534</v>
      </c>
      <c r="I535" s="112">
        <v>0.79606549361070966</v>
      </c>
      <c r="J535" s="112">
        <v>0.39383237047553288</v>
      </c>
      <c r="K535" s="90">
        <v>0.78895186434665754</v>
      </c>
      <c r="L535" s="91"/>
      <c r="M535" s="92">
        <v>534</v>
      </c>
      <c r="N535" s="115">
        <v>0.50452858514054633</v>
      </c>
      <c r="O535" s="115">
        <v>1.1234058371237654</v>
      </c>
      <c r="P535" s="115">
        <v>-0.47220698388146021</v>
      </c>
      <c r="Q535" s="115">
        <v>5.8400881683308994E-2</v>
      </c>
      <c r="R535" s="115">
        <v>1.201257911036002</v>
      </c>
      <c r="S535" s="115">
        <v>2.5336279403926656E-2</v>
      </c>
      <c r="T535" s="115">
        <v>0.42437209654746816</v>
      </c>
      <c r="U535" s="112">
        <v>0.82764952398395131</v>
      </c>
      <c r="V535" s="112">
        <v>-0.26934430505123175</v>
      </c>
      <c r="W535" s="84">
        <v>0.80278974353147181</v>
      </c>
      <c r="X535" s="46"/>
      <c r="Y535" s="85">
        <v>534</v>
      </c>
      <c r="Z535" s="112">
        <f>(幕後結果!$AB$2+幕後結果!$AB$4*幕後結果_最佳化!$N1536)*12/3</f>
        <v>0.57810734018484888</v>
      </c>
      <c r="AA535" s="112">
        <f>(幕後結果!$AC$2+幕後結果!$AC$4*幕後結果_最佳化!$O1536)*12/3</f>
        <v>0.2140524909331738</v>
      </c>
      <c r="AB535" s="112">
        <f>(幕後結果!$AD$2+幕後結果!$AD$4*幕後結果_最佳化!$P1536)*12/3</f>
        <v>0.31951713616152422</v>
      </c>
      <c r="AC535" s="112">
        <f>(幕後結果!$AE$2+幕後結果!$AE$4*幕後結果_最佳化!$Q1536)*12/3</f>
        <v>1.0433210135830107</v>
      </c>
      <c r="AD535" s="112">
        <f>(幕後結果!$AF$2+幕後結果!$AF$4*幕後結果_最佳化!$R1536)*12/3</f>
        <v>3.6901037179098961</v>
      </c>
      <c r="AE535" s="112">
        <f>(幕後結果!$AG$2+幕後結果!$AG$4*幕後結果_最佳化!$S1536)*12/3</f>
        <v>0.46151337691836525</v>
      </c>
      <c r="AF535" s="112">
        <f>(幕後結果!$AH$2+幕後結果!$AH$4*幕後結果_最佳化!$T1536)*12/3</f>
        <v>0.42083857119829665</v>
      </c>
      <c r="AG535" s="112">
        <f>(幕後結果!$AI$2+幕後結果!$AI$4*幕後結果_最佳化!$U1536)*12/3</f>
        <v>1.4149344301961151</v>
      </c>
      <c r="AH535" s="112">
        <f>(幕後結果!$AJ$2+幕後結果!$AJ$4*幕後結果_最佳化!$V1536)*12/3</f>
        <v>1.4201401944834344</v>
      </c>
      <c r="AI535" s="86">
        <f>(幕後結果!$AK$2+幕後結果!$AK$4*幕後結果_最佳化!$W1536)*12/3</f>
        <v>1.2450783066243079</v>
      </c>
      <c r="AJ535" s="46"/>
      <c r="AK535" s="46"/>
      <c r="AL535" s="46"/>
      <c r="AM535" s="94">
        <v>534</v>
      </c>
      <c r="AN535" s="112">
        <f t="shared" si="105"/>
        <v>9.0241572577909046E-2</v>
      </c>
      <c r="AO535" s="112">
        <f t="shared" si="106"/>
        <v>0.15095865907296829</v>
      </c>
      <c r="AP535" s="112">
        <f t="shared" si="107"/>
        <v>0.12408997409299677</v>
      </c>
      <c r="AQ535" s="112">
        <f t="shared" si="108"/>
        <v>7.7143937682031163E-2</v>
      </c>
      <c r="AR535" s="112">
        <f t="shared" si="109"/>
        <v>2.9061935207713302E-2</v>
      </c>
      <c r="AS535" s="112">
        <f t="shared" si="110"/>
        <v>3.2603068076432221E-2</v>
      </c>
      <c r="AT535" s="112">
        <f t="shared" si="111"/>
        <v>7.9978692556230413E-2</v>
      </c>
      <c r="AU535" s="112">
        <f t="shared" si="112"/>
        <v>0.13121448656108445</v>
      </c>
      <c r="AV535" s="112">
        <f t="shared" si="113"/>
        <v>0.17368840711793165</v>
      </c>
      <c r="AW535" s="112">
        <f t="shared" si="114"/>
        <v>0.11101926705470271</v>
      </c>
      <c r="AX535" s="112">
        <f t="shared" si="115"/>
        <v>0.99999999999999989</v>
      </c>
      <c r="AY535" s="112">
        <f>SUMPRODUCT(AN535:AW535,幕後結果_最佳化!$Z$1005:$AI$1005)</f>
        <v>0.22459987589301622</v>
      </c>
      <c r="AZ535" s="112">
        <f>(SUMPRODUCT(AN535:AW535,MMULT(AN535:AW535,幕後結果!$AB$9:$AK$18)))*252</f>
        <v>5.152680106029129E-2</v>
      </c>
      <c r="BA535" s="112">
        <f t="shared" si="116"/>
        <v>0.22699515646879184</v>
      </c>
      <c r="BB535" s="88">
        <f t="shared" si="117"/>
        <v>0.80045706137345274</v>
      </c>
      <c r="BC535" s="46"/>
      <c r="BD535" s="46"/>
    </row>
    <row r="536" spans="1:56">
      <c r="A536" s="81">
        <v>535</v>
      </c>
      <c r="B536" s="112">
        <v>0.65691145360839598</v>
      </c>
      <c r="C536" s="112">
        <v>0.78145959088279282</v>
      </c>
      <c r="D536" s="112">
        <v>0.61070055204263762</v>
      </c>
      <c r="E536" s="112">
        <v>0.25210046149614795</v>
      </c>
      <c r="F536" s="112">
        <v>0.2809272444276445</v>
      </c>
      <c r="G536" s="112">
        <v>0.62470961618509957</v>
      </c>
      <c r="H536" s="112">
        <v>7.7803288546143268E-3</v>
      </c>
      <c r="I536" s="112">
        <v>0.72986581619947244</v>
      </c>
      <c r="J536" s="112">
        <v>0.69683309878532396</v>
      </c>
      <c r="K536" s="90">
        <v>0.89706941891981429</v>
      </c>
      <c r="L536" s="91"/>
      <c r="M536" s="92">
        <v>535</v>
      </c>
      <c r="N536" s="115">
        <v>0.40404844823369035</v>
      </c>
      <c r="O536" s="115">
        <v>0.77713213203322029</v>
      </c>
      <c r="P536" s="115">
        <v>0.28114538014506918</v>
      </c>
      <c r="Q536" s="115">
        <v>-0.66789452420718565</v>
      </c>
      <c r="R536" s="115">
        <v>-0.58008916677559053</v>
      </c>
      <c r="S536" s="115">
        <v>0.3178736675941356</v>
      </c>
      <c r="T536" s="115">
        <v>-2.41906036461461</v>
      </c>
      <c r="U536" s="112">
        <v>0.61240721772310258</v>
      </c>
      <c r="V536" s="112">
        <v>0.51531373522077206</v>
      </c>
      <c r="W536" s="84">
        <v>1.2650283589298654</v>
      </c>
      <c r="X536" s="46"/>
      <c r="Y536" s="85">
        <v>535</v>
      </c>
      <c r="Z536" s="112">
        <f>(幕後結果!$AB$2+幕後結果!$AB$4*幕後結果_最佳化!$N1537)*12/3</f>
        <v>0.45335618632891356</v>
      </c>
      <c r="AA536" s="112">
        <f>(幕後結果!$AC$2+幕後結果!$AC$4*幕後結果_最佳化!$O1537)*12/3</f>
        <v>-0.27186815173933354</v>
      </c>
      <c r="AB536" s="112">
        <f>(幕後結果!$AD$2+幕後結果!$AD$4*幕後結果_最佳化!$P1537)*12/3</f>
        <v>0.90644724110766317</v>
      </c>
      <c r="AC536" s="112">
        <f>(幕後結果!$AE$2+幕後結果!$AE$4*幕後結果_最佳化!$Q1537)*12/3</f>
        <v>0.6283399187646681</v>
      </c>
      <c r="AD536" s="112">
        <f>(幕後結果!$AF$2+幕後結果!$AF$4*幕後結果_最佳化!$R1537)*12/3</f>
        <v>1.7335752228733863</v>
      </c>
      <c r="AE536" s="112">
        <f>(幕後結果!$AG$2+幕後結果!$AG$4*幕後結果_最佳化!$S1537)*12/3</f>
        <v>0.28899633037619304</v>
      </c>
      <c r="AF536" s="112">
        <f>(幕後結果!$AH$2+幕後結果!$AH$4*幕後結果_最佳化!$T1537)*12/3</f>
        <v>-1.7193876255436626</v>
      </c>
      <c r="AG536" s="112">
        <f>(幕後結果!$AI$2+幕後結果!$AI$4*幕後結果_最佳化!$U1537)*12/3</f>
        <v>0.51216128982554265</v>
      </c>
      <c r="AH536" s="112">
        <f>(幕後結果!$AJ$2+幕後結果!$AJ$4*幕後結果_最佳化!$V1537)*12/3</f>
        <v>1.1538730083215978</v>
      </c>
      <c r="AI536" s="86">
        <f>(幕後結果!$AK$2+幕後結果!$AK$4*幕後結果_最佳化!$W1537)*12/3</f>
        <v>1.1812571744440841</v>
      </c>
      <c r="AJ536" s="46"/>
      <c r="AK536" s="46"/>
      <c r="AL536" s="46"/>
      <c r="AM536" s="94">
        <v>535</v>
      </c>
      <c r="AN536" s="112">
        <f t="shared" si="105"/>
        <v>3.6396295178806277E-2</v>
      </c>
      <c r="AO536" s="112">
        <f t="shared" si="106"/>
        <v>0.14085592984368156</v>
      </c>
      <c r="AP536" s="112">
        <f t="shared" si="107"/>
        <v>0.10856000684280276</v>
      </c>
      <c r="AQ536" s="112">
        <f t="shared" si="108"/>
        <v>0.1560906112154738</v>
      </c>
      <c r="AR536" s="112">
        <f t="shared" si="109"/>
        <v>7.646688816271123E-2</v>
      </c>
      <c r="AS536" s="112">
        <f t="shared" si="110"/>
        <v>2.6258823292471797E-2</v>
      </c>
      <c r="AT536" s="112">
        <f t="shared" si="111"/>
        <v>0.1309405193808105</v>
      </c>
      <c r="AU536" s="112">
        <f t="shared" si="112"/>
        <v>4.9116912023961311E-2</v>
      </c>
      <c r="AV536" s="112">
        <f t="shared" si="113"/>
        <v>0.12748116658361361</v>
      </c>
      <c r="AW536" s="112">
        <f t="shared" si="114"/>
        <v>0.14783284747566716</v>
      </c>
      <c r="AX536" s="112">
        <f t="shared" si="115"/>
        <v>1</v>
      </c>
      <c r="AY536" s="112">
        <f>SUMPRODUCT(AN536:AW536,幕後結果_最佳化!$Z$1005:$AI$1005)</f>
        <v>0.32422673545444719</v>
      </c>
      <c r="AZ536" s="112">
        <f>(SUMPRODUCT(AN536:AW536,MMULT(AN536:AW536,幕後結果!$AB$9:$AK$18)))*252</f>
        <v>4.8534570785690297E-2</v>
      </c>
      <c r="BA536" s="112">
        <f t="shared" si="116"/>
        <v>0.2203056303994301</v>
      </c>
      <c r="BB536" s="88">
        <f t="shared" si="117"/>
        <v>1.2769838652983194</v>
      </c>
      <c r="BC536" s="46"/>
      <c r="BD536" s="46"/>
    </row>
    <row r="537" spans="1:56">
      <c r="A537" s="81">
        <v>536</v>
      </c>
      <c r="B537" s="112">
        <v>0.20678966223756223</v>
      </c>
      <c r="C537" s="112">
        <v>0.59639631419053973</v>
      </c>
      <c r="D537" s="112">
        <v>0.36710127321048724</v>
      </c>
      <c r="E537" s="112">
        <v>0.1054793892017527</v>
      </c>
      <c r="F537" s="112">
        <v>0.94545191447150967</v>
      </c>
      <c r="G537" s="112">
        <v>0.38595867213941126</v>
      </c>
      <c r="H537" s="112">
        <v>9.5211633952763108E-2</v>
      </c>
      <c r="I537" s="112">
        <v>0.4610029925411312</v>
      </c>
      <c r="J537" s="112">
        <v>0.56776287290741934</v>
      </c>
      <c r="K537" s="90">
        <v>0.10272530577068539</v>
      </c>
      <c r="L537" s="91"/>
      <c r="M537" s="92">
        <v>536</v>
      </c>
      <c r="N537" s="115">
        <v>-0.81761103494914444</v>
      </c>
      <c r="O537" s="115">
        <v>0.24403027617239492</v>
      </c>
      <c r="P537" s="115">
        <v>-0.33954056131060972</v>
      </c>
      <c r="Q537" s="115">
        <v>-1.2509333958963789</v>
      </c>
      <c r="R537" s="115">
        <v>1.6022688489720562</v>
      </c>
      <c r="S537" s="115">
        <v>-0.28986784197630677</v>
      </c>
      <c r="T537" s="115">
        <v>-1.3093280029736536</v>
      </c>
      <c r="U537" s="112">
        <v>-9.7907196981692368E-2</v>
      </c>
      <c r="V537" s="112">
        <v>0.17068144408927552</v>
      </c>
      <c r="W537" s="84">
        <v>-1.2661745092368191</v>
      </c>
      <c r="X537" s="46"/>
      <c r="Y537" s="85">
        <v>536</v>
      </c>
      <c r="Z537" s="112">
        <f>(幕後結果!$AB$2+幕後結果!$AB$4*幕後結果_最佳化!$N1538)*12/3</f>
        <v>-1.0633956298771139</v>
      </c>
      <c r="AA537" s="112">
        <f>(幕後結果!$AC$2+幕後結果!$AC$4*幕後結果_最佳化!$O1538)*12/3</f>
        <v>-1.1126653613117632</v>
      </c>
      <c r="AB537" s="112">
        <f>(幕後結果!$AD$2+幕後結果!$AD$4*幕後結果_最佳化!$P1538)*12/3</f>
        <v>-5.3117825930154794E-2</v>
      </c>
      <c r="AC537" s="112">
        <f>(幕後結果!$AE$2+幕後結果!$AE$4*幕後結果_最佳化!$Q1538)*12/3</f>
        <v>-0.10577911399417295</v>
      </c>
      <c r="AD537" s="112">
        <f>(幕後結果!$AF$2+幕後結果!$AF$4*幕後結果_最佳化!$R1538)*12/3</f>
        <v>3.2018052385161213</v>
      </c>
      <c r="AE537" s="112">
        <f>(幕後結果!$AG$2+幕後結果!$AG$4*幕後結果_最佳化!$S1538)*12/3</f>
        <v>-0.10624835052050458</v>
      </c>
      <c r="AF537" s="112">
        <f>(幕後結果!$AH$2+幕後結果!$AH$4*幕後結果_最佳化!$T1538)*12/3</f>
        <v>-0.79740679475615972</v>
      </c>
      <c r="AG537" s="112">
        <f>(幕後結果!$AI$2+幕後結果!$AI$4*幕後結果_最佳化!$U1538)*12/3</f>
        <v>-0.60672755281868906</v>
      </c>
      <c r="AH537" s="112">
        <f>(幕後結果!$AJ$2+幕後結果!$AJ$4*幕後結果_最佳化!$V1538)*12/3</f>
        <v>1.574121849755068</v>
      </c>
      <c r="AI537" s="86">
        <f>(幕後結果!$AK$2+幕後結果!$AK$4*幕後結果_最佳化!$W1538)*12/3</f>
        <v>-0.68437115670888937</v>
      </c>
      <c r="AJ537" s="46"/>
      <c r="AK537" s="46"/>
      <c r="AL537" s="46"/>
      <c r="AM537" s="94">
        <v>536</v>
      </c>
      <c r="AN537" s="112">
        <f t="shared" si="105"/>
        <v>0.14495908224448734</v>
      </c>
      <c r="AO537" s="112">
        <f t="shared" si="106"/>
        <v>0.17937967725757772</v>
      </c>
      <c r="AP537" s="112">
        <f t="shared" si="107"/>
        <v>4.8810680374089246E-3</v>
      </c>
      <c r="AQ537" s="112">
        <f t="shared" si="108"/>
        <v>9.1486839690180205E-2</v>
      </c>
      <c r="AR537" s="112">
        <f t="shared" si="109"/>
        <v>9.9620144240846684E-2</v>
      </c>
      <c r="AS537" s="112">
        <f t="shared" si="110"/>
        <v>4.292151088784369E-2</v>
      </c>
      <c r="AT537" s="112">
        <f t="shared" si="111"/>
        <v>0.13580560771747621</v>
      </c>
      <c r="AU537" s="112">
        <f t="shared" si="112"/>
        <v>0.1795078466811198</v>
      </c>
      <c r="AV537" s="112">
        <f t="shared" si="113"/>
        <v>4.5163764306359176E-2</v>
      </c>
      <c r="AW537" s="112">
        <f t="shared" si="114"/>
        <v>7.6274458936700415E-2</v>
      </c>
      <c r="AX537" s="112">
        <f t="shared" si="115"/>
        <v>1</v>
      </c>
      <c r="AY537" s="112">
        <f>SUMPRODUCT(AN537:AW537,幕後結果_最佳化!$Z$1005:$AI$1005)</f>
        <v>0.14751468596813269</v>
      </c>
      <c r="AZ537" s="112">
        <f>(SUMPRODUCT(AN537:AW537,MMULT(AN537:AW537,幕後結果!$AB$9:$AK$18)))*252</f>
        <v>6.054868522563734E-2</v>
      </c>
      <c r="BA537" s="112">
        <f t="shared" si="116"/>
        <v>0.24606642441754897</v>
      </c>
      <c r="BB537" s="88">
        <f t="shared" si="117"/>
        <v>0.42514815345393292</v>
      </c>
      <c r="BC537" s="46"/>
      <c r="BD537" s="46"/>
    </row>
    <row r="538" spans="1:56">
      <c r="A538" s="81">
        <v>537</v>
      </c>
      <c r="B538" s="112">
        <v>0.21128152677368139</v>
      </c>
      <c r="C538" s="112">
        <v>0.60704516734406688</v>
      </c>
      <c r="D538" s="112">
        <v>0.38464853682835543</v>
      </c>
      <c r="E538" s="112">
        <v>0.52516884672422814</v>
      </c>
      <c r="F538" s="112">
        <v>1.1373221463419902E-2</v>
      </c>
      <c r="G538" s="112">
        <v>0.65128161950087171</v>
      </c>
      <c r="H538" s="112">
        <v>2.9916610150540368E-2</v>
      </c>
      <c r="I538" s="112">
        <v>0.90690610751845413</v>
      </c>
      <c r="J538" s="112">
        <v>0.24719081573758106</v>
      </c>
      <c r="K538" s="90">
        <v>0.95386803278988386</v>
      </c>
      <c r="L538" s="91"/>
      <c r="M538" s="92">
        <v>537</v>
      </c>
      <c r="N538" s="115">
        <v>-0.80198254796170776</v>
      </c>
      <c r="O538" s="115">
        <v>0.27162592251941692</v>
      </c>
      <c r="P538" s="115">
        <v>-0.29329447855274215</v>
      </c>
      <c r="Q538" s="115">
        <v>6.3130852497553389E-2</v>
      </c>
      <c r="R538" s="115">
        <v>-2.2776667044477605</v>
      </c>
      <c r="S538" s="115">
        <v>0.38878288711677056</v>
      </c>
      <c r="T538" s="115">
        <v>-1.882020588343571</v>
      </c>
      <c r="U538" s="112">
        <v>1.3219410399850986</v>
      </c>
      <c r="V538" s="112">
        <v>-0.68335645058435879</v>
      </c>
      <c r="W538" s="84">
        <v>1.6835744786529712</v>
      </c>
      <c r="X538" s="46"/>
      <c r="Y538" s="85">
        <v>537</v>
      </c>
      <c r="Z538" s="112">
        <f>(幕後結果!$AB$2+幕後結果!$AB$4*幕後結果_最佳化!$N1539)*12/3</f>
        <v>-1.0439920756551235</v>
      </c>
      <c r="AA538" s="112">
        <f>(幕後結果!$AC$2+幕後結果!$AC$4*幕後結果_最佳化!$O1539)*12/3</f>
        <v>-1.0732786659134703</v>
      </c>
      <c r="AB538" s="112">
        <f>(幕後結果!$AD$2+幕後結果!$AD$4*幕後結果_最佳化!$P1539)*12/3</f>
        <v>-5.5614988486877848E-3</v>
      </c>
      <c r="AC538" s="112">
        <f>(幕後結果!$AE$2+幕後結果!$AE$4*幕後結果_最佳化!$Q1539)*12/3</f>
        <v>0.86372700633830235</v>
      </c>
      <c r="AD538" s="112">
        <f>(幕後結果!$AF$2+幕後結果!$AF$4*幕後結果_最佳化!$R1539)*12/3</f>
        <v>-0.41203181633108965</v>
      </c>
      <c r="AE538" s="112">
        <f>(幕後結果!$AG$2+幕後結果!$AG$4*幕後結果_最佳化!$S1539)*12/3</f>
        <v>-5.1266281935933827E-2</v>
      </c>
      <c r="AF538" s="112">
        <f>(幕後結果!$AH$2+幕後結果!$AH$4*幕後結果_最佳化!$T1539)*12/3</f>
        <v>-1.5979641279981258</v>
      </c>
      <c r="AG538" s="112">
        <f>(幕後結果!$AI$2+幕後結果!$AI$4*幕後結果_最佳化!$U1539)*12/3</f>
        <v>0.82755556380090878</v>
      </c>
      <c r="AH538" s="112">
        <f>(幕後結果!$AJ$2+幕後結果!$AJ$4*幕後結果_最佳化!$V1539)*12/3</f>
        <v>-0.82349267874562526</v>
      </c>
      <c r="AI538" s="86">
        <f>(幕後結果!$AK$2+幕後結果!$AK$4*幕後結果_最佳化!$W1539)*12/3</f>
        <v>0.56921321630326271</v>
      </c>
      <c r="AJ538" s="46"/>
      <c r="AK538" s="46"/>
      <c r="AL538" s="46"/>
      <c r="AM538" s="94">
        <v>537</v>
      </c>
      <c r="AN538" s="112">
        <f t="shared" si="105"/>
        <v>6.3053390635434914E-2</v>
      </c>
      <c r="AO538" s="112">
        <f t="shared" si="106"/>
        <v>1.7757300594587685E-2</v>
      </c>
      <c r="AP538" s="112">
        <f t="shared" si="107"/>
        <v>0.1759301370344685</v>
      </c>
      <c r="AQ538" s="112">
        <f t="shared" si="108"/>
        <v>0.18970644900912667</v>
      </c>
      <c r="AR538" s="112">
        <f t="shared" si="109"/>
        <v>2.5343012443676236E-2</v>
      </c>
      <c r="AS538" s="112">
        <f t="shared" si="110"/>
        <v>0.14039316016611261</v>
      </c>
      <c r="AT538" s="112">
        <f t="shared" si="111"/>
        <v>3.6470592104976045E-2</v>
      </c>
      <c r="AU538" s="112">
        <f t="shared" si="112"/>
        <v>7.8794669600374109E-2</v>
      </c>
      <c r="AV538" s="112">
        <f t="shared" si="113"/>
        <v>8.5027036037698095E-2</v>
      </c>
      <c r="AW538" s="112">
        <f t="shared" si="114"/>
        <v>0.18752425237354522</v>
      </c>
      <c r="AX538" s="112">
        <f t="shared" si="115"/>
        <v>1.0000000000000002</v>
      </c>
      <c r="AY538" s="112">
        <f>SUMPRODUCT(AN538:AW538,幕後結果_最佳化!$Z$1005:$AI$1005)</f>
        <v>0.40776985453350018</v>
      </c>
      <c r="AZ538" s="112">
        <f>(SUMPRODUCT(AN538:AW538,MMULT(AN538:AW538,幕後結果!$AB$9:$AK$18)))*252</f>
        <v>4.5741109886542841E-2</v>
      </c>
      <c r="BA538" s="112">
        <f t="shared" si="116"/>
        <v>0.21387171361950333</v>
      </c>
      <c r="BB538" s="88">
        <f t="shared" si="117"/>
        <v>1.7060220276844833</v>
      </c>
      <c r="BC538" s="46"/>
      <c r="BD538" s="46"/>
    </row>
    <row r="539" spans="1:56">
      <c r="A539" s="81">
        <v>538</v>
      </c>
      <c r="B539" s="112">
        <v>0.10351217492377951</v>
      </c>
      <c r="C539" s="112">
        <v>0.53725443027772113</v>
      </c>
      <c r="D539" s="112">
        <v>0.87201701389697273</v>
      </c>
      <c r="E539" s="112">
        <v>0.55528847134620762</v>
      </c>
      <c r="F539" s="112">
        <v>5.7057103593034508E-3</v>
      </c>
      <c r="G539" s="112">
        <v>0.1537454745482878</v>
      </c>
      <c r="H539" s="112">
        <v>9.0951349258052705E-3</v>
      </c>
      <c r="I539" s="112">
        <v>0.44327665289268858</v>
      </c>
      <c r="J539" s="112">
        <v>2.9531785281223799E-2</v>
      </c>
      <c r="K539" s="90">
        <v>0.33974669943810643</v>
      </c>
      <c r="L539" s="91"/>
      <c r="M539" s="92">
        <v>538</v>
      </c>
      <c r="N539" s="115">
        <v>-1.261790032273362</v>
      </c>
      <c r="O539" s="115">
        <v>9.3519146750300611E-2</v>
      </c>
      <c r="P539" s="115">
        <v>1.1359775211090422</v>
      </c>
      <c r="Q539" s="115">
        <v>0.13903428414953498</v>
      </c>
      <c r="R539" s="115">
        <v>-2.5298410584930093</v>
      </c>
      <c r="S539" s="115">
        <v>-1.0205009285756756</v>
      </c>
      <c r="T539" s="115">
        <v>-2.3617221487470959</v>
      </c>
      <c r="U539" s="112">
        <v>-0.14266684104936492</v>
      </c>
      <c r="V539" s="112">
        <v>-1.8877198464722409</v>
      </c>
      <c r="W539" s="84">
        <v>-0.41315453107498346</v>
      </c>
      <c r="X539" s="46"/>
      <c r="Y539" s="85">
        <v>538</v>
      </c>
      <c r="Z539" s="112">
        <f>(幕後結果!$AB$2+幕後結果!$AB$4*幕後結果_最佳化!$N1540)*12/3</f>
        <v>-1.6148662402937246</v>
      </c>
      <c r="AA539" s="112">
        <f>(幕後結果!$AC$2+幕後結果!$AC$4*幕後結果_最佳化!$O1540)*12/3</f>
        <v>-1.3586731990294292</v>
      </c>
      <c r="AB539" s="112">
        <f>(幕後結果!$AD$2+幕後結果!$AD$4*幕後結果_最佳化!$P1540)*12/3</f>
        <v>1.0755353235510974</v>
      </c>
      <c r="AC539" s="112">
        <f>(幕後結果!$AE$2+幕後結果!$AE$4*幕後結果_最佳化!$Q1540)*12/3</f>
        <v>1.1974967267806755</v>
      </c>
      <c r="AD539" s="112">
        <f>(幕後結果!$AF$2+幕後結果!$AF$4*幕後結果_最佳化!$R1540)*12/3</f>
        <v>-0.61465201853830509</v>
      </c>
      <c r="AE539" s="112">
        <f>(幕後結果!$AG$2+幕後結果!$AG$4*幕後結果_最佳化!$S1540)*12/3</f>
        <v>-1.5278431416300176</v>
      </c>
      <c r="AF539" s="112">
        <f>(幕後結果!$AH$2+幕後結果!$AH$4*幕後結果_最佳化!$T1540)*12/3</f>
        <v>-1.7514469593277788</v>
      </c>
      <c r="AG539" s="112">
        <f>(幕後結果!$AI$2+幕後結果!$AI$4*幕後結果_最佳化!$U1540)*12/3</f>
        <v>-0.30289626114521828</v>
      </c>
      <c r="AH539" s="112">
        <f>(幕後結果!$AJ$2+幕後結果!$AJ$4*幕後結果_最佳化!$V1540)*12/3</f>
        <v>-1.9135603222154953</v>
      </c>
      <c r="AI539" s="86">
        <f>(幕後結果!$AK$2+幕後結果!$AK$4*幕後結果_最佳化!$W1540)*12/3</f>
        <v>-1.1225156616754497</v>
      </c>
      <c r="AJ539" s="46"/>
      <c r="AK539" s="46"/>
      <c r="AL539" s="46"/>
      <c r="AM539" s="94">
        <v>538</v>
      </c>
      <c r="AN539" s="112">
        <f t="shared" si="105"/>
        <v>0.16622261711090872</v>
      </c>
      <c r="AO539" s="112">
        <f t="shared" si="106"/>
        <v>0.13611293753982218</v>
      </c>
      <c r="AP539" s="112">
        <f t="shared" si="107"/>
        <v>0.13183799987400316</v>
      </c>
      <c r="AQ539" s="112">
        <f t="shared" si="108"/>
        <v>3.2768276321606206E-2</v>
      </c>
      <c r="AR539" s="112">
        <f t="shared" si="109"/>
        <v>0.20657946995627538</v>
      </c>
      <c r="AS539" s="112">
        <f t="shared" si="110"/>
        <v>7.9182125243272894E-2</v>
      </c>
      <c r="AT539" s="112">
        <f t="shared" si="111"/>
        <v>7.8743308601234747E-3</v>
      </c>
      <c r="AU539" s="112">
        <f t="shared" si="112"/>
        <v>6.8296119375887698E-2</v>
      </c>
      <c r="AV539" s="112">
        <f t="shared" si="113"/>
        <v>0.1066883491329311</v>
      </c>
      <c r="AW539" s="112">
        <f t="shared" si="114"/>
        <v>6.4437774585169305E-2</v>
      </c>
      <c r="AX539" s="112">
        <f t="shared" si="115"/>
        <v>1</v>
      </c>
      <c r="AY539" s="112">
        <f>SUMPRODUCT(AN539:AW539,幕後結果_最佳化!$Z$1005:$AI$1005)</f>
        <v>0.46743658770735458</v>
      </c>
      <c r="AZ539" s="112">
        <f>(SUMPRODUCT(AN539:AW539,MMULT(AN539:AW539,幕後結果!$AB$9:$AK$18)))*252</f>
        <v>6.6868120139284351E-2</v>
      </c>
      <c r="BA539" s="112">
        <f t="shared" si="116"/>
        <v>0.25858870845279447</v>
      </c>
      <c r="BB539" s="88">
        <f t="shared" si="117"/>
        <v>1.6417444916580881</v>
      </c>
      <c r="BC539" s="46"/>
      <c r="BD539" s="46"/>
    </row>
    <row r="540" spans="1:56">
      <c r="A540" s="81">
        <v>539</v>
      </c>
      <c r="B540" s="112">
        <v>0.34916979796363257</v>
      </c>
      <c r="C540" s="112">
        <v>0.22923448089953036</v>
      </c>
      <c r="D540" s="112">
        <v>0.23750180641343355</v>
      </c>
      <c r="E540" s="112">
        <v>0.55377701560782144</v>
      </c>
      <c r="F540" s="112">
        <v>0.92259397328958781</v>
      </c>
      <c r="G540" s="112">
        <v>0.78897517452741495</v>
      </c>
      <c r="H540" s="112">
        <v>0.5214159375738836</v>
      </c>
      <c r="I540" s="112">
        <v>0.25133089854490498</v>
      </c>
      <c r="J540" s="112">
        <v>0.73358915947197167</v>
      </c>
      <c r="K540" s="90">
        <v>0.96830511482269421</v>
      </c>
      <c r="L540" s="91"/>
      <c r="M540" s="92">
        <v>539</v>
      </c>
      <c r="N540" s="115">
        <v>-0.38756280893495126</v>
      </c>
      <c r="O540" s="115">
        <v>-0.74137027614631557</v>
      </c>
      <c r="P540" s="115">
        <v>-0.71436159613570593</v>
      </c>
      <c r="Q540" s="115">
        <v>0.13520983817863536</v>
      </c>
      <c r="R540" s="115">
        <v>1.4227382310615504</v>
      </c>
      <c r="S540" s="115">
        <v>0.80287039175678876</v>
      </c>
      <c r="T540" s="115">
        <v>5.3707603472655623E-2</v>
      </c>
      <c r="U540" s="112">
        <v>-0.67030748423957454</v>
      </c>
      <c r="V540" s="112">
        <v>0.62370447897596748</v>
      </c>
      <c r="W540" s="84">
        <v>1.8564477053153432</v>
      </c>
      <c r="X540" s="46"/>
      <c r="Y540" s="85">
        <v>539</v>
      </c>
      <c r="Z540" s="112">
        <f>(幕後結果!$AB$2+幕後結果!$AB$4*幕後結果_最佳化!$N1541)*12/3</f>
        <v>-0.5294690841887788</v>
      </c>
      <c r="AA540" s="112">
        <f>(幕後結果!$AC$2+幕後結果!$AC$4*幕後結果_最佳化!$O1541)*12/3</f>
        <v>-2.4332544135908938</v>
      </c>
      <c r="AB540" s="112">
        <f>(幕後結果!$AD$2+幕後結果!$AD$4*幕後結果_最佳化!$P1541)*12/3</f>
        <v>-0.34825187826530524</v>
      </c>
      <c r="AC540" s="112">
        <f>(幕後結果!$AE$2+幕後結果!$AE$4*幕後結果_最佳化!$Q1541)*12/3</f>
        <v>0.66614609355550036</v>
      </c>
      <c r="AD540" s="112">
        <f>(幕後結果!$AF$2+幕後結果!$AF$4*幕後結果_最佳化!$R1541)*12/3</f>
        <v>3.1298550071283366</v>
      </c>
      <c r="AE540" s="112">
        <f>(幕後結果!$AG$2+幕後結果!$AG$4*幕後結果_最佳化!$S1541)*12/3</f>
        <v>0.74213457127935734</v>
      </c>
      <c r="AF540" s="112">
        <f>(幕後結果!$AH$2+幕後結果!$AH$4*幕後結果_最佳化!$T1541)*12/3</f>
        <v>-1.0620453926081755E-2</v>
      </c>
      <c r="AG540" s="112">
        <f>(幕後結果!$AI$2+幕後結果!$AI$4*幕後結果_最佳化!$U1541)*12/3</f>
        <v>-0.2373708991841742</v>
      </c>
      <c r="AH540" s="112">
        <f>(幕後結果!$AJ$2+幕後結果!$AJ$4*幕後結果_最佳化!$V1541)*12/3</f>
        <v>2.1092298973075887</v>
      </c>
      <c r="AI540" s="86">
        <f>(幕後結果!$AK$2+幕後結果!$AK$4*幕後結果_最佳化!$W1541)*12/3</f>
        <v>1.4060139588552134</v>
      </c>
      <c r="AJ540" s="46"/>
      <c r="AK540" s="46"/>
      <c r="AL540" s="46"/>
      <c r="AM540" s="94">
        <v>539</v>
      </c>
      <c r="AN540" s="112">
        <f t="shared" si="105"/>
        <v>0.15310107538215684</v>
      </c>
      <c r="AO540" s="112">
        <f t="shared" si="106"/>
        <v>0.10643529240652794</v>
      </c>
      <c r="AP540" s="112">
        <f t="shared" si="107"/>
        <v>5.4727906202174721E-2</v>
      </c>
      <c r="AQ540" s="112">
        <f t="shared" si="108"/>
        <v>0.1334043216511025</v>
      </c>
      <c r="AR540" s="112">
        <f t="shared" si="109"/>
        <v>0.16423405367076152</v>
      </c>
      <c r="AS540" s="112">
        <f t="shared" si="110"/>
        <v>3.0459416823123468E-2</v>
      </c>
      <c r="AT540" s="112">
        <f t="shared" si="111"/>
        <v>6.4493938997210273E-2</v>
      </c>
      <c r="AU540" s="112">
        <f t="shared" si="112"/>
        <v>6.6557832246547349E-2</v>
      </c>
      <c r="AV540" s="112">
        <f t="shared" si="113"/>
        <v>0.12417740648065595</v>
      </c>
      <c r="AW540" s="112">
        <f t="shared" si="114"/>
        <v>0.10240875613973935</v>
      </c>
      <c r="AX540" s="112">
        <f t="shared" si="115"/>
        <v>0.99999999999999978</v>
      </c>
      <c r="AY540" s="112">
        <f>SUMPRODUCT(AN540:AW540,幕後結果_最佳化!$Z$1005:$AI$1005)</f>
        <v>0.50097618392068555</v>
      </c>
      <c r="AZ540" s="112">
        <f>(SUMPRODUCT(AN540:AW540,MMULT(AN540:AW540,幕後結果!$AB$9:$AK$18)))*252</f>
        <v>5.6677769275921761E-2</v>
      </c>
      <c r="BA540" s="112">
        <f t="shared" si="116"/>
        <v>0.23807093328653492</v>
      </c>
      <c r="BB540" s="88">
        <f t="shared" si="117"/>
        <v>1.9241163866458195</v>
      </c>
      <c r="BC540" s="46"/>
      <c r="BD540" s="46"/>
    </row>
    <row r="541" spans="1:56">
      <c r="A541" s="81">
        <v>540</v>
      </c>
      <c r="B541" s="112">
        <v>0.36583095237615426</v>
      </c>
      <c r="C541" s="112">
        <v>0.27447977462484374</v>
      </c>
      <c r="D541" s="112">
        <v>0.40900380418953231</v>
      </c>
      <c r="E541" s="112">
        <v>0.74195451222037012</v>
      </c>
      <c r="F541" s="112">
        <v>9.8884992926904447E-2</v>
      </c>
      <c r="G541" s="112">
        <v>0.53318721384127121</v>
      </c>
      <c r="H541" s="112">
        <v>1.7934928286200025E-2</v>
      </c>
      <c r="I541" s="112">
        <v>0.15123654278342791</v>
      </c>
      <c r="J541" s="112">
        <v>0.99046729694534186</v>
      </c>
      <c r="K541" s="90">
        <v>0.96281881639178879</v>
      </c>
      <c r="L541" s="91"/>
      <c r="M541" s="92">
        <v>540</v>
      </c>
      <c r="N541" s="115">
        <v>-0.34291566740639245</v>
      </c>
      <c r="O541" s="115">
        <v>-0.59931994621118323</v>
      </c>
      <c r="P541" s="115">
        <v>-0.2301083091290437</v>
      </c>
      <c r="Q541" s="115">
        <v>0.64938280478062094</v>
      </c>
      <c r="R541" s="115">
        <v>-1.2879309923790208</v>
      </c>
      <c r="S541" s="115">
        <v>8.3284188556238994E-2</v>
      </c>
      <c r="T541" s="115">
        <v>-2.09839964561702</v>
      </c>
      <c r="U541" s="112">
        <v>-1.0311444506635101</v>
      </c>
      <c r="V541" s="112">
        <v>2.344249630434732</v>
      </c>
      <c r="W541" s="84">
        <v>1.7843773609850084</v>
      </c>
      <c r="X541" s="46"/>
      <c r="Y541" s="85">
        <v>540</v>
      </c>
      <c r="Z541" s="112">
        <f>(幕後結果!$AB$2+幕後結果!$AB$4*幕後結果_最佳化!$N1542)*12/3</f>
        <v>-0.47403740790414073</v>
      </c>
      <c r="AA541" s="112">
        <f>(幕後結果!$AC$2+幕後結果!$AC$4*幕後結果_最佳化!$O1542)*12/3</f>
        <v>-2.2336195293490118</v>
      </c>
      <c r="AB541" s="112">
        <f>(幕後結果!$AD$2+幕後結果!$AD$4*幕後結果_最佳化!$P1542)*12/3</f>
        <v>9.895917600407389E-2</v>
      </c>
      <c r="AC541" s="112">
        <f>(幕後結果!$AE$2+幕後結果!$AE$4*幕後結果_最佳化!$Q1542)*12/3</f>
        <v>1.1803947417868703</v>
      </c>
      <c r="AD541" s="112">
        <f>(幕後結果!$AF$2+幕後結果!$AF$4*幕後結果_最佳化!$R1542)*12/3</f>
        <v>0.63171907750854306</v>
      </c>
      <c r="AE541" s="112">
        <f>(幕後結果!$AG$2+幕後結果!$AG$4*幕後結果_最佳化!$S1542)*12/3</f>
        <v>-0.41073143451053257</v>
      </c>
      <c r="AF541" s="112">
        <f>(幕後結果!$AH$2+幕後結果!$AH$4*幕後結果_最佳化!$T1542)*12/3</f>
        <v>-1.6562977965725374</v>
      </c>
      <c r="AG541" s="112">
        <f>(幕後結果!$AI$2+幕後結果!$AI$4*幕後結果_最佳化!$U1542)*12/3</f>
        <v>-0.6095029549652512</v>
      </c>
      <c r="AH541" s="112">
        <f>(幕後結果!$AJ$2+幕後結果!$AJ$4*幕後結果_最佳化!$V1542)*12/3</f>
        <v>2.3593236146830283</v>
      </c>
      <c r="AI541" s="86">
        <f>(幕後結果!$AK$2+幕後結果!$AK$4*幕後結果_最佳化!$W1542)*12/3</f>
        <v>1.1493313959534561</v>
      </c>
      <c r="AJ541" s="46"/>
      <c r="AK541" s="46"/>
      <c r="AL541" s="46"/>
      <c r="AM541" s="94">
        <v>540</v>
      </c>
      <c r="AN541" s="112">
        <f t="shared" si="105"/>
        <v>2.9721133688513337E-2</v>
      </c>
      <c r="AO541" s="112">
        <f t="shared" si="106"/>
        <v>3.7332795774126612E-2</v>
      </c>
      <c r="AP541" s="112">
        <f t="shared" si="107"/>
        <v>0.21716868021244143</v>
      </c>
      <c r="AQ541" s="112">
        <f t="shared" si="108"/>
        <v>5.7785262585432762E-2</v>
      </c>
      <c r="AR541" s="112">
        <f t="shared" si="109"/>
        <v>0.1244640720757243</v>
      </c>
      <c r="AS541" s="112">
        <f t="shared" si="110"/>
        <v>0.14544731985407988</v>
      </c>
      <c r="AT541" s="112">
        <f t="shared" si="111"/>
        <v>4.5374157211797862E-2</v>
      </c>
      <c r="AU541" s="112">
        <f t="shared" si="112"/>
        <v>0.16274065757214334</v>
      </c>
      <c r="AV541" s="112">
        <f t="shared" si="113"/>
        <v>6.2008434640011524E-2</v>
      </c>
      <c r="AW541" s="112">
        <f t="shared" si="114"/>
        <v>0.11795748638572895</v>
      </c>
      <c r="AX541" s="112">
        <f t="shared" si="115"/>
        <v>1</v>
      </c>
      <c r="AY541" s="112">
        <f>SUMPRODUCT(AN541:AW541,幕後結果_最佳化!$Z$1005:$AI$1005)</f>
        <v>0.48478769766403745</v>
      </c>
      <c r="AZ541" s="112">
        <f>(SUMPRODUCT(AN541:AW541,MMULT(AN541:AW541,幕後結果!$AB$9:$AK$18)))*252</f>
        <v>5.4042750865074582E-2</v>
      </c>
      <c r="BA541" s="112">
        <f t="shared" si="116"/>
        <v>0.23247096778968893</v>
      </c>
      <c r="BB541" s="88">
        <f t="shared" si="117"/>
        <v>1.9008296040811554</v>
      </c>
      <c r="BC541" s="46"/>
      <c r="BD541" s="46"/>
    </row>
    <row r="542" spans="1:56">
      <c r="A542" s="81">
        <v>541</v>
      </c>
      <c r="B542" s="112">
        <v>0.22017246293052173</v>
      </c>
      <c r="C542" s="112">
        <v>7.4871371555074173E-3</v>
      </c>
      <c r="D542" s="112">
        <v>0.90834758176296382</v>
      </c>
      <c r="E542" s="112">
        <v>0.82661804299145314</v>
      </c>
      <c r="F542" s="112">
        <v>0.62916247888411547</v>
      </c>
      <c r="G542" s="112">
        <v>0.89693661705840722</v>
      </c>
      <c r="H542" s="112">
        <v>0.25292411534089276</v>
      </c>
      <c r="I542" s="112">
        <v>0.56431860614725693</v>
      </c>
      <c r="J542" s="112">
        <v>0.13528995851934766</v>
      </c>
      <c r="K542" s="90">
        <v>0.22179281465913903</v>
      </c>
      <c r="L542" s="91"/>
      <c r="M542" s="92">
        <v>541</v>
      </c>
      <c r="N542" s="115">
        <v>-0.77161088422001467</v>
      </c>
      <c r="O542" s="115">
        <v>-2.4330006427296418</v>
      </c>
      <c r="P542" s="115">
        <v>1.330648073349858</v>
      </c>
      <c r="Q542" s="115">
        <v>0.94088476839380097</v>
      </c>
      <c r="R542" s="115">
        <v>0.32963596730528316</v>
      </c>
      <c r="S542" s="115">
        <v>1.2642877470060663</v>
      </c>
      <c r="T542" s="115">
        <v>-0.66531626322461734</v>
      </c>
      <c r="U542" s="112">
        <v>0.1619277019387291</v>
      </c>
      <c r="V542" s="112">
        <v>-1.1017280533592406</v>
      </c>
      <c r="W542" s="84">
        <v>-0.76615239653129685</v>
      </c>
      <c r="X542" s="46"/>
      <c r="Y542" s="85">
        <v>541</v>
      </c>
      <c r="Z542" s="112">
        <f>(幕後結果!$AB$2+幕後結果!$AB$4*幕後結果_最佳化!$N1543)*12/3</f>
        <v>-1.0062841244825156</v>
      </c>
      <c r="AA542" s="112">
        <f>(幕後結果!$AC$2+幕後結果!$AC$4*幕後結果_最佳化!$O1543)*12/3</f>
        <v>-4.7978124708350043</v>
      </c>
      <c r="AB542" s="112">
        <f>(幕後結果!$AD$2+幕後結果!$AD$4*幕後結果_最佳化!$P1543)*12/3</f>
        <v>1.1351369054635065</v>
      </c>
      <c r="AC542" s="112">
        <f>(幕後結果!$AE$2+幕後結果!$AE$4*幕後結果_最佳化!$Q1543)*12/3</f>
        <v>1.4169014359798167</v>
      </c>
      <c r="AD542" s="112">
        <f>(幕後結果!$AF$2+幕後結果!$AF$4*幕後結果_最佳化!$R1543)*12/3</f>
        <v>1.9551864235615188</v>
      </c>
      <c r="AE542" s="112">
        <f>(幕後結果!$AG$2+幕後結果!$AG$4*幕後結果_最佳化!$S1543)*12/3</f>
        <v>0.60926077674342827</v>
      </c>
      <c r="AF542" s="112">
        <f>(幕後結果!$AH$2+幕後結果!$AH$4*幕後結果_最佳化!$T1543)*12/3</f>
        <v>-0.55148083660795566</v>
      </c>
      <c r="AG542" s="112">
        <f>(幕後結果!$AI$2+幕後結果!$AI$4*幕後結果_最佳化!$U1543)*12/3</f>
        <v>0.55602035010285</v>
      </c>
      <c r="AH542" s="112">
        <f>(幕後結果!$AJ$2+幕後結果!$AJ$4*幕後結果_最佳化!$V1543)*12/3</f>
        <v>5.4475512562768058E-2</v>
      </c>
      <c r="AI542" s="86">
        <f>(幕後結果!$AK$2+幕後結果!$AK$4*幕後結果_最佳化!$W1543)*12/3</f>
        <v>-1.2641229867896757</v>
      </c>
      <c r="AJ542" s="46"/>
      <c r="AK542" s="46"/>
      <c r="AL542" s="46"/>
      <c r="AM542" s="94">
        <v>541</v>
      </c>
      <c r="AN542" s="112">
        <f t="shared" si="105"/>
        <v>0.21059613072933989</v>
      </c>
      <c r="AO542" s="112">
        <f t="shared" si="106"/>
        <v>8.9660290499288794E-2</v>
      </c>
      <c r="AP542" s="112">
        <f t="shared" si="107"/>
        <v>0.13787945303930924</v>
      </c>
      <c r="AQ542" s="112">
        <f t="shared" si="108"/>
        <v>5.0793880975659129E-2</v>
      </c>
      <c r="AR542" s="112">
        <f t="shared" si="109"/>
        <v>5.0252236339724796E-2</v>
      </c>
      <c r="AS542" s="112">
        <f t="shared" si="110"/>
        <v>0.13518824546657721</v>
      </c>
      <c r="AT542" s="112">
        <f t="shared" si="111"/>
        <v>6.4543820508790331E-2</v>
      </c>
      <c r="AU542" s="112">
        <f t="shared" si="112"/>
        <v>6.8987748901203461E-2</v>
      </c>
      <c r="AV542" s="112">
        <f t="shared" si="113"/>
        <v>8.0021171084834891E-3</v>
      </c>
      <c r="AW542" s="112">
        <f t="shared" si="114"/>
        <v>0.18409607643162371</v>
      </c>
      <c r="AX542" s="112">
        <f t="shared" si="115"/>
        <v>1</v>
      </c>
      <c r="AY542" s="112">
        <f>SUMPRODUCT(AN542:AW542,幕後結果_最佳化!$Z$1005:$AI$1005)</f>
        <v>0.10756314601154729</v>
      </c>
      <c r="AZ542" s="112">
        <f>(SUMPRODUCT(AN542:AW542,MMULT(AN542:AW542,幕後結果!$AB$9:$AK$18)))*252</f>
        <v>5.6460980513831395E-2</v>
      </c>
      <c r="BA542" s="112">
        <f t="shared" si="116"/>
        <v>0.23761519419816443</v>
      </c>
      <c r="BB542" s="88">
        <f t="shared" si="117"/>
        <v>0.27213388533403315</v>
      </c>
      <c r="BC542" s="46"/>
      <c r="BD542" s="46"/>
    </row>
    <row r="543" spans="1:56">
      <c r="A543" s="81">
        <v>542</v>
      </c>
      <c r="B543" s="112">
        <v>4.3572295943888228E-2</v>
      </c>
      <c r="C543" s="112">
        <v>3.6904876304352463E-2</v>
      </c>
      <c r="D543" s="112">
        <v>0.74285278342547656</v>
      </c>
      <c r="E543" s="112">
        <v>0.58630967196588468</v>
      </c>
      <c r="F543" s="112">
        <v>0.72043032704580057</v>
      </c>
      <c r="G543" s="112">
        <v>0.73371545285068485</v>
      </c>
      <c r="H543" s="112">
        <v>8.611685715609374E-2</v>
      </c>
      <c r="I543" s="112">
        <v>0.80701948000713219</v>
      </c>
      <c r="J543" s="112">
        <v>0.38313121313782328</v>
      </c>
      <c r="K543" s="90">
        <v>0.47171555136040055</v>
      </c>
      <c r="L543" s="91"/>
      <c r="M543" s="92">
        <v>542</v>
      </c>
      <c r="N543" s="115">
        <v>-1.7106562317072829</v>
      </c>
      <c r="O543" s="115">
        <v>-1.7877908812715706</v>
      </c>
      <c r="P543" s="115">
        <v>0.65216546939164732</v>
      </c>
      <c r="Q543" s="115">
        <v>0.21806219054895246</v>
      </c>
      <c r="R543" s="115">
        <v>0.5841203477440533</v>
      </c>
      <c r="S543" s="115">
        <v>0.624089065860577</v>
      </c>
      <c r="T543" s="115">
        <v>-1.3650615222771518</v>
      </c>
      <c r="U543" s="112">
        <v>0.86696526830221088</v>
      </c>
      <c r="V543" s="112">
        <v>-0.2972673240658576</v>
      </c>
      <c r="W543" s="84">
        <v>-7.0958100033294169E-2</v>
      </c>
      <c r="X543" s="46"/>
      <c r="Y543" s="85">
        <v>542</v>
      </c>
      <c r="Z543" s="112">
        <f>(幕後結果!$AB$2+幕後結果!$AB$4*幕後結果_最佳化!$N1544)*12/3</f>
        <v>-2.1721562483499257</v>
      </c>
      <c r="AA543" s="112">
        <f>(幕後結果!$AC$2+幕後結果!$AC$4*幕後結果_最佳化!$O1544)*12/3</f>
        <v>-3.9902553901382958</v>
      </c>
      <c r="AB543" s="112">
        <f>(幕後結果!$AD$2+幕後結果!$AD$4*幕後結果_最佳化!$P1544)*12/3</f>
        <v>0.33031592211014027</v>
      </c>
      <c r="AC543" s="112">
        <f>(幕後結果!$AE$2+幕後結果!$AE$4*幕後結果_最佳化!$Q1544)*12/3</f>
        <v>0.78850296121690577</v>
      </c>
      <c r="AD543" s="112">
        <f>(幕後結果!$AF$2+幕後結果!$AF$4*幕後結果_最佳化!$R1544)*12/3</f>
        <v>1.8361386170565608</v>
      </c>
      <c r="AE543" s="112">
        <f>(幕後結果!$AG$2+幕後結果!$AG$4*幕後結果_最佳化!$S1544)*12/3</f>
        <v>0.15894958466500086</v>
      </c>
      <c r="AF543" s="112">
        <f>(幕後結果!$AH$2+幕後結果!$AH$4*幕後結果_最佳化!$T1544)*12/3</f>
        <v>-0.97366597997140136</v>
      </c>
      <c r="AG543" s="112">
        <f>(幕後結果!$AI$2+幕後結果!$AI$4*幕後結果_最佳化!$U1544)*12/3</f>
        <v>0.38018973884384993</v>
      </c>
      <c r="AH543" s="112">
        <f>(幕後結果!$AJ$2+幕後結果!$AJ$4*幕後結果_最佳化!$V1544)*12/3</f>
        <v>0.47543404736127659</v>
      </c>
      <c r="AI543" s="86">
        <f>(幕後結果!$AK$2+幕後結果!$AK$4*幕後結果_最佳化!$W1544)*12/3</f>
        <v>-0.7773723355418557</v>
      </c>
      <c r="AJ543" s="46"/>
      <c r="AK543" s="46"/>
      <c r="AL543" s="46"/>
      <c r="AM543" s="94">
        <v>542</v>
      </c>
      <c r="AN543" s="112">
        <f t="shared" si="105"/>
        <v>3.699433480931627E-2</v>
      </c>
      <c r="AO543" s="112">
        <f t="shared" si="106"/>
        <v>0.18162925096477625</v>
      </c>
      <c r="AP543" s="112">
        <f t="shared" si="107"/>
        <v>2.095368672228004E-2</v>
      </c>
      <c r="AQ543" s="112">
        <f t="shared" si="108"/>
        <v>0.23591968323598245</v>
      </c>
      <c r="AR543" s="112">
        <f t="shared" si="109"/>
        <v>5.725808669549972E-2</v>
      </c>
      <c r="AS543" s="112">
        <f t="shared" si="110"/>
        <v>8.9091676411389195E-2</v>
      </c>
      <c r="AT543" s="112">
        <f t="shared" si="111"/>
        <v>9.3702119936578593E-2</v>
      </c>
      <c r="AU543" s="112">
        <f t="shared" si="112"/>
        <v>0.19996614590250386</v>
      </c>
      <c r="AV543" s="112">
        <f t="shared" si="113"/>
        <v>7.3592790032312866E-2</v>
      </c>
      <c r="AW543" s="112">
        <f t="shared" si="114"/>
        <v>1.0892225289360871E-2</v>
      </c>
      <c r="AX543" s="112">
        <f t="shared" si="115"/>
        <v>1.0000000000000002</v>
      </c>
      <c r="AY543" s="112">
        <f>SUMPRODUCT(AN543:AW543,幕後結果_最佳化!$Z$1005:$AI$1005)</f>
        <v>0.24130486894709877</v>
      </c>
      <c r="AZ543" s="112">
        <f>(SUMPRODUCT(AN543:AW543,MMULT(AN543:AW543,幕後結果!$AB$9:$AK$18)))*252</f>
        <v>6.1209253402025411E-2</v>
      </c>
      <c r="BA543" s="112">
        <f t="shared" si="116"/>
        <v>0.24740503916053411</v>
      </c>
      <c r="BB543" s="88">
        <f t="shared" si="117"/>
        <v>0.80194352394883717</v>
      </c>
      <c r="BC543" s="46"/>
      <c r="BD543" s="46"/>
    </row>
    <row r="544" spans="1:56">
      <c r="A544" s="81">
        <v>543</v>
      </c>
      <c r="B544" s="112">
        <v>0.20884347776567203</v>
      </c>
      <c r="C544" s="112">
        <v>0.627534884743433</v>
      </c>
      <c r="D544" s="112">
        <v>0.79050869464370455</v>
      </c>
      <c r="E544" s="112">
        <v>0.26946526796037618</v>
      </c>
      <c r="F544" s="112">
        <v>0.30627754390546502</v>
      </c>
      <c r="G544" s="112">
        <v>0.38107825748628277</v>
      </c>
      <c r="H544" s="112">
        <v>0.96734311239179926</v>
      </c>
      <c r="I544" s="112">
        <v>0.94173246052899118</v>
      </c>
      <c r="J544" s="112">
        <v>0.79190484742239375</v>
      </c>
      <c r="K544" s="90">
        <v>1.5361788532909149E-2</v>
      </c>
      <c r="L544" s="91"/>
      <c r="M544" s="92">
        <v>543</v>
      </c>
      <c r="N544" s="115">
        <v>-0.81044066253721436</v>
      </c>
      <c r="O544" s="115">
        <v>0.32533145024974586</v>
      </c>
      <c r="P544" s="115">
        <v>0.80818757256573603</v>
      </c>
      <c r="Q544" s="115">
        <v>-0.61443103025436829</v>
      </c>
      <c r="R544" s="115">
        <v>-0.50642961661883068</v>
      </c>
      <c r="S544" s="115">
        <v>-0.30265011922312124</v>
      </c>
      <c r="T544" s="115">
        <v>1.8431043577595179</v>
      </c>
      <c r="U544" s="112">
        <v>1.56948454037352</v>
      </c>
      <c r="V544" s="112">
        <v>0.81304840677922474</v>
      </c>
      <c r="W544" s="84">
        <v>-2.1606345924719235</v>
      </c>
      <c r="X544" s="46"/>
      <c r="Y544" s="85">
        <v>543</v>
      </c>
      <c r="Z544" s="112">
        <f>(幕後結果!$AB$2+幕後結果!$AB$4*幕後結果_最佳化!$N1545)*12/3</f>
        <v>-1.0544932511632568</v>
      </c>
      <c r="AA544" s="112">
        <f>(幕後結果!$AC$2+幕後結果!$AC$4*幕後結果_最佳化!$O1545)*12/3</f>
        <v>-1.0000034159879889</v>
      </c>
      <c r="AB544" s="112">
        <f>(幕後結果!$AD$2+幕後結果!$AD$4*幕後結果_最佳化!$P1545)*12/3</f>
        <v>0.95116893712201456</v>
      </c>
      <c r="AC544" s="112">
        <f>(幕後結果!$AE$2+幕後結果!$AE$4*幕後結果_最佳化!$Q1545)*12/3</f>
        <v>0.64083974735451843</v>
      </c>
      <c r="AD544" s="112">
        <f>(幕後結果!$AF$2+幕後結果!$AF$4*幕後結果_最佳化!$R1545)*12/3</f>
        <v>1.4128154162265589</v>
      </c>
      <c r="AE544" s="112">
        <f>(幕後結果!$AG$2+幕後結果!$AG$4*幕後結果_最佳化!$S1545)*12/3</f>
        <v>-0.41678068020815068</v>
      </c>
      <c r="AF544" s="112">
        <f>(幕後結果!$AH$2+幕後結果!$AH$4*幕後結果_最佳化!$T1545)*12/3</f>
        <v>1.1718946249743376</v>
      </c>
      <c r="AG544" s="112">
        <f>(幕後結果!$AI$2+幕後結果!$AI$4*幕後結果_最佳化!$U1545)*12/3</f>
        <v>1.249379435314244</v>
      </c>
      <c r="AH544" s="112">
        <f>(幕後結果!$AJ$2+幕後結果!$AJ$4*幕後結果_最佳化!$V1545)*12/3</f>
        <v>1.830047534999381</v>
      </c>
      <c r="AI544" s="86">
        <f>(幕後結果!$AK$2+幕後結果!$AK$4*幕後結果_最佳化!$W1545)*12/3</f>
        <v>-1.2712589383660475</v>
      </c>
      <c r="AJ544" s="46"/>
      <c r="AK544" s="46"/>
      <c r="AL544" s="46"/>
      <c r="AM544" s="94">
        <v>543</v>
      </c>
      <c r="AN544" s="112">
        <f t="shared" si="105"/>
        <v>6.0622584720365899E-2</v>
      </c>
      <c r="AO544" s="112">
        <f t="shared" si="106"/>
        <v>0.13484016694290171</v>
      </c>
      <c r="AP544" s="112">
        <f t="shared" si="107"/>
        <v>0.132702567199387</v>
      </c>
      <c r="AQ544" s="112">
        <f t="shared" si="108"/>
        <v>3.7242569733273667E-2</v>
      </c>
      <c r="AR544" s="112">
        <f t="shared" si="109"/>
        <v>9.0376373730230095E-2</v>
      </c>
      <c r="AS544" s="112">
        <f t="shared" si="110"/>
        <v>1.662668754436691E-2</v>
      </c>
      <c r="AT544" s="112">
        <f t="shared" si="111"/>
        <v>0.10440382990358928</v>
      </c>
      <c r="AU544" s="112">
        <f t="shared" si="112"/>
        <v>0.10354471543212961</v>
      </c>
      <c r="AV544" s="112">
        <f t="shared" si="113"/>
        <v>0.1491505589042752</v>
      </c>
      <c r="AW544" s="112">
        <f t="shared" si="114"/>
        <v>0.17048994588948077</v>
      </c>
      <c r="AX544" s="112">
        <f t="shared" si="115"/>
        <v>1.0000000000000002</v>
      </c>
      <c r="AY544" s="112">
        <f>SUMPRODUCT(AN544:AW544,幕後結果_最佳化!$Z$1005:$AI$1005)</f>
        <v>0.31024960012834263</v>
      </c>
      <c r="AZ544" s="112">
        <f>(SUMPRODUCT(AN544:AW544,MMULT(AN544:AW544,幕後結果!$AB$9:$AK$18)))*252</f>
        <v>5.3075036830402489E-2</v>
      </c>
      <c r="BA544" s="112">
        <f t="shared" si="116"/>
        <v>0.23038020060413719</v>
      </c>
      <c r="BB544" s="88">
        <f t="shared" si="117"/>
        <v>1.1604712532902515</v>
      </c>
      <c r="BC544" s="46"/>
      <c r="BD544" s="46"/>
    </row>
    <row r="545" spans="1:56">
      <c r="A545" s="81">
        <v>544</v>
      </c>
      <c r="B545" s="112">
        <v>0.29606730833194073</v>
      </c>
      <c r="C545" s="112">
        <v>0.56385740871128243</v>
      </c>
      <c r="D545" s="112">
        <v>0.54407670131135166</v>
      </c>
      <c r="E545" s="112">
        <v>0.76637472671304119</v>
      </c>
      <c r="F545" s="112">
        <v>0.15953365207142078</v>
      </c>
      <c r="G545" s="112">
        <v>7.3943777468084892E-2</v>
      </c>
      <c r="H545" s="112">
        <v>0.10418571090203921</v>
      </c>
      <c r="I545" s="112">
        <v>0.34139076239843247</v>
      </c>
      <c r="J545" s="112">
        <v>0.23463675765754188</v>
      </c>
      <c r="K545" s="90">
        <v>0.60745450032502912</v>
      </c>
      <c r="L545" s="91"/>
      <c r="M545" s="92">
        <v>544</v>
      </c>
      <c r="N545" s="115">
        <v>-0.53574526310184845</v>
      </c>
      <c r="O545" s="115">
        <v>0.16075650625827614</v>
      </c>
      <c r="P545" s="115">
        <v>0.11070964502498928</v>
      </c>
      <c r="Q545" s="115">
        <v>0.72695985833567434</v>
      </c>
      <c r="R545" s="115">
        <v>-0.99637638175578036</v>
      </c>
      <c r="S545" s="115">
        <v>-1.447033451186112</v>
      </c>
      <c r="T545" s="115">
        <v>-1.2580562285667083</v>
      </c>
      <c r="U545" s="112">
        <v>-0.4086704465328958</v>
      </c>
      <c r="V545" s="112">
        <v>-0.72366159687485165</v>
      </c>
      <c r="W545" s="84">
        <v>0.27269068028983018</v>
      </c>
      <c r="X545" s="46"/>
      <c r="Y545" s="85">
        <v>544</v>
      </c>
      <c r="Z545" s="112">
        <f>(幕後結果!$AB$2+幕後結果!$AB$4*幕後結果_最佳化!$N1546)*12/3</f>
        <v>-0.71344506897133242</v>
      </c>
      <c r="AA545" s="112">
        <f>(幕後結果!$AC$2+幕後結果!$AC$4*幕後結果_最佳化!$O1546)*12/3</f>
        <v>-1.2029327608454028</v>
      </c>
      <c r="AB545" s="112">
        <f>(幕後結果!$AD$2+幕後結果!$AD$4*幕後結果_最佳化!$P1546)*12/3</f>
        <v>0.41320919955941493</v>
      </c>
      <c r="AC545" s="112">
        <f>(幕後結果!$AE$2+幕後結果!$AE$4*幕後結果_最佳化!$Q1546)*12/3</f>
        <v>1.4370192964415367</v>
      </c>
      <c r="AD545" s="112">
        <f>(幕後結果!$AF$2+幕後結果!$AF$4*幕後結果_最佳化!$R1546)*12/3</f>
        <v>1.1368469840837285</v>
      </c>
      <c r="AE545" s="112">
        <f>(幕後結果!$AG$2+幕後結果!$AG$4*幕後結果_最佳化!$S1546)*12/3</f>
        <v>-1.6573692174477361</v>
      </c>
      <c r="AF545" s="112">
        <f>(幕後結果!$AH$2+幕後結果!$AH$4*幕後結果_最佳化!$T1546)*12/3</f>
        <v>-0.87700106763430041</v>
      </c>
      <c r="AG545" s="112">
        <f>(幕後結果!$AI$2+幕後結果!$AI$4*幕後結果_最佳化!$U1546)*12/3</f>
        <v>-2.1982125021114407E-3</v>
      </c>
      <c r="AH545" s="112">
        <f>(幕後結果!$AJ$2+幕後結果!$AJ$4*幕後結果_最佳化!$V1546)*12/3</f>
        <v>-0.14442971861124398</v>
      </c>
      <c r="AI545" s="86">
        <f>(幕後結果!$AK$2+幕後結果!$AK$4*幕後結果_最佳化!$W1546)*12/3</f>
        <v>-9.7720201209021293E-2</v>
      </c>
      <c r="AJ545" s="46"/>
      <c r="AK545" s="46"/>
      <c r="AL545" s="46"/>
      <c r="AM545" s="94">
        <v>544</v>
      </c>
      <c r="AN545" s="112">
        <f t="shared" si="105"/>
        <v>0.16351685075939321</v>
      </c>
      <c r="AO545" s="112">
        <f t="shared" si="106"/>
        <v>8.4952598230926879E-2</v>
      </c>
      <c r="AP545" s="112">
        <f t="shared" si="107"/>
        <v>6.9161659974057141E-2</v>
      </c>
      <c r="AQ545" s="112">
        <f t="shared" si="108"/>
        <v>8.7284073898693554E-2</v>
      </c>
      <c r="AR545" s="112">
        <f t="shared" si="109"/>
        <v>0.14341022567076425</v>
      </c>
      <c r="AS545" s="112">
        <f t="shared" si="110"/>
        <v>5.1710995780550086E-2</v>
      </c>
      <c r="AT545" s="112">
        <f t="shared" si="111"/>
        <v>8.9315107968692062E-2</v>
      </c>
      <c r="AU545" s="112">
        <f t="shared" si="112"/>
        <v>0.12458242815179887</v>
      </c>
      <c r="AV545" s="112">
        <f t="shared" si="113"/>
        <v>9.2806291377681566E-2</v>
      </c>
      <c r="AW545" s="112">
        <f t="shared" si="114"/>
        <v>9.3259768187442291E-2</v>
      </c>
      <c r="AX545" s="112">
        <f t="shared" si="115"/>
        <v>0.99999999999999989</v>
      </c>
      <c r="AY545" s="112">
        <f>SUMPRODUCT(AN545:AW545,幕後結果_最佳化!$Z$1005:$AI$1005)</f>
        <v>0.43032153899504016</v>
      </c>
      <c r="AZ545" s="112">
        <f>(SUMPRODUCT(AN545:AW545,MMULT(AN545:AW545,幕後結果!$AB$9:$AK$18)))*252</f>
        <v>5.5151738031891342E-2</v>
      </c>
      <c r="BA545" s="112">
        <f t="shared" si="116"/>
        <v>0.23484407174099869</v>
      </c>
      <c r="BB545" s="88">
        <f t="shared" si="117"/>
        <v>1.6496969079224355</v>
      </c>
      <c r="BC545" s="46"/>
      <c r="BD545" s="46"/>
    </row>
    <row r="546" spans="1:56">
      <c r="A546" s="81">
        <v>545</v>
      </c>
      <c r="B546" s="112">
        <v>0.11261148587604142</v>
      </c>
      <c r="C546" s="112">
        <v>0.74984339086973062</v>
      </c>
      <c r="D546" s="112">
        <v>0.56677133892947151</v>
      </c>
      <c r="E546" s="112">
        <v>1.7187759135631087E-2</v>
      </c>
      <c r="F546" s="112">
        <v>0.57116214131371956</v>
      </c>
      <c r="G546" s="112">
        <v>0.8130953335976896</v>
      </c>
      <c r="H546" s="112">
        <v>0.59418734772149762</v>
      </c>
      <c r="I546" s="112">
        <v>0.18982658634422855</v>
      </c>
      <c r="J546" s="112">
        <v>0.6333734796058903</v>
      </c>
      <c r="K546" s="90">
        <v>0.82381064840814844</v>
      </c>
      <c r="L546" s="91"/>
      <c r="M546" s="92">
        <v>545</v>
      </c>
      <c r="N546" s="115">
        <v>-1.2127563939159569</v>
      </c>
      <c r="O546" s="115">
        <v>0.6739970042644351</v>
      </c>
      <c r="P546" s="115">
        <v>0.16816010932944389</v>
      </c>
      <c r="Q546" s="115">
        <v>-2.1156390467021469</v>
      </c>
      <c r="R546" s="115">
        <v>0.17933366129509593</v>
      </c>
      <c r="S546" s="115">
        <v>0.88936056250360529</v>
      </c>
      <c r="T546" s="115">
        <v>0.23832980712917198</v>
      </c>
      <c r="U546" s="112">
        <v>-0.87853551585445533</v>
      </c>
      <c r="V546" s="112">
        <v>0.34080147392437865</v>
      </c>
      <c r="W546" s="84">
        <v>0.9299852854122217</v>
      </c>
      <c r="X546" s="46"/>
      <c r="Y546" s="85">
        <v>545</v>
      </c>
      <c r="Z546" s="112">
        <f>(幕後結果!$AB$2+幕後結果!$AB$4*幕後結果_最佳化!$N1547)*12/3</f>
        <v>-1.5539885071302904</v>
      </c>
      <c r="AA546" s="112">
        <f>(幕後結果!$AC$2+幕後結果!$AC$4*幕後結果_最佳化!$O1547)*12/3</f>
        <v>-0.5544720871626595</v>
      </c>
      <c r="AB546" s="112">
        <f>(幕後結果!$AD$2+幕後結果!$AD$4*幕後結果_最佳化!$P1547)*12/3</f>
        <v>0.31118236218834683</v>
      </c>
      <c r="AC546" s="112">
        <f>(幕後結果!$AE$2+幕後結果!$AE$4*幕後結果_最佳化!$Q1547)*12/3</f>
        <v>-0.56228163092857342</v>
      </c>
      <c r="AD546" s="112">
        <f>(幕後結果!$AF$2+幕後結果!$AF$4*幕後結果_最佳化!$R1547)*12/3</f>
        <v>1.653758745174172</v>
      </c>
      <c r="AE546" s="112">
        <f>(幕後結果!$AG$2+幕後結果!$AG$4*幕後結果_最佳化!$S1547)*12/3</f>
        <v>0.91934475362670243</v>
      </c>
      <c r="AF546" s="112">
        <f>(幕後結果!$AH$2+幕後結果!$AH$4*幕後結果_最佳化!$T1547)*12/3</f>
        <v>2.8833862777286737E-2</v>
      </c>
      <c r="AG546" s="112">
        <f>(幕後結果!$AI$2+幕後結果!$AI$4*幕後結果_最佳化!$U1547)*12/3</f>
        <v>-1.361961100658996</v>
      </c>
      <c r="AH546" s="112">
        <f>(幕後結果!$AJ$2+幕後結果!$AJ$4*幕後結果_最佳化!$V1547)*12/3</f>
        <v>1.5738070583035053</v>
      </c>
      <c r="AI546" s="86">
        <f>(幕後結果!$AK$2+幕後結果!$AK$4*幕後結果_最佳化!$W1547)*12/3</f>
        <v>0.8641077035765975</v>
      </c>
      <c r="AJ546" s="46"/>
      <c r="AK546" s="46"/>
      <c r="AL546" s="46"/>
      <c r="AM546" s="94">
        <v>545</v>
      </c>
      <c r="AN546" s="112">
        <f t="shared" si="105"/>
        <v>1.7715102522962319E-2</v>
      </c>
      <c r="AO546" s="112">
        <f t="shared" si="106"/>
        <v>2.9471689309988829E-2</v>
      </c>
      <c r="AP546" s="112">
        <f t="shared" si="107"/>
        <v>0.20320312551265235</v>
      </c>
      <c r="AQ546" s="112">
        <f t="shared" si="108"/>
        <v>0.19525649781453189</v>
      </c>
      <c r="AR546" s="112">
        <f t="shared" si="109"/>
        <v>5.5164436109164675E-2</v>
      </c>
      <c r="AS546" s="112">
        <f t="shared" si="110"/>
        <v>0.15164472210254512</v>
      </c>
      <c r="AT546" s="112">
        <f t="shared" si="111"/>
        <v>0.20161582626598276</v>
      </c>
      <c r="AU546" s="112">
        <f t="shared" si="112"/>
        <v>8.0655739790122208E-2</v>
      </c>
      <c r="AV546" s="112">
        <f t="shared" si="113"/>
        <v>5.1649734821520417E-2</v>
      </c>
      <c r="AW546" s="112">
        <f t="shared" si="114"/>
        <v>1.3623125750529616E-2</v>
      </c>
      <c r="AX546" s="112">
        <f t="shared" si="115"/>
        <v>1.0000000000000002</v>
      </c>
      <c r="AY546" s="112">
        <f>SUMPRODUCT(AN546:AW546,幕後結果_最佳化!$Z$1005:$AI$1005)</f>
        <v>0.40906367733416721</v>
      </c>
      <c r="AZ546" s="112">
        <f>(SUMPRODUCT(AN546:AW546,MMULT(AN546:AW546,幕後結果!$AB$9:$AK$18)))*252</f>
        <v>4.3838693173843542E-2</v>
      </c>
      <c r="BA546" s="112">
        <f t="shared" si="116"/>
        <v>0.20937691652578022</v>
      </c>
      <c r="BB546" s="88">
        <f t="shared" si="117"/>
        <v>1.7488254360125803</v>
      </c>
      <c r="BC546" s="46"/>
      <c r="BD546" s="46"/>
    </row>
    <row r="547" spans="1:56">
      <c r="A547" s="81">
        <v>546</v>
      </c>
      <c r="B547" s="112">
        <v>0.6057503995104323</v>
      </c>
      <c r="C547" s="112">
        <v>0.47593095482459513</v>
      </c>
      <c r="D547" s="112">
        <v>0.26552691130855477</v>
      </c>
      <c r="E547" s="112">
        <v>0.35935599949204255</v>
      </c>
      <c r="F547" s="112">
        <v>0.63312013950027812</v>
      </c>
      <c r="G547" s="112">
        <v>0.94831038226996522</v>
      </c>
      <c r="H547" s="112">
        <v>0.50906992071612467</v>
      </c>
      <c r="I547" s="112">
        <v>5.7542674480403955E-2</v>
      </c>
      <c r="J547" s="112">
        <v>0.4069663840088793</v>
      </c>
      <c r="K547" s="90">
        <v>6.7355978565396324E-2</v>
      </c>
      <c r="L547" s="91"/>
      <c r="M547" s="92">
        <v>546</v>
      </c>
      <c r="N547" s="115">
        <v>0.26825999025953828</v>
      </c>
      <c r="O547" s="115">
        <v>-6.0368797067312643E-2</v>
      </c>
      <c r="P547" s="115">
        <v>-0.62639815012415678</v>
      </c>
      <c r="Q547" s="115">
        <v>-0.36018071027460968</v>
      </c>
      <c r="R547" s="115">
        <v>0.34012855177947166</v>
      </c>
      <c r="S547" s="115">
        <v>1.6286872866430029</v>
      </c>
      <c r="T547" s="115">
        <v>2.2736878594659712E-2</v>
      </c>
      <c r="U547" s="112">
        <v>-1.5757416744282819</v>
      </c>
      <c r="V547" s="112">
        <v>-0.23535556939510308</v>
      </c>
      <c r="W547" s="84">
        <v>-1.4957763085476512</v>
      </c>
      <c r="X547" s="46"/>
      <c r="Y547" s="85">
        <v>546</v>
      </c>
      <c r="Z547" s="112">
        <f>(幕後結果!$AB$2+幕後結果!$AB$4*幕後結果_最佳化!$N1548)*12/3</f>
        <v>0.28476797243847451</v>
      </c>
      <c r="AA547" s="112">
        <f>(幕後結果!$AC$2+幕後結果!$AC$4*幕後結果_最佳化!$O1548)*12/3</f>
        <v>-1.4378034992595878</v>
      </c>
      <c r="AB547" s="112">
        <f>(幕後結果!$AD$2+幕後結果!$AD$4*幕後結果_最佳化!$P1548)*12/3</f>
        <v>-5.3932775007443645E-3</v>
      </c>
      <c r="AC547" s="112">
        <f>(幕後結果!$AE$2+幕後結果!$AE$4*幕後結果_最佳化!$Q1548)*12/3</f>
        <v>0.48454161647063138</v>
      </c>
      <c r="AD547" s="112">
        <f>(幕後結果!$AF$2+幕後結果!$AF$4*幕後結果_最佳化!$R1548)*12/3</f>
        <v>2.3245342700077343</v>
      </c>
      <c r="AE547" s="112">
        <f>(幕後結果!$AG$2+幕後結果!$AG$4*幕後結果_最佳化!$S1548)*12/3</f>
        <v>1.5370031894312344</v>
      </c>
      <c r="AF547" s="112">
        <f>(幕後結果!$AH$2+幕後結果!$AH$4*幕後結果_最佳化!$T1548)*12/3</f>
        <v>-0.18818198775381001</v>
      </c>
      <c r="AG547" s="112">
        <f>(幕後結果!$AI$2+幕後結果!$AI$4*幕後結果_最佳化!$U1548)*12/3</f>
        <v>-0.82084380334625129</v>
      </c>
      <c r="AH547" s="112">
        <f>(幕後結果!$AJ$2+幕後結果!$AJ$4*幕後結果_最佳化!$V1548)*12/3</f>
        <v>1.2505694138669035</v>
      </c>
      <c r="AI547" s="86">
        <f>(幕後結果!$AK$2+幕後結果!$AK$4*幕後結果_最佳化!$W1548)*12/3</f>
        <v>-0.81502164508519603</v>
      </c>
      <c r="AJ547" s="46"/>
      <c r="AK547" s="46"/>
      <c r="AL547" s="46"/>
      <c r="AM547" s="94">
        <v>546</v>
      </c>
      <c r="AN547" s="112">
        <f t="shared" si="105"/>
        <v>0.12419612393508828</v>
      </c>
      <c r="AO547" s="112">
        <f t="shared" si="106"/>
        <v>0.11169842547291065</v>
      </c>
      <c r="AP547" s="112">
        <f t="shared" si="107"/>
        <v>0.11991172668792846</v>
      </c>
      <c r="AQ547" s="112">
        <f t="shared" si="108"/>
        <v>4.6160890669106745E-2</v>
      </c>
      <c r="AR547" s="112">
        <f t="shared" si="109"/>
        <v>6.550731228506175E-2</v>
      </c>
      <c r="AS547" s="112">
        <f t="shared" si="110"/>
        <v>9.8782681727242957E-2</v>
      </c>
      <c r="AT547" s="112">
        <f t="shared" si="111"/>
        <v>0.12263403285307996</v>
      </c>
      <c r="AU547" s="112">
        <f t="shared" si="112"/>
        <v>6.3654223296802689E-2</v>
      </c>
      <c r="AV547" s="112">
        <f t="shared" si="113"/>
        <v>0.11391313662635039</v>
      </c>
      <c r="AW547" s="112">
        <f t="shared" si="114"/>
        <v>0.13354144644642815</v>
      </c>
      <c r="AX547" s="112">
        <f t="shared" si="115"/>
        <v>1</v>
      </c>
      <c r="AY547" s="112">
        <f>SUMPRODUCT(AN547:AW547,幕後結果_最佳化!$Z$1005:$AI$1005)</f>
        <v>0.22017297515921855</v>
      </c>
      <c r="AZ547" s="112">
        <f>(SUMPRODUCT(AN547:AW547,MMULT(AN547:AW547,幕後結果!$AB$9:$AK$18)))*252</f>
        <v>4.8326961307151618E-2</v>
      </c>
      <c r="BA547" s="112">
        <f t="shared" si="116"/>
        <v>0.21983394029847078</v>
      </c>
      <c r="BB547" s="88">
        <f t="shared" si="117"/>
        <v>0.80639493118548133</v>
      </c>
      <c r="BC547" s="46"/>
      <c r="BD547" s="46"/>
    </row>
    <row r="548" spans="1:56">
      <c r="A548" s="81">
        <v>547</v>
      </c>
      <c r="B548" s="112">
        <v>0.77152470856474498</v>
      </c>
      <c r="C548" s="112">
        <v>0.39640469859074523</v>
      </c>
      <c r="D548" s="112">
        <v>0.60350831559820861</v>
      </c>
      <c r="E548" s="112">
        <v>0.56522851784268568</v>
      </c>
      <c r="F548" s="112">
        <v>0.41870107307197335</v>
      </c>
      <c r="G548" s="112">
        <v>0.73211226375328109</v>
      </c>
      <c r="H548" s="112">
        <v>0.42325989224329597</v>
      </c>
      <c r="I548" s="112">
        <v>0.26607714271887772</v>
      </c>
      <c r="J548" s="112">
        <v>0.48047523189731312</v>
      </c>
      <c r="K548" s="90">
        <v>0.90929801094923879</v>
      </c>
      <c r="L548" s="91"/>
      <c r="M548" s="92">
        <v>547</v>
      </c>
      <c r="N548" s="115">
        <v>0.74387750942194919</v>
      </c>
      <c r="O548" s="115">
        <v>-0.26266421969726922</v>
      </c>
      <c r="P548" s="115">
        <v>0.26243853245396315</v>
      </c>
      <c r="Q548" s="115">
        <v>0.16423904581762253</v>
      </c>
      <c r="R548" s="115">
        <v>-0.20521756558858206</v>
      </c>
      <c r="S548" s="115">
        <v>0.61921387503433412</v>
      </c>
      <c r="T548" s="115">
        <v>-0.19356081303406808</v>
      </c>
      <c r="U548" s="112">
        <v>-0.62472085138527478</v>
      </c>
      <c r="V548" s="112">
        <v>-4.8960890002651594E-2</v>
      </c>
      <c r="W548" s="84">
        <v>1.3364446573374784</v>
      </c>
      <c r="X548" s="46"/>
      <c r="Y548" s="85">
        <v>547</v>
      </c>
      <c r="Z548" s="112">
        <f>(幕後結果!$AB$2+幕後結果!$AB$4*幕後結果_最佳化!$N1549)*12/3</f>
        <v>0.87527109212082488</v>
      </c>
      <c r="AA548" s="112">
        <f>(幕後結果!$AC$2+幕後結果!$AC$4*幕後結果_最佳化!$O1549)*12/3</f>
        <v>-1.6752572813590796</v>
      </c>
      <c r="AB548" s="112">
        <f>(幕後結果!$AD$2+幕後結果!$AD$4*幕後結果_最佳化!$P1549)*12/3</f>
        <v>0.88699162745873894</v>
      </c>
      <c r="AC548" s="112">
        <f>(幕後結果!$AE$2+幕後結果!$AE$4*幕後結果_最佳化!$Q1549)*12/3</f>
        <v>1.0676867996741048</v>
      </c>
      <c r="AD548" s="112">
        <f>(幕後結果!$AF$2+幕後結果!$AF$4*幕後結果_最佳化!$R1549)*12/3</f>
        <v>2.1161518756692392</v>
      </c>
      <c r="AE548" s="112">
        <f>(幕後結果!$AG$2+幕後結果!$AG$4*幕後結果_最佳化!$S1549)*12/3</f>
        <v>0.39561241417501264</v>
      </c>
      <c r="AF548" s="112">
        <f>(幕後結果!$AH$2+幕後結果!$AH$4*幕後結果_最佳化!$T1549)*12/3</f>
        <v>-0.27581808305433642</v>
      </c>
      <c r="AG548" s="112">
        <f>(幕後結果!$AI$2+幕後結果!$AI$4*幕後結果_最佳化!$U1549)*12/3</f>
        <v>0.15974095563510082</v>
      </c>
      <c r="AH548" s="112">
        <f>(幕後結果!$AJ$2+幕後結果!$AJ$4*幕後結果_最佳化!$V1549)*12/3</f>
        <v>1.2524062050363123</v>
      </c>
      <c r="AI548" s="86">
        <f>(幕後結果!$AK$2+幕後結果!$AK$4*幕後結果_最佳化!$W1549)*12/3</f>
        <v>1.1335445163111522</v>
      </c>
      <c r="AJ548" s="46"/>
      <c r="AK548" s="46"/>
      <c r="AL548" s="46"/>
      <c r="AM548" s="94">
        <v>547</v>
      </c>
      <c r="AN548" s="112">
        <f t="shared" si="105"/>
        <v>0.11087154996088136</v>
      </c>
      <c r="AO548" s="112">
        <f t="shared" si="106"/>
        <v>0.14915247053385255</v>
      </c>
      <c r="AP548" s="112">
        <f t="shared" si="107"/>
        <v>4.3279827657729988E-2</v>
      </c>
      <c r="AQ548" s="112">
        <f t="shared" si="108"/>
        <v>0.1388741012447911</v>
      </c>
      <c r="AR548" s="112">
        <f t="shared" si="109"/>
        <v>9.3686391737582947E-2</v>
      </c>
      <c r="AS548" s="112">
        <f t="shared" si="110"/>
        <v>3.6920296800140972E-4</v>
      </c>
      <c r="AT548" s="112">
        <f t="shared" si="111"/>
        <v>0.10203864269407657</v>
      </c>
      <c r="AU548" s="112">
        <f t="shared" si="112"/>
        <v>8.551682134772183E-2</v>
      </c>
      <c r="AV548" s="112">
        <f t="shared" si="113"/>
        <v>0.14928108768037299</v>
      </c>
      <c r="AW548" s="112">
        <f t="shared" si="114"/>
        <v>0.1269299041749892</v>
      </c>
      <c r="AX548" s="112">
        <f t="shared" si="115"/>
        <v>0.99999999999999989</v>
      </c>
      <c r="AY548" s="112">
        <f>SUMPRODUCT(AN548:AW548,幕後結果_最佳化!$Z$1005:$AI$1005)</f>
        <v>0.33726713754742893</v>
      </c>
      <c r="AZ548" s="112">
        <f>(SUMPRODUCT(AN548:AW548,MMULT(AN548:AW548,幕後結果!$AB$9:$AK$18)))*252</f>
        <v>5.3249777844037484E-2</v>
      </c>
      <c r="BA548" s="112">
        <f t="shared" si="116"/>
        <v>0.23075913382580868</v>
      </c>
      <c r="BB548" s="88">
        <f t="shared" si="117"/>
        <v>1.2756467432818306</v>
      </c>
      <c r="BC548" s="46"/>
      <c r="BD548" s="46"/>
    </row>
    <row r="549" spans="1:56">
      <c r="A549" s="81">
        <v>548</v>
      </c>
      <c r="B549" s="112">
        <v>0.75791033443150058</v>
      </c>
      <c r="C549" s="112">
        <v>0.29869269483288408</v>
      </c>
      <c r="D549" s="112">
        <v>0.69456167899557464</v>
      </c>
      <c r="E549" s="112">
        <v>0.66277579892163385</v>
      </c>
      <c r="F549" s="112">
        <v>0.28800708884312032</v>
      </c>
      <c r="G549" s="112">
        <v>0.31079064734038364</v>
      </c>
      <c r="H549" s="112">
        <v>0.89865587828434834</v>
      </c>
      <c r="I549" s="112">
        <v>0.77404594735990795</v>
      </c>
      <c r="J549" s="112">
        <v>0.31503948108370827</v>
      </c>
      <c r="K549" s="90">
        <v>0.63213071733950255</v>
      </c>
      <c r="L549" s="91"/>
      <c r="M549" s="92">
        <v>548</v>
      </c>
      <c r="N549" s="115">
        <v>0.69959649650546896</v>
      </c>
      <c r="O549" s="115">
        <v>-0.52816417842675956</v>
      </c>
      <c r="P549" s="115">
        <v>0.50882250672877594</v>
      </c>
      <c r="Q549" s="115">
        <v>0.42005071957416035</v>
      </c>
      <c r="R549" s="115">
        <v>-0.55921620100098901</v>
      </c>
      <c r="S549" s="115">
        <v>-0.49361048472997249</v>
      </c>
      <c r="T549" s="115">
        <v>1.273929948761007</v>
      </c>
      <c r="U549" s="112">
        <v>0.75223773395349813</v>
      </c>
      <c r="V549" s="112">
        <v>-0.48161571256979996</v>
      </c>
      <c r="W549" s="84">
        <v>0.33750191959495024</v>
      </c>
      <c r="X549" s="46"/>
      <c r="Y549" s="85">
        <v>548</v>
      </c>
      <c r="Z549" s="112">
        <f>(幕後結果!$AB$2+幕後結果!$AB$4*幕後結果_最佳化!$N1550)*12/3</f>
        <v>0.82029398295982459</v>
      </c>
      <c r="AA549" s="112">
        <f>(幕後結果!$AC$2+幕後結果!$AC$4*幕後結果_最佳化!$O1550)*12/3</f>
        <v>-2.04498294586825</v>
      </c>
      <c r="AB549" s="112">
        <f>(幕後結果!$AD$2+幕後結果!$AD$4*幕後結果_最佳化!$P1550)*12/3</f>
        <v>1.0600446732327511</v>
      </c>
      <c r="AC549" s="112">
        <f>(幕後結果!$AE$2+幕後結果!$AE$4*幕後結果_最佳化!$Q1550)*12/3</f>
        <v>1.2626960814662964</v>
      </c>
      <c r="AD549" s="112">
        <f>(幕後結果!$AF$2+幕後結果!$AF$4*幕後結果_最佳化!$R1550)*12/3</f>
        <v>1.7686579471173871</v>
      </c>
      <c r="AE549" s="112">
        <f>(幕後結果!$AG$2+幕後結果!$AG$4*幕後結果_最佳化!$S1550)*12/3</f>
        <v>-0.8579911252092195</v>
      </c>
      <c r="AF549" s="112">
        <f>(幕後結果!$AH$2+幕後結果!$AH$4*幕後結果_最佳化!$T1550)*12/3</f>
        <v>0.70243186706949368</v>
      </c>
      <c r="AG549" s="112">
        <f>(幕後結果!$AI$2+幕後結果!$AI$4*幕後結果_最佳化!$U1550)*12/3</f>
        <v>1.2033530717698691</v>
      </c>
      <c r="AH549" s="112">
        <f>(幕後結果!$AJ$2+幕後結果!$AJ$4*幕後結果_最佳化!$V1550)*12/3</f>
        <v>0.88265039420640845</v>
      </c>
      <c r="AI549" s="86">
        <f>(幕後結果!$AK$2+幕後結果!$AK$4*幕後結果_最佳化!$W1550)*12/3</f>
        <v>0.25172852105734983</v>
      </c>
      <c r="AJ549" s="46"/>
      <c r="AK549" s="46"/>
      <c r="AL549" s="46"/>
      <c r="AM549" s="94">
        <v>548</v>
      </c>
      <c r="AN549" s="112">
        <f t="shared" si="105"/>
        <v>0.11894102318987469</v>
      </c>
      <c r="AO549" s="112">
        <f t="shared" si="106"/>
        <v>0.13122413520979306</v>
      </c>
      <c r="AP549" s="112">
        <f t="shared" si="107"/>
        <v>9.5573487823869568E-2</v>
      </c>
      <c r="AQ549" s="112">
        <f t="shared" si="108"/>
        <v>1.6756158450444626E-2</v>
      </c>
      <c r="AR549" s="112">
        <f t="shared" si="109"/>
        <v>0.17138069447778875</v>
      </c>
      <c r="AS549" s="112">
        <f t="shared" si="110"/>
        <v>6.0357593051846632E-2</v>
      </c>
      <c r="AT549" s="112">
        <f t="shared" si="111"/>
        <v>0.11266353456541527</v>
      </c>
      <c r="AU549" s="112">
        <f t="shared" si="112"/>
        <v>0.16730826384011246</v>
      </c>
      <c r="AV549" s="112">
        <f t="shared" si="113"/>
        <v>1.400510553117159E-2</v>
      </c>
      <c r="AW549" s="112">
        <f t="shared" si="114"/>
        <v>0.11179000385968338</v>
      </c>
      <c r="AX549" s="112">
        <f t="shared" si="115"/>
        <v>1</v>
      </c>
      <c r="AY549" s="112">
        <f>SUMPRODUCT(AN549:AW549,幕後結果_最佳化!$Z$1005:$AI$1005)</f>
        <v>0.30014965009532163</v>
      </c>
      <c r="AZ549" s="112">
        <f>(SUMPRODUCT(AN549:AW549,MMULT(AN549:AW549,幕後結果!$AB$9:$AK$18)))*252</f>
        <v>6.1171060276109857E-2</v>
      </c>
      <c r="BA549" s="112">
        <f t="shared" si="116"/>
        <v>0.24732783967056732</v>
      </c>
      <c r="BB549" s="88">
        <f t="shared" si="117"/>
        <v>1.0401160275283601</v>
      </c>
      <c r="BC549" s="46"/>
      <c r="BD549" s="46"/>
    </row>
    <row r="550" spans="1:56">
      <c r="A550" s="81">
        <v>549</v>
      </c>
      <c r="B550" s="112">
        <v>0.80845161470644666</v>
      </c>
      <c r="C550" s="112">
        <v>0.32476934197036122</v>
      </c>
      <c r="D550" s="112">
        <v>0.46242352986122426</v>
      </c>
      <c r="E550" s="112">
        <v>0.6870287029689135</v>
      </c>
      <c r="F550" s="112">
        <v>8.5352321816146492E-2</v>
      </c>
      <c r="G550" s="112">
        <v>0.40249466629149477</v>
      </c>
      <c r="H550" s="112">
        <v>0.93887013066572189</v>
      </c>
      <c r="I550" s="112">
        <v>0.93119854409388059</v>
      </c>
      <c r="J550" s="112">
        <v>0.5817213576033835</v>
      </c>
      <c r="K550" s="90">
        <v>0.73204512146034428</v>
      </c>
      <c r="L550" s="91"/>
      <c r="M550" s="92">
        <v>549</v>
      </c>
      <c r="N550" s="115">
        <v>0.87220459982779019</v>
      </c>
      <c r="O550" s="115">
        <v>-0.45440315225489325</v>
      </c>
      <c r="P550" s="115">
        <v>-9.432994949577525E-2</v>
      </c>
      <c r="Q550" s="115">
        <v>0.48744558748798239</v>
      </c>
      <c r="R550" s="115">
        <v>-1.3699431659012591</v>
      </c>
      <c r="S550" s="115">
        <v>-0.24689519821657668</v>
      </c>
      <c r="T550" s="115">
        <v>1.5453578128830785</v>
      </c>
      <c r="U550" s="112">
        <v>1.4847769800702779</v>
      </c>
      <c r="V550" s="112">
        <v>0.20629909579654199</v>
      </c>
      <c r="W550" s="84">
        <v>0.61901002135485961</v>
      </c>
      <c r="X550" s="46"/>
      <c r="Y550" s="85">
        <v>549</v>
      </c>
      <c r="Z550" s="112">
        <f>(幕後結果!$AB$2+幕後結果!$AB$4*幕後結果_最佳化!$N1551)*12/3</f>
        <v>1.03459564214551</v>
      </c>
      <c r="AA550" s="112">
        <f>(幕後結果!$AC$2+幕後結果!$AC$4*幕後結果_最佳化!$O1551)*12/3</f>
        <v>-1.9283378047930047</v>
      </c>
      <c r="AB550" s="112">
        <f>(幕後結果!$AD$2+幕後結果!$AD$4*幕後結果_最佳化!$P1551)*12/3</f>
        <v>0.59722539755531012</v>
      </c>
      <c r="AC550" s="112">
        <f>(幕後結果!$AE$2+幕後結果!$AE$4*幕後結果_最佳化!$Q1551)*12/3</f>
        <v>1.1924258034367599</v>
      </c>
      <c r="AD550" s="112">
        <f>(幕後結果!$AF$2+幕後結果!$AF$4*幕後結果_最佳化!$R1551)*12/3</f>
        <v>0.94338252814255219</v>
      </c>
      <c r="AE550" s="112">
        <f>(幕後結果!$AG$2+幕後結果!$AG$4*幕後結果_最佳化!$S1551)*12/3</f>
        <v>-0.75533836940017407</v>
      </c>
      <c r="AF550" s="112">
        <f>(幕後結果!$AH$2+幕後結果!$AH$4*幕後結果_最佳化!$T1551)*12/3</f>
        <v>0.71289643775498546</v>
      </c>
      <c r="AG550" s="112">
        <f>(幕後結果!$AI$2+幕後結果!$AI$4*幕後結果_最佳化!$U1551)*12/3</f>
        <v>1.6882004658995815</v>
      </c>
      <c r="AH550" s="112">
        <f>(幕後結果!$AJ$2+幕後結果!$AJ$4*幕後結果_最佳化!$V1551)*12/3</f>
        <v>1.1765641259593218</v>
      </c>
      <c r="AI550" s="86">
        <f>(幕後結果!$AK$2+幕後結果!$AK$4*幕後結果_最佳化!$W1551)*12/3</f>
        <v>0.40694895371326156</v>
      </c>
      <c r="AJ550" s="46"/>
      <c r="AK550" s="46"/>
      <c r="AL550" s="46"/>
      <c r="AM550" s="94">
        <v>549</v>
      </c>
      <c r="AN550" s="112">
        <f t="shared" si="105"/>
        <v>0.11960682085908993</v>
      </c>
      <c r="AO550" s="112">
        <f t="shared" si="106"/>
        <v>0.11880065085118702</v>
      </c>
      <c r="AP550" s="112">
        <f t="shared" si="107"/>
        <v>0.15754067989109163</v>
      </c>
      <c r="AQ550" s="112">
        <f t="shared" si="108"/>
        <v>3.610569236323638E-2</v>
      </c>
      <c r="AR550" s="112">
        <f t="shared" si="109"/>
        <v>8.0503132667153574E-2</v>
      </c>
      <c r="AS550" s="112">
        <f t="shared" si="110"/>
        <v>1.045922709760887E-4</v>
      </c>
      <c r="AT550" s="112">
        <f t="shared" si="111"/>
        <v>3.648275992727916E-2</v>
      </c>
      <c r="AU550" s="112">
        <f t="shared" si="112"/>
        <v>0.19202848541000606</v>
      </c>
      <c r="AV550" s="112">
        <f t="shared" si="113"/>
        <v>0.12984742023109414</v>
      </c>
      <c r="AW550" s="112">
        <f t="shared" si="114"/>
        <v>0.12897976552888599</v>
      </c>
      <c r="AX550" s="112">
        <f t="shared" si="115"/>
        <v>0.99999999999999978</v>
      </c>
      <c r="AY550" s="112">
        <f>SUMPRODUCT(AN550:AW550,幕後結果_最佳化!$Z$1005:$AI$1005)</f>
        <v>0.32856900682531243</v>
      </c>
      <c r="AZ550" s="112">
        <f>(SUMPRODUCT(AN550:AW550,MMULT(AN550:AW550,幕後結果!$AB$9:$AK$18)))*252</f>
        <v>5.8845271868665984E-2</v>
      </c>
      <c r="BA550" s="112">
        <f t="shared" si="116"/>
        <v>0.24258044411837074</v>
      </c>
      <c r="BB550" s="88">
        <f t="shared" si="117"/>
        <v>1.1776258711354159</v>
      </c>
      <c r="BC550" s="46"/>
      <c r="BD550" s="46"/>
    </row>
    <row r="551" spans="1:56">
      <c r="A551" s="81">
        <v>550</v>
      </c>
      <c r="B551" s="112">
        <v>0.13114264592938607</v>
      </c>
      <c r="C551" s="112">
        <v>0.24285275766003678</v>
      </c>
      <c r="D551" s="112">
        <v>0.98696796772831608</v>
      </c>
      <c r="E551" s="112">
        <v>0.87117270323505314</v>
      </c>
      <c r="F551" s="112">
        <v>4.5359366042037275E-2</v>
      </c>
      <c r="G551" s="112">
        <v>0.87805948423789792</v>
      </c>
      <c r="H551" s="112">
        <v>0.96206677187389777</v>
      </c>
      <c r="I551" s="112">
        <v>0.28247324214610381</v>
      </c>
      <c r="J551" s="112">
        <v>0.84562316630424528</v>
      </c>
      <c r="K551" s="90">
        <v>8.2786169246010566E-2</v>
      </c>
      <c r="L551" s="91"/>
      <c r="M551" s="92">
        <v>550</v>
      </c>
      <c r="N551" s="115">
        <v>-1.1210060389858114</v>
      </c>
      <c r="O551" s="115">
        <v>-0.69715545058774175</v>
      </c>
      <c r="P551" s="115">
        <v>2.2252558936859193</v>
      </c>
      <c r="Q551" s="115">
        <v>1.131952051250636</v>
      </c>
      <c r="R551" s="115">
        <v>-1.6916185248129072</v>
      </c>
      <c r="S551" s="115">
        <v>1.1653408954221141</v>
      </c>
      <c r="T551" s="115">
        <v>1.7751903882537652</v>
      </c>
      <c r="U551" s="112">
        <v>-0.57550991899079629</v>
      </c>
      <c r="V551" s="112">
        <v>1.017840698300102</v>
      </c>
      <c r="W551" s="84">
        <v>-1.3865719107050885</v>
      </c>
      <c r="X551" s="46"/>
      <c r="Y551" s="85">
        <v>550</v>
      </c>
      <c r="Z551" s="112">
        <f>(幕後結果!$AB$2+幕後結果!$AB$4*幕後結果_最佳化!$N1552)*12/3</f>
        <v>-1.4400758175522743</v>
      </c>
      <c r="AA551" s="112">
        <f>(幕後結果!$AC$2+幕後結果!$AC$4*幕後結果_最佳化!$O1552)*12/3</f>
        <v>-2.4360484286184545</v>
      </c>
      <c r="AB551" s="112">
        <f>(幕後結果!$AD$2+幕後結果!$AD$4*幕後結果_最佳化!$P1552)*12/3</f>
        <v>1.980887746463462</v>
      </c>
      <c r="AC551" s="112">
        <f>(幕後結果!$AE$2+幕後結果!$AE$4*幕後結果_最佳化!$Q1552)*12/3</f>
        <v>2.0458786103697379</v>
      </c>
      <c r="AD551" s="112">
        <f>(幕後結果!$AF$2+幕後結果!$AF$4*幕後結果_最佳化!$R1552)*12/3</f>
        <v>0.44703091364450276</v>
      </c>
      <c r="AE551" s="112">
        <f>(幕後結果!$AG$2+幕後結果!$AG$4*幕後結果_最佳化!$S1552)*12/3</f>
        <v>0.70645873491006494</v>
      </c>
      <c r="AF551" s="112">
        <f>(幕後結果!$AH$2+幕後結果!$AH$4*幕後結果_最佳化!$T1552)*12/3</f>
        <v>1.0978510222524742</v>
      </c>
      <c r="AG551" s="112">
        <f>(幕後結果!$AI$2+幕後結果!$AI$4*幕後結果_最佳化!$U1552)*12/3</f>
        <v>0.68868146836642563</v>
      </c>
      <c r="AH551" s="112">
        <f>(幕後結果!$AJ$2+幕後結果!$AJ$4*幕後結果_最佳化!$V1552)*12/3</f>
        <v>1.6259667767222945</v>
      </c>
      <c r="AI551" s="86">
        <f>(幕後結果!$AK$2+幕後結果!$AK$4*幕後結果_最佳化!$W1552)*12/3</f>
        <v>-0.96882033605913342</v>
      </c>
      <c r="AJ551" s="46"/>
      <c r="AK551" s="46"/>
      <c r="AL551" s="46"/>
      <c r="AM551" s="94">
        <v>550</v>
      </c>
      <c r="AN551" s="112">
        <f t="shared" si="105"/>
        <v>0.13966661909291131</v>
      </c>
      <c r="AO551" s="112">
        <f t="shared" si="106"/>
        <v>8.8577914214621911E-2</v>
      </c>
      <c r="AP551" s="112">
        <f t="shared" si="107"/>
        <v>8.9886215550990758E-2</v>
      </c>
      <c r="AQ551" s="112">
        <f t="shared" si="108"/>
        <v>0.12968580883784525</v>
      </c>
      <c r="AR551" s="112">
        <f t="shared" si="109"/>
        <v>3.4159964118967725E-3</v>
      </c>
      <c r="AS551" s="112">
        <f t="shared" si="110"/>
        <v>0.12899306409256631</v>
      </c>
      <c r="AT551" s="112">
        <f t="shared" si="111"/>
        <v>0.1434098827328231</v>
      </c>
      <c r="AU551" s="112">
        <f t="shared" si="112"/>
        <v>0.11268945090186831</v>
      </c>
      <c r="AV551" s="112">
        <f t="shared" si="113"/>
        <v>2.4262867684359236E-2</v>
      </c>
      <c r="AW551" s="112">
        <f t="shared" si="114"/>
        <v>0.13941218048011719</v>
      </c>
      <c r="AX551" s="112">
        <f t="shared" si="115"/>
        <v>1.0000000000000002</v>
      </c>
      <c r="AY551" s="112">
        <f>SUMPRODUCT(AN551:AW551,幕後結果_最佳化!$Z$1005:$AI$1005)</f>
        <v>9.4572853018109165E-2</v>
      </c>
      <c r="AZ551" s="112">
        <f>(SUMPRODUCT(AN551:AW551,MMULT(AN551:AW551,幕後結果!$AB$9:$AK$18)))*252</f>
        <v>4.6274563420790817E-2</v>
      </c>
      <c r="BA551" s="112">
        <f t="shared" si="116"/>
        <v>0.21511523288877246</v>
      </c>
      <c r="BB551" s="88">
        <f t="shared" si="117"/>
        <v>0.24021010657495903</v>
      </c>
      <c r="BC551" s="46"/>
      <c r="BD551" s="46"/>
    </row>
    <row r="552" spans="1:56">
      <c r="A552" s="81">
        <v>551</v>
      </c>
      <c r="B552" s="112">
        <v>0.42304099859208288</v>
      </c>
      <c r="C552" s="112">
        <v>0.2269527938430429</v>
      </c>
      <c r="D552" s="112">
        <v>0.4612856348594423</v>
      </c>
      <c r="E552" s="112">
        <v>0.85139845588824437</v>
      </c>
      <c r="F552" s="112">
        <v>0.34584963464464669</v>
      </c>
      <c r="G552" s="112">
        <v>0.87165819248032195</v>
      </c>
      <c r="H552" s="112">
        <v>0.19255665331996319</v>
      </c>
      <c r="I552" s="112">
        <v>0.62053671622603623</v>
      </c>
      <c r="J552" s="112">
        <v>0.43282972594762703</v>
      </c>
      <c r="K552" s="90">
        <v>7.2197646455804065E-2</v>
      </c>
      <c r="L552" s="91"/>
      <c r="M552" s="92">
        <v>551</v>
      </c>
      <c r="N552" s="115">
        <v>-0.19411990366415591</v>
      </c>
      <c r="O552" s="115">
        <v>-0.74891973007739787</v>
      </c>
      <c r="P552" s="115">
        <v>-9.7195338674817777E-2</v>
      </c>
      <c r="Q552" s="115">
        <v>1.0424500154467415</v>
      </c>
      <c r="R552" s="115">
        <v>-0.39655008209993581</v>
      </c>
      <c r="S552" s="115">
        <v>1.1342645011137531</v>
      </c>
      <c r="T552" s="115">
        <v>-0.86851346067042345</v>
      </c>
      <c r="U552" s="112">
        <v>0.30689070067029928</v>
      </c>
      <c r="V552" s="112">
        <v>-0.16917441714337675</v>
      </c>
      <c r="W552" s="84">
        <v>-1.4596172600930002</v>
      </c>
      <c r="X552" s="46"/>
      <c r="Y552" s="85">
        <v>551</v>
      </c>
      <c r="Z552" s="112">
        <f>(幕後結果!$AB$2+幕後結果!$AB$4*幕後結果_最佳化!$N1553)*12/3</f>
        <v>-0.28929996837490995</v>
      </c>
      <c r="AA552" s="112">
        <f>(幕後結果!$AC$2+幕後結果!$AC$4*幕後結果_最佳化!$O1553)*12/3</f>
        <v>-2.426850810581703</v>
      </c>
      <c r="AB552" s="112">
        <f>(幕後結果!$AD$2+幕後結果!$AD$4*幕後結果_最佳化!$P1553)*12/3</f>
        <v>0.24367495389602092</v>
      </c>
      <c r="AC552" s="112">
        <f>(幕後結果!$AE$2+幕後結果!$AE$4*幕後結果_最佳化!$Q1553)*12/3</f>
        <v>1.479740085041038</v>
      </c>
      <c r="AD552" s="112">
        <f>(幕後結果!$AF$2+幕後結果!$AF$4*幕後結果_最佳化!$R1553)*12/3</f>
        <v>1.6413677229956749</v>
      </c>
      <c r="AE552" s="112">
        <f>(幕後結果!$AG$2+幕後結果!$AG$4*幕後結果_最佳化!$S1553)*12/3</f>
        <v>0.80767868646358965</v>
      </c>
      <c r="AF552" s="112">
        <f>(幕後結果!$AH$2+幕後結果!$AH$4*幕後結果_最佳化!$T1553)*12/3</f>
        <v>-0.74413071145320264</v>
      </c>
      <c r="AG552" s="112">
        <f>(幕後結果!$AI$2+幕後結果!$AI$4*幕後結果_最佳化!$U1553)*12/3</f>
        <v>0.90605049385475434</v>
      </c>
      <c r="AH552" s="112">
        <f>(幕後結果!$AJ$2+幕後結果!$AJ$4*幕後結果_最佳化!$V1553)*12/3</f>
        <v>0.57209435335515768</v>
      </c>
      <c r="AI552" s="86">
        <f>(幕後結果!$AK$2+幕後結果!$AK$4*幕後結果_最佳化!$W1553)*12/3</f>
        <v>-1.2470640205427757</v>
      </c>
      <c r="AJ552" s="46"/>
      <c r="AK552" s="46"/>
      <c r="AL552" s="46"/>
      <c r="AM552" s="94">
        <v>551</v>
      </c>
      <c r="AN552" s="112">
        <f t="shared" si="105"/>
        <v>8.2724566964627752E-2</v>
      </c>
      <c r="AO552" s="112">
        <f t="shared" si="106"/>
        <v>0.12023847491760925</v>
      </c>
      <c r="AP552" s="112">
        <f t="shared" si="107"/>
        <v>6.9878561640933812E-2</v>
      </c>
      <c r="AQ552" s="112">
        <f t="shared" si="108"/>
        <v>0.11271723577137528</v>
      </c>
      <c r="AR552" s="112">
        <f t="shared" si="109"/>
        <v>0.12040043884080361</v>
      </c>
      <c r="AS552" s="112">
        <f t="shared" si="110"/>
        <v>1.7105314593141043E-2</v>
      </c>
      <c r="AT552" s="112">
        <f t="shared" si="111"/>
        <v>0.15747938864424912</v>
      </c>
      <c r="AU552" s="112">
        <f t="shared" si="112"/>
        <v>7.4432645422435759E-2</v>
      </c>
      <c r="AV552" s="112">
        <f t="shared" si="113"/>
        <v>0.1717668819623438</v>
      </c>
      <c r="AW552" s="112">
        <f t="shared" si="114"/>
        <v>7.3256491242480515E-2</v>
      </c>
      <c r="AX552" s="112">
        <f t="shared" si="115"/>
        <v>1</v>
      </c>
      <c r="AY552" s="112">
        <f>SUMPRODUCT(AN552:AW552,幕後結果_最佳化!$Z$1005:$AI$1005)</f>
        <v>0.43484770337735484</v>
      </c>
      <c r="AZ552" s="112">
        <f>(SUMPRODUCT(AN552:AW552,MMULT(AN552:AW552,幕後結果!$AB$9:$AK$18)))*252</f>
        <v>4.9501497845402205E-2</v>
      </c>
      <c r="BA552" s="112">
        <f t="shared" si="116"/>
        <v>0.22248932074461958</v>
      </c>
      <c r="BB552" s="88">
        <f t="shared" si="117"/>
        <v>1.7616472649815182</v>
      </c>
      <c r="BC552" s="46"/>
      <c r="BD552" s="46"/>
    </row>
    <row r="553" spans="1:56">
      <c r="A553" s="81">
        <v>552</v>
      </c>
      <c r="B553" s="112">
        <v>7.1890968365062591E-2</v>
      </c>
      <c r="C553" s="112">
        <v>0.34964419862701002</v>
      </c>
      <c r="D553" s="112">
        <v>0.14289840906848417</v>
      </c>
      <c r="E553" s="112">
        <v>0.45492815643702733</v>
      </c>
      <c r="F553" s="112">
        <v>0.13373908291351233</v>
      </c>
      <c r="G553" s="112">
        <v>0.42624526136161789</v>
      </c>
      <c r="H553" s="112">
        <v>0.63871145308801669</v>
      </c>
      <c r="I553" s="112">
        <v>0.86725612332421531</v>
      </c>
      <c r="J553" s="112">
        <v>0.92627209918570141</v>
      </c>
      <c r="K553" s="90">
        <v>8.0174737138121399E-2</v>
      </c>
      <c r="L553" s="91"/>
      <c r="M553" s="92">
        <v>552</v>
      </c>
      <c r="N553" s="115">
        <v>-1.4618513948935987</v>
      </c>
      <c r="O553" s="115">
        <v>-0.38628123381514673</v>
      </c>
      <c r="P553" s="115">
        <v>-1.0673876606699657</v>
      </c>
      <c r="Q553" s="115">
        <v>-0.11321978182933977</v>
      </c>
      <c r="R553" s="115">
        <v>-1.108888777296748</v>
      </c>
      <c r="S553" s="115">
        <v>-0.18594164618422007</v>
      </c>
      <c r="T553" s="115">
        <v>0.35501668196389125</v>
      </c>
      <c r="U553" s="112">
        <v>1.1135139665011899</v>
      </c>
      <c r="V553" s="112">
        <v>1.448576808611642</v>
      </c>
      <c r="W553" s="84">
        <v>-1.4038971641168974</v>
      </c>
      <c r="X553" s="46"/>
      <c r="Y553" s="85">
        <v>552</v>
      </c>
      <c r="Z553" s="112">
        <f>(幕後結果!$AB$2+幕後結果!$AB$4*幕後結果_最佳化!$N1554)*12/3</f>
        <v>-1.8632525044565702</v>
      </c>
      <c r="AA553" s="112">
        <f>(幕後結果!$AC$2+幕後結果!$AC$4*幕後結果_最佳化!$O1554)*12/3</f>
        <v>-2.0372554604426623</v>
      </c>
      <c r="AB553" s="112">
        <f>(幕後結果!$AD$2+幕後結果!$AD$4*幕後結果_最佳化!$P1554)*12/3</f>
        <v>-0.94144398928463102</v>
      </c>
      <c r="AC553" s="112">
        <f>(幕後結果!$AE$2+幕後結果!$AE$4*幕後結果_最佳化!$Q1554)*12/3</f>
        <v>0.4002241824895047</v>
      </c>
      <c r="AD553" s="112">
        <f>(幕後結果!$AF$2+幕後結果!$AF$4*幕後結果_最佳化!$R1554)*12/3</f>
        <v>0.23485744073457826</v>
      </c>
      <c r="AE553" s="112">
        <f>(幕後結果!$AG$2+幕後結果!$AG$4*幕後結果_最佳化!$S1554)*12/3</f>
        <v>-0.63377182826642209</v>
      </c>
      <c r="AF553" s="112">
        <f>(幕後結果!$AH$2+幕後結果!$AH$4*幕後結果_最佳化!$T1554)*12/3</f>
        <v>-8.586819847363597E-2</v>
      </c>
      <c r="AG553" s="112">
        <f>(幕後結果!$AI$2+幕後結果!$AI$4*幕後結果_最佳化!$U1554)*12/3</f>
        <v>0.35999316214409571</v>
      </c>
      <c r="AH553" s="112">
        <f>(幕後結果!$AJ$2+幕後結果!$AJ$4*幕後結果_最佳化!$V1554)*12/3</f>
        <v>1.6310858116540732</v>
      </c>
      <c r="AI553" s="86">
        <f>(幕後結果!$AK$2+幕後結果!$AK$4*幕後結果_最佳化!$W1554)*12/3</f>
        <v>-1.3653988130599874</v>
      </c>
      <c r="AJ553" s="46"/>
      <c r="AK553" s="46"/>
      <c r="AL553" s="46"/>
      <c r="AM553" s="94">
        <v>552</v>
      </c>
      <c r="AN553" s="112">
        <f t="shared" si="105"/>
        <v>6.5731809989176965E-2</v>
      </c>
      <c r="AO553" s="112">
        <f t="shared" si="106"/>
        <v>0.24578301235031322</v>
      </c>
      <c r="AP553" s="112">
        <f t="shared" si="107"/>
        <v>3.2244345856551893E-2</v>
      </c>
      <c r="AQ553" s="112">
        <f t="shared" si="108"/>
        <v>9.4274302390467933E-3</v>
      </c>
      <c r="AR553" s="112">
        <f t="shared" si="109"/>
        <v>0.13171901717519535</v>
      </c>
      <c r="AS553" s="112">
        <f t="shared" si="110"/>
        <v>4.3121975062700268E-2</v>
      </c>
      <c r="AT553" s="112">
        <f t="shared" si="111"/>
        <v>8.8162878207421053E-2</v>
      </c>
      <c r="AU553" s="112">
        <f t="shared" si="112"/>
        <v>1.3275503566511258E-3</v>
      </c>
      <c r="AV553" s="112">
        <f t="shared" si="113"/>
        <v>0.20370660043732575</v>
      </c>
      <c r="AW553" s="112">
        <f t="shared" si="114"/>
        <v>0.17877538032561763</v>
      </c>
      <c r="AX553" s="112">
        <f t="shared" si="115"/>
        <v>1</v>
      </c>
      <c r="AY553" s="112">
        <f>SUMPRODUCT(AN553:AW553,幕後結果_最佳化!$Z$1005:$AI$1005)</f>
        <v>0.20018994674232493</v>
      </c>
      <c r="AZ553" s="112">
        <f>(SUMPRODUCT(AN553:AW553,MMULT(AN553:AW553,幕後結果!$AB$9:$AK$18)))*252</f>
        <v>6.9879180042450043E-2</v>
      </c>
      <c r="BA553" s="112">
        <f t="shared" si="116"/>
        <v>0.26434670423981088</v>
      </c>
      <c r="BB553" s="88">
        <f t="shared" si="117"/>
        <v>0.59501383682708653</v>
      </c>
      <c r="BC553" s="46"/>
      <c r="BD553" s="46"/>
    </row>
    <row r="554" spans="1:56">
      <c r="A554" s="81">
        <v>553</v>
      </c>
      <c r="B554" s="112">
        <v>0.11161893872693573</v>
      </c>
      <c r="C554" s="112">
        <v>4.8862716076564228E-2</v>
      </c>
      <c r="D554" s="112">
        <v>0.20809849827894822</v>
      </c>
      <c r="E554" s="112">
        <v>9.5303771363927758E-2</v>
      </c>
      <c r="F554" s="112">
        <v>0.82658166787206078</v>
      </c>
      <c r="G554" s="112">
        <v>0.6443049910978218</v>
      </c>
      <c r="H554" s="112">
        <v>0.66773658871207986</v>
      </c>
      <c r="I554" s="112">
        <v>0.43562002718199611</v>
      </c>
      <c r="J554" s="112">
        <v>0.53030940754394384</v>
      </c>
      <c r="K554" s="90">
        <v>8.4262972737188191E-2</v>
      </c>
      <c r="L554" s="91"/>
      <c r="M554" s="92">
        <v>553</v>
      </c>
      <c r="N554" s="115">
        <v>-1.2179634105986701</v>
      </c>
      <c r="O554" s="115">
        <v>-1.655982157648924</v>
      </c>
      <c r="P554" s="115">
        <v>-0.81303673546582678</v>
      </c>
      <c r="Q554" s="115">
        <v>-1.3087839572107702</v>
      </c>
      <c r="R554" s="115">
        <v>0.94074283060653985</v>
      </c>
      <c r="S554" s="115">
        <v>0.36998989742941979</v>
      </c>
      <c r="T554" s="115">
        <v>0.43367175162301785</v>
      </c>
      <c r="U554" s="112">
        <v>-0.1620835572854189</v>
      </c>
      <c r="V554" s="112">
        <v>7.6047654773568521E-2</v>
      </c>
      <c r="W554" s="84">
        <v>-1.3769556971722237</v>
      </c>
      <c r="X554" s="46"/>
      <c r="Y554" s="85">
        <v>553</v>
      </c>
      <c r="Z554" s="112">
        <f>(幕後結果!$AB$2+幕後結果!$AB$4*幕後結果_最佳化!$N1555)*12/3</f>
        <v>-1.5604532807593088</v>
      </c>
      <c r="AA554" s="112">
        <f>(幕後結果!$AC$2+幕後結果!$AC$4*幕後結果_最佳化!$O1555)*12/3</f>
        <v>-3.7658057043787481</v>
      </c>
      <c r="AB554" s="112">
        <f>(幕後結果!$AD$2+幕後結果!$AD$4*幕後結果_最佳化!$P1555)*12/3</f>
        <v>-0.77669230190952543</v>
      </c>
      <c r="AC554" s="112">
        <f>(幕後結果!$AE$2+幕後結果!$AE$4*幕後結果_最佳化!$Q1555)*12/3</f>
        <v>-0.61194522243146388</v>
      </c>
      <c r="AD554" s="112">
        <f>(幕後結果!$AF$2+幕後結果!$AF$4*幕後結果_最佳化!$R1555)*12/3</f>
        <v>1.8264521156420743</v>
      </c>
      <c r="AE554" s="112">
        <f>(幕後結果!$AG$2+幕後結果!$AG$4*幕後結果_最佳化!$S1555)*12/3</f>
        <v>-0.15178064598748831</v>
      </c>
      <c r="AF554" s="112">
        <f>(幕後結果!$AH$2+幕後結果!$AH$4*幕後結果_最佳化!$T1555)*12/3</f>
        <v>-6.5284149826407151E-3</v>
      </c>
      <c r="AG554" s="112">
        <f>(幕後結果!$AI$2+幕後結果!$AI$4*幕後結果_最佳化!$U1555)*12/3</f>
        <v>-1.1679658611405563</v>
      </c>
      <c r="AH554" s="112">
        <f>(幕後結果!$AJ$2+幕後結果!$AJ$4*幕後結果_最佳化!$V1555)*12/3</f>
        <v>1.4458747348974414</v>
      </c>
      <c r="AI554" s="86">
        <f>(幕後結果!$AK$2+幕後結果!$AK$4*幕後結果_最佳化!$W1555)*12/3</f>
        <v>-1.5048716190425437</v>
      </c>
      <c r="AJ554" s="46"/>
      <c r="AK554" s="46"/>
      <c r="AL554" s="46"/>
      <c r="AM554" s="94">
        <v>553</v>
      </c>
      <c r="AN554" s="112">
        <f t="shared" si="105"/>
        <v>0.18201747416990374</v>
      </c>
      <c r="AO554" s="112">
        <f t="shared" si="106"/>
        <v>5.2372042291378776E-3</v>
      </c>
      <c r="AP554" s="112">
        <f t="shared" si="107"/>
        <v>0.14633406866027535</v>
      </c>
      <c r="AQ554" s="112">
        <f t="shared" si="108"/>
        <v>0.191368959167035</v>
      </c>
      <c r="AR554" s="112">
        <f t="shared" si="109"/>
        <v>7.5239999048434938E-2</v>
      </c>
      <c r="AS554" s="112">
        <f t="shared" si="110"/>
        <v>0.20533288655333334</v>
      </c>
      <c r="AT554" s="112">
        <f t="shared" si="111"/>
        <v>0.1167114811876928</v>
      </c>
      <c r="AU554" s="112">
        <f t="shared" si="112"/>
        <v>2.9384553168558637E-2</v>
      </c>
      <c r="AV554" s="112">
        <f t="shared" si="113"/>
        <v>4.0783788697782104E-2</v>
      </c>
      <c r="AW554" s="112">
        <f t="shared" si="114"/>
        <v>7.5895851178462946E-3</v>
      </c>
      <c r="AX554" s="112">
        <f t="shared" si="115"/>
        <v>1</v>
      </c>
      <c r="AY554" s="112">
        <f>SUMPRODUCT(AN554:AW554,幕後結果_最佳化!$Z$1005:$AI$1005)</f>
        <v>0.4096348809555091</v>
      </c>
      <c r="AZ554" s="112">
        <f>(SUMPRODUCT(AN554:AW554,MMULT(AN554:AW554,幕後結果!$AB$9:$AK$18)))*252</f>
        <v>4.7937986600152263E-2</v>
      </c>
      <c r="BA554" s="112">
        <f t="shared" si="116"/>
        <v>0.21894745168681973</v>
      </c>
      <c r="BB554" s="88">
        <f t="shared" si="117"/>
        <v>1.6749904058261571</v>
      </c>
      <c r="BC554" s="46"/>
      <c r="BD554" s="46"/>
    </row>
    <row r="555" spans="1:56">
      <c r="A555" s="81">
        <v>554</v>
      </c>
      <c r="B555" s="112">
        <v>0.87265388900437335</v>
      </c>
      <c r="C555" s="112">
        <v>0.79323461268136963</v>
      </c>
      <c r="D555" s="112">
        <v>0.38164291717044807</v>
      </c>
      <c r="E555" s="112">
        <v>0.89902545749925067</v>
      </c>
      <c r="F555" s="112">
        <v>0.16014859774946832</v>
      </c>
      <c r="G555" s="112">
        <v>9.4624300545174123E-2</v>
      </c>
      <c r="H555" s="112">
        <v>0.20455931895840784</v>
      </c>
      <c r="I555" s="112">
        <v>0.75652992991960843</v>
      </c>
      <c r="J555" s="112">
        <v>0.99734443673801998</v>
      </c>
      <c r="K555" s="90">
        <v>0.48336413314019966</v>
      </c>
      <c r="L555" s="91"/>
      <c r="M555" s="92">
        <v>554</v>
      </c>
      <c r="N555" s="115">
        <v>1.1390262110191227</v>
      </c>
      <c r="O555" s="115">
        <v>0.81769603576543337</v>
      </c>
      <c r="P555" s="115">
        <v>-0.3011687286720145</v>
      </c>
      <c r="Q555" s="115">
        <v>1.2760182014620738</v>
      </c>
      <c r="R555" s="115">
        <v>-0.99384733868190167</v>
      </c>
      <c r="S555" s="115">
        <v>-1.3128051889731773</v>
      </c>
      <c r="T555" s="115">
        <v>-0.82544563067437959</v>
      </c>
      <c r="U555" s="112">
        <v>0.69518377318957258</v>
      </c>
      <c r="V555" s="112">
        <v>2.7875316544001958</v>
      </c>
      <c r="W555" s="84">
        <v>-4.1712026832816232E-2</v>
      </c>
      <c r="X555" s="46"/>
      <c r="Y555" s="85">
        <v>554</v>
      </c>
      <c r="Z555" s="112">
        <f>(幕後結果!$AB$2+幕後結果!$AB$4*幕後結果_最佳化!$N1556)*12/3</f>
        <v>1.3658681194180529</v>
      </c>
      <c r="AA555" s="112">
        <f>(幕後結果!$AC$2+幕後結果!$AC$4*幕後結果_最佳化!$O1556)*12/3</f>
        <v>-0.15210953703971142</v>
      </c>
      <c r="AB555" s="112">
        <f>(幕後結果!$AD$2+幕後結果!$AD$4*幕後結果_最佳化!$P1556)*12/3</f>
        <v>0.62767624582531922</v>
      </c>
      <c r="AC555" s="112">
        <f>(幕後結果!$AE$2+幕後結果!$AE$4*幕後結果_最佳化!$Q1556)*12/3</f>
        <v>1.9514993911879897</v>
      </c>
      <c r="AD555" s="112">
        <f>(幕後結果!$AF$2+幕後結果!$AF$4*幕後結果_最佳化!$R1556)*12/3</f>
        <v>1.8751101085049182</v>
      </c>
      <c r="AE555" s="112">
        <f>(幕後結果!$AG$2+幕後結果!$AG$4*幕後結果_最佳化!$S1556)*12/3</f>
        <v>-1.3349834395940288</v>
      </c>
      <c r="AF555" s="112">
        <f>(幕後結果!$AH$2+幕後結果!$AH$4*幕後結果_最佳化!$T1556)*12/3</f>
        <v>-0.58332768297894255</v>
      </c>
      <c r="AG555" s="112">
        <f>(幕後結果!$AI$2+幕後結果!$AI$4*幕後結果_最佳化!$U1556)*12/3</f>
        <v>1.5930683603246241</v>
      </c>
      <c r="AH555" s="112">
        <f>(幕後結果!$AJ$2+幕後結果!$AJ$4*幕後結果_最佳化!$V1556)*12/3</f>
        <v>3.1894109328901252</v>
      </c>
      <c r="AI555" s="86">
        <f>(幕後結果!$AK$2+幕後結果!$AK$4*幕後結果_最佳化!$W1556)*12/3</f>
        <v>0.71856755300363917</v>
      </c>
      <c r="AJ555" s="46"/>
      <c r="AK555" s="46"/>
      <c r="AL555" s="46"/>
      <c r="AM555" s="94">
        <v>554</v>
      </c>
      <c r="AN555" s="112">
        <f t="shared" si="105"/>
        <v>0.19910440228004572</v>
      </c>
      <c r="AO555" s="112">
        <f t="shared" si="106"/>
        <v>0.1654622604645912</v>
      </c>
      <c r="AP555" s="112">
        <f t="shared" si="107"/>
        <v>9.2066962608157554E-2</v>
      </c>
      <c r="AQ555" s="112">
        <f t="shared" si="108"/>
        <v>6.0820947326686414E-2</v>
      </c>
      <c r="AR555" s="112">
        <f t="shared" si="109"/>
        <v>0.11967161353380044</v>
      </c>
      <c r="AS555" s="112">
        <f t="shared" si="110"/>
        <v>1.4055604626389722E-2</v>
      </c>
      <c r="AT555" s="112">
        <f t="shared" si="111"/>
        <v>3.3608814691812011E-2</v>
      </c>
      <c r="AU555" s="112">
        <f t="shared" si="112"/>
        <v>4.4193271315891264E-2</v>
      </c>
      <c r="AV555" s="112">
        <f t="shared" si="113"/>
        <v>9.2960328255531521E-2</v>
      </c>
      <c r="AW555" s="112">
        <f t="shared" si="114"/>
        <v>0.17805579489709414</v>
      </c>
      <c r="AX555" s="112">
        <f t="shared" si="115"/>
        <v>0.99999999999999989</v>
      </c>
      <c r="AY555" s="112">
        <f>SUMPRODUCT(AN555:AW555,幕後結果_最佳化!$Z$1005:$AI$1005)</f>
        <v>0.23910506029202402</v>
      </c>
      <c r="AZ555" s="112">
        <f>(SUMPRODUCT(AN555:AW555,MMULT(AN555:AW555,幕後結果!$AB$9:$AK$18)))*252</f>
        <v>6.5436145987324126E-2</v>
      </c>
      <c r="BA555" s="112">
        <f t="shared" si="116"/>
        <v>0.25580489828641695</v>
      </c>
      <c r="BB555" s="88">
        <f t="shared" si="117"/>
        <v>0.76701056784432331</v>
      </c>
      <c r="BC555" s="46"/>
      <c r="BD555" s="46"/>
    </row>
    <row r="556" spans="1:56">
      <c r="A556" s="81">
        <v>555</v>
      </c>
      <c r="B556" s="112">
        <v>0.91890253299427904</v>
      </c>
      <c r="C556" s="112">
        <v>0.68957809263546332</v>
      </c>
      <c r="D556" s="112">
        <v>0.20111588325635532</v>
      </c>
      <c r="E556" s="112">
        <v>0.69986567831052238</v>
      </c>
      <c r="F556" s="112">
        <v>0.23905310710930228</v>
      </c>
      <c r="G556" s="112">
        <v>0.68315263965309891</v>
      </c>
      <c r="H556" s="112">
        <v>0.73962736593847711</v>
      </c>
      <c r="I556" s="112">
        <v>0.39791478506419486</v>
      </c>
      <c r="J556" s="112">
        <v>0.53647352325636688</v>
      </c>
      <c r="K556" s="90">
        <v>0.23686559535578944</v>
      </c>
      <c r="L556" s="91"/>
      <c r="M556" s="92">
        <v>555</v>
      </c>
      <c r="N556" s="115">
        <v>1.3977274296711542</v>
      </c>
      <c r="O556" s="115">
        <v>0.49465479699074</v>
      </c>
      <c r="P556" s="115">
        <v>-0.83764205413759441</v>
      </c>
      <c r="Q556" s="115">
        <v>0.52401422872274395</v>
      </c>
      <c r="R556" s="115">
        <v>-0.70935176227723384</v>
      </c>
      <c r="S556" s="115">
        <v>0.47653297526188382</v>
      </c>
      <c r="T556" s="115">
        <v>0.64219701928538553</v>
      </c>
      <c r="U556" s="112">
        <v>-0.25874814459875728</v>
      </c>
      <c r="V556" s="112">
        <v>9.1553304101387276E-2</v>
      </c>
      <c r="W556" s="84">
        <v>-0.71642139058277454</v>
      </c>
      <c r="X556" s="46"/>
      <c r="Y556" s="85">
        <v>555</v>
      </c>
      <c r="Z556" s="112">
        <f>(幕後結果!$AB$2+幕後結果!$AB$4*幕後結果_最佳化!$N1557)*12/3</f>
        <v>1.6870587201105505</v>
      </c>
      <c r="AA556" s="112">
        <f>(幕後結果!$AC$2+幕後結果!$AC$4*幕後結果_最佳化!$O1557)*12/3</f>
        <v>-0.57480664827110783</v>
      </c>
      <c r="AB556" s="112">
        <f>(幕後結果!$AD$2+幕後結果!$AD$4*幕後結果_最佳化!$P1557)*12/3</f>
        <v>0.20822597742208171</v>
      </c>
      <c r="AC556" s="112">
        <f>(幕後結果!$AE$2+幕後結果!$AE$4*幕後結果_最佳化!$Q1557)*12/3</f>
        <v>1.2392295575849093</v>
      </c>
      <c r="AD556" s="112">
        <f>(幕後結果!$AF$2+幕後結果!$AF$4*幕後結果_最佳化!$R1557)*12/3</f>
        <v>1.9116764446531833</v>
      </c>
      <c r="AE556" s="112">
        <f>(幕後結果!$AG$2+幕後結果!$AG$4*幕後結果_最佳化!$S1557)*12/3</f>
        <v>0.36417883221191555</v>
      </c>
      <c r="AF556" s="112">
        <f>(幕後結果!$AH$2+幕後結果!$AH$4*幕後結果_最佳化!$T1557)*12/3</f>
        <v>0.19393285648165001</v>
      </c>
      <c r="AG556" s="112">
        <f>(幕後結果!$AI$2+幕後結果!$AI$4*幕後結果_最佳化!$U1557)*12/3</f>
        <v>0.75859833564544654</v>
      </c>
      <c r="AH556" s="112">
        <f>(幕後結果!$AJ$2+幕後結果!$AJ$4*幕後結果_最佳化!$V1557)*12/3</f>
        <v>1.3346280427372879</v>
      </c>
      <c r="AI556" s="86">
        <f>(幕後結果!$AK$2+幕後結果!$AK$4*幕後結果_最佳化!$W1557)*12/3</f>
        <v>-5.9265006003828891E-2</v>
      </c>
      <c r="AJ556" s="46"/>
      <c r="AK556" s="46"/>
      <c r="AL556" s="46"/>
      <c r="AM556" s="94">
        <v>555</v>
      </c>
      <c r="AN556" s="112">
        <f t="shared" si="105"/>
        <v>0.14038315322665693</v>
      </c>
      <c r="AO556" s="112">
        <f t="shared" si="106"/>
        <v>3.6566598189289354E-2</v>
      </c>
      <c r="AP556" s="112">
        <f t="shared" si="107"/>
        <v>4.8968046515703925E-2</v>
      </c>
      <c r="AQ556" s="112">
        <f t="shared" si="108"/>
        <v>8.3640759516216107E-2</v>
      </c>
      <c r="AR556" s="112">
        <f t="shared" si="109"/>
        <v>2.4421367337218329E-2</v>
      </c>
      <c r="AS556" s="112">
        <f t="shared" si="110"/>
        <v>9.8411666166918252E-2</v>
      </c>
      <c r="AT556" s="112">
        <f t="shared" si="111"/>
        <v>0.23662140443535579</v>
      </c>
      <c r="AU556" s="112">
        <f t="shared" si="112"/>
        <v>6.4866605584408904E-2</v>
      </c>
      <c r="AV556" s="112">
        <f t="shared" si="113"/>
        <v>3.9941102856845122E-2</v>
      </c>
      <c r="AW556" s="112">
        <f t="shared" si="114"/>
        <v>0.22617929617138707</v>
      </c>
      <c r="AX556" s="112">
        <f t="shared" si="115"/>
        <v>0.99999999999999989</v>
      </c>
      <c r="AY556" s="112">
        <f>SUMPRODUCT(AN556:AW556,幕後結果_最佳化!$Z$1005:$AI$1005)</f>
        <v>0.15175052582774923</v>
      </c>
      <c r="AZ556" s="112">
        <f>(SUMPRODUCT(AN556:AW556,MMULT(AN556:AW556,幕後結果!$AB$9:$AK$18)))*252</f>
        <v>4.1862059319895381E-2</v>
      </c>
      <c r="BA556" s="112">
        <f t="shared" si="116"/>
        <v>0.20460219773965133</v>
      </c>
      <c r="BB556" s="88">
        <f t="shared" si="117"/>
        <v>0.53201054060160913</v>
      </c>
      <c r="BC556" s="46"/>
      <c r="BD556" s="46"/>
    </row>
    <row r="557" spans="1:56">
      <c r="A557" s="81">
        <v>556</v>
      </c>
      <c r="B557" s="112">
        <v>0.75520289389895989</v>
      </c>
      <c r="C557" s="112">
        <v>0.28319004384344737</v>
      </c>
      <c r="D557" s="112">
        <v>0.68734943582956376</v>
      </c>
      <c r="E557" s="112">
        <v>0.27070387610955682</v>
      </c>
      <c r="F557" s="112">
        <v>0.26317515419596282</v>
      </c>
      <c r="G557" s="112">
        <v>0.91421369951587028</v>
      </c>
      <c r="H557" s="112">
        <v>0.27001584160288439</v>
      </c>
      <c r="I557" s="112">
        <v>0.6153798262340755</v>
      </c>
      <c r="J557" s="112">
        <v>0.33051727293956934</v>
      </c>
      <c r="K557" s="90">
        <v>0.40308368963568508</v>
      </c>
      <c r="L557" s="91"/>
      <c r="M557" s="92">
        <v>556</v>
      </c>
      <c r="N557" s="115">
        <v>0.69095437719739339</v>
      </c>
      <c r="O557" s="115">
        <v>-0.57339084492924952</v>
      </c>
      <c r="P557" s="115">
        <v>0.4883511619781909</v>
      </c>
      <c r="Q557" s="115">
        <v>-0.61068558303799081</v>
      </c>
      <c r="R557" s="115">
        <v>-0.63358712042234555</v>
      </c>
      <c r="S557" s="115">
        <v>1.3671681661420967</v>
      </c>
      <c r="T557" s="115">
        <v>-0.61276508058270296</v>
      </c>
      <c r="U557" s="112">
        <v>0.29336869961174716</v>
      </c>
      <c r="V557" s="112">
        <v>-0.43848526977059321</v>
      </c>
      <c r="W557" s="84">
        <v>-0.24537332767299336</v>
      </c>
      <c r="X557" s="46"/>
      <c r="Y557" s="85">
        <v>556</v>
      </c>
      <c r="Z557" s="112">
        <f>(幕後結果!$AB$2+幕後結果!$AB$4*幕後結果_最佳化!$N1558)*12/3</f>
        <v>0.80956435630294132</v>
      </c>
      <c r="AA557" s="112">
        <f>(幕後結果!$AC$2+幕後結果!$AC$4*幕後結果_最佳化!$O1558)*12/3</f>
        <v>-2.1080594617598427</v>
      </c>
      <c r="AB557" s="112">
        <f>(幕後結果!$AD$2+幕後結果!$AD$4*幕後結果_最佳化!$P1558)*12/3</f>
        <v>1.0351213337039549</v>
      </c>
      <c r="AC557" s="112">
        <f>(幕後結果!$AE$2+幕後結果!$AE$4*幕後結果_最佳化!$Q1558)*12/3</f>
        <v>0.50208789672803</v>
      </c>
      <c r="AD557" s="112">
        <f>(幕後結果!$AF$2+幕後結果!$AF$4*幕後結果_最佳化!$R1558)*12/3</f>
        <v>1.4557748986065231</v>
      </c>
      <c r="AE557" s="112">
        <f>(幕後結果!$AG$2+幕後結果!$AG$4*幕後結果_最佳化!$S1558)*12/3</f>
        <v>0.93341136557719484</v>
      </c>
      <c r="AF557" s="112">
        <f>(幕後結果!$AH$2+幕後結果!$AH$4*幕後結果_最佳化!$T1558)*12/3</f>
        <v>-0.71094417822146383</v>
      </c>
      <c r="AG557" s="112">
        <f>(幕後結果!$AI$2+幕後結果!$AI$4*幕後結果_最佳化!$U1558)*12/3</f>
        <v>0.35826820088492733</v>
      </c>
      <c r="AH557" s="112">
        <f>(幕後結果!$AJ$2+幕後結果!$AJ$4*幕後結果_最佳化!$V1558)*12/3</f>
        <v>0.70595349873176128</v>
      </c>
      <c r="AI557" s="86">
        <f>(幕後結果!$AK$2+幕後結果!$AK$4*幕後結果_最佳化!$W1558)*12/3</f>
        <v>-0.21637308942524278</v>
      </c>
      <c r="AJ557" s="46"/>
      <c r="AK557" s="46"/>
      <c r="AL557" s="46"/>
      <c r="AM557" s="94">
        <v>556</v>
      </c>
      <c r="AN557" s="112">
        <f t="shared" si="105"/>
        <v>2.8634503672925683E-2</v>
      </c>
      <c r="AO557" s="112">
        <f t="shared" si="106"/>
        <v>5.747936575236718E-2</v>
      </c>
      <c r="AP557" s="112">
        <f t="shared" si="107"/>
        <v>0.18777953482061577</v>
      </c>
      <c r="AQ557" s="112">
        <f t="shared" si="108"/>
        <v>7.8309399489141951E-2</v>
      </c>
      <c r="AR557" s="112">
        <f t="shared" si="109"/>
        <v>1.7392505632383922E-2</v>
      </c>
      <c r="AS557" s="112">
        <f t="shared" si="110"/>
        <v>0.15760281204911827</v>
      </c>
      <c r="AT557" s="112">
        <f t="shared" si="111"/>
        <v>2.2311002388394591E-2</v>
      </c>
      <c r="AU557" s="112">
        <f t="shared" si="112"/>
        <v>0.11620972988683925</v>
      </c>
      <c r="AV557" s="112">
        <f t="shared" si="113"/>
        <v>0.26363941866023272</v>
      </c>
      <c r="AW557" s="112">
        <f t="shared" si="114"/>
        <v>7.0641727647980657E-2</v>
      </c>
      <c r="AX557" s="112">
        <f t="shared" si="115"/>
        <v>1</v>
      </c>
      <c r="AY557" s="112">
        <f>SUMPRODUCT(AN557:AW557,幕後結果_最佳化!$Z$1005:$AI$1005)</f>
        <v>0.45389466887308533</v>
      </c>
      <c r="AZ557" s="112">
        <f>(SUMPRODUCT(AN557:AW557,MMULT(AN557:AW557,幕後結果!$AB$9:$AK$18)))*252</f>
        <v>4.8980722787195161E-2</v>
      </c>
      <c r="BA557" s="112">
        <f t="shared" si="116"/>
        <v>0.22131588914308697</v>
      </c>
      <c r="BB557" s="88">
        <f t="shared" si="117"/>
        <v>1.8570499861732281</v>
      </c>
      <c r="BC557" s="46"/>
      <c r="BD557" s="46"/>
    </row>
    <row r="558" spans="1:56">
      <c r="A558" s="81">
        <v>557</v>
      </c>
      <c r="B558" s="112">
        <v>0.61881385696648494</v>
      </c>
      <c r="C558" s="112">
        <v>0.68446331274758054</v>
      </c>
      <c r="D558" s="112">
        <v>0.71049290802232834</v>
      </c>
      <c r="E558" s="112">
        <v>0.4009230122913956</v>
      </c>
      <c r="F558" s="112">
        <v>0.25142985839885013</v>
      </c>
      <c r="G558" s="112">
        <v>0.53383412708848921</v>
      </c>
      <c r="H558" s="112">
        <v>0.23451541211710514</v>
      </c>
      <c r="I558" s="112">
        <v>0.64186383851994089</v>
      </c>
      <c r="J558" s="112">
        <v>0.83596451200130484</v>
      </c>
      <c r="K558" s="90">
        <v>0.35893732070737472</v>
      </c>
      <c r="L558" s="91"/>
      <c r="M558" s="92">
        <v>557</v>
      </c>
      <c r="N558" s="115">
        <v>0.30236702913705527</v>
      </c>
      <c r="O558" s="115">
        <v>0.48021661384488173</v>
      </c>
      <c r="P558" s="115">
        <v>0.55482526536326948</v>
      </c>
      <c r="Q558" s="115">
        <v>-0.25095872012269466</v>
      </c>
      <c r="R558" s="115">
        <v>-0.66999697775235967</v>
      </c>
      <c r="S558" s="115">
        <v>8.4911504160198256E-2</v>
      </c>
      <c r="T558" s="115">
        <v>-0.72405686597995011</v>
      </c>
      <c r="U558" s="112">
        <v>0.36344522559241149</v>
      </c>
      <c r="V558" s="112">
        <v>0.9780067694898168</v>
      </c>
      <c r="W558" s="84">
        <v>-0.36130073889296987</v>
      </c>
      <c r="X558" s="46"/>
      <c r="Y558" s="85">
        <v>557</v>
      </c>
      <c r="Z558" s="112">
        <f>(幕後結果!$AB$2+幕後結果!$AB$4*幕後結果_最佳化!$N1559)*12/3</f>
        <v>0.32711358009348523</v>
      </c>
      <c r="AA558" s="112">
        <f>(幕後結果!$AC$2+幕後結果!$AC$4*幕後結果_最佳化!$O1559)*12/3</f>
        <v>-0.68987398677215328</v>
      </c>
      <c r="AB558" s="112">
        <f>(幕後結果!$AD$2+幕後結果!$AD$4*幕後結果_最佳化!$P1559)*12/3</f>
        <v>1.0826584311018359</v>
      </c>
      <c r="AC558" s="112">
        <f>(幕後結果!$AE$2+幕後結果!$AE$4*幕後結果_最佳化!$Q1559)*12/3</f>
        <v>0.93776894753691131</v>
      </c>
      <c r="AD558" s="112">
        <f>(幕後結果!$AF$2+幕後結果!$AF$4*幕後結果_最佳化!$R1559)*12/3</f>
        <v>1.6653940535938536</v>
      </c>
      <c r="AE558" s="112">
        <f>(幕後結果!$AG$2+幕後結果!$AG$4*幕後結果_最佳化!$S1559)*12/3</f>
        <v>-1.6594571163935187E-2</v>
      </c>
      <c r="AF558" s="112">
        <f>(幕後結果!$AH$2+幕後結果!$AH$4*幕後結果_最佳化!$T1559)*12/3</f>
        <v>-0.57428790554215248</v>
      </c>
      <c r="AG558" s="112">
        <f>(幕後結果!$AI$2+幕後結果!$AI$4*幕後結果_最佳化!$U1559)*12/3</f>
        <v>0.62798070372440606</v>
      </c>
      <c r="AH558" s="112">
        <f>(幕後結果!$AJ$2+幕後結果!$AJ$4*幕後結果_最佳化!$V1559)*12/3</f>
        <v>1.7848331332091492</v>
      </c>
      <c r="AI558" s="86">
        <f>(幕後結果!$AK$2+幕後結果!$AK$4*幕後結果_最佳化!$W1559)*12/3</f>
        <v>0.13150065675965741</v>
      </c>
      <c r="AJ558" s="46"/>
      <c r="AK558" s="46"/>
      <c r="AL558" s="46"/>
      <c r="AM558" s="94">
        <v>557</v>
      </c>
      <c r="AN558" s="112">
        <f t="shared" si="105"/>
        <v>0.22060288854745172</v>
      </c>
      <c r="AO558" s="112">
        <f t="shared" si="106"/>
        <v>8.9274239652150783E-2</v>
      </c>
      <c r="AP558" s="112">
        <f t="shared" si="107"/>
        <v>6.3551117575928934E-2</v>
      </c>
      <c r="AQ558" s="112">
        <f t="shared" si="108"/>
        <v>9.5053489159243887E-3</v>
      </c>
      <c r="AR558" s="112">
        <f t="shared" si="109"/>
        <v>5.1769733005856237E-2</v>
      </c>
      <c r="AS558" s="112">
        <f t="shared" si="110"/>
        <v>0.19489750063860137</v>
      </c>
      <c r="AT558" s="112">
        <f t="shared" si="111"/>
        <v>0.24311126576224298</v>
      </c>
      <c r="AU558" s="112">
        <f t="shared" si="112"/>
        <v>5.9020406569545283E-2</v>
      </c>
      <c r="AV558" s="112">
        <f t="shared" si="113"/>
        <v>2.7441460964868044E-2</v>
      </c>
      <c r="AW558" s="112">
        <f t="shared" si="114"/>
        <v>4.0826038367430255E-2</v>
      </c>
      <c r="AX558" s="112">
        <f t="shared" si="115"/>
        <v>1</v>
      </c>
      <c r="AY558" s="112">
        <f>SUMPRODUCT(AN558:AW558,幕後結果_最佳化!$Z$1005:$AI$1005)</f>
        <v>2.7251129961904482E-2</v>
      </c>
      <c r="AZ558" s="112">
        <f>(SUMPRODUCT(AN558:AW558,MMULT(AN558:AW558,幕後結果!$AB$9:$AK$18)))*252</f>
        <v>4.9552893931812156E-2</v>
      </c>
      <c r="BA558" s="112">
        <f t="shared" si="116"/>
        <v>0.22260479314653617</v>
      </c>
      <c r="BB558" s="88">
        <f t="shared" si="117"/>
        <v>-7.0298890769140754E-2</v>
      </c>
      <c r="BC558" s="46"/>
      <c r="BD558" s="46"/>
    </row>
    <row r="559" spans="1:56">
      <c r="A559" s="81">
        <v>558</v>
      </c>
      <c r="B559" s="112">
        <v>0.1931697217066346</v>
      </c>
      <c r="C559" s="112">
        <v>0.34231404090738815</v>
      </c>
      <c r="D559" s="112">
        <v>0.55596125345620484</v>
      </c>
      <c r="E559" s="112">
        <v>0.15551404204721408</v>
      </c>
      <c r="F559" s="112">
        <v>0.68276153823824215</v>
      </c>
      <c r="G559" s="112">
        <v>0.90029468937676937</v>
      </c>
      <c r="H559" s="112">
        <v>0.83087023366777268</v>
      </c>
      <c r="I559" s="112">
        <v>0.88043584735156832</v>
      </c>
      <c r="J559" s="112">
        <v>0.91954617674529415</v>
      </c>
      <c r="K559" s="90">
        <v>0.73093741419585379</v>
      </c>
      <c r="L559" s="91"/>
      <c r="M559" s="92">
        <v>558</v>
      </c>
      <c r="N559" s="115">
        <v>-0.86627487086674837</v>
      </c>
      <c r="O559" s="115">
        <v>-0.40615586312841961</v>
      </c>
      <c r="P559" s="115">
        <v>0.14073727990048315</v>
      </c>
      <c r="Q559" s="115">
        <v>-1.0130671577262171</v>
      </c>
      <c r="R559" s="115">
        <v>0.47543504087932165</v>
      </c>
      <c r="S559" s="115">
        <v>1.2832325333531545</v>
      </c>
      <c r="T559" s="115">
        <v>0.95760984547216188</v>
      </c>
      <c r="U559" s="112">
        <v>1.1771683832147677</v>
      </c>
      <c r="V559" s="112">
        <v>1.4020254517343775</v>
      </c>
      <c r="W559" s="84">
        <v>0.6156505637930596</v>
      </c>
      <c r="X559" s="46"/>
      <c r="Y559" s="85">
        <v>558</v>
      </c>
      <c r="Z559" s="112">
        <f>(幕後結果!$AB$2+幕後結果!$AB$4*幕後結果_最佳化!$N1560)*12/3</f>
        <v>-1.1238142346746436</v>
      </c>
      <c r="AA559" s="112">
        <f>(幕後結果!$AC$2+幕後結果!$AC$4*幕後結果_最佳化!$O1560)*12/3</f>
        <v>-2.0128974388344707</v>
      </c>
      <c r="AB559" s="112">
        <f>(幕後結果!$AD$2+幕後結果!$AD$4*幕後結果_最佳化!$P1560)*12/3</f>
        <v>0.28208398382179301</v>
      </c>
      <c r="AC559" s="112">
        <f>(幕後結果!$AE$2+幕後結果!$AE$4*幕後結果_最佳化!$Q1560)*12/3</f>
        <v>6.4533519865680455E-2</v>
      </c>
      <c r="AD559" s="112">
        <f>(幕後結果!$AF$2+幕後結果!$AF$4*幕後結果_最佳化!$R1560)*12/3</f>
        <v>2.0046821974867548</v>
      </c>
      <c r="AE559" s="112">
        <f>(幕後結果!$AG$2+幕後結果!$AG$4*幕後結果_最佳化!$S1560)*12/3</f>
        <v>1.1110000396222959</v>
      </c>
      <c r="AF559" s="112">
        <f>(幕後結果!$AH$2+幕後結果!$AH$4*幕後結果_最佳化!$T1560)*12/3</f>
        <v>0.48389092788598437</v>
      </c>
      <c r="AG559" s="112">
        <f>(幕後結果!$AI$2+幕後結果!$AI$4*幕後結果_最佳化!$U1560)*12/3</f>
        <v>0.64427681775233636</v>
      </c>
      <c r="AH559" s="112">
        <f>(幕後結果!$AJ$2+幕後結果!$AJ$4*幕後結果_最佳化!$V1560)*12/3</f>
        <v>2.532681718649604</v>
      </c>
      <c r="AI559" s="86">
        <f>(幕後結果!$AK$2+幕後結果!$AK$4*幕後結果_最佳化!$W1560)*12/3</f>
        <v>0.59481984057354187</v>
      </c>
      <c r="AJ559" s="46"/>
      <c r="AK559" s="46"/>
      <c r="AL559" s="46"/>
      <c r="AM559" s="94">
        <v>558</v>
      </c>
      <c r="AN559" s="112">
        <f t="shared" si="105"/>
        <v>0.17457307051744128</v>
      </c>
      <c r="AO559" s="112">
        <f t="shared" si="106"/>
        <v>6.1490824348312692E-3</v>
      </c>
      <c r="AP559" s="112">
        <f t="shared" si="107"/>
        <v>0.11125587388715147</v>
      </c>
      <c r="AQ559" s="112">
        <f t="shared" si="108"/>
        <v>0.19076592639083384</v>
      </c>
      <c r="AR559" s="112">
        <f t="shared" si="109"/>
        <v>4.4547122523950475E-2</v>
      </c>
      <c r="AS559" s="112">
        <f t="shared" si="110"/>
        <v>2.9703085966682276E-2</v>
      </c>
      <c r="AT559" s="112">
        <f t="shared" si="111"/>
        <v>0.12122886072287462</v>
      </c>
      <c r="AU559" s="112">
        <f t="shared" si="112"/>
        <v>0.12964562039525127</v>
      </c>
      <c r="AV559" s="112">
        <f t="shared" si="113"/>
        <v>9.7073329205721856E-2</v>
      </c>
      <c r="AW559" s="112">
        <f t="shared" si="114"/>
        <v>9.5058027955261679E-2</v>
      </c>
      <c r="AX559" s="112">
        <f t="shared" si="115"/>
        <v>1</v>
      </c>
      <c r="AY559" s="112">
        <f>SUMPRODUCT(AN559:AW559,幕後結果_最佳化!$Z$1005:$AI$1005)</f>
        <v>0.45083064495910991</v>
      </c>
      <c r="AZ559" s="112">
        <f>(SUMPRODUCT(AN559:AW559,MMULT(AN559:AW559,幕後結果!$AB$9:$AK$18)))*252</f>
        <v>4.8296346095705038E-2</v>
      </c>
      <c r="BA559" s="112">
        <f t="shared" si="116"/>
        <v>0.21976429668102376</v>
      </c>
      <c r="BB559" s="88">
        <f t="shared" si="117"/>
        <v>1.8562189178126582</v>
      </c>
      <c r="BC559" s="46"/>
      <c r="BD559" s="46"/>
    </row>
    <row r="560" spans="1:56">
      <c r="A560" s="81">
        <v>559</v>
      </c>
      <c r="B560" s="112">
        <v>0.10754951908967803</v>
      </c>
      <c r="C560" s="112">
        <v>0.36753298546059088</v>
      </c>
      <c r="D560" s="112">
        <v>0.69329119569976294</v>
      </c>
      <c r="E560" s="112">
        <v>0.66329555989453093</v>
      </c>
      <c r="F560" s="112">
        <v>0.18249898898174499</v>
      </c>
      <c r="G560" s="112">
        <v>0.27208689959590804</v>
      </c>
      <c r="H560" s="112">
        <v>0.15006403307522698</v>
      </c>
      <c r="I560" s="112">
        <v>0.87739353513397744</v>
      </c>
      <c r="J560" s="112">
        <v>0.92695919607936483</v>
      </c>
      <c r="K560" s="90">
        <v>5.609634238430794E-2</v>
      </c>
      <c r="L560" s="91"/>
      <c r="M560" s="92">
        <v>559</v>
      </c>
      <c r="N560" s="115">
        <v>-1.2396657828730937</v>
      </c>
      <c r="O560" s="115">
        <v>-0.33839443014965948</v>
      </c>
      <c r="P560" s="115">
        <v>0.5052010846228967</v>
      </c>
      <c r="Q560" s="115">
        <v>0.42147415444846664</v>
      </c>
      <c r="R560" s="115">
        <v>-0.90588263214139253</v>
      </c>
      <c r="S560" s="115">
        <v>-0.60651353214697734</v>
      </c>
      <c r="T560" s="115">
        <v>-1.0361587956486948</v>
      </c>
      <c r="U560" s="112">
        <v>1.1620554800859253</v>
      </c>
      <c r="V560" s="112">
        <v>1.4535121532012081</v>
      </c>
      <c r="W560" s="84">
        <v>-1.5884143053437949</v>
      </c>
      <c r="X560" s="46"/>
      <c r="Y560" s="85">
        <v>559</v>
      </c>
      <c r="Z560" s="112">
        <f>(幕後結果!$AB$2+幕後結果!$AB$4*幕後結果_最佳化!$N1561)*12/3</f>
        <v>-1.5873978696700017</v>
      </c>
      <c r="AA560" s="112">
        <f>(幕後結果!$AC$2+幕後結果!$AC$4*幕後結果_最佳化!$O1561)*12/3</f>
        <v>-1.9519593394297567</v>
      </c>
      <c r="AB560" s="112">
        <f>(幕後結果!$AD$2+幕後結果!$AD$4*幕後結果_最佳化!$P1561)*12/3</f>
        <v>0.492113639271472</v>
      </c>
      <c r="AC560" s="112">
        <f>(幕後結果!$AE$2+幕後結果!$AE$4*幕後結果_最佳化!$Q1561)*12/3</f>
        <v>1.180197725278133</v>
      </c>
      <c r="AD560" s="112">
        <f>(幕後結果!$AF$2+幕後結果!$AF$4*幕後結果_最佳化!$R1561)*12/3</f>
        <v>0.87865889282989551</v>
      </c>
      <c r="AE560" s="112">
        <f>(幕後結果!$AG$2+幕後結果!$AG$4*幕後結果_最佳化!$S1561)*12/3</f>
        <v>-0.93119427700970725</v>
      </c>
      <c r="AF560" s="112">
        <f>(幕後結果!$AH$2+幕後結果!$AH$4*幕後結果_最佳化!$T1561)*12/3</f>
        <v>-0.765079095337165</v>
      </c>
      <c r="AG560" s="112">
        <f>(幕後結果!$AI$2+幕後結果!$AI$4*幕後結果_最佳化!$U1561)*12/3</f>
        <v>0.88095794802242333</v>
      </c>
      <c r="AH560" s="112">
        <f>(幕後結果!$AJ$2+幕後結果!$AJ$4*幕後結果_最佳化!$V1561)*12/3</f>
        <v>1.5955596558293594</v>
      </c>
      <c r="AI560" s="86">
        <f>(幕後結果!$AK$2+幕後結果!$AK$4*幕後結果_最佳化!$W1561)*12/3</f>
        <v>-1.3038175264487282</v>
      </c>
      <c r="AJ560" s="46"/>
      <c r="AK560" s="46"/>
      <c r="AL560" s="46"/>
      <c r="AM560" s="94">
        <v>559</v>
      </c>
      <c r="AN560" s="112">
        <f t="shared" si="105"/>
        <v>8.2772738299892262E-2</v>
      </c>
      <c r="AO560" s="112">
        <f t="shared" si="106"/>
        <v>0.12573470716671181</v>
      </c>
      <c r="AP560" s="112">
        <f t="shared" si="107"/>
        <v>0.14154066243104504</v>
      </c>
      <c r="AQ560" s="112">
        <f t="shared" si="108"/>
        <v>0.14617736566670012</v>
      </c>
      <c r="AR560" s="112">
        <f t="shared" si="109"/>
        <v>0.11184920747466971</v>
      </c>
      <c r="AS560" s="112">
        <f t="shared" si="110"/>
        <v>2.2933678247022679E-2</v>
      </c>
      <c r="AT560" s="112">
        <f t="shared" si="111"/>
        <v>7.3905131588367035E-2</v>
      </c>
      <c r="AU560" s="112">
        <f t="shared" si="112"/>
        <v>7.0280081507303194E-2</v>
      </c>
      <c r="AV560" s="112">
        <f t="shared" si="113"/>
        <v>0.13452046691597452</v>
      </c>
      <c r="AW560" s="112">
        <f t="shared" si="114"/>
        <v>9.0285960702313567E-2</v>
      </c>
      <c r="AX560" s="112">
        <f t="shared" si="115"/>
        <v>0.99999999999999989</v>
      </c>
      <c r="AY560" s="112">
        <f>SUMPRODUCT(AN560:AW560,幕後結果_最佳化!$Z$1005:$AI$1005)</f>
        <v>0.43529061067073033</v>
      </c>
      <c r="AZ560" s="112">
        <f>(SUMPRODUCT(AN560:AW560,MMULT(AN560:AW560,幕後結果!$AB$9:$AK$18)))*252</f>
        <v>5.1822363913417616E-2</v>
      </c>
      <c r="BA560" s="112">
        <f t="shared" si="116"/>
        <v>0.22764525893024351</v>
      </c>
      <c r="BB560" s="88">
        <f t="shared" si="117"/>
        <v>1.7236933135118317</v>
      </c>
      <c r="BC560" s="46"/>
      <c r="BD560" s="46"/>
    </row>
    <row r="561" spans="1:56">
      <c r="A561" s="81">
        <v>560</v>
      </c>
      <c r="B561" s="112">
        <v>9.4218160596408751E-2</v>
      </c>
      <c r="C561" s="112">
        <v>0.44822463733778406</v>
      </c>
      <c r="D561" s="112">
        <v>0.89255900705357005</v>
      </c>
      <c r="E561" s="112">
        <v>0.13742062731375704</v>
      </c>
      <c r="F561" s="112">
        <v>0.51957386455474919</v>
      </c>
      <c r="G561" s="112">
        <v>0.72831910307926329</v>
      </c>
      <c r="H561" s="112">
        <v>0.92169440229299493</v>
      </c>
      <c r="I561" s="112">
        <v>9.4323605075318895E-2</v>
      </c>
      <c r="J561" s="112">
        <v>0.355513901823163</v>
      </c>
      <c r="K561" s="90">
        <v>0.71522029052486569</v>
      </c>
      <c r="L561" s="91"/>
      <c r="M561" s="92">
        <v>560</v>
      </c>
      <c r="N561" s="115">
        <v>-1.3152189708293947</v>
      </c>
      <c r="O561" s="115">
        <v>-0.1301480756584403</v>
      </c>
      <c r="P561" s="115">
        <v>1.2402525799159447</v>
      </c>
      <c r="Q561" s="115">
        <v>-1.0919814502907266</v>
      </c>
      <c r="R561" s="115">
        <v>4.9084104523627839E-2</v>
      </c>
      <c r="S561" s="115">
        <v>0.60773718881401473</v>
      </c>
      <c r="T561" s="115">
        <v>1.4165614181305191</v>
      </c>
      <c r="U561" s="112">
        <v>-1.3145915540786952</v>
      </c>
      <c r="V561" s="112">
        <v>-0.3704760697965464</v>
      </c>
      <c r="W561" s="84">
        <v>0.56870048451863475</v>
      </c>
      <c r="X561" s="46"/>
      <c r="Y561" s="85">
        <v>560</v>
      </c>
      <c r="Z561" s="112">
        <f>(幕後結果!$AB$2+幕後結果!$AB$4*幕後結果_最佳化!$N1562)*12/3</f>
        <v>-1.6812009601632012</v>
      </c>
      <c r="AA561" s="112">
        <f>(幕後結果!$AC$2+幕後結果!$AC$4*幕後結果_最佳化!$O1562)*12/3</f>
        <v>-1.6715451203163145</v>
      </c>
      <c r="AB561" s="112">
        <f>(幕後結果!$AD$2+幕後結果!$AD$4*幕後結果_最佳化!$P1562)*12/3</f>
        <v>1.1270233590838314</v>
      </c>
      <c r="AC561" s="112">
        <f>(幕後結果!$AE$2+幕後結果!$AE$4*幕後結果_最佳化!$Q1562)*12/3</f>
        <v>0.28752036275595427</v>
      </c>
      <c r="AD561" s="112">
        <f>(幕後結果!$AF$2+幕後結果!$AF$4*幕後結果_最佳化!$R1562)*12/3</f>
        <v>1.6648774534047022</v>
      </c>
      <c r="AE561" s="112">
        <f>(幕後結果!$AG$2+幕後結果!$AG$4*幕後結果_最佳化!$S1562)*12/3</f>
        <v>0.46605700605583467</v>
      </c>
      <c r="AF561" s="112">
        <f>(幕後結果!$AH$2+幕後結果!$AH$4*幕後結果_最佳化!$T1562)*12/3</f>
        <v>0.90251494544720046</v>
      </c>
      <c r="AG561" s="112">
        <f>(幕後結果!$AI$2+幕後結果!$AI$4*幕後結果_最佳化!$U1562)*12/3</f>
        <v>-1.0841138586572139</v>
      </c>
      <c r="AH561" s="112">
        <f>(幕後結果!$AJ$2+幕後結果!$AJ$4*幕後結果_最佳化!$V1562)*12/3</f>
        <v>1.105271524371231</v>
      </c>
      <c r="AI561" s="86">
        <f>(幕後結果!$AK$2+幕後結果!$AK$4*幕後結果_最佳化!$W1562)*12/3</f>
        <v>0.42017694825102297</v>
      </c>
      <c r="AJ561" s="46"/>
      <c r="AK561" s="46"/>
      <c r="AL561" s="46"/>
      <c r="AM561" s="94">
        <v>560</v>
      </c>
      <c r="AN561" s="112">
        <f t="shared" si="105"/>
        <v>8.489943194072154E-2</v>
      </c>
      <c r="AO561" s="112">
        <f t="shared" si="106"/>
        <v>6.3622978637029759E-2</v>
      </c>
      <c r="AP561" s="112">
        <f t="shared" si="107"/>
        <v>0.10031168235795727</v>
      </c>
      <c r="AQ561" s="112">
        <f t="shared" si="108"/>
        <v>0.14214724823896144</v>
      </c>
      <c r="AR561" s="112">
        <f t="shared" si="109"/>
        <v>7.3362490789246171E-2</v>
      </c>
      <c r="AS561" s="112">
        <f t="shared" si="110"/>
        <v>0.10880042133586706</v>
      </c>
      <c r="AT561" s="112">
        <f t="shared" si="111"/>
        <v>7.0496856978239236E-2</v>
      </c>
      <c r="AU561" s="112">
        <f t="shared" si="112"/>
        <v>0.13728303042959983</v>
      </c>
      <c r="AV561" s="112">
        <f t="shared" si="113"/>
        <v>0.13216792228064383</v>
      </c>
      <c r="AW561" s="112">
        <f t="shared" si="114"/>
        <v>8.6907937011733979E-2</v>
      </c>
      <c r="AX561" s="112">
        <f t="shared" si="115"/>
        <v>1.0000000000000002</v>
      </c>
      <c r="AY561" s="112">
        <f>SUMPRODUCT(AN561:AW561,幕後結果_最佳化!$Z$1005:$AI$1005)</f>
        <v>0.43247132615023576</v>
      </c>
      <c r="AZ561" s="112">
        <f>(SUMPRODUCT(AN561:AW561,MMULT(AN561:AW561,幕後結果!$AB$9:$AK$18)))*252</f>
        <v>4.732056435396105E-2</v>
      </c>
      <c r="BA561" s="112">
        <f t="shared" si="116"/>
        <v>0.21753290407191517</v>
      </c>
      <c r="BB561" s="88">
        <f t="shared" si="117"/>
        <v>1.790861606947727</v>
      </c>
      <c r="BC561" s="46"/>
      <c r="BD561" s="46"/>
    </row>
    <row r="562" spans="1:56">
      <c r="A562" s="81">
        <v>561</v>
      </c>
      <c r="B562" s="112">
        <v>0.31026808058055955</v>
      </c>
      <c r="C562" s="112">
        <v>0.12077190538084426</v>
      </c>
      <c r="D562" s="112">
        <v>0.28257806167650212</v>
      </c>
      <c r="E562" s="112">
        <v>0.43139816176424928</v>
      </c>
      <c r="F562" s="112">
        <v>5.8027907741700302E-2</v>
      </c>
      <c r="G562" s="112">
        <v>0.92141590701578968</v>
      </c>
      <c r="H562" s="112">
        <v>0.69361478442824875</v>
      </c>
      <c r="I562" s="112">
        <v>0.77993795347242445</v>
      </c>
      <c r="J562" s="112">
        <v>0.34477661166137641</v>
      </c>
      <c r="K562" s="90">
        <v>0.6572475065349157</v>
      </c>
      <c r="L562" s="91"/>
      <c r="M562" s="92">
        <v>561</v>
      </c>
      <c r="N562" s="115">
        <v>-0.49509061085080297</v>
      </c>
      <c r="O562" s="115">
        <v>-1.1711367581220775</v>
      </c>
      <c r="P562" s="115">
        <v>-0.57519988086399243</v>
      </c>
      <c r="Q562" s="115">
        <v>-0.17281566486114916</v>
      </c>
      <c r="R562" s="115">
        <v>-1.5715462707063863</v>
      </c>
      <c r="S562" s="115">
        <v>1.4146600739558219</v>
      </c>
      <c r="T562" s="115">
        <v>0.50612282068666903</v>
      </c>
      <c r="U562" s="112">
        <v>0.77198368074388535</v>
      </c>
      <c r="V562" s="112">
        <v>-0.39946144990941285</v>
      </c>
      <c r="W562" s="84">
        <v>0.40496262101576885</v>
      </c>
      <c r="X562" s="46"/>
      <c r="Y562" s="85">
        <v>561</v>
      </c>
      <c r="Z562" s="112">
        <f>(幕後結果!$AB$2+幕後結果!$AB$4*幕後結果_最佳化!$N1563)*12/3</f>
        <v>-0.66297026933375691</v>
      </c>
      <c r="AA562" s="112">
        <f>(幕後結果!$AC$2+幕後結果!$AC$4*幕後結果_最佳化!$O1563)*12/3</f>
        <v>-3.0348465286432593</v>
      </c>
      <c r="AB562" s="112">
        <f>(幕後結果!$AD$2+幕後結果!$AD$4*幕後結果_最佳化!$P1563)*12/3</f>
        <v>-0.3037798569079817</v>
      </c>
      <c r="AC562" s="112">
        <f>(幕後結果!$AE$2+幕後結果!$AE$4*幕後結果_最佳化!$Q1563)*12/3</f>
        <v>0.39482110390743158</v>
      </c>
      <c r="AD562" s="112">
        <f>(幕後結果!$AF$2+幕後結果!$AF$4*幕後結果_最佳化!$R1563)*12/3</f>
        <v>-8.0501323064158026E-2</v>
      </c>
      <c r="AE562" s="112">
        <f>(幕後結果!$AG$2+幕後結果!$AG$4*幕後結果_最佳化!$S1563)*12/3</f>
        <v>0.65002954203306251</v>
      </c>
      <c r="AF562" s="112">
        <f>(幕後結果!$AH$2+幕後結果!$AH$4*幕後結果_最佳化!$T1563)*12/3</f>
        <v>-0.18771339109940835</v>
      </c>
      <c r="AG562" s="112">
        <f>(幕後結果!$AI$2+幕後結果!$AI$4*幕後結果_最佳化!$U1563)*12/3</f>
        <v>0.35614152612099836</v>
      </c>
      <c r="AH562" s="112">
        <f>(幕後結果!$AJ$2+幕後結果!$AJ$4*幕後結果_最佳化!$V1563)*12/3</f>
        <v>0.17514947309736839</v>
      </c>
      <c r="AI562" s="86">
        <f>(幕後結果!$AK$2+幕後結果!$AK$4*幕後結果_最佳化!$W1563)*12/3</f>
        <v>-0.40289217662197724</v>
      </c>
      <c r="AJ562" s="46"/>
      <c r="AK562" s="46"/>
      <c r="AL562" s="46"/>
      <c r="AM562" s="94">
        <v>561</v>
      </c>
      <c r="AN562" s="112">
        <f t="shared" si="105"/>
        <v>8.6348039968382945E-2</v>
      </c>
      <c r="AO562" s="112">
        <f t="shared" si="106"/>
        <v>8.3305734156024942E-3</v>
      </c>
      <c r="AP562" s="112">
        <f t="shared" si="107"/>
        <v>0.17671922266399015</v>
      </c>
      <c r="AQ562" s="112">
        <f t="shared" si="108"/>
        <v>0.13329163678291725</v>
      </c>
      <c r="AR562" s="112">
        <f t="shared" si="109"/>
        <v>7.3014391436234213E-2</v>
      </c>
      <c r="AS562" s="112">
        <f t="shared" si="110"/>
        <v>0.14538669088613215</v>
      </c>
      <c r="AT562" s="112">
        <f t="shared" si="111"/>
        <v>6.1035098097579392E-2</v>
      </c>
      <c r="AU562" s="112">
        <f t="shared" si="112"/>
        <v>9.7397540595012891E-3</v>
      </c>
      <c r="AV562" s="112">
        <f t="shared" si="113"/>
        <v>0.1680898739564041</v>
      </c>
      <c r="AW562" s="112">
        <f t="shared" si="114"/>
        <v>0.13804471873325602</v>
      </c>
      <c r="AX562" s="112">
        <f t="shared" si="115"/>
        <v>1</v>
      </c>
      <c r="AY562" s="112">
        <f>SUMPRODUCT(AN562:AW562,幕後結果_最佳化!$Z$1005:$AI$1005)</f>
        <v>0.53089542799626299</v>
      </c>
      <c r="AZ562" s="112">
        <f>(SUMPRODUCT(AN562:AW562,MMULT(AN562:AW562,幕後結果!$AB$9:$AK$18)))*252</f>
        <v>4.553527872451154E-2</v>
      </c>
      <c r="BA562" s="112">
        <f t="shared" si="116"/>
        <v>0.21338996865952142</v>
      </c>
      <c r="BB562" s="88">
        <f t="shared" si="117"/>
        <v>2.2868714544632307</v>
      </c>
      <c r="BC562" s="46"/>
      <c r="BD562" s="46"/>
    </row>
    <row r="563" spans="1:56">
      <c r="A563" s="81">
        <v>562</v>
      </c>
      <c r="B563" s="112">
        <v>0.61132003279566516</v>
      </c>
      <c r="C563" s="112">
        <v>0.46725984666249998</v>
      </c>
      <c r="D563" s="112">
        <v>0.18509966042653136</v>
      </c>
      <c r="E563" s="112">
        <v>0.13904081234490562</v>
      </c>
      <c r="F563" s="112">
        <v>0.74538350054982527</v>
      </c>
      <c r="G563" s="112">
        <v>0.64334938717535017</v>
      </c>
      <c r="H563" s="112">
        <v>0.27153731592849151</v>
      </c>
      <c r="I563" s="112">
        <v>0.8519187296000883</v>
      </c>
      <c r="J563" s="112">
        <v>0.40933964912057852</v>
      </c>
      <c r="K563" s="90">
        <v>0.68989038901554611</v>
      </c>
      <c r="L563" s="91"/>
      <c r="M563" s="92">
        <v>562</v>
      </c>
      <c r="N563" s="115">
        <v>0.28276115367634841</v>
      </c>
      <c r="O563" s="115">
        <v>-8.2159733292249765E-2</v>
      </c>
      <c r="P563" s="115">
        <v>-0.89610006782460261</v>
      </c>
      <c r="Q563" s="115">
        <v>-1.0846388871011496</v>
      </c>
      <c r="R563" s="115">
        <v>0.66003246029189944</v>
      </c>
      <c r="S563" s="115">
        <v>0.36742607366943453</v>
      </c>
      <c r="T563" s="115">
        <v>-0.60817014721476925</v>
      </c>
      <c r="U563" s="112">
        <v>1.0446980620541992</v>
      </c>
      <c r="V563" s="112">
        <v>-0.22924397132778301</v>
      </c>
      <c r="W563" s="84">
        <v>0.49553967683615796</v>
      </c>
      <c r="X563" s="46"/>
      <c r="Y563" s="85">
        <v>562</v>
      </c>
      <c r="Z563" s="112">
        <f>(幕後結果!$AB$2+幕後結果!$AB$4*幕後結果_最佳化!$N1564)*12/3</f>
        <v>0.30277189763393381</v>
      </c>
      <c r="AA563" s="112">
        <f>(幕後結果!$AC$2+幕後結果!$AC$4*幕後結果_最佳化!$O1564)*12/3</f>
        <v>-1.4665730638879577</v>
      </c>
      <c r="AB563" s="112">
        <f>(幕後結果!$AD$2+幕後結果!$AD$4*幕後結果_最佳化!$P1564)*12/3</f>
        <v>-0.23678611678153938</v>
      </c>
      <c r="AC563" s="112">
        <f>(幕後結果!$AE$2+幕後結果!$AE$4*幕後結果_最佳化!$Q1564)*12/3</f>
        <v>-0.1072873930377003</v>
      </c>
      <c r="AD563" s="112">
        <f>(幕後結果!$AF$2+幕後結果!$AF$4*幕後結果_最佳化!$R1564)*12/3</f>
        <v>2.4492155416239623</v>
      </c>
      <c r="AE563" s="112">
        <f>(幕後結果!$AG$2+幕後結果!$AG$4*幕後結果_最佳化!$S1564)*12/3</f>
        <v>0.25075514139693056</v>
      </c>
      <c r="AF563" s="112">
        <f>(幕後結果!$AH$2+幕後結果!$AH$4*幕後結果_最佳化!$T1564)*12/3</f>
        <v>-0.60354990629608596</v>
      </c>
      <c r="AG563" s="112">
        <f>(幕後結果!$AI$2+幕後結果!$AI$4*幕後結果_最佳化!$U1564)*12/3</f>
        <v>0.40728425589662026</v>
      </c>
      <c r="AH563" s="112">
        <f>(幕後結果!$AJ$2+幕後結果!$AJ$4*幕後結果_最佳化!$V1564)*12/3</f>
        <v>1.1204550091495897</v>
      </c>
      <c r="AI563" s="86">
        <f>(幕後結果!$AK$2+幕後結果!$AK$4*幕後結果_最佳化!$W1564)*12/3</f>
        <v>0.39252950126716507</v>
      </c>
      <c r="AJ563" s="46"/>
      <c r="AK563" s="46"/>
      <c r="AL563" s="46"/>
      <c r="AM563" s="94">
        <v>562</v>
      </c>
      <c r="AN563" s="112">
        <f t="shared" si="105"/>
        <v>3.1399600924901266E-2</v>
      </c>
      <c r="AO563" s="112">
        <f t="shared" si="106"/>
        <v>0.16668889099232645</v>
      </c>
      <c r="AP563" s="112">
        <f t="shared" si="107"/>
        <v>7.3625691261957088E-2</v>
      </c>
      <c r="AQ563" s="112">
        <f t="shared" si="108"/>
        <v>6.8813615364368924E-4</v>
      </c>
      <c r="AR563" s="112">
        <f t="shared" si="109"/>
        <v>8.1651806412197797E-2</v>
      </c>
      <c r="AS563" s="112">
        <f t="shared" si="110"/>
        <v>0.14109386564837234</v>
      </c>
      <c r="AT563" s="112">
        <f t="shared" si="111"/>
        <v>0.17733904316054566</v>
      </c>
      <c r="AU563" s="112">
        <f t="shared" si="112"/>
        <v>0.16964542589098142</v>
      </c>
      <c r="AV563" s="112">
        <f t="shared" si="113"/>
        <v>8.4702460667576765E-2</v>
      </c>
      <c r="AW563" s="112">
        <f t="shared" si="114"/>
        <v>7.316507888749757E-2</v>
      </c>
      <c r="AX563" s="112">
        <f t="shared" si="115"/>
        <v>1.0000000000000002</v>
      </c>
      <c r="AY563" s="112">
        <f>SUMPRODUCT(AN563:AW563,幕後結果_最佳化!$Z$1005:$AI$1005)</f>
        <v>0.11731409761684275</v>
      </c>
      <c r="AZ563" s="112">
        <f>(SUMPRODUCT(AN563:AW563,MMULT(AN563:AW563,幕後結果!$AB$9:$AK$18)))*252</f>
        <v>5.5117184986815032E-2</v>
      </c>
      <c r="BA563" s="112">
        <f t="shared" si="116"/>
        <v>0.23477049428498256</v>
      </c>
      <c r="BB563" s="88">
        <f t="shared" si="117"/>
        <v>0.31696528920075101</v>
      </c>
      <c r="BC563" s="46"/>
      <c r="BD563" s="46"/>
    </row>
    <row r="564" spans="1:56">
      <c r="A564" s="81">
        <v>563</v>
      </c>
      <c r="B564" s="112">
        <v>0.21265006670909292</v>
      </c>
      <c r="C564" s="112">
        <v>0.71825721057433189</v>
      </c>
      <c r="D564" s="112">
        <v>0.69951761368736842</v>
      </c>
      <c r="E564" s="112">
        <v>0.42585935277785336</v>
      </c>
      <c r="F564" s="112">
        <v>2.3982967009509748E-2</v>
      </c>
      <c r="G564" s="112">
        <v>2.661255547287511E-2</v>
      </c>
      <c r="H564" s="112">
        <v>0.43471356680269335</v>
      </c>
      <c r="I564" s="112">
        <v>4.1004194084562684E-2</v>
      </c>
      <c r="J564" s="112">
        <v>0.93634718030880437</v>
      </c>
      <c r="K564" s="90">
        <v>0.87702943675769029</v>
      </c>
      <c r="L564" s="91"/>
      <c r="M564" s="92">
        <v>563</v>
      </c>
      <c r="N564" s="115">
        <v>-0.79725984956697582</v>
      </c>
      <c r="O564" s="115">
        <v>0.57767201140205726</v>
      </c>
      <c r="P564" s="115">
        <v>0.52301362367855631</v>
      </c>
      <c r="Q564" s="115">
        <v>-0.18692593352061668</v>
      </c>
      <c r="R564" s="115">
        <v>-1.9776701127018306</v>
      </c>
      <c r="S564" s="115">
        <v>-1.9330900066051737</v>
      </c>
      <c r="T564" s="115">
        <v>-0.16438619109700689</v>
      </c>
      <c r="U564" s="112">
        <v>-1.7391499631383129</v>
      </c>
      <c r="V564" s="112">
        <v>1.5248134291979998</v>
      </c>
      <c r="W564" s="84">
        <v>1.1602645168882946</v>
      </c>
      <c r="X564" s="46"/>
      <c r="Y564" s="85">
        <v>563</v>
      </c>
      <c r="Z564" s="112">
        <f>(幕後結果!$AB$2+幕後結果!$AB$4*幕後結果_最佳化!$N1565)*12/3</f>
        <v>-1.0381286075887679</v>
      </c>
      <c r="AA564" s="112">
        <f>(幕後結果!$AC$2+幕後結果!$AC$4*幕後結果_最佳化!$O1565)*12/3</f>
        <v>-0.65111450419099115</v>
      </c>
      <c r="AB564" s="112">
        <f>(幕後結果!$AD$2+幕後結果!$AD$4*幕後結果_最佳化!$P1565)*12/3</f>
        <v>0.73382257309617194</v>
      </c>
      <c r="AC564" s="112">
        <f>(幕後結果!$AE$2+幕後結果!$AE$4*幕後結果_最佳化!$Q1565)*12/3</f>
        <v>0.92806653511242709</v>
      </c>
      <c r="AD564" s="112">
        <f>(幕後結果!$AF$2+幕後結果!$AF$4*幕後結果_最佳化!$R1565)*12/3</f>
        <v>4.616392031849692E-2</v>
      </c>
      <c r="AE564" s="112">
        <f>(幕後結果!$AG$2+幕後結果!$AG$4*幕後結果_最佳化!$S1565)*12/3</f>
        <v>-2.2540942507380439</v>
      </c>
      <c r="AF564" s="112">
        <f>(幕後結果!$AH$2+幕後結果!$AH$4*幕後結果_最佳化!$T1565)*12/3</f>
        <v>-0.2490476097239859</v>
      </c>
      <c r="AG564" s="112">
        <f>(幕後結果!$AI$2+幕後結果!$AI$4*幕後結果_最佳化!$U1565)*12/3</f>
        <v>-1.3839252190264097</v>
      </c>
      <c r="AH564" s="112">
        <f>(幕後結果!$AJ$2+幕後結果!$AJ$4*幕後結果_最佳化!$V1565)*12/3</f>
        <v>1.823549405686214</v>
      </c>
      <c r="AI564" s="86">
        <f>(幕後結果!$AK$2+幕後結果!$AK$4*幕後結果_最佳化!$W1565)*12/3</f>
        <v>0.87575513064167165</v>
      </c>
      <c r="AJ564" s="46"/>
      <c r="AK564" s="46"/>
      <c r="AL564" s="46"/>
      <c r="AM564" s="94">
        <v>563</v>
      </c>
      <c r="AN564" s="112">
        <f t="shared" si="105"/>
        <v>0.1471392461570841</v>
      </c>
      <c r="AO564" s="112">
        <f t="shared" si="106"/>
        <v>5.161637884016685E-2</v>
      </c>
      <c r="AP564" s="112">
        <f t="shared" si="107"/>
        <v>9.1080819601756471E-2</v>
      </c>
      <c r="AQ564" s="112">
        <f t="shared" si="108"/>
        <v>1.5089356818482298E-2</v>
      </c>
      <c r="AR564" s="112">
        <f t="shared" si="109"/>
        <v>6.2611770335914529E-2</v>
      </c>
      <c r="AS564" s="112">
        <f t="shared" si="110"/>
        <v>0.1544243732784906</v>
      </c>
      <c r="AT564" s="112">
        <f t="shared" si="111"/>
        <v>0.14116740318406798</v>
      </c>
      <c r="AU564" s="112">
        <f t="shared" si="112"/>
        <v>8.7185070493286762E-2</v>
      </c>
      <c r="AV564" s="112">
        <f t="shared" si="113"/>
        <v>0.12807086811795346</v>
      </c>
      <c r="AW564" s="112">
        <f t="shared" si="114"/>
        <v>0.12161471317279701</v>
      </c>
      <c r="AX564" s="112">
        <f t="shared" si="115"/>
        <v>1</v>
      </c>
      <c r="AY564" s="112">
        <f>SUMPRODUCT(AN564:AW564,幕後結果_最佳化!$Z$1005:$AI$1005)</f>
        <v>0.27060241841542287</v>
      </c>
      <c r="AZ564" s="112">
        <f>(SUMPRODUCT(AN564:AW564,MMULT(AN564:AW564,幕後結果!$AB$9:$AK$18)))*252</f>
        <v>4.6765271011696481E-2</v>
      </c>
      <c r="BA564" s="112">
        <f t="shared" si="116"/>
        <v>0.21625279422864455</v>
      </c>
      <c r="BB564" s="88">
        <f t="shared" si="117"/>
        <v>1.0529455548892128</v>
      </c>
      <c r="BC564" s="46"/>
      <c r="BD564" s="46"/>
    </row>
    <row r="565" spans="1:56">
      <c r="A565" s="81">
        <v>564</v>
      </c>
      <c r="B565" s="112">
        <v>0.1951770673922486</v>
      </c>
      <c r="C565" s="112">
        <v>0.30632841683764211</v>
      </c>
      <c r="D565" s="112">
        <v>1.2085904371373912E-2</v>
      </c>
      <c r="E565" s="112">
        <v>0.40197665610431743</v>
      </c>
      <c r="F565" s="112">
        <v>0.23847690823900591</v>
      </c>
      <c r="G565" s="112">
        <v>0.7192582471721638</v>
      </c>
      <c r="H565" s="112">
        <v>0.72106661828187546</v>
      </c>
      <c r="I565" s="112">
        <v>0.93438768486793067</v>
      </c>
      <c r="J565" s="112">
        <v>6.3716992527344196E-2</v>
      </c>
      <c r="K565" s="90">
        <v>0.11722318828399736</v>
      </c>
      <c r="L565" s="91"/>
      <c r="M565" s="92">
        <v>564</v>
      </c>
      <c r="N565" s="115">
        <v>-0.85897531561422524</v>
      </c>
      <c r="O565" s="115">
        <v>-0.50628465510198328</v>
      </c>
      <c r="P565" s="115">
        <v>-2.2543873764095004</v>
      </c>
      <c r="Q565" s="115">
        <v>-0.2482340633716964</v>
      </c>
      <c r="R565" s="115">
        <v>-0.71121047808331161</v>
      </c>
      <c r="S565" s="115">
        <v>0.58063940949671489</v>
      </c>
      <c r="T565" s="115">
        <v>0.58601302287667734</v>
      </c>
      <c r="U565" s="112">
        <v>1.5092902303401845</v>
      </c>
      <c r="V565" s="112">
        <v>-1.5242992074901298</v>
      </c>
      <c r="W565" s="84">
        <v>-1.1889829493788913</v>
      </c>
      <c r="X565" s="46"/>
      <c r="Y565" s="85">
        <v>564</v>
      </c>
      <c r="Z565" s="112">
        <f>(幕後結果!$AB$2+幕後結果!$AB$4*幕後結果_最佳化!$N1566)*12/3</f>
        <v>-1.1147514689537772</v>
      </c>
      <c r="AA565" s="112">
        <f>(幕後結果!$AC$2+幕後結果!$AC$4*幕後結果_最佳化!$O1566)*12/3</f>
        <v>-2.150247993942227</v>
      </c>
      <c r="AB565" s="112">
        <f>(幕後結果!$AD$2+幕後結果!$AD$4*幕後結果_最佳化!$P1566)*12/3</f>
        <v>-1.7999341680084278</v>
      </c>
      <c r="AC565" s="112">
        <f>(幕後結果!$AE$2+幕後結果!$AE$4*幕後結果_最佳化!$Q1566)*12/3</f>
        <v>3.7644296819945966E-2</v>
      </c>
      <c r="AD565" s="112">
        <f>(幕後結果!$AF$2+幕後結果!$AF$4*幕後結果_最佳化!$R1566)*12/3</f>
        <v>0.57434891850845915</v>
      </c>
      <c r="AE565" s="112">
        <f>(幕後結果!$AG$2+幕後結果!$AG$4*幕後結果_最佳化!$S1566)*12/3</f>
        <v>0.12496636797260659</v>
      </c>
      <c r="AF565" s="112">
        <f>(幕後結果!$AH$2+幕後結果!$AH$4*幕後結果_最佳化!$T1566)*12/3</f>
        <v>-7.2521130942890089E-2</v>
      </c>
      <c r="AG565" s="112">
        <f>(幕後結果!$AI$2+幕後結果!$AI$4*幕後結果_最佳化!$U1566)*12/3</f>
        <v>0.60243591582613432</v>
      </c>
      <c r="AH565" s="112">
        <f>(幕後結果!$AJ$2+幕後結果!$AJ$4*幕後結果_最佳化!$V1566)*12/3</f>
        <v>-0.76096967066160948</v>
      </c>
      <c r="AI565" s="86">
        <f>(幕後結果!$AK$2+幕後結果!$AK$4*幕後結果_最佳化!$W1566)*12/3</f>
        <v>-1.6256950455222736</v>
      </c>
      <c r="AJ565" s="46"/>
      <c r="AK565" s="46"/>
      <c r="AL565" s="46"/>
      <c r="AM565" s="94">
        <v>564</v>
      </c>
      <c r="AN565" s="112">
        <f t="shared" si="105"/>
        <v>4.1029892192076471E-2</v>
      </c>
      <c r="AO565" s="112">
        <f t="shared" si="106"/>
        <v>4.909995623688021E-2</v>
      </c>
      <c r="AP565" s="112">
        <f t="shared" si="107"/>
        <v>7.1192991208993084E-2</v>
      </c>
      <c r="AQ565" s="112">
        <f t="shared" si="108"/>
        <v>1.7674732915784874E-2</v>
      </c>
      <c r="AR565" s="112">
        <f t="shared" si="109"/>
        <v>0.18716936787385038</v>
      </c>
      <c r="AS565" s="112">
        <f t="shared" si="110"/>
        <v>0.1562812061675676</v>
      </c>
      <c r="AT565" s="112">
        <f t="shared" si="111"/>
        <v>0.18780964413150317</v>
      </c>
      <c r="AU565" s="112">
        <f t="shared" si="112"/>
        <v>0.16788328938831576</v>
      </c>
      <c r="AV565" s="112">
        <f t="shared" si="113"/>
        <v>1.982748989890528E-2</v>
      </c>
      <c r="AW565" s="112">
        <f t="shared" si="114"/>
        <v>0.10203142998612326</v>
      </c>
      <c r="AX565" s="112">
        <f t="shared" si="115"/>
        <v>1</v>
      </c>
      <c r="AY565" s="112">
        <f>SUMPRODUCT(AN565:AW565,幕後結果_最佳化!$Z$1005:$AI$1005)</f>
        <v>0.43553562016787672</v>
      </c>
      <c r="AZ565" s="112">
        <f>(SUMPRODUCT(AN565:AW565,MMULT(AN565:AW565,幕後結果!$AB$9:$AK$18)))*252</f>
        <v>5.4353475159610108E-2</v>
      </c>
      <c r="BA565" s="112">
        <f t="shared" si="116"/>
        <v>0.23313831765630055</v>
      </c>
      <c r="BB565" s="88">
        <f t="shared" si="117"/>
        <v>1.6841316524669783</v>
      </c>
      <c r="BC565" s="46"/>
      <c r="BD565" s="46"/>
    </row>
    <row r="566" spans="1:56">
      <c r="A566" s="81">
        <v>565</v>
      </c>
      <c r="B566" s="112">
        <v>0.60281566949952081</v>
      </c>
      <c r="C566" s="112">
        <v>0.35527007879172579</v>
      </c>
      <c r="D566" s="112">
        <v>0.65628716201775217</v>
      </c>
      <c r="E566" s="112">
        <v>5.1231719092612593E-3</v>
      </c>
      <c r="F566" s="112">
        <v>0.10886499847484266</v>
      </c>
      <c r="G566" s="112">
        <v>0.27781632019978675</v>
      </c>
      <c r="H566" s="112">
        <v>0.33919952542559018</v>
      </c>
      <c r="I566" s="112">
        <v>0.10421502412008765</v>
      </c>
      <c r="J566" s="112">
        <v>0.6979685638737354</v>
      </c>
      <c r="K566" s="90">
        <v>6.8464385597261979E-2</v>
      </c>
      <c r="L566" s="91"/>
      <c r="M566" s="92">
        <v>565</v>
      </c>
      <c r="N566" s="115">
        <v>0.26064191768044109</v>
      </c>
      <c r="O566" s="115">
        <v>-0.37113073817302061</v>
      </c>
      <c r="P566" s="115">
        <v>0.40235106815998911</v>
      </c>
      <c r="Q566" s="115">
        <v>-2.5674030475825549</v>
      </c>
      <c r="R566" s="115">
        <v>-1.2325867122489735</v>
      </c>
      <c r="S566" s="115">
        <v>-0.58934085980597861</v>
      </c>
      <c r="T566" s="115">
        <v>-0.41464875579434823</v>
      </c>
      <c r="U566" s="112">
        <v>-1.2578941262292866</v>
      </c>
      <c r="V566" s="112">
        <v>0.51856679105303938</v>
      </c>
      <c r="W566" s="84">
        <v>-1.4873258468724209</v>
      </c>
      <c r="X566" s="46"/>
      <c r="Y566" s="85">
        <v>565</v>
      </c>
      <c r="Z566" s="112">
        <f>(幕後結果!$AB$2+幕後結果!$AB$4*幕後結果_最佳化!$N1567)*12/3</f>
        <v>0.27530975140438485</v>
      </c>
      <c r="AA566" s="112">
        <f>(幕後結果!$AC$2+幕後結果!$AC$4*幕後結果_最佳化!$O1567)*12/3</f>
        <v>-1.8667180140613506</v>
      </c>
      <c r="AB566" s="112">
        <f>(幕後結果!$AD$2+幕後結果!$AD$4*幕後結果_最佳化!$P1567)*12/3</f>
        <v>0.85159048776615043</v>
      </c>
      <c r="AC566" s="112">
        <f>(幕後結果!$AE$2+幕後結果!$AE$4*幕後結果_最佳化!$Q1567)*12/3</f>
        <v>-0.92774205764938733</v>
      </c>
      <c r="AD566" s="112">
        <f>(幕後結果!$AF$2+幕後結果!$AF$4*幕後結果_最佳化!$R1567)*12/3</f>
        <v>0.34260102805012882</v>
      </c>
      <c r="AE566" s="112">
        <f>(幕後結果!$AG$2+幕後結果!$AG$4*幕後結果_最佳化!$S1567)*12/3</f>
        <v>-1.2335718857930131</v>
      </c>
      <c r="AF566" s="112">
        <f>(幕後結果!$AH$2+幕後結果!$AH$4*幕後結果_最佳化!$T1567)*12/3</f>
        <v>-0.71936835957134881</v>
      </c>
      <c r="AG566" s="112">
        <f>(幕後結果!$AI$2+幕後結果!$AI$4*幕後結果_最佳化!$U1567)*12/3</f>
        <v>-2.1727118714836515</v>
      </c>
      <c r="AH566" s="112">
        <f>(幕後結果!$AJ$2+幕後結果!$AJ$4*幕後結果_最佳化!$V1567)*12/3</f>
        <v>1.5867100514837915</v>
      </c>
      <c r="AI566" s="86">
        <f>(幕後結果!$AK$2+幕後結果!$AK$4*幕後結果_最佳化!$W1567)*12/3</f>
        <v>-1.1256642409196758</v>
      </c>
      <c r="AJ566" s="46"/>
      <c r="AK566" s="46"/>
      <c r="AL566" s="46"/>
      <c r="AM566" s="94">
        <v>565</v>
      </c>
      <c r="AN566" s="112">
        <f t="shared" si="105"/>
        <v>0.15834938154841635</v>
      </c>
      <c r="AO566" s="112">
        <f t="shared" si="106"/>
        <v>0.13837913268448707</v>
      </c>
      <c r="AP566" s="112">
        <f t="shared" si="107"/>
        <v>9.8328588159430033E-2</v>
      </c>
      <c r="AQ566" s="112">
        <f t="shared" si="108"/>
        <v>0.10574081816976262</v>
      </c>
      <c r="AR566" s="112">
        <f t="shared" si="109"/>
        <v>5.9566417786676776E-2</v>
      </c>
      <c r="AS566" s="112">
        <f t="shared" si="110"/>
        <v>0.12713435779997867</v>
      </c>
      <c r="AT566" s="112">
        <f t="shared" si="111"/>
        <v>8.890358068202707E-2</v>
      </c>
      <c r="AU566" s="112">
        <f t="shared" si="112"/>
        <v>2.8207742648172079E-2</v>
      </c>
      <c r="AV566" s="112">
        <f t="shared" si="113"/>
        <v>0.13598285927435244</v>
      </c>
      <c r="AW566" s="112">
        <f t="shared" si="114"/>
        <v>5.940712124669667E-2</v>
      </c>
      <c r="AX566" s="112">
        <f t="shared" si="115"/>
        <v>0.99999999999999978</v>
      </c>
      <c r="AY566" s="112">
        <f>SUMPRODUCT(AN566:AW566,幕後結果_最佳化!$Z$1005:$AI$1005)</f>
        <v>0.22005904875410207</v>
      </c>
      <c r="AZ566" s="112">
        <f>(SUMPRODUCT(AN566:AW566,MMULT(AN566:AW566,幕後結果!$AB$9:$AK$18)))*252</f>
        <v>4.9994903661984211E-2</v>
      </c>
      <c r="BA566" s="112">
        <f t="shared" si="116"/>
        <v>0.22359540170134137</v>
      </c>
      <c r="BB566" s="88">
        <f t="shared" si="117"/>
        <v>0.79231973200743722</v>
      </c>
      <c r="BC566" s="46"/>
      <c r="BD566" s="46"/>
    </row>
    <row r="567" spans="1:56">
      <c r="A567" s="81">
        <v>566</v>
      </c>
      <c r="B567" s="112">
        <v>0.37759733689364205</v>
      </c>
      <c r="C567" s="112">
        <v>0.70634593593329154</v>
      </c>
      <c r="D567" s="112">
        <v>0.72712639738552443</v>
      </c>
      <c r="E567" s="112">
        <v>0.88174743987281534</v>
      </c>
      <c r="F567" s="112">
        <v>0.13639566725607155</v>
      </c>
      <c r="G567" s="112">
        <v>0.70903366746519758</v>
      </c>
      <c r="H567" s="112">
        <v>0.96064511489236293</v>
      </c>
      <c r="I567" s="112">
        <v>0.92067541064229719</v>
      </c>
      <c r="J567" s="112">
        <v>0.86529223910686204</v>
      </c>
      <c r="K567" s="90">
        <v>0.74612837210685878</v>
      </c>
      <c r="L567" s="91"/>
      <c r="M567" s="92">
        <v>566</v>
      </c>
      <c r="N567" s="115">
        <v>-0.31179717149580877</v>
      </c>
      <c r="O567" s="115">
        <v>0.54274101835151489</v>
      </c>
      <c r="P567" s="115">
        <v>0.60414505783335148</v>
      </c>
      <c r="Q567" s="115">
        <v>1.1837674757798746</v>
      </c>
      <c r="R567" s="115">
        <v>-1.0966570587800566</v>
      </c>
      <c r="S567" s="115">
        <v>0.55056389477799672</v>
      </c>
      <c r="T567" s="115">
        <v>1.7582218419455258</v>
      </c>
      <c r="U567" s="112">
        <v>1.409629272877676</v>
      </c>
      <c r="V567" s="112">
        <v>1.1044095458300993</v>
      </c>
      <c r="W567" s="84">
        <v>0.66235574963046562</v>
      </c>
      <c r="X567" s="46"/>
      <c r="Y567" s="85">
        <v>566</v>
      </c>
      <c r="Z567" s="112">
        <f>(幕後結果!$AB$2+幕後結果!$AB$4*幕後結果_最佳化!$N1568)*12/3</f>
        <v>-0.43540222695583902</v>
      </c>
      <c r="AA567" s="112">
        <f>(幕後結果!$AC$2+幕後結果!$AC$4*幕後結果_最佳化!$O1568)*12/3</f>
        <v>-0.657072499465713</v>
      </c>
      <c r="AB567" s="112">
        <f>(幕後結果!$AD$2+幕後結果!$AD$4*幕後結果_最佳化!$P1568)*12/3</f>
        <v>0.94674234976129179</v>
      </c>
      <c r="AC567" s="112">
        <f>(幕後結果!$AE$2+幕後結果!$AE$4*幕後結果_最佳化!$Q1568)*12/3</f>
        <v>1.9640282135563629</v>
      </c>
      <c r="AD567" s="112">
        <f>(幕後結果!$AF$2+幕後結果!$AF$4*幕後結果_最佳化!$R1568)*12/3</f>
        <v>1.3787217250683625</v>
      </c>
      <c r="AE567" s="112">
        <f>(幕後結果!$AG$2+幕後結果!$AG$4*幕後結果_最佳化!$S1568)*12/3</f>
        <v>0.51131289964480375</v>
      </c>
      <c r="AF567" s="112">
        <f>(幕後結果!$AH$2+幕後結果!$AH$4*幕後結果_最佳化!$T1568)*12/3</f>
        <v>1.1403626142990173</v>
      </c>
      <c r="AG567" s="112">
        <f>(幕後結果!$AI$2+幕後結果!$AI$4*幕後結果_最佳化!$U1568)*12/3</f>
        <v>2.2989173897996862</v>
      </c>
      <c r="AH567" s="112">
        <f>(幕後結果!$AJ$2+幕後結果!$AJ$4*幕後結果_最佳化!$V1568)*12/3</f>
        <v>1.794937770989117</v>
      </c>
      <c r="AI567" s="86">
        <f>(幕後結果!$AK$2+幕後結果!$AK$4*幕後結果_最佳化!$W1568)*12/3</f>
        <v>0.8463137963575017</v>
      </c>
      <c r="AJ567" s="46"/>
      <c r="AK567" s="46"/>
      <c r="AL567" s="46"/>
      <c r="AM567" s="94">
        <v>566</v>
      </c>
      <c r="AN567" s="112">
        <f t="shared" si="105"/>
        <v>0.17845646749175995</v>
      </c>
      <c r="AO567" s="112">
        <f t="shared" si="106"/>
        <v>2.8056637278846309E-2</v>
      </c>
      <c r="AP567" s="112">
        <f t="shared" si="107"/>
        <v>2.1434359952262921E-2</v>
      </c>
      <c r="AQ567" s="112">
        <f t="shared" si="108"/>
        <v>0.2069067188739154</v>
      </c>
      <c r="AR567" s="112">
        <f t="shared" si="109"/>
        <v>9.4171031820346113E-2</v>
      </c>
      <c r="AS567" s="112">
        <f t="shared" si="110"/>
        <v>3.384217872719382E-2</v>
      </c>
      <c r="AT567" s="112">
        <f t="shared" si="111"/>
        <v>7.1036272142709356E-2</v>
      </c>
      <c r="AU567" s="112">
        <f t="shared" si="112"/>
        <v>0.20284570089910317</v>
      </c>
      <c r="AV567" s="112">
        <f t="shared" si="113"/>
        <v>6.781021493841527E-2</v>
      </c>
      <c r="AW567" s="112">
        <f t="shared" si="114"/>
        <v>9.5440417875447686E-2</v>
      </c>
      <c r="AX567" s="112">
        <f t="shared" si="115"/>
        <v>0.99999999999999989</v>
      </c>
      <c r="AY567" s="112">
        <f>SUMPRODUCT(AN567:AW567,幕後結果_最佳化!$Z$1005:$AI$1005)</f>
        <v>0.49469290263209104</v>
      </c>
      <c r="AZ567" s="112">
        <f>(SUMPRODUCT(AN567:AW567,MMULT(AN567:AW567,幕後結果!$AB$9:$AK$18)))*252</f>
        <v>5.670560905833763E-2</v>
      </c>
      <c r="BA567" s="112">
        <f t="shared" si="116"/>
        <v>0.23812939561998142</v>
      </c>
      <c r="BB567" s="88">
        <f t="shared" si="117"/>
        <v>1.8972580073779901</v>
      </c>
      <c r="BC567" s="46"/>
      <c r="BD567" s="46"/>
    </row>
    <row r="568" spans="1:56">
      <c r="A568" s="81">
        <v>567</v>
      </c>
      <c r="B568" s="112">
        <v>0.8610750869170396</v>
      </c>
      <c r="C568" s="112">
        <v>0.22272688649188388</v>
      </c>
      <c r="D568" s="112">
        <v>0.2195257843310896</v>
      </c>
      <c r="E568" s="112">
        <v>0.72909367866528574</v>
      </c>
      <c r="F568" s="112">
        <v>9.3597434267898016E-2</v>
      </c>
      <c r="G568" s="112">
        <v>0.91068082285536334</v>
      </c>
      <c r="H568" s="112">
        <v>0.55815261532293192</v>
      </c>
      <c r="I568" s="112">
        <v>0.11895296504357145</v>
      </c>
      <c r="J568" s="112">
        <v>0.40800675388319996</v>
      </c>
      <c r="K568" s="90">
        <v>0.28015023060611033</v>
      </c>
      <c r="L568" s="91"/>
      <c r="M568" s="92">
        <v>567</v>
      </c>
      <c r="N568" s="115">
        <v>1.0851621921198953</v>
      </c>
      <c r="O568" s="115">
        <v>-0.76301613555531844</v>
      </c>
      <c r="P568" s="115">
        <v>-0.77379577965139279</v>
      </c>
      <c r="Q568" s="115">
        <v>0.61007422075852757</v>
      </c>
      <c r="R568" s="115">
        <v>-1.3189229625809713</v>
      </c>
      <c r="S568" s="115">
        <v>1.344959374618973</v>
      </c>
      <c r="T568" s="115">
        <v>0.1462870742343281</v>
      </c>
      <c r="U568" s="112">
        <v>-1.180237092765251</v>
      </c>
      <c r="V568" s="112">
        <v>-0.23267535515214494</v>
      </c>
      <c r="W568" s="84">
        <v>-0.58239527833861715</v>
      </c>
      <c r="X568" s="46"/>
      <c r="Y568" s="85">
        <v>567</v>
      </c>
      <c r="Z568" s="112">
        <f>(幕後結果!$AB$2+幕後結果!$AB$4*幕後結果_最佳化!$N1569)*12/3</f>
        <v>1.2989932253758052</v>
      </c>
      <c r="AA568" s="112">
        <f>(幕後結果!$AC$2+幕後結果!$AC$4*幕後結果_最佳化!$O1569)*12/3</f>
        <v>-2.3351261661108991</v>
      </c>
      <c r="AB568" s="112">
        <f>(幕後結果!$AD$2+幕後結果!$AD$4*幕後結果_最佳化!$P1569)*12/3</f>
        <v>4.1639721756225379E-2</v>
      </c>
      <c r="AC568" s="112">
        <f>(幕後結果!$AE$2+幕後結果!$AE$4*幕後結果_最佳化!$Q1569)*12/3</f>
        <v>1.0804620711621684</v>
      </c>
      <c r="AD568" s="112">
        <f>(幕後結果!$AF$2+幕後結果!$AF$4*幕後結果_最佳化!$R1569)*12/3</f>
        <v>0.89888257166997787</v>
      </c>
      <c r="AE568" s="112">
        <f>(幕後結果!$AG$2+幕後結果!$AG$4*幕後結果_最佳化!$S1569)*12/3</f>
        <v>0.76091119695054932</v>
      </c>
      <c r="AF568" s="112">
        <f>(幕後結果!$AH$2+幕後結果!$AH$4*幕後結果_最佳化!$T1569)*12/3</f>
        <v>-0.3585282914294281</v>
      </c>
      <c r="AG568" s="112">
        <f>(幕後結果!$AI$2+幕後結果!$AI$4*幕後結果_最佳化!$U1569)*12/3</f>
        <v>-0.2173687588635389</v>
      </c>
      <c r="AH568" s="112">
        <f>(幕後結果!$AJ$2+幕後結果!$AJ$4*幕後結果_最佳化!$V1569)*12/3</f>
        <v>0.76422980941911378</v>
      </c>
      <c r="AI568" s="86">
        <f>(幕後結果!$AK$2+幕後結果!$AK$4*幕後結果_最佳化!$W1569)*12/3</f>
        <v>-0.53627866173401595</v>
      </c>
      <c r="AJ568" s="46"/>
      <c r="AK568" s="46"/>
      <c r="AL568" s="46"/>
      <c r="AM568" s="94">
        <v>567</v>
      </c>
      <c r="AN568" s="112">
        <f t="shared" si="105"/>
        <v>5.6499490153026889E-2</v>
      </c>
      <c r="AO568" s="112">
        <f t="shared" si="106"/>
        <v>0.19962708073212018</v>
      </c>
      <c r="AP568" s="112">
        <f t="shared" si="107"/>
        <v>3.4699029213058119E-2</v>
      </c>
      <c r="AQ568" s="112">
        <f t="shared" si="108"/>
        <v>0.1254244731463415</v>
      </c>
      <c r="AR568" s="112">
        <f t="shared" si="109"/>
        <v>0.12231706100401617</v>
      </c>
      <c r="AS568" s="112">
        <f t="shared" si="110"/>
        <v>1.6547187503048472E-2</v>
      </c>
      <c r="AT568" s="112">
        <f t="shared" si="111"/>
        <v>0.10781975086600125</v>
      </c>
      <c r="AU568" s="112">
        <f t="shared" si="112"/>
        <v>0.18776047397498463</v>
      </c>
      <c r="AV568" s="112">
        <f t="shared" si="113"/>
        <v>0.11604361324125391</v>
      </c>
      <c r="AW568" s="112">
        <f t="shared" si="114"/>
        <v>3.3261840166148797E-2</v>
      </c>
      <c r="AX568" s="112">
        <f t="shared" si="115"/>
        <v>0.99999999999999989</v>
      </c>
      <c r="AY568" s="112">
        <f>SUMPRODUCT(AN568:AW568,幕後結果_最佳化!$Z$1005:$AI$1005)</f>
        <v>0.30605719436972678</v>
      </c>
      <c r="AZ568" s="112">
        <f>(SUMPRODUCT(AN568:AW568,MMULT(AN568:AW568,幕後結果!$AB$9:$AK$18)))*252</f>
        <v>6.1883439419709481E-2</v>
      </c>
      <c r="BA568" s="112">
        <f t="shared" si="116"/>
        <v>0.24876382257014279</v>
      </c>
      <c r="BB568" s="88">
        <f t="shared" si="117"/>
        <v>1.0578595860558686</v>
      </c>
      <c r="BC568" s="46"/>
      <c r="BD568" s="46"/>
    </row>
    <row r="569" spans="1:56">
      <c r="A569" s="81">
        <v>568</v>
      </c>
      <c r="B569" s="112">
        <v>0.18815183585590289</v>
      </c>
      <c r="C569" s="112">
        <v>0.18679173207752586</v>
      </c>
      <c r="D569" s="112">
        <v>0.33730517342360056</v>
      </c>
      <c r="E569" s="112">
        <v>0.974257647605415</v>
      </c>
      <c r="F569" s="112">
        <v>0.64117224235794712</v>
      </c>
      <c r="G569" s="112">
        <v>0.33159466067547294</v>
      </c>
      <c r="H569" s="112">
        <v>0.24527357004470507</v>
      </c>
      <c r="I569" s="112">
        <v>0.92625179040046279</v>
      </c>
      <c r="J569" s="112">
        <v>0.48034554572044286</v>
      </c>
      <c r="K569" s="90">
        <v>2.8360416383983456E-2</v>
      </c>
      <c r="L569" s="91"/>
      <c r="M569" s="92">
        <v>568</v>
      </c>
      <c r="N569" s="115">
        <v>-0.88472740415388829</v>
      </c>
      <c r="O569" s="115">
        <v>-0.88978104930761648</v>
      </c>
      <c r="P569" s="115">
        <v>-0.41982904266308757</v>
      </c>
      <c r="Q569" s="115">
        <v>1.9474174741889676</v>
      </c>
      <c r="R569" s="115">
        <v>0.36159391132560809</v>
      </c>
      <c r="S569" s="115">
        <v>-0.43551407979775886</v>
      </c>
      <c r="T569" s="115">
        <v>-0.68943885352228307</v>
      </c>
      <c r="U569" s="112">
        <v>1.4484314688456668</v>
      </c>
      <c r="V569" s="112">
        <v>-4.9286357502803378E-2</v>
      </c>
      <c r="W569" s="84">
        <v>-1.9054559152836772</v>
      </c>
      <c r="X569" s="46"/>
      <c r="Y569" s="85">
        <v>568</v>
      </c>
      <c r="Z569" s="112">
        <f>(幕後結果!$AB$2+幕後結果!$AB$4*幕後結果_最佳化!$N1570)*12/3</f>
        <v>-1.1467239847008568</v>
      </c>
      <c r="AA569" s="112">
        <f>(幕後結果!$AC$2+幕後結果!$AC$4*幕後結果_最佳化!$O1570)*12/3</f>
        <v>-2.6809714647877136</v>
      </c>
      <c r="AB569" s="112">
        <f>(幕後結果!$AD$2+幕後結果!$AD$4*幕後結果_最佳化!$P1570)*12/3</f>
        <v>-0.25801260660734848</v>
      </c>
      <c r="AC569" s="112">
        <f>(幕後結果!$AE$2+幕後結果!$AE$4*幕後結果_最佳化!$Q1570)*12/3</f>
        <v>1.9944154770179996</v>
      </c>
      <c r="AD569" s="112">
        <f>(幕後結果!$AF$2+幕後結果!$AF$4*幕後結果_最佳化!$R1570)*12/3</f>
        <v>2.3020015159016802</v>
      </c>
      <c r="AE569" s="112">
        <f>(幕後結果!$AG$2+幕後結果!$AG$4*幕後結果_最佳化!$S1570)*12/3</f>
        <v>-0.6164976758431493</v>
      </c>
      <c r="AF569" s="112">
        <f>(幕後結果!$AH$2+幕後結果!$AH$4*幕後結果_最佳化!$T1570)*12/3</f>
        <v>-0.41250278786801253</v>
      </c>
      <c r="AG569" s="112">
        <f>(幕後結果!$AI$2+幕後結果!$AI$4*幕後結果_最佳化!$U1570)*12/3</f>
        <v>1.858631652499602</v>
      </c>
      <c r="AH569" s="112">
        <f>(幕後結果!$AJ$2+幕後結果!$AJ$4*幕後結果_最佳化!$V1570)*12/3</f>
        <v>0.6166548060466428</v>
      </c>
      <c r="AI569" s="86">
        <f>(幕後結果!$AK$2+幕後結果!$AK$4*幕後結果_最佳化!$W1570)*12/3</f>
        <v>-1.6891594006247443</v>
      </c>
      <c r="AJ569" s="46"/>
      <c r="AK569" s="46"/>
      <c r="AL569" s="46"/>
      <c r="AM569" s="94">
        <v>568</v>
      </c>
      <c r="AN569" s="112">
        <f t="shared" si="105"/>
        <v>2.6802590551675335E-2</v>
      </c>
      <c r="AO569" s="112">
        <f t="shared" si="106"/>
        <v>0.12120225498429023</v>
      </c>
      <c r="AP569" s="112">
        <f t="shared" si="107"/>
        <v>3.9156171841558049E-2</v>
      </c>
      <c r="AQ569" s="112">
        <f t="shared" si="108"/>
        <v>0.12962931572620581</v>
      </c>
      <c r="AR569" s="112">
        <f t="shared" si="109"/>
        <v>0.11290423736421476</v>
      </c>
      <c r="AS569" s="112">
        <f t="shared" si="110"/>
        <v>6.7990333580108447E-2</v>
      </c>
      <c r="AT569" s="112">
        <f t="shared" si="111"/>
        <v>2.6862361470390687E-3</v>
      </c>
      <c r="AU569" s="112">
        <f t="shared" si="112"/>
        <v>7.0575322804482227E-2</v>
      </c>
      <c r="AV569" s="112">
        <f t="shared" si="113"/>
        <v>0.20626605435009468</v>
      </c>
      <c r="AW569" s="112">
        <f t="shared" si="114"/>
        <v>0.22278748265033124</v>
      </c>
      <c r="AX569" s="112">
        <f t="shared" si="115"/>
        <v>0.99999999999999978</v>
      </c>
      <c r="AY569" s="112">
        <f>SUMPRODUCT(AN569:AW569,幕後結果_最佳化!$Z$1005:$AI$1005)</f>
        <v>0.48477431007703858</v>
      </c>
      <c r="AZ569" s="112">
        <f>(SUMPRODUCT(AN569:AW569,MMULT(AN569:AW569,幕後結果!$AB$9:$AK$18)))*252</f>
        <v>5.6837478763274669E-2</v>
      </c>
      <c r="BA569" s="112">
        <f t="shared" si="116"/>
        <v>0.23840612148867879</v>
      </c>
      <c r="BB569" s="88">
        <f t="shared" si="117"/>
        <v>1.8534520310042539</v>
      </c>
      <c r="BC569" s="46"/>
      <c r="BD569" s="46"/>
    </row>
    <row r="570" spans="1:56">
      <c r="A570" s="81">
        <v>569</v>
      </c>
      <c r="B570" s="112">
        <v>0.53986240270071018</v>
      </c>
      <c r="C570" s="112">
        <v>0.2097025694869965</v>
      </c>
      <c r="D570" s="112">
        <v>0.53991400822621394</v>
      </c>
      <c r="E570" s="112">
        <v>0.93027195291253406</v>
      </c>
      <c r="F570" s="112">
        <v>7.4429984220296452E-2</v>
      </c>
      <c r="G570" s="112">
        <v>0.28250545674517191</v>
      </c>
      <c r="H570" s="112">
        <v>0.93178917366352665</v>
      </c>
      <c r="I570" s="112">
        <v>0.67347664108287386</v>
      </c>
      <c r="J570" s="112">
        <v>6.5005396491072176E-2</v>
      </c>
      <c r="K570" s="90">
        <v>0.10019968545228219</v>
      </c>
      <c r="L570" s="91"/>
      <c r="M570" s="92">
        <v>569</v>
      </c>
      <c r="N570" s="115">
        <v>0.10008707734573832</v>
      </c>
      <c r="O570" s="115">
        <v>-0.8074537004484712</v>
      </c>
      <c r="P570" s="115">
        <v>0.10021708359280677</v>
      </c>
      <c r="Q570" s="115">
        <v>1.4778195125333873</v>
      </c>
      <c r="R570" s="115">
        <v>-1.4435700011956643</v>
      </c>
      <c r="S570" s="115">
        <v>-0.5754146278653024</v>
      </c>
      <c r="T570" s="115">
        <v>1.4892496053458284</v>
      </c>
      <c r="U570" s="112">
        <v>0.44953367982987763</v>
      </c>
      <c r="V570" s="112">
        <v>-1.5140593279311449</v>
      </c>
      <c r="W570" s="84">
        <v>-1.2804145744045023</v>
      </c>
      <c r="X570" s="46"/>
      <c r="Y570" s="85">
        <v>569</v>
      </c>
      <c r="Z570" s="112">
        <f>(幕後結果!$AB$2+幕後結果!$AB$4*幕後結果_最佳化!$N1571)*12/3</f>
        <v>7.5972825664756771E-2</v>
      </c>
      <c r="AA570" s="112">
        <f>(幕後結果!$AC$2+幕後結果!$AC$4*幕後結果_最佳化!$O1571)*12/3</f>
        <v>-2.4819526952595741</v>
      </c>
      <c r="AB570" s="112">
        <f>(幕後結果!$AD$2+幕後結果!$AD$4*幕後結果_最佳化!$P1571)*12/3</f>
        <v>0.49728789976996562</v>
      </c>
      <c r="AC570" s="112">
        <f>(幕後結果!$AE$2+幕後結果!$AE$4*幕後結果_最佳化!$Q1571)*12/3</f>
        <v>1.8493839852193463</v>
      </c>
      <c r="AD570" s="112">
        <f>(幕後結果!$AF$2+幕後結果!$AF$4*幕後結果_最佳化!$R1571)*12/3</f>
        <v>0.78302909917013375</v>
      </c>
      <c r="AE570" s="112">
        <f>(幕後結果!$AG$2+幕後結果!$AG$4*幕後結果_最佳化!$S1571)*12/3</f>
        <v>-1.1178275437744498</v>
      </c>
      <c r="AF570" s="112">
        <f>(幕後結果!$AH$2+幕後結果!$AH$4*幕後結果_最佳化!$T1571)*12/3</f>
        <v>0.77043336398709072</v>
      </c>
      <c r="AG570" s="112">
        <f>(幕後結果!$AI$2+幕後結果!$AI$4*幕後結果_最佳化!$U1571)*12/3</f>
        <v>1.2218769528203688</v>
      </c>
      <c r="AH570" s="112">
        <f>(幕後結果!$AJ$2+幕後結果!$AJ$4*幕後結果_最佳化!$V1571)*12/3</f>
        <v>-0.52853025165700562</v>
      </c>
      <c r="AI570" s="86">
        <f>(幕後結果!$AK$2+幕後結果!$AK$4*幕後結果_最佳化!$W1571)*12/3</f>
        <v>-1.3750763836788451</v>
      </c>
      <c r="AJ570" s="46"/>
      <c r="AK570" s="46"/>
      <c r="AL570" s="46"/>
      <c r="AM570" s="94">
        <v>569</v>
      </c>
      <c r="AN570" s="112">
        <f t="shared" si="105"/>
        <v>3.0756393896220487E-2</v>
      </c>
      <c r="AO570" s="112">
        <f t="shared" si="106"/>
        <v>0.15055909642921317</v>
      </c>
      <c r="AP570" s="112">
        <f t="shared" si="107"/>
        <v>7.4796076210697671E-2</v>
      </c>
      <c r="AQ570" s="112">
        <f t="shared" si="108"/>
        <v>0.11047381863863516</v>
      </c>
      <c r="AR570" s="112">
        <f t="shared" si="109"/>
        <v>0.18528584693547603</v>
      </c>
      <c r="AS570" s="112">
        <f t="shared" si="110"/>
        <v>1.1810593593543752E-2</v>
      </c>
      <c r="AT570" s="112">
        <f t="shared" si="111"/>
        <v>1.3094975198692816E-2</v>
      </c>
      <c r="AU570" s="112">
        <f t="shared" si="112"/>
        <v>0.1137734630660666</v>
      </c>
      <c r="AV570" s="112">
        <f t="shared" si="113"/>
        <v>0.21407625662133178</v>
      </c>
      <c r="AW570" s="112">
        <f t="shared" si="114"/>
        <v>9.5373479410122669E-2</v>
      </c>
      <c r="AX570" s="112">
        <f t="shared" si="115"/>
        <v>1.0000000000000002</v>
      </c>
      <c r="AY570" s="112">
        <f>SUMPRODUCT(AN570:AW570,幕後結果_最佳化!$Z$1005:$AI$1005)</f>
        <v>0.61073682042306043</v>
      </c>
      <c r="AZ570" s="112">
        <f>(SUMPRODUCT(AN570:AW570,MMULT(AN570:AW570,幕後結果!$AB$9:$AK$18)))*252</f>
        <v>6.2829859991429496E-2</v>
      </c>
      <c r="BA570" s="112">
        <f t="shared" si="116"/>
        <v>0.2506588518114401</v>
      </c>
      <c r="BB570" s="88">
        <f t="shared" si="117"/>
        <v>2.2653770904935753</v>
      </c>
      <c r="BC570" s="46"/>
      <c r="BD570" s="46"/>
    </row>
    <row r="571" spans="1:56">
      <c r="A571" s="81">
        <v>570</v>
      </c>
      <c r="B571" s="112">
        <v>0.85673481814105634</v>
      </c>
      <c r="C571" s="112">
        <v>0.30367922759062438</v>
      </c>
      <c r="D571" s="112">
        <v>7.2492225679224642E-2</v>
      </c>
      <c r="E571" s="112">
        <v>0.94836099617426517</v>
      </c>
      <c r="F571" s="112">
        <v>0.82894955483602906</v>
      </c>
      <c r="G571" s="112">
        <v>0.92873308965646539</v>
      </c>
      <c r="H571" s="112">
        <v>0.30215673908470486</v>
      </c>
      <c r="I571" s="112">
        <v>0.84741766557411213</v>
      </c>
      <c r="J571" s="112">
        <v>8.4103118293527457E-2</v>
      </c>
      <c r="K571" s="90">
        <v>0.11589531119830077</v>
      </c>
      <c r="L571" s="91"/>
      <c r="M571" s="92">
        <v>570</v>
      </c>
      <c r="N571" s="115">
        <v>1.0657639439923305</v>
      </c>
      <c r="O571" s="115">
        <v>-0.51384772898073505</v>
      </c>
      <c r="P571" s="115">
        <v>-1.4574781033927555</v>
      </c>
      <c r="Q571" s="115">
        <v>1.6291654083739593</v>
      </c>
      <c r="R571" s="115">
        <v>0.95002236174901322</v>
      </c>
      <c r="S571" s="115">
        <v>1.4664202949722542</v>
      </c>
      <c r="T571" s="115">
        <v>-0.51820753490620897</v>
      </c>
      <c r="U571" s="112">
        <v>1.0254208192569141</v>
      </c>
      <c r="V571" s="112">
        <v>-1.3779904503500149</v>
      </c>
      <c r="W571" s="84">
        <v>-1.1957589936036306</v>
      </c>
      <c r="X571" s="46"/>
      <c r="Y571" s="85">
        <v>570</v>
      </c>
      <c r="Z571" s="112">
        <f>(幕後結果!$AB$2+幕後結果!$AB$4*幕後結果_最佳化!$N1572)*12/3</f>
        <v>1.2749093227141208</v>
      </c>
      <c r="AA571" s="112">
        <f>(幕後結果!$AC$2+幕後結果!$AC$4*幕後結果_最佳化!$O1572)*12/3</f>
        <v>-1.9934393487861748</v>
      </c>
      <c r="AB571" s="112">
        <f>(幕後結果!$AD$2+幕後結果!$AD$4*幕後結果_最佳化!$P1572)*12/3</f>
        <v>-0.53092749545539752</v>
      </c>
      <c r="AC571" s="112">
        <f>(幕後結果!$AE$2+幕後結果!$AE$4*幕後結果_最佳化!$Q1572)*12/3</f>
        <v>1.7002468867903822</v>
      </c>
      <c r="AD571" s="112">
        <f>(幕後結果!$AF$2+幕後結果!$AF$4*幕後結果_最佳化!$R1572)*12/3</f>
        <v>3.3585861083375979</v>
      </c>
      <c r="AE571" s="112">
        <f>(幕後結果!$AG$2+幕後結果!$AG$4*幕後結果_最佳化!$S1572)*12/3</f>
        <v>1.4420829659911085</v>
      </c>
      <c r="AF571" s="112">
        <f>(幕後結果!$AH$2+幕後結果!$AH$4*幕後結果_最佳化!$T1572)*12/3</f>
        <v>-0.45332999902678733</v>
      </c>
      <c r="AG571" s="112">
        <f>(幕後結果!$AI$2+幕後結果!$AI$4*幕後結果_最佳化!$U1572)*12/3</f>
        <v>2.0176580001336037</v>
      </c>
      <c r="AH571" s="112">
        <f>(幕後結果!$AJ$2+幕後結果!$AJ$4*幕後結果_最佳化!$V1572)*12/3</f>
        <v>0.10019116255136074</v>
      </c>
      <c r="AI571" s="86">
        <f>(幕後結果!$AK$2+幕後結果!$AK$4*幕後結果_最佳化!$W1572)*12/3</f>
        <v>-0.82521828979764023</v>
      </c>
      <c r="AJ571" s="46"/>
      <c r="AK571" s="46"/>
      <c r="AL571" s="46"/>
      <c r="AM571" s="94">
        <v>570</v>
      </c>
      <c r="AN571" s="112">
        <f t="shared" si="105"/>
        <v>4.774672395300425E-2</v>
      </c>
      <c r="AO571" s="112">
        <f t="shared" si="106"/>
        <v>4.1177262661407026E-2</v>
      </c>
      <c r="AP571" s="112">
        <f t="shared" si="107"/>
        <v>0.13328606465392359</v>
      </c>
      <c r="AQ571" s="112">
        <f t="shared" si="108"/>
        <v>1.2124436416805849E-2</v>
      </c>
      <c r="AR571" s="112">
        <f t="shared" si="109"/>
        <v>0.12039920459952137</v>
      </c>
      <c r="AS571" s="112">
        <f t="shared" si="110"/>
        <v>0.21023230196404608</v>
      </c>
      <c r="AT571" s="112">
        <f t="shared" si="111"/>
        <v>3.1324808589147331E-2</v>
      </c>
      <c r="AU571" s="112">
        <f t="shared" si="112"/>
        <v>0.18787412747162477</v>
      </c>
      <c r="AV571" s="112">
        <f t="shared" si="113"/>
        <v>0.19455532081115423</v>
      </c>
      <c r="AW571" s="112">
        <f t="shared" si="114"/>
        <v>2.127974887936545E-2</v>
      </c>
      <c r="AX571" s="112">
        <f t="shared" si="115"/>
        <v>1</v>
      </c>
      <c r="AY571" s="112">
        <f>SUMPRODUCT(AN571:AW571,幕後結果_最佳化!$Z$1005:$AI$1005)</f>
        <v>0.54048958144033088</v>
      </c>
      <c r="AZ571" s="112">
        <f>(SUMPRODUCT(AN571:AW571,MMULT(AN571:AW571,幕後結果!$AB$9:$AK$18)))*252</f>
        <v>5.6303727770915066E-2</v>
      </c>
      <c r="BA571" s="112">
        <f t="shared" si="116"/>
        <v>0.23728406556470466</v>
      </c>
      <c r="BB571" s="88">
        <f t="shared" si="117"/>
        <v>2.0970206332908767</v>
      </c>
      <c r="BC571" s="46"/>
      <c r="BD571" s="46"/>
    </row>
    <row r="572" spans="1:56">
      <c r="A572" s="81">
        <v>571</v>
      </c>
      <c r="B572" s="112">
        <v>0.46791166581225463</v>
      </c>
      <c r="C572" s="112">
        <v>0.33345502754267908</v>
      </c>
      <c r="D572" s="112">
        <v>0.80275566081876959</v>
      </c>
      <c r="E572" s="112">
        <v>0.91137357782143114</v>
      </c>
      <c r="F572" s="112">
        <v>0.30619033991687816</v>
      </c>
      <c r="G572" s="112">
        <v>0.46262133690204643</v>
      </c>
      <c r="H572" s="112">
        <v>0.65572077400987405</v>
      </c>
      <c r="I572" s="112">
        <v>0.33903437559083693</v>
      </c>
      <c r="J572" s="112">
        <v>0.2998932185008556</v>
      </c>
      <c r="K572" s="90">
        <v>3.5834021576951702E-2</v>
      </c>
      <c r="L572" s="91"/>
      <c r="M572" s="92">
        <v>571</v>
      </c>
      <c r="N572" s="115">
        <v>-8.0520450840760358E-2</v>
      </c>
      <c r="O572" s="115">
        <v>-0.43039263065939815</v>
      </c>
      <c r="P572" s="115">
        <v>0.85150537578800434</v>
      </c>
      <c r="Q572" s="115">
        <v>1.3492619447234122</v>
      </c>
      <c r="R572" s="115">
        <v>-0.50667812759601349</v>
      </c>
      <c r="S572" s="115">
        <v>-9.3831921561247311E-2</v>
      </c>
      <c r="T572" s="115">
        <v>0.40081212396172605</v>
      </c>
      <c r="U572" s="112">
        <v>-0.41509992933285417</v>
      </c>
      <c r="V572" s="112">
        <v>-0.52470765210653125</v>
      </c>
      <c r="W572" s="84">
        <v>-1.8012210669100581</v>
      </c>
      <c r="X572" s="46"/>
      <c r="Y572" s="85">
        <v>571</v>
      </c>
      <c r="Z572" s="112">
        <f>(幕後結果!$AB$2+幕後結果!$AB$4*幕後結果_最佳化!$N1573)*12/3</f>
        <v>-0.14826052263591327</v>
      </c>
      <c r="AA572" s="112">
        <f>(幕後結果!$AC$2+幕後結果!$AC$4*幕後結果_最佳化!$O1573)*12/3</f>
        <v>-1.978027141291743</v>
      </c>
      <c r="AB572" s="112">
        <f>(幕後結果!$AD$2+幕後結果!$AD$4*幕後結果_最佳化!$P1573)*12/3</f>
        <v>1.1317630356348802</v>
      </c>
      <c r="AC572" s="112">
        <f>(幕後結果!$AE$2+幕後結果!$AE$4*幕後結果_最佳化!$Q1573)*12/3</f>
        <v>1.9877496690888961</v>
      </c>
      <c r="AD572" s="112">
        <f>(幕後結果!$AF$2+幕後結果!$AF$4*幕後結果_最佳化!$R1573)*12/3</f>
        <v>1.8618102257281486</v>
      </c>
      <c r="AE572" s="112">
        <f>(幕後結果!$AG$2+幕後結果!$AG$4*幕後結果_最佳化!$S1573)*12/3</f>
        <v>-0.31776145821494434</v>
      </c>
      <c r="AF572" s="112">
        <f>(幕後結果!$AH$2+幕後結果!$AH$4*幕後結果_最佳化!$T1573)*12/3</f>
        <v>0.27093422133182676</v>
      </c>
      <c r="AG572" s="112">
        <f>(幕後結果!$AI$2+幕後結果!$AI$4*幕後結果_最佳化!$U1573)*12/3</f>
        <v>0.78456721493731829</v>
      </c>
      <c r="AH572" s="112">
        <f>(幕後結果!$AJ$2+幕後結果!$AJ$4*幕後結果_最佳化!$V1573)*12/3</f>
        <v>0.56445945356931926</v>
      </c>
      <c r="AI572" s="86">
        <f>(幕後結果!$AK$2+幕後結果!$AK$4*幕後結果_最佳化!$W1573)*12/3</f>
        <v>-1.2740832317022261</v>
      </c>
      <c r="AJ572" s="46"/>
      <c r="AK572" s="46"/>
      <c r="AL572" s="46"/>
      <c r="AM572" s="94">
        <v>571</v>
      </c>
      <c r="AN572" s="112">
        <f t="shared" si="105"/>
        <v>2.2274750461879832E-2</v>
      </c>
      <c r="AO572" s="112">
        <f t="shared" si="106"/>
        <v>0.15752058610736133</v>
      </c>
      <c r="AP572" s="112">
        <f t="shared" si="107"/>
        <v>0.10397718772530874</v>
      </c>
      <c r="AQ572" s="112">
        <f t="shared" si="108"/>
        <v>0.1429695366935064</v>
      </c>
      <c r="AR572" s="112">
        <f t="shared" si="109"/>
        <v>7.5634128650230031E-2</v>
      </c>
      <c r="AS572" s="112">
        <f t="shared" si="110"/>
        <v>9.2349030000115601E-2</v>
      </c>
      <c r="AT572" s="112">
        <f t="shared" si="111"/>
        <v>3.2587754077627255E-2</v>
      </c>
      <c r="AU572" s="112">
        <f t="shared" si="112"/>
        <v>0.1367471035627289</v>
      </c>
      <c r="AV572" s="112">
        <f t="shared" si="113"/>
        <v>9.8479195395280425E-2</v>
      </c>
      <c r="AW572" s="112">
        <f t="shared" si="114"/>
        <v>0.13746072732596135</v>
      </c>
      <c r="AX572" s="112">
        <f t="shared" si="115"/>
        <v>0.99999999999999989</v>
      </c>
      <c r="AY572" s="112">
        <f>SUMPRODUCT(AN572:AW572,幕後結果_最佳化!$Z$1005:$AI$1005)</f>
        <v>0.28700727541943627</v>
      </c>
      <c r="AZ572" s="112">
        <f>(SUMPRODUCT(AN572:AW572,MMULT(AN572:AW572,幕後結果!$AB$9:$AK$18)))*252</f>
        <v>5.6102983295199901E-2</v>
      </c>
      <c r="BA572" s="112">
        <f t="shared" si="116"/>
        <v>0.23686068330392004</v>
      </c>
      <c r="BB572" s="88">
        <f t="shared" si="117"/>
        <v>1.0305943224279988</v>
      </c>
      <c r="BC572" s="46"/>
      <c r="BD572" s="46"/>
    </row>
    <row r="573" spans="1:56">
      <c r="A573" s="81">
        <v>572</v>
      </c>
      <c r="B573" s="112">
        <v>0.38781492337747236</v>
      </c>
      <c r="C573" s="112">
        <v>0.76622462347814424</v>
      </c>
      <c r="D573" s="112">
        <v>0.87692050796574694</v>
      </c>
      <c r="E573" s="112">
        <v>0.85343740665206536</v>
      </c>
      <c r="F573" s="112">
        <v>0.6308718762130614</v>
      </c>
      <c r="G573" s="112">
        <v>2.1753257984273855E-3</v>
      </c>
      <c r="H573" s="112">
        <v>0.31867688308235564</v>
      </c>
      <c r="I573" s="112">
        <v>0.4348488390340608</v>
      </c>
      <c r="J573" s="112">
        <v>0.37656603498693886</v>
      </c>
      <c r="K573" s="90">
        <v>0.36140775704250783</v>
      </c>
      <c r="L573" s="91"/>
      <c r="M573" s="92">
        <v>572</v>
      </c>
      <c r="N573" s="115">
        <v>-0.28501865899310036</v>
      </c>
      <c r="O573" s="115">
        <v>0.72646990062336447</v>
      </c>
      <c r="P573" s="115">
        <v>1.1597294298607239</v>
      </c>
      <c r="Q573" s="115">
        <v>1.0512905048339807</v>
      </c>
      <c r="R573" s="115">
        <v>0.33416341729695226</v>
      </c>
      <c r="S573" s="115">
        <v>-2.8515509305291133</v>
      </c>
      <c r="T573" s="115">
        <v>-0.47140189055822374</v>
      </c>
      <c r="U573" s="112">
        <v>-0.16404251109725174</v>
      </c>
      <c r="V573" s="112">
        <v>-0.31451217630923939</v>
      </c>
      <c r="W573" s="84">
        <v>-0.35469844756293617</v>
      </c>
      <c r="X573" s="46"/>
      <c r="Y573" s="85">
        <v>572</v>
      </c>
      <c r="Z573" s="112">
        <f>(幕後結果!$AB$2+幕後結果!$AB$4*幕後結果_最佳化!$N1574)*12/3</f>
        <v>-0.40215535413006637</v>
      </c>
      <c r="AA573" s="112">
        <f>(幕後結果!$AC$2+幕後結果!$AC$4*幕後結果_最佳化!$O1574)*12/3</f>
        <v>-0.40155404773269132</v>
      </c>
      <c r="AB573" s="112">
        <f>(幕後結果!$AD$2+幕後結果!$AD$4*幕後結果_最佳化!$P1574)*12/3</f>
        <v>1.4545736027516183</v>
      </c>
      <c r="AC573" s="112">
        <f>(幕後結果!$AE$2+幕後結果!$AE$4*幕後結果_最佳化!$Q1574)*12/3</f>
        <v>2.0323187303861912</v>
      </c>
      <c r="AD573" s="112">
        <f>(幕後結果!$AF$2+幕後結果!$AF$4*幕後結果_最佳化!$R1574)*12/3</f>
        <v>2.9366462036272627</v>
      </c>
      <c r="AE573" s="112">
        <f>(幕後結果!$AG$2+幕後結果!$AG$4*幕後結果_最佳化!$S1574)*12/3</f>
        <v>-2.6126069118540283</v>
      </c>
      <c r="AF573" s="112">
        <f>(幕後結果!$AH$2+幕後結果!$AH$4*幕後結果_最佳化!$T1574)*12/3</f>
        <v>5.1003682391396937E-2</v>
      </c>
      <c r="AG573" s="112">
        <f>(幕後結果!$AI$2+幕後結果!$AI$4*幕後結果_最佳化!$U1574)*12/3</f>
        <v>0.75445077158640261</v>
      </c>
      <c r="AH573" s="112">
        <f>(幕後結果!$AJ$2+幕後結果!$AJ$4*幕後結果_最佳化!$V1574)*12/3</f>
        <v>0.88758523269603762</v>
      </c>
      <c r="AI573" s="86">
        <f>(幕後結果!$AK$2+幕後結果!$AK$4*幕後結果_最佳化!$W1574)*12/3</f>
        <v>9.0121839068300472E-2</v>
      </c>
      <c r="AJ573" s="46"/>
      <c r="AK573" s="46"/>
      <c r="AL573" s="46"/>
      <c r="AM573" s="94">
        <v>572</v>
      </c>
      <c r="AN573" s="112">
        <f t="shared" si="105"/>
        <v>0.13631690974318136</v>
      </c>
      <c r="AO573" s="112">
        <f t="shared" si="106"/>
        <v>3.0890075238963668E-2</v>
      </c>
      <c r="AP573" s="112">
        <f t="shared" si="107"/>
        <v>8.8080523767638558E-2</v>
      </c>
      <c r="AQ573" s="112">
        <f t="shared" si="108"/>
        <v>0.18814790922538804</v>
      </c>
      <c r="AR573" s="112">
        <f t="shared" si="109"/>
        <v>0.1337748312575481</v>
      </c>
      <c r="AS573" s="112">
        <f t="shared" si="110"/>
        <v>0.15131121553131163</v>
      </c>
      <c r="AT573" s="112">
        <f t="shared" si="111"/>
        <v>1.7343841248622651E-4</v>
      </c>
      <c r="AU573" s="112">
        <f t="shared" si="112"/>
        <v>0.13239423959613306</v>
      </c>
      <c r="AV573" s="112">
        <f t="shared" si="113"/>
        <v>0.12569334258185319</v>
      </c>
      <c r="AW573" s="112">
        <f t="shared" si="114"/>
        <v>1.3217514645496208E-2</v>
      </c>
      <c r="AX573" s="112">
        <f t="shared" si="115"/>
        <v>1</v>
      </c>
      <c r="AY573" s="112">
        <f>SUMPRODUCT(AN573:AW573,幕後結果_最佳化!$Z$1005:$AI$1005)</f>
        <v>0.62135232002482732</v>
      </c>
      <c r="AZ573" s="112">
        <f>(SUMPRODUCT(AN573:AW573,MMULT(AN573:AW573,幕後結果!$AB$9:$AK$18)))*252</f>
        <v>5.549761125440348E-2</v>
      </c>
      <c r="BA573" s="112">
        <f t="shared" si="116"/>
        <v>0.23557930990306317</v>
      </c>
      <c r="BB573" s="88">
        <f t="shared" si="117"/>
        <v>2.4554461945866572</v>
      </c>
      <c r="BC573" s="46"/>
      <c r="BD573" s="46"/>
    </row>
    <row r="574" spans="1:56">
      <c r="A574" s="81">
        <v>573</v>
      </c>
      <c r="B574" s="112">
        <v>0.36334032867689081</v>
      </c>
      <c r="C574" s="112">
        <v>0.3507882172035186</v>
      </c>
      <c r="D574" s="112">
        <v>2.1719805730998853E-2</v>
      </c>
      <c r="E574" s="112">
        <v>0.99796648534492127</v>
      </c>
      <c r="F574" s="112">
        <v>0.24074335882462328</v>
      </c>
      <c r="G574" s="112">
        <v>9.4065081838082376E-2</v>
      </c>
      <c r="H574" s="112">
        <v>0.32010067425049171</v>
      </c>
      <c r="I574" s="112">
        <v>0.22973196031001897</v>
      </c>
      <c r="J574" s="112">
        <v>0.65340571183417562</v>
      </c>
      <c r="K574" s="90">
        <v>3.7556873095870191E-2</v>
      </c>
      <c r="L574" s="91"/>
      <c r="M574" s="92">
        <v>573</v>
      </c>
      <c r="N574" s="115">
        <v>-0.34954438208089189</v>
      </c>
      <c r="O574" s="115">
        <v>-0.38319331485648639</v>
      </c>
      <c r="P574" s="115">
        <v>-2.0194582597720028</v>
      </c>
      <c r="Q574" s="115">
        <v>2.8729154612301455</v>
      </c>
      <c r="R574" s="115">
        <v>-0.70391338126916025</v>
      </c>
      <c r="S574" s="115">
        <v>-1.3161307439814385</v>
      </c>
      <c r="T574" s="115">
        <v>-0.46741729871628762</v>
      </c>
      <c r="U574" s="112">
        <v>-0.73972986865791091</v>
      </c>
      <c r="V574" s="112">
        <v>0.3945316344604623</v>
      </c>
      <c r="W574" s="84">
        <v>-1.7797691631461166</v>
      </c>
      <c r="X574" s="46"/>
      <c r="Y574" s="85">
        <v>573</v>
      </c>
      <c r="Z574" s="112">
        <f>(幕後結果!$AB$2+幕後結果!$AB$4*幕後結果_最佳化!$N1575)*12/3</f>
        <v>-0.4822672912391141</v>
      </c>
      <c r="AA574" s="112">
        <f>(幕後結果!$AC$2+幕後結果!$AC$4*幕後結果_最佳化!$O1575)*12/3</f>
        <v>-1.9363572060828549</v>
      </c>
      <c r="AB574" s="112">
        <f>(幕後結果!$AD$2+幕後結果!$AD$4*幕後結果_最佳化!$P1575)*12/3</f>
        <v>-1.4305657325304653</v>
      </c>
      <c r="AC574" s="112">
        <f>(幕後結果!$AE$2+幕後結果!$AE$4*幕後結果_最佳化!$Q1575)*12/3</f>
        <v>2.4079809396795815</v>
      </c>
      <c r="AD574" s="112">
        <f>(幕後結果!$AF$2+幕後結果!$AF$4*幕後結果_最佳化!$R1575)*12/3</f>
        <v>1.4722675000073309</v>
      </c>
      <c r="AE574" s="112">
        <f>(幕後結果!$AG$2+幕後結果!$AG$4*幕後結果_最佳化!$S1575)*12/3</f>
        <v>-1.5534920933418592</v>
      </c>
      <c r="AF574" s="112">
        <f>(幕後結果!$AH$2+幕後結果!$AH$4*幕後結果_最佳化!$T1575)*12/3</f>
        <v>-0.41832685606158382</v>
      </c>
      <c r="AG574" s="112">
        <f>(幕後結果!$AI$2+幕後結果!$AI$4*幕後結果_最佳化!$U1575)*12/3</f>
        <v>0.56390886122487771</v>
      </c>
      <c r="AH574" s="112">
        <f>(幕後結果!$AJ$2+幕後結果!$AJ$4*幕後結果_最佳化!$V1575)*12/3</f>
        <v>0.75485775285375045</v>
      </c>
      <c r="AI574" s="86">
        <f>(幕後結果!$AK$2+幕後結果!$AK$4*幕後結果_最佳化!$W1575)*12/3</f>
        <v>-1.5523094482938911</v>
      </c>
      <c r="AJ574" s="46"/>
      <c r="AK574" s="46"/>
      <c r="AL574" s="46"/>
      <c r="AM574" s="94">
        <v>573</v>
      </c>
      <c r="AN574" s="112">
        <f t="shared" si="105"/>
        <v>9.4286636286985248E-2</v>
      </c>
      <c r="AO574" s="112">
        <f t="shared" si="106"/>
        <v>0.10798312267589494</v>
      </c>
      <c r="AP574" s="112">
        <f t="shared" si="107"/>
        <v>6.2412053393147864E-2</v>
      </c>
      <c r="AQ574" s="112">
        <f t="shared" si="108"/>
        <v>0.14356628235820421</v>
      </c>
      <c r="AR574" s="112">
        <f t="shared" si="109"/>
        <v>0.11944193128666108</v>
      </c>
      <c r="AS574" s="112">
        <f t="shared" si="110"/>
        <v>0.12349441671203441</v>
      </c>
      <c r="AT574" s="112">
        <f t="shared" si="111"/>
        <v>1.7055352195916532E-2</v>
      </c>
      <c r="AU574" s="112">
        <f t="shared" si="112"/>
        <v>0.10846774375630704</v>
      </c>
      <c r="AV574" s="112">
        <f t="shared" si="113"/>
        <v>0.12283112631300666</v>
      </c>
      <c r="AW574" s="112">
        <f t="shared" si="114"/>
        <v>0.1004613350218419</v>
      </c>
      <c r="AX574" s="112">
        <f t="shared" si="115"/>
        <v>1</v>
      </c>
      <c r="AY574" s="112">
        <f>SUMPRODUCT(AN574:AW574,幕後結果_最佳化!$Z$1005:$AI$1005)</f>
        <v>0.43430029177838703</v>
      </c>
      <c r="AZ574" s="112">
        <f>(SUMPRODUCT(AN574:AW574,MMULT(AN574:AW574,幕後結果!$AB$9:$AK$18)))*252</f>
        <v>5.4086465577722273E-2</v>
      </c>
      <c r="BA574" s="112">
        <f t="shared" si="116"/>
        <v>0.23256497065921658</v>
      </c>
      <c r="BB574" s="88">
        <f t="shared" si="117"/>
        <v>1.6829718193111547</v>
      </c>
      <c r="BC574" s="46"/>
      <c r="BD574" s="46"/>
    </row>
    <row r="575" spans="1:56">
      <c r="A575" s="81">
        <v>574</v>
      </c>
      <c r="B575" s="112">
        <v>7.8847627981760482E-2</v>
      </c>
      <c r="C575" s="112">
        <v>0.87271911311052341</v>
      </c>
      <c r="D575" s="112">
        <v>0.99514306480969461</v>
      </c>
      <c r="E575" s="112">
        <v>0.29275186705225065</v>
      </c>
      <c r="F575" s="112">
        <v>0.98396134276171043</v>
      </c>
      <c r="G575" s="112">
        <v>6.4973581469684127E-2</v>
      </c>
      <c r="H575" s="112">
        <v>0.94639979629757121</v>
      </c>
      <c r="I575" s="112">
        <v>0.61119877443575188</v>
      </c>
      <c r="J575" s="112">
        <v>0.13245594849703712</v>
      </c>
      <c r="K575" s="90">
        <v>0.69636596710801579</v>
      </c>
      <c r="L575" s="91"/>
      <c r="M575" s="92">
        <v>574</v>
      </c>
      <c r="N575" s="115">
        <v>-1.4128655640501591</v>
      </c>
      <c r="O575" s="115">
        <v>1.1393390335958502</v>
      </c>
      <c r="P575" s="115">
        <v>2.585851739785376</v>
      </c>
      <c r="Q575" s="115">
        <v>-0.54536321589896741</v>
      </c>
      <c r="R575" s="115">
        <v>2.1434458539588039</v>
      </c>
      <c r="S575" s="115">
        <v>-1.514310278225157</v>
      </c>
      <c r="T575" s="115">
        <v>1.6109051039349538</v>
      </c>
      <c r="U575" s="112">
        <v>0.28244482106219387</v>
      </c>
      <c r="V575" s="112">
        <v>-1.1148565539752222</v>
      </c>
      <c r="W575" s="84">
        <v>0.51397700777757938</v>
      </c>
      <c r="X575" s="46"/>
      <c r="Y575" s="85">
        <v>574</v>
      </c>
      <c r="Z575" s="112">
        <f>(幕後結果!$AB$2+幕後結果!$AB$4*幕後結果_最佳化!$N1576)*12/3</f>
        <v>-1.8024341267310737</v>
      </c>
      <c r="AA575" s="112">
        <f>(幕後結果!$AC$2+幕後結果!$AC$4*幕後結果_最佳化!$O1576)*12/3</f>
        <v>6.9416665584879134E-2</v>
      </c>
      <c r="AB575" s="112">
        <f>(幕後結果!$AD$2+幕後結果!$AD$4*幕後結果_最佳化!$P1576)*12/3</f>
        <v>2.3917644449471869</v>
      </c>
      <c r="AC575" s="112">
        <f>(幕後結果!$AE$2+幕後結果!$AE$4*幕後結果_最佳化!$Q1576)*12/3</f>
        <v>1.2149463998230592</v>
      </c>
      <c r="AD575" s="112">
        <f>(幕後結果!$AF$2+幕後結果!$AF$4*幕後結果_最佳化!$R1576)*12/3</f>
        <v>4.4080603050045628</v>
      </c>
      <c r="AE575" s="112">
        <f>(幕後結果!$AG$2+幕後結果!$AG$4*幕後結果_最佳化!$S1576)*12/3</f>
        <v>-0.82489344935963349</v>
      </c>
      <c r="AF575" s="112">
        <f>(幕後結果!$AH$2+幕後結果!$AH$4*幕後結果_最佳化!$T1576)*12/3</f>
        <v>1.7065687784467958</v>
      </c>
      <c r="AG575" s="112">
        <f>(幕後結果!$AI$2+幕後結果!$AI$4*幕後結果_最佳化!$U1576)*12/3</f>
        <v>0.84672946958008755</v>
      </c>
      <c r="AH575" s="112">
        <f>(幕後結果!$AJ$2+幕後結果!$AJ$4*幕後結果_最佳化!$V1576)*12/3</f>
        <v>1.1120005755730411</v>
      </c>
      <c r="AI575" s="86">
        <f>(幕後結果!$AK$2+幕後結果!$AK$4*幕後結果_最佳化!$W1576)*12/3</f>
        <v>1.0490157018292385</v>
      </c>
      <c r="AJ575" s="46"/>
      <c r="AK575" s="46"/>
      <c r="AL575" s="46"/>
      <c r="AM575" s="94">
        <v>574</v>
      </c>
      <c r="AN575" s="112">
        <f t="shared" si="105"/>
        <v>0.16594414319177281</v>
      </c>
      <c r="AO575" s="112">
        <f t="shared" si="106"/>
        <v>0.16928385785566674</v>
      </c>
      <c r="AP575" s="112">
        <f t="shared" si="107"/>
        <v>0.1199933911342987</v>
      </c>
      <c r="AQ575" s="112">
        <f t="shared" si="108"/>
        <v>2.5469360756116628E-2</v>
      </c>
      <c r="AR575" s="112">
        <f t="shared" si="109"/>
        <v>1.3945923313963713E-2</v>
      </c>
      <c r="AS575" s="112">
        <f t="shared" si="110"/>
        <v>1.1363166517875927E-2</v>
      </c>
      <c r="AT575" s="112">
        <f t="shared" si="111"/>
        <v>0.1374728784202752</v>
      </c>
      <c r="AU575" s="112">
        <f t="shared" si="112"/>
        <v>0.17158104069599675</v>
      </c>
      <c r="AV575" s="112">
        <f t="shared" si="113"/>
        <v>7.8168484415735151E-2</v>
      </c>
      <c r="AW575" s="112">
        <f t="shared" si="114"/>
        <v>0.1067777536982982</v>
      </c>
      <c r="AX575" s="112">
        <f t="shared" si="115"/>
        <v>0.99999999999999989</v>
      </c>
      <c r="AY575" s="112">
        <f>SUMPRODUCT(AN575:AW575,幕後結果_最佳化!$Z$1005:$AI$1005)</f>
        <v>1.2057906263964671E-2</v>
      </c>
      <c r="AZ575" s="112">
        <f>(SUMPRODUCT(AN575:AW575,MMULT(AN575:AW575,幕後結果!$AB$9:$AK$18)))*252</f>
        <v>5.6744964903619882E-2</v>
      </c>
      <c r="BA575" s="112">
        <f t="shared" si="116"/>
        <v>0.23821201670700806</v>
      </c>
      <c r="BB575" s="88">
        <f t="shared" si="117"/>
        <v>-0.12947329090442133</v>
      </c>
      <c r="BC575" s="46"/>
      <c r="BD575" s="46"/>
    </row>
    <row r="576" spans="1:56">
      <c r="A576" s="81">
        <v>575</v>
      </c>
      <c r="B576" s="112">
        <v>0.68337951110755757</v>
      </c>
      <c r="C576" s="112">
        <v>2.5729803762782444E-2</v>
      </c>
      <c r="D576" s="112">
        <v>0.40501531940321756</v>
      </c>
      <c r="E576" s="112">
        <v>2.6809379995533789E-3</v>
      </c>
      <c r="F576" s="112">
        <v>0.40861900376151783</v>
      </c>
      <c r="G576" s="112">
        <v>0.26434161859061045</v>
      </c>
      <c r="H576" s="112">
        <v>0.59019929688580897</v>
      </c>
      <c r="I576" s="112">
        <v>0.91402163250907065</v>
      </c>
      <c r="J576" s="112">
        <v>5.8279625427994253E-2</v>
      </c>
      <c r="K576" s="90">
        <v>0.22843140254281091</v>
      </c>
      <c r="L576" s="91"/>
      <c r="M576" s="92">
        <v>575</v>
      </c>
      <c r="N576" s="115">
        <v>0.47717013209147008</v>
      </c>
      <c r="O576" s="115">
        <v>-1.9476270261275381</v>
      </c>
      <c r="P576" s="115">
        <v>-0.24038650523535099</v>
      </c>
      <c r="Q576" s="115">
        <v>-2.7844489549405158</v>
      </c>
      <c r="R576" s="115">
        <v>-0.23109885126825577</v>
      </c>
      <c r="S576" s="115">
        <v>-0.63001734327157843</v>
      </c>
      <c r="T576" s="115">
        <v>0.22805767150795905</v>
      </c>
      <c r="U576" s="112">
        <v>1.3659433817200255</v>
      </c>
      <c r="V576" s="112">
        <v>-1.569380732467724</v>
      </c>
      <c r="W576" s="84">
        <v>-0.74402259599831577</v>
      </c>
      <c r="X576" s="46"/>
      <c r="Y576" s="85">
        <v>575</v>
      </c>
      <c r="Z576" s="112">
        <f>(幕後結果!$AB$2+幕後結果!$AB$4*幕後結果_最佳化!$N1577)*12/3</f>
        <v>0.54414044194356248</v>
      </c>
      <c r="AA576" s="112">
        <f>(幕後結果!$AC$2+幕後結果!$AC$4*幕後結果_最佳化!$O1577)*12/3</f>
        <v>-4.0204317992667526</v>
      </c>
      <c r="AB576" s="112">
        <f>(幕後結果!$AD$2+幕後結果!$AD$4*幕後結果_最佳化!$P1577)*12/3</f>
        <v>0.20011273741677671</v>
      </c>
      <c r="AC576" s="112">
        <f>(幕後結果!$AE$2+幕後結果!$AE$4*幕後結果_最佳化!$Q1577)*12/3</f>
        <v>-1.4965254337049647</v>
      </c>
      <c r="AD576" s="112">
        <f>(幕後結果!$AF$2+幕後結果!$AF$4*幕後結果_最佳化!$R1577)*12/3</f>
        <v>0.85727437956807562</v>
      </c>
      <c r="AE576" s="112">
        <f>(幕後結果!$AG$2+幕後結果!$AG$4*幕後結果_最佳化!$S1577)*12/3</f>
        <v>-1.6081492733347862</v>
      </c>
      <c r="AF576" s="112">
        <f>(幕後結果!$AH$2+幕後結果!$AH$4*幕後結果_最佳化!$T1577)*12/3</f>
        <v>-0.42406393172427198</v>
      </c>
      <c r="AG576" s="112">
        <f>(幕後結果!$AI$2+幕後結果!$AI$4*幕後結果_最佳化!$U1577)*12/3</f>
        <v>-0.75520702704332565</v>
      </c>
      <c r="AH576" s="112">
        <f>(幕後結果!$AJ$2+幕後結果!$AJ$4*幕後結果_最佳化!$V1577)*12/3</f>
        <v>4.5894214384495591E-2</v>
      </c>
      <c r="AI576" s="86">
        <f>(幕後結果!$AK$2+幕後結果!$AK$4*幕後結果_最佳化!$W1577)*12/3</f>
        <v>-1.3503863632658248</v>
      </c>
      <c r="AJ576" s="46"/>
      <c r="AK576" s="46"/>
      <c r="AL576" s="46"/>
      <c r="AM576" s="94">
        <v>575</v>
      </c>
      <c r="AN576" s="112">
        <f t="shared" si="105"/>
        <v>0.11735676435379637</v>
      </c>
      <c r="AO576" s="112">
        <f t="shared" si="106"/>
        <v>3.5799708430311633E-2</v>
      </c>
      <c r="AP576" s="112">
        <f t="shared" si="107"/>
        <v>0.15766984810989002</v>
      </c>
      <c r="AQ576" s="112">
        <f t="shared" si="108"/>
        <v>3.9014222051875054E-2</v>
      </c>
      <c r="AR576" s="112">
        <f t="shared" si="109"/>
        <v>7.6265747794089969E-2</v>
      </c>
      <c r="AS576" s="112">
        <f t="shared" si="110"/>
        <v>6.0821963203856806E-2</v>
      </c>
      <c r="AT576" s="112">
        <f t="shared" si="111"/>
        <v>0.20805272942829328</v>
      </c>
      <c r="AU576" s="112">
        <f t="shared" si="112"/>
        <v>3.6623097716639977E-2</v>
      </c>
      <c r="AV576" s="112">
        <f t="shared" si="113"/>
        <v>0.16983101853563382</v>
      </c>
      <c r="AW576" s="112">
        <f t="shared" si="114"/>
        <v>9.8564900375612954E-2</v>
      </c>
      <c r="AX576" s="112">
        <f t="shared" si="115"/>
        <v>0.99999999999999967</v>
      </c>
      <c r="AY576" s="112">
        <f>SUMPRODUCT(AN576:AW576,幕後結果_最佳化!$Z$1005:$AI$1005)</f>
        <v>0.40530455616371669</v>
      </c>
      <c r="AZ576" s="112">
        <f>(SUMPRODUCT(AN576:AW576,MMULT(AN576:AW576,幕後結果!$AB$9:$AK$18)))*252</f>
        <v>4.4693828313122325E-2</v>
      </c>
      <c r="BA576" s="112">
        <f t="shared" si="116"/>
        <v>0.21140914907619851</v>
      </c>
      <c r="BB576" s="88">
        <f t="shared" si="117"/>
        <v>1.7142330771744163</v>
      </c>
      <c r="BC576" s="46"/>
      <c r="BD576" s="46"/>
    </row>
    <row r="577" spans="1:56">
      <c r="A577" s="81">
        <v>576</v>
      </c>
      <c r="B577" s="112">
        <v>0.12287402078167409</v>
      </c>
      <c r="C577" s="112">
        <v>0.62784770593868178</v>
      </c>
      <c r="D577" s="112">
        <v>0.59402938938508232</v>
      </c>
      <c r="E577" s="112">
        <v>0.72910070599932242</v>
      </c>
      <c r="F577" s="112">
        <v>0.59114641521917743</v>
      </c>
      <c r="G577" s="112">
        <v>0.38110379505762149</v>
      </c>
      <c r="H577" s="112">
        <v>0.54776955616747802</v>
      </c>
      <c r="I577" s="112">
        <v>0.45173511943096756</v>
      </c>
      <c r="J577" s="112">
        <v>0.94320180321662495</v>
      </c>
      <c r="K577" s="90">
        <v>0.41566483502502471</v>
      </c>
      <c r="L577" s="91"/>
      <c r="M577" s="92">
        <v>576</v>
      </c>
      <c r="N577" s="115">
        <v>-1.1607390368258288</v>
      </c>
      <c r="O577" s="115">
        <v>0.32615830180986832</v>
      </c>
      <c r="P577" s="115">
        <v>0.23792247785969681</v>
      </c>
      <c r="Q577" s="115">
        <v>0.61009543871210614</v>
      </c>
      <c r="R577" s="115">
        <v>0.23049497267016494</v>
      </c>
      <c r="S577" s="115">
        <v>-0.30258310682195866</v>
      </c>
      <c r="T577" s="115">
        <v>0.12002810078698754</v>
      </c>
      <c r="U577" s="112">
        <v>-0.12127876508489732</v>
      </c>
      <c r="V577" s="112">
        <v>1.5822329822176906</v>
      </c>
      <c r="W577" s="84">
        <v>-0.21299652896693116</v>
      </c>
      <c r="X577" s="46"/>
      <c r="Y577" s="85">
        <v>576</v>
      </c>
      <c r="Z577" s="112">
        <f>(幕後結果!$AB$2+幕後結果!$AB$4*幕後結果_最佳化!$N1578)*12/3</f>
        <v>-1.4894063367900456</v>
      </c>
      <c r="AA577" s="112">
        <f>(幕後結果!$AC$2+幕後結果!$AC$4*幕後結果_最佳化!$O1578)*12/3</f>
        <v>-1.0292996543219983</v>
      </c>
      <c r="AB577" s="112">
        <f>(幕後結果!$AD$2+幕後結果!$AD$4*幕後結果_最佳化!$P1578)*12/3</f>
        <v>0.35193128124660283</v>
      </c>
      <c r="AC577" s="112">
        <f>(幕後結果!$AE$2+幕後結果!$AE$4*幕後結果_最佳化!$Q1578)*12/3</f>
        <v>1.3736543913595085</v>
      </c>
      <c r="AD577" s="112">
        <f>(幕後結果!$AF$2+幕後結果!$AF$4*幕後結果_最佳化!$R1578)*12/3</f>
        <v>2.2226202069891574</v>
      </c>
      <c r="AE577" s="112">
        <f>(幕後結果!$AG$2+幕後結果!$AG$4*幕後結果_最佳化!$S1578)*12/3</f>
        <v>-0.19963957174840971</v>
      </c>
      <c r="AF577" s="112">
        <f>(幕後結果!$AH$2+幕後結果!$AH$4*幕後結果_最佳化!$T1578)*12/3</f>
        <v>0.19510674052222468</v>
      </c>
      <c r="AG577" s="112">
        <f>(幕後結果!$AI$2+幕後結果!$AI$4*幕後結果_最佳化!$U1578)*12/3</f>
        <v>0.45443338618621931</v>
      </c>
      <c r="AH577" s="112">
        <f>(幕後結果!$AJ$2+幕後結果!$AJ$4*幕後結果_最佳化!$V1578)*12/3</f>
        <v>2.3555571872054575</v>
      </c>
      <c r="AI577" s="86">
        <f>(幕後結果!$AK$2+幕後結果!$AK$4*幕後結果_最佳化!$W1578)*12/3</f>
        <v>0.17419423760106187</v>
      </c>
      <c r="AJ577" s="46"/>
      <c r="AK577" s="46"/>
      <c r="AL577" s="46"/>
      <c r="AM577" s="94">
        <v>576</v>
      </c>
      <c r="AN577" s="112">
        <f t="shared" si="105"/>
        <v>0.10749655547578316</v>
      </c>
      <c r="AO577" s="112">
        <f t="shared" si="106"/>
        <v>0.15646450783021532</v>
      </c>
      <c r="AP577" s="112">
        <f t="shared" si="107"/>
        <v>0.20599824317339929</v>
      </c>
      <c r="AQ577" s="112">
        <f t="shared" si="108"/>
        <v>4.3255477072395188E-2</v>
      </c>
      <c r="AR577" s="112">
        <f t="shared" si="109"/>
        <v>0.14259063217741652</v>
      </c>
      <c r="AS577" s="112">
        <f t="shared" si="110"/>
        <v>5.9950054474172128E-2</v>
      </c>
      <c r="AT577" s="112">
        <f t="shared" si="111"/>
        <v>0.19614241847736702</v>
      </c>
      <c r="AU577" s="112">
        <f t="shared" si="112"/>
        <v>3.8170905495241741E-2</v>
      </c>
      <c r="AV577" s="112">
        <f t="shared" si="113"/>
        <v>2.2740303629517487E-2</v>
      </c>
      <c r="AW577" s="112">
        <f t="shared" si="114"/>
        <v>2.7190902194492148E-2</v>
      </c>
      <c r="AX577" s="112">
        <f t="shared" si="115"/>
        <v>1</v>
      </c>
      <c r="AY577" s="112">
        <f>SUMPRODUCT(AN577:AW577,幕後結果_最佳化!$Z$1005:$AI$1005)</f>
        <v>0.23042386686370073</v>
      </c>
      <c r="AZ577" s="112">
        <f>(SUMPRODUCT(AN577:AW577,MMULT(AN577:AW577,幕後結果!$AB$9:$AK$18)))*252</f>
        <v>5.4754264176889299E-2</v>
      </c>
      <c r="BA577" s="112">
        <f t="shared" si="116"/>
        <v>0.23399629094686372</v>
      </c>
      <c r="BB577" s="88">
        <f t="shared" si="117"/>
        <v>0.80139674908900149</v>
      </c>
      <c r="BC577" s="46"/>
      <c r="BD577" s="46"/>
    </row>
    <row r="578" spans="1:56">
      <c r="A578" s="81">
        <v>577</v>
      </c>
      <c r="B578" s="112">
        <v>0.19191023633463655</v>
      </c>
      <c r="C578" s="112">
        <v>0.27526569267232337</v>
      </c>
      <c r="D578" s="112">
        <v>1.1343659140099493E-2</v>
      </c>
      <c r="E578" s="112">
        <v>0.31786045110877548</v>
      </c>
      <c r="F578" s="112">
        <v>0.68985758326159496</v>
      </c>
      <c r="G578" s="112">
        <v>0.93256011136657158</v>
      </c>
      <c r="H578" s="112">
        <v>0.4884153113582177</v>
      </c>
      <c r="I578" s="112">
        <v>0.49350209195525041</v>
      </c>
      <c r="J578" s="112">
        <v>0.19161638327675856</v>
      </c>
      <c r="K578" s="90">
        <v>0.90063702070560558</v>
      </c>
      <c r="L578" s="91"/>
      <c r="M578" s="92">
        <v>577</v>
      </c>
      <c r="N578" s="115">
        <v>-0.8708785449638009</v>
      </c>
      <c r="O578" s="115">
        <v>-0.59696404614480891</v>
      </c>
      <c r="P578" s="115">
        <v>-2.2786594282984662</v>
      </c>
      <c r="Q578" s="115">
        <v>-0.47369011664024996</v>
      </c>
      <c r="R578" s="115">
        <v>0.49544670475830932</v>
      </c>
      <c r="S578" s="115">
        <v>1.4951328379666204</v>
      </c>
      <c r="T578" s="115">
        <v>-2.9042590354677232E-2</v>
      </c>
      <c r="U578" s="112">
        <v>-1.6288560274780057E-2</v>
      </c>
      <c r="V578" s="112">
        <v>-0.87195529451604414</v>
      </c>
      <c r="W578" s="84">
        <v>1.2851898243885158</v>
      </c>
      <c r="X578" s="46"/>
      <c r="Y578" s="85">
        <v>577</v>
      </c>
      <c r="Z578" s="112">
        <f>(幕後結果!$AB$2+幕後結果!$AB$4*幕後結果_最佳化!$N1579)*12/3</f>
        <v>-1.1295299280769759</v>
      </c>
      <c r="AA578" s="112">
        <f>(幕後結果!$AC$2+幕後結果!$AC$4*幕後結果_最佳化!$O1579)*12/3</f>
        <v>-2.2762450208004901</v>
      </c>
      <c r="AB578" s="112">
        <f>(幕後結果!$AD$2+幕後結果!$AD$4*幕後結果_最佳化!$P1579)*12/3</f>
        <v>-1.8337472873897578</v>
      </c>
      <c r="AC578" s="112">
        <f>(幕後結果!$AE$2+幕後結果!$AE$4*幕後結果_最佳化!$Q1579)*12/3</f>
        <v>-0.14796655907113143</v>
      </c>
      <c r="AD578" s="112">
        <f>(幕後結果!$AF$2+幕後結果!$AF$4*幕後結果_最佳化!$R1579)*12/3</f>
        <v>1.7120845127579543</v>
      </c>
      <c r="AE578" s="112">
        <f>(幕後結果!$AG$2+幕後結果!$AG$4*幕後結果_最佳化!$S1579)*12/3</f>
        <v>1.2391664475118238</v>
      </c>
      <c r="AF578" s="112">
        <f>(幕後結果!$AH$2+幕後結果!$AH$4*幕後結果_最佳化!$T1579)*12/3</f>
        <v>-0.38205345032124988</v>
      </c>
      <c r="AG578" s="112">
        <f>(幕後結果!$AI$2+幕後結果!$AI$4*幕後結果_最佳化!$U1579)*12/3</f>
        <v>-0.46464413373943114</v>
      </c>
      <c r="AH578" s="112">
        <f>(幕後結果!$AJ$2+幕後結果!$AJ$4*幕後結果_最佳化!$V1579)*12/3</f>
        <v>0.24807446185921755</v>
      </c>
      <c r="AI578" s="86">
        <f>(幕後結果!$AK$2+幕後結果!$AK$4*幕後結果_最佳化!$W1579)*12/3</f>
        <v>0.39350233488471281</v>
      </c>
      <c r="AJ578" s="46"/>
      <c r="AK578" s="46"/>
      <c r="AL578" s="46"/>
      <c r="AM578" s="94">
        <v>577</v>
      </c>
      <c r="AN578" s="112">
        <f t="shared" si="105"/>
        <v>4.711508027451788E-4</v>
      </c>
      <c r="AO578" s="112">
        <f t="shared" si="106"/>
        <v>0.17536838244470776</v>
      </c>
      <c r="AP578" s="112">
        <f t="shared" si="107"/>
        <v>9.3713404179877155E-2</v>
      </c>
      <c r="AQ578" s="112">
        <f t="shared" si="108"/>
        <v>0.15916211989688372</v>
      </c>
      <c r="AR578" s="112">
        <f t="shared" si="109"/>
        <v>6.6334367937099972E-2</v>
      </c>
      <c r="AS578" s="112">
        <f t="shared" si="110"/>
        <v>0.13370496222272274</v>
      </c>
      <c r="AT578" s="112">
        <f t="shared" si="111"/>
        <v>7.7099818569969447E-2</v>
      </c>
      <c r="AU578" s="112">
        <f t="shared" si="112"/>
        <v>9.9445429459848245E-2</v>
      </c>
      <c r="AV578" s="112">
        <f t="shared" si="113"/>
        <v>0.17884669751428695</v>
      </c>
      <c r="AW578" s="112">
        <f t="shared" si="114"/>
        <v>1.5853666971858842E-2</v>
      </c>
      <c r="AX578" s="112">
        <f t="shared" si="115"/>
        <v>1</v>
      </c>
      <c r="AY578" s="112">
        <f>SUMPRODUCT(AN578:AW578,幕後結果_最佳化!$Z$1005:$AI$1005)</f>
        <v>0.31841124695052531</v>
      </c>
      <c r="AZ578" s="112">
        <f>(SUMPRODUCT(AN578:AW578,MMULT(AN578:AW578,幕後結果!$AB$9:$AK$18)))*252</f>
        <v>5.3404975631012562E-2</v>
      </c>
      <c r="BA578" s="112">
        <f t="shared" si="116"/>
        <v>0.23109516574565675</v>
      </c>
      <c r="BB578" s="88">
        <f t="shared" si="117"/>
        <v>1.1921982273473988</v>
      </c>
      <c r="BC578" s="46"/>
      <c r="BD578" s="46"/>
    </row>
    <row r="579" spans="1:56">
      <c r="A579" s="81">
        <v>578</v>
      </c>
      <c r="B579" s="112">
        <v>2.5030388122150082E-2</v>
      </c>
      <c r="C579" s="112">
        <v>0.8570833175387349</v>
      </c>
      <c r="D579" s="112">
        <v>0.10609367504643874</v>
      </c>
      <c r="E579" s="112">
        <v>0.23006423543522603</v>
      </c>
      <c r="F579" s="112">
        <v>3.1111247434769451E-2</v>
      </c>
      <c r="G579" s="112">
        <v>0.75154643270494281</v>
      </c>
      <c r="H579" s="112">
        <v>0.26546013105849853</v>
      </c>
      <c r="I579" s="112">
        <v>0.63153715789300691</v>
      </c>
      <c r="J579" s="112">
        <v>0.98861112541352658</v>
      </c>
      <c r="K579" s="90">
        <v>0.24671763773715338</v>
      </c>
      <c r="L579" s="91"/>
      <c r="M579" s="92">
        <v>578</v>
      </c>
      <c r="N579" s="115">
        <v>-1.9594443059715159</v>
      </c>
      <c r="O579" s="115">
        <v>1.067306697076623</v>
      </c>
      <c r="P579" s="115">
        <v>-1.2475733308315013</v>
      </c>
      <c r="Q579" s="115">
        <v>-0.73863532005128085</v>
      </c>
      <c r="R579" s="115">
        <v>-1.8647069300163746</v>
      </c>
      <c r="S579" s="115">
        <v>0.67936418874483351</v>
      </c>
      <c r="T579" s="115">
        <v>-0.62660183967702121</v>
      </c>
      <c r="U579" s="112">
        <v>0.3359273072955048</v>
      </c>
      <c r="V579" s="112">
        <v>2.2771419690166295</v>
      </c>
      <c r="W579" s="84">
        <v>-0.68485523643365342</v>
      </c>
      <c r="X579" s="46"/>
      <c r="Y579" s="85">
        <v>578</v>
      </c>
      <c r="Z579" s="112">
        <f>(幕後結果!$AB$2+幕後結果!$AB$4*幕後結果_最佳化!$N1580)*12/3</f>
        <v>-2.4810391806933576</v>
      </c>
      <c r="AA579" s="112">
        <f>(幕後結果!$AC$2+幕後結果!$AC$4*幕後結果_最佳化!$O1580)*12/3</f>
        <v>-7.7338681594310676E-2</v>
      </c>
      <c r="AB579" s="112">
        <f>(幕後結果!$AD$2+幕後結果!$AD$4*幕後結果_最佳化!$P1580)*12/3</f>
        <v>-1.0997073030803599</v>
      </c>
      <c r="AC579" s="112">
        <f>(幕後結果!$AE$2+幕後結果!$AE$4*幕後結果_最佳化!$Q1580)*12/3</f>
        <v>0.12609194593716977</v>
      </c>
      <c r="AD579" s="112">
        <f>(幕後結果!$AF$2+幕後結果!$AF$4*幕後結果_最佳化!$R1580)*12/3</f>
        <v>-0.45782222641943937</v>
      </c>
      <c r="AE579" s="112">
        <f>(幕後結果!$AG$2+幕後結果!$AG$4*幕後結果_最佳化!$S1580)*12/3</f>
        <v>0.51268938562252919</v>
      </c>
      <c r="AF579" s="112">
        <f>(幕後結果!$AH$2+幕後結果!$AH$4*幕後結果_最佳化!$T1580)*12/3</f>
        <v>-0.75511379086566477</v>
      </c>
      <c r="AG579" s="112">
        <f>(幕後結果!$AI$2+幕後結果!$AI$4*幕後結果_最佳化!$U1580)*12/3</f>
        <v>-0.3489565910291928</v>
      </c>
      <c r="AH579" s="112">
        <f>(幕後結果!$AJ$2+幕後結果!$AJ$4*幕後結果_最佳化!$V1580)*12/3</f>
        <v>1.9099728698803096</v>
      </c>
      <c r="AI579" s="86">
        <f>(幕後結果!$AK$2+幕後結果!$AK$4*幕後結果_最佳化!$W1580)*12/3</f>
        <v>-0.5346454991531806</v>
      </c>
      <c r="AJ579" s="46"/>
      <c r="AK579" s="46"/>
      <c r="AL579" s="46"/>
      <c r="AM579" s="94">
        <v>578</v>
      </c>
      <c r="AN579" s="112">
        <f t="shared" si="105"/>
        <v>0.13088225858700539</v>
      </c>
      <c r="AO579" s="112">
        <f t="shared" si="106"/>
        <v>0.14302262547349442</v>
      </c>
      <c r="AP579" s="112">
        <f t="shared" si="107"/>
        <v>3.0987932291966246E-2</v>
      </c>
      <c r="AQ579" s="112">
        <f t="shared" si="108"/>
        <v>0.12468126527912253</v>
      </c>
      <c r="AR579" s="112">
        <f t="shared" si="109"/>
        <v>9.8852976010493504E-2</v>
      </c>
      <c r="AS579" s="112">
        <f t="shared" si="110"/>
        <v>0.12021862303891938</v>
      </c>
      <c r="AT579" s="112">
        <f t="shared" si="111"/>
        <v>9.8710796668544667E-2</v>
      </c>
      <c r="AU579" s="112">
        <f t="shared" si="112"/>
        <v>8.5370223796959379E-3</v>
      </c>
      <c r="AV579" s="112">
        <f t="shared" si="113"/>
        <v>0.15954575875430005</v>
      </c>
      <c r="AW579" s="112">
        <f t="shared" si="114"/>
        <v>8.4560741516457871E-2</v>
      </c>
      <c r="AX579" s="112">
        <f t="shared" si="115"/>
        <v>0.99999999999999989</v>
      </c>
      <c r="AY579" s="112">
        <f>SUMPRODUCT(AN579:AW579,幕後結果_最佳化!$Z$1005:$AI$1005)</f>
        <v>0.30750330946072751</v>
      </c>
      <c r="AZ579" s="112">
        <f>(SUMPRODUCT(AN579:AW579,MMULT(AN579:AW579,幕後結果!$AB$9:$AK$18)))*252</f>
        <v>5.096645613325293E-2</v>
      </c>
      <c r="BA579" s="112">
        <f t="shared" si="116"/>
        <v>0.22575751622759524</v>
      </c>
      <c r="BB579" s="88">
        <f t="shared" si="117"/>
        <v>1.1720686596940155</v>
      </c>
      <c r="BC579" s="46"/>
      <c r="BD579" s="46"/>
    </row>
    <row r="580" spans="1:56">
      <c r="A580" s="81">
        <v>579</v>
      </c>
      <c r="B580" s="112">
        <v>0.29942521274514955</v>
      </c>
      <c r="C580" s="112">
        <v>0.23429768961778907</v>
      </c>
      <c r="D580" s="112">
        <v>0.67360051377396357</v>
      </c>
      <c r="E580" s="112">
        <v>0.38634575567839291</v>
      </c>
      <c r="F580" s="112">
        <v>0.63899577082220826</v>
      </c>
      <c r="G580" s="112">
        <v>0.38914569728482062</v>
      </c>
      <c r="H580" s="112">
        <v>7.4178868927284647E-2</v>
      </c>
      <c r="I580" s="112">
        <v>0.34811235228358162</v>
      </c>
      <c r="J580" s="112">
        <v>0.39939372946753737</v>
      </c>
      <c r="K580" s="90">
        <v>0.89973721687449282</v>
      </c>
      <c r="L580" s="91"/>
      <c r="M580" s="92">
        <v>579</v>
      </c>
      <c r="N580" s="115">
        <v>-0.52605437816994283</v>
      </c>
      <c r="O580" s="115">
        <v>-0.7247663556571643</v>
      </c>
      <c r="P580" s="115">
        <v>0.44987722217753245</v>
      </c>
      <c r="Q580" s="115">
        <v>-0.28885608439408705</v>
      </c>
      <c r="R580" s="115">
        <v>0.35577582043301714</v>
      </c>
      <c r="S580" s="115">
        <v>-0.2815463348902697</v>
      </c>
      <c r="T580" s="115">
        <v>-1.4453566334321946</v>
      </c>
      <c r="U580" s="112">
        <v>-0.39042175367270482</v>
      </c>
      <c r="V580" s="112">
        <v>-0.25491667230640896</v>
      </c>
      <c r="W580" s="84">
        <v>1.2800556458368364</v>
      </c>
      <c r="X580" s="46"/>
      <c r="Y580" s="85">
        <v>579</v>
      </c>
      <c r="Z580" s="112">
        <f>(幕後結果!$AB$2+幕後結果!$AB$4*幕後結果_最佳化!$N1581)*12/3</f>
        <v>-0.70141334693794199</v>
      </c>
      <c r="AA580" s="112">
        <f>(幕後結果!$AC$2+幕後結果!$AC$4*幕後結果_最佳化!$O1581)*12/3</f>
        <v>-2.4224058504773689</v>
      </c>
      <c r="AB580" s="112">
        <f>(幕後結果!$AD$2+幕後結果!$AD$4*幕後結果_最佳化!$P1581)*12/3</f>
        <v>0.61989066922625136</v>
      </c>
      <c r="AC580" s="112">
        <f>(幕後結果!$AE$2+幕後結果!$AE$4*幕後結果_最佳化!$Q1581)*12/3</f>
        <v>0.62771162367178679</v>
      </c>
      <c r="AD580" s="112">
        <f>(幕後結果!$AF$2+幕後結果!$AF$4*幕後結果_最佳化!$R1581)*12/3</f>
        <v>2.1063705520122253</v>
      </c>
      <c r="AE580" s="112">
        <f>(幕後結果!$AG$2+幕後結果!$AG$4*幕後結果_最佳化!$S1581)*12/3</f>
        <v>-0.54929009498141945</v>
      </c>
      <c r="AF580" s="112">
        <f>(幕後結果!$AH$2+幕後結果!$AH$4*幕後結果_最佳化!$T1581)*12/3</f>
        <v>-1.0135040048211401</v>
      </c>
      <c r="AG580" s="112">
        <f>(幕後結果!$AI$2+幕後結果!$AI$4*幕後結果_最佳化!$U1581)*12/3</f>
        <v>-0.4527626387067521</v>
      </c>
      <c r="AH580" s="112">
        <f>(幕後結果!$AJ$2+幕後結果!$AJ$4*幕後結果_最佳化!$V1581)*12/3</f>
        <v>0.82026152121827811</v>
      </c>
      <c r="AI580" s="86">
        <f>(幕後結果!$AK$2+幕後結果!$AK$4*幕後結果_最佳化!$W1581)*12/3</f>
        <v>0.65942899029026181</v>
      </c>
      <c r="AJ580" s="46"/>
      <c r="AK580" s="46"/>
      <c r="AL580" s="46"/>
      <c r="AM580" s="94">
        <v>579</v>
      </c>
      <c r="AN580" s="112">
        <f t="shared" ref="AN580:AN643" si="118">B1581/SUM($B1581:$K1581)</f>
        <v>2.584236428553207E-2</v>
      </c>
      <c r="AO580" s="112">
        <f t="shared" ref="AO580:AO643" si="119">C1581/SUM($B1581:$K1581)</f>
        <v>0.14807883369335476</v>
      </c>
      <c r="AP580" s="112">
        <f t="shared" ref="AP580:AP643" si="120">D1581/SUM($B1581:$K1581)</f>
        <v>9.3394363189009275E-2</v>
      </c>
      <c r="AQ580" s="112">
        <f t="shared" ref="AQ580:AQ643" si="121">E1581/SUM($B1581:$K1581)</f>
        <v>0.11942309695913232</v>
      </c>
      <c r="AR580" s="112">
        <f t="shared" ref="AR580:AR643" si="122">F1581/SUM($B1581:$K1581)</f>
        <v>3.0822663222980894E-2</v>
      </c>
      <c r="AS580" s="112">
        <f t="shared" ref="AS580:AS643" si="123">G1581/SUM($B1581:$K1581)</f>
        <v>0.16999908728821181</v>
      </c>
      <c r="AT580" s="112">
        <f t="shared" ref="AT580:AT643" si="124">H1581/SUM($B1581:$K1581)</f>
        <v>0.14218571419169568</v>
      </c>
      <c r="AU580" s="112">
        <f t="shared" ref="AU580:AU643" si="125">I1581/SUM($B1581:$K1581)</f>
        <v>0.14517025739184092</v>
      </c>
      <c r="AV580" s="112">
        <f t="shared" ref="AV580:AV643" si="126">J1581/SUM($B1581:$K1581)</f>
        <v>8.0327693826738031E-2</v>
      </c>
      <c r="AW580" s="112">
        <f t="shared" ref="AW580:AW643" si="127">K1581/SUM($B1581:$K1581)</f>
        <v>4.4755925951504301E-2</v>
      </c>
      <c r="AX580" s="112">
        <f t="shared" ref="AX580:AX643" si="128">SUM(AN580:AW580)</f>
        <v>1</v>
      </c>
      <c r="AY580" s="112">
        <f>SUMPRODUCT(AN580:AW580,幕後結果_最佳化!$Z$1005:$AI$1005)</f>
        <v>0.13953049002115561</v>
      </c>
      <c r="AZ580" s="112">
        <f>(SUMPRODUCT(AN580:AW580,MMULT(AN580:AW580,幕後結果!$AB$9:$AK$18)))*252</f>
        <v>5.1263270950819638E-2</v>
      </c>
      <c r="BA580" s="112">
        <f t="shared" ref="BA580:BA643" si="129">AZ580^0.5</f>
        <v>0.2264139371832477</v>
      </c>
      <c r="BB580" s="88">
        <f t="shared" ref="BB580:BB643" si="130">(AY580-$BC$2)/$BA580</f>
        <v>0.42678684547121282</v>
      </c>
      <c r="BC580" s="46"/>
      <c r="BD580" s="46"/>
    </row>
    <row r="581" spans="1:56">
      <c r="A581" s="81">
        <v>580</v>
      </c>
      <c r="B581" s="112">
        <v>0.49663987119704101</v>
      </c>
      <c r="C581" s="112">
        <v>0.20611815863162786</v>
      </c>
      <c r="D581" s="112">
        <v>1.3187382866555186E-2</v>
      </c>
      <c r="E581" s="112">
        <v>0.39090509049533195</v>
      </c>
      <c r="F581" s="112">
        <v>0.27008401864237142</v>
      </c>
      <c r="G581" s="112">
        <v>0.22512206476795438</v>
      </c>
      <c r="H581" s="112">
        <v>0.17589411590968007</v>
      </c>
      <c r="I581" s="112">
        <v>0.35546746042788691</v>
      </c>
      <c r="J581" s="112">
        <v>0.12345959403632101</v>
      </c>
      <c r="K581" s="90">
        <v>0.85375776480823795</v>
      </c>
      <c r="L581" s="91"/>
      <c r="M581" s="92">
        <v>580</v>
      </c>
      <c r="N581" s="115">
        <v>-8.4226934496291345E-3</v>
      </c>
      <c r="O581" s="115">
        <v>-0.81996454873689006</v>
      </c>
      <c r="P581" s="115">
        <v>-2.220648682748779</v>
      </c>
      <c r="Q581" s="115">
        <v>-0.27696083280442285</v>
      </c>
      <c r="R581" s="115">
        <v>-0.61255890590962858</v>
      </c>
      <c r="S581" s="115">
        <v>-0.75500808765518879</v>
      </c>
      <c r="T581" s="115">
        <v>-0.93112630731469481</v>
      </c>
      <c r="U581" s="112">
        <v>-0.3706007533670807</v>
      </c>
      <c r="V581" s="112">
        <v>-1.1578648639663227</v>
      </c>
      <c r="W581" s="84">
        <v>1.0526869963332048</v>
      </c>
      <c r="X581" s="46"/>
      <c r="Y581" s="85">
        <v>580</v>
      </c>
      <c r="Z581" s="112">
        <f>(幕後結果!$AB$2+幕後結果!$AB$4*幕後結果_最佳化!$N1582)*12/3</f>
        <v>-5.8747523332314609E-2</v>
      </c>
      <c r="AA581" s="112">
        <f>(幕後結果!$AC$2+幕後結果!$AC$4*幕後結果_最佳化!$O1582)*12/3</f>
        <v>-2.5086214360267269</v>
      </c>
      <c r="AB581" s="112">
        <f>(幕後結果!$AD$2+幕後結果!$AD$4*幕後結果_最佳化!$P1582)*12/3</f>
        <v>-1.5464067938780162</v>
      </c>
      <c r="AC581" s="112">
        <f>(幕後結果!$AE$2+幕後結果!$AE$4*幕後結果_最佳化!$Q1582)*12/3</f>
        <v>2.1155203921997323E-2</v>
      </c>
      <c r="AD581" s="112">
        <f>(幕後結果!$AF$2+幕後結果!$AF$4*幕後結果_最佳化!$R1582)*12/3</f>
        <v>0.84916388752467709</v>
      </c>
      <c r="AE581" s="112">
        <f>(幕後結果!$AG$2+幕後結果!$AG$4*幕後結果_最佳化!$S1582)*12/3</f>
        <v>-1.3325690466184936</v>
      </c>
      <c r="AF581" s="112">
        <f>(幕後結果!$AH$2+幕後結果!$AH$4*幕後結果_最佳化!$T1582)*12/3</f>
        <v>-1.0747126469602957</v>
      </c>
      <c r="AG581" s="112">
        <f>(幕後結果!$AI$2+幕後結果!$AI$4*幕後結果_最佳化!$U1582)*12/3</f>
        <v>-0.94507791587003409</v>
      </c>
      <c r="AH581" s="112">
        <f>(幕後結果!$AJ$2+幕後結果!$AJ$4*幕後結果_最佳化!$V1582)*12/3</f>
        <v>-0.30008047368599189</v>
      </c>
      <c r="AI581" s="86">
        <f>(幕後結果!$AK$2+幕後結果!$AK$4*幕後結果_最佳化!$W1582)*12/3</f>
        <v>-1.2329802972541326E-2</v>
      </c>
      <c r="AJ581" s="46"/>
      <c r="AK581" s="46"/>
      <c r="AL581" s="46"/>
      <c r="AM581" s="94">
        <v>580</v>
      </c>
      <c r="AN581" s="112">
        <f t="shared" si="118"/>
        <v>1.9818276211064273E-2</v>
      </c>
      <c r="AO581" s="112">
        <f t="shared" si="119"/>
        <v>0.17027103964544665</v>
      </c>
      <c r="AP581" s="112">
        <f t="shared" si="120"/>
        <v>0.14444556679184606</v>
      </c>
      <c r="AQ581" s="112">
        <f t="shared" si="121"/>
        <v>5.5282288498346994E-2</v>
      </c>
      <c r="AR581" s="112">
        <f t="shared" si="122"/>
        <v>9.6398827173193535E-2</v>
      </c>
      <c r="AS581" s="112">
        <f t="shared" si="123"/>
        <v>8.7328386193321353E-2</v>
      </c>
      <c r="AT581" s="112">
        <f t="shared" si="124"/>
        <v>8.2855660271043532E-2</v>
      </c>
      <c r="AU581" s="112">
        <f t="shared" si="125"/>
        <v>0.11646031639148398</v>
      </c>
      <c r="AV581" s="112">
        <f t="shared" si="126"/>
        <v>1.4192091067827338E-2</v>
      </c>
      <c r="AW581" s="112">
        <f t="shared" si="127"/>
        <v>0.21294754775642633</v>
      </c>
      <c r="AX581" s="112">
        <f t="shared" si="128"/>
        <v>1</v>
      </c>
      <c r="AY581" s="112">
        <f>SUMPRODUCT(AN581:AW581,幕後結果_最佳化!$Z$1005:$AI$1005)</f>
        <v>0.14853382481269214</v>
      </c>
      <c r="AZ581" s="112">
        <f>(SUMPRODUCT(AN581:AW581,MMULT(AN581:AW581,幕後結果!$AB$9:$AK$18)))*252</f>
        <v>6.0219797424967886E-2</v>
      </c>
      <c r="BA581" s="112">
        <f t="shared" si="129"/>
        <v>0.24539722375154915</v>
      </c>
      <c r="BB581" s="88">
        <f t="shared" si="130"/>
        <v>0.43046055370064185</v>
      </c>
      <c r="BC581" s="46"/>
      <c r="BD581" s="46"/>
    </row>
    <row r="582" spans="1:56">
      <c r="A582" s="81">
        <v>581</v>
      </c>
      <c r="B582" s="112">
        <v>0.6413024977371673</v>
      </c>
      <c r="C582" s="112">
        <v>8.5981583345869694E-2</v>
      </c>
      <c r="D582" s="112">
        <v>0.47336105648934934</v>
      </c>
      <c r="E582" s="112">
        <v>4.1839281780795101E-2</v>
      </c>
      <c r="F582" s="112">
        <v>9.8856380569096958E-2</v>
      </c>
      <c r="G582" s="112">
        <v>0.30058141612473221</v>
      </c>
      <c r="H582" s="112">
        <v>0.79121463335548436</v>
      </c>
      <c r="I582" s="112">
        <v>0.55635593950688</v>
      </c>
      <c r="J582" s="112">
        <v>0.50107299286055973</v>
      </c>
      <c r="K582" s="90">
        <v>0.26283586912483048</v>
      </c>
      <c r="L582" s="91"/>
      <c r="M582" s="92">
        <v>581</v>
      </c>
      <c r="N582" s="115">
        <v>0.36194249337303458</v>
      </c>
      <c r="O582" s="115">
        <v>-1.3659228920994377</v>
      </c>
      <c r="P582" s="115">
        <v>-6.6823628057610551E-2</v>
      </c>
      <c r="Q582" s="115">
        <v>-1.7297297904869986</v>
      </c>
      <c r="R582" s="115">
        <v>-1.2880953864202116</v>
      </c>
      <c r="S582" s="115">
        <v>-0.52272903164730733</v>
      </c>
      <c r="T582" s="115">
        <v>0.81064296918628365</v>
      </c>
      <c r="U582" s="112">
        <v>0.14173652805023937</v>
      </c>
      <c r="V582" s="112">
        <v>2.6895974854814313E-3</v>
      </c>
      <c r="W582" s="84">
        <v>-0.63462696350873382</v>
      </c>
      <c r="X582" s="46"/>
      <c r="Y582" s="85">
        <v>581</v>
      </c>
      <c r="Z582" s="112">
        <f>(幕後結果!$AB$2+幕後結果!$AB$4*幕後結果_最佳化!$N1583)*12/3</f>
        <v>0.40107952136037373</v>
      </c>
      <c r="AA582" s="112">
        <f>(幕後結果!$AC$2+幕後結果!$AC$4*幕後結果_最佳化!$O1583)*12/3</f>
        <v>-3.2288126421070431</v>
      </c>
      <c r="AB582" s="112">
        <f>(幕後結果!$AD$2+幕後結果!$AD$4*幕後結果_最佳化!$P1583)*12/3</f>
        <v>0.37478491402525044</v>
      </c>
      <c r="AC582" s="112">
        <f>(幕後結果!$AE$2+幕後結果!$AE$4*幕後結果_最佳化!$Q1583)*12/3</f>
        <v>-0.59699132254292175</v>
      </c>
      <c r="AD582" s="112">
        <f>(幕後結果!$AF$2+幕後結果!$AF$4*幕後結果_最佳化!$R1583)*12/3</f>
        <v>0.16143962560776592</v>
      </c>
      <c r="AE582" s="112">
        <f>(幕後結果!$AG$2+幕後結果!$AG$4*幕後結果_最佳化!$S1583)*12/3</f>
        <v>-1.4398511722154177</v>
      </c>
      <c r="AF582" s="112">
        <f>(幕後結果!$AH$2+幕後結果!$AH$4*幕後結果_最佳化!$T1583)*12/3</f>
        <v>-1.1814608043607067E-2</v>
      </c>
      <c r="AG582" s="112">
        <f>(幕後結果!$AI$2+幕後結果!$AI$4*幕後結果_最佳化!$U1583)*12/3</f>
        <v>-0.9223957527795279</v>
      </c>
      <c r="AH582" s="112">
        <f>(幕後結果!$AJ$2+幕後結果!$AJ$4*幕後結果_最佳化!$V1583)*12/3</f>
        <v>1.1233320868240564</v>
      </c>
      <c r="AI582" s="86">
        <f>(幕後結果!$AK$2+幕後結果!$AK$4*幕後結果_最佳化!$W1583)*12/3</f>
        <v>-0.92935126850127725</v>
      </c>
      <c r="AJ582" s="46"/>
      <c r="AK582" s="46"/>
      <c r="AL582" s="46"/>
      <c r="AM582" s="94">
        <v>581</v>
      </c>
      <c r="AN582" s="112">
        <f t="shared" si="118"/>
        <v>2.9917863025710204E-2</v>
      </c>
      <c r="AO582" s="112">
        <f t="shared" si="119"/>
        <v>0.16661536828095966</v>
      </c>
      <c r="AP582" s="112">
        <f t="shared" si="120"/>
        <v>8.4360288344676779E-2</v>
      </c>
      <c r="AQ582" s="112">
        <f t="shared" si="121"/>
        <v>8.7280585727357834E-2</v>
      </c>
      <c r="AR582" s="112">
        <f t="shared" si="122"/>
        <v>3.1944826879784602E-2</v>
      </c>
      <c r="AS582" s="112">
        <f t="shared" si="123"/>
        <v>0.10789864702019589</v>
      </c>
      <c r="AT582" s="112">
        <f t="shared" si="124"/>
        <v>0.15764704122755885</v>
      </c>
      <c r="AU582" s="112">
        <f t="shared" si="125"/>
        <v>1.0858650335590038E-2</v>
      </c>
      <c r="AV582" s="112">
        <f t="shared" si="126"/>
        <v>0.16309542885227726</v>
      </c>
      <c r="AW582" s="112">
        <f t="shared" si="127"/>
        <v>0.16038130030588885</v>
      </c>
      <c r="AX582" s="112">
        <f t="shared" si="128"/>
        <v>0.99999999999999989</v>
      </c>
      <c r="AY582" s="112">
        <f>SUMPRODUCT(AN582:AW582,幕後結果_最佳化!$Z$1005:$AI$1005)</f>
        <v>0.14324103139267746</v>
      </c>
      <c r="AZ582" s="112">
        <f>(SUMPRODUCT(AN582:AW582,MMULT(AN582:AW582,幕後結果!$AB$9:$AK$18)))*252</f>
        <v>4.8721040085831606E-2</v>
      </c>
      <c r="BA582" s="112">
        <f t="shared" si="129"/>
        <v>0.22072843062422115</v>
      </c>
      <c r="BB582" s="88">
        <f t="shared" si="130"/>
        <v>0.45459042638464159</v>
      </c>
      <c r="BC582" s="46"/>
      <c r="BD582" s="46"/>
    </row>
    <row r="583" spans="1:56">
      <c r="A583" s="81">
        <v>582</v>
      </c>
      <c r="B583" s="112">
        <v>0.29185527238316156</v>
      </c>
      <c r="C583" s="112">
        <v>0.45000307898649727</v>
      </c>
      <c r="D583" s="112">
        <v>0.36221286151756416</v>
      </c>
      <c r="E583" s="112">
        <v>0.46821243215818797</v>
      </c>
      <c r="F583" s="112">
        <v>0.38665071138681717</v>
      </c>
      <c r="G583" s="112">
        <v>0.8637888230992119</v>
      </c>
      <c r="H583" s="112">
        <v>0.76113207693086005</v>
      </c>
      <c r="I583" s="112">
        <v>0.72191697054898696</v>
      </c>
      <c r="J583" s="112">
        <v>0.61404230157614914</v>
      </c>
      <c r="K583" s="90">
        <v>0.62639221513304344</v>
      </c>
      <c r="L583" s="91"/>
      <c r="M583" s="92">
        <v>582</v>
      </c>
      <c r="N583" s="115">
        <v>-0.54797285075206215</v>
      </c>
      <c r="O583" s="115">
        <v>-0.12565356780746811</v>
      </c>
      <c r="P583" s="115">
        <v>-0.35255013958637627</v>
      </c>
      <c r="Q583" s="115">
        <v>-7.9764116405045438E-2</v>
      </c>
      <c r="R583" s="115">
        <v>-0.28805920048287309</v>
      </c>
      <c r="S583" s="115">
        <v>1.0975012060972518</v>
      </c>
      <c r="T583" s="115">
        <v>0.70994886577827743</v>
      </c>
      <c r="U583" s="112">
        <v>0.58854571458447824</v>
      </c>
      <c r="V583" s="112">
        <v>0.28987038744433613</v>
      </c>
      <c r="W583" s="84">
        <v>0.32231302099604514</v>
      </c>
      <c r="X583" s="46"/>
      <c r="Y583" s="85">
        <v>582</v>
      </c>
      <c r="Z583" s="112">
        <f>(幕後結果!$AB$2+幕後結果!$AB$4*幕後結果_最佳化!$N1584)*12/3</f>
        <v>-0.72862623527142212</v>
      </c>
      <c r="AA583" s="112">
        <f>(幕後結果!$AC$2+幕後結果!$AC$4*幕後結果_最佳化!$O1584)*12/3</f>
        <v>-1.5986891249968245</v>
      </c>
      <c r="AB583" s="112">
        <f>(幕後結果!$AD$2+幕後結果!$AD$4*幕後結果_最佳化!$P1584)*12/3</f>
        <v>-2.0720323411749786E-2</v>
      </c>
      <c r="AC583" s="112">
        <f>(幕後結果!$AE$2+幕後結果!$AE$4*幕後結果_最佳化!$Q1584)*12/3</f>
        <v>0.69252851057708009</v>
      </c>
      <c r="AD583" s="112">
        <f>(幕後結果!$AF$2+幕後結果!$AF$4*幕後結果_最佳化!$R1584)*12/3</f>
        <v>1.527840098313187</v>
      </c>
      <c r="AE583" s="112">
        <f>(幕後結果!$AG$2+幕後結果!$AG$4*幕後結果_最佳化!$S1584)*12/3</f>
        <v>0.90602958849555282</v>
      </c>
      <c r="AF583" s="112">
        <f>(幕後結果!$AH$2+幕後結果!$AH$4*幕後結果_最佳化!$T1584)*12/3</f>
        <v>0.27474274769832829</v>
      </c>
      <c r="AG583" s="112">
        <f>(幕後結果!$AI$2+幕後結果!$AI$4*幕後結果_最佳化!$U1584)*12/3</f>
        <v>0.67106202449020058</v>
      </c>
      <c r="AH583" s="112">
        <f>(幕後結果!$AJ$2+幕後結果!$AJ$4*幕後結果_最佳化!$V1584)*12/3</f>
        <v>1.2504858212654053</v>
      </c>
      <c r="AI583" s="86">
        <f>(幕後結果!$AK$2+幕後結果!$AK$4*幕後結果_最佳化!$W1584)*12/3</f>
        <v>0.21621194084273557</v>
      </c>
      <c r="AJ583" s="46"/>
      <c r="AK583" s="46"/>
      <c r="AL583" s="46"/>
      <c r="AM583" s="94">
        <v>582</v>
      </c>
      <c r="AN583" s="112">
        <f t="shared" si="118"/>
        <v>9.8518500090290003E-3</v>
      </c>
      <c r="AO583" s="112">
        <f t="shared" si="119"/>
        <v>0.19378121498616938</v>
      </c>
      <c r="AP583" s="112">
        <f t="shared" si="120"/>
        <v>0.1484696634561187</v>
      </c>
      <c r="AQ583" s="112">
        <f t="shared" si="121"/>
        <v>0.12541690673012934</v>
      </c>
      <c r="AR583" s="112">
        <f t="shared" si="122"/>
        <v>0.14483256677272316</v>
      </c>
      <c r="AS583" s="112">
        <f t="shared" si="123"/>
        <v>5.8570463884457011E-2</v>
      </c>
      <c r="AT583" s="112">
        <f t="shared" si="124"/>
        <v>0.11934291431415577</v>
      </c>
      <c r="AU583" s="112">
        <f t="shared" si="125"/>
        <v>6.0820050759505294E-3</v>
      </c>
      <c r="AV583" s="112">
        <f t="shared" si="126"/>
        <v>6.2443908678001377E-2</v>
      </c>
      <c r="AW583" s="112">
        <f t="shared" si="127"/>
        <v>0.13120850609326556</v>
      </c>
      <c r="AX583" s="112">
        <f t="shared" si="128"/>
        <v>1</v>
      </c>
      <c r="AY583" s="112">
        <f>SUMPRODUCT(AN583:AW583,幕後結果_最佳化!$Z$1005:$AI$1005)</f>
        <v>0.29283442653206809</v>
      </c>
      <c r="AZ583" s="112">
        <f>(SUMPRODUCT(AN583:AW583,MMULT(AN583:AW583,幕後結果!$AB$9:$AK$18)))*252</f>
        <v>5.8072218893954669E-2</v>
      </c>
      <c r="BA583" s="112">
        <f t="shared" si="129"/>
        <v>0.24098178124902858</v>
      </c>
      <c r="BB583" s="88">
        <f t="shared" si="130"/>
        <v>1.037150714201867</v>
      </c>
      <c r="BC583" s="46"/>
      <c r="BD583" s="46"/>
    </row>
    <row r="584" spans="1:56">
      <c r="A584" s="81">
        <v>583</v>
      </c>
      <c r="B584" s="112">
        <v>0.71731606729183994</v>
      </c>
      <c r="C584" s="112">
        <v>0.13799226715216073</v>
      </c>
      <c r="D584" s="112">
        <v>0.80774979060914998</v>
      </c>
      <c r="E584" s="112">
        <v>0.25684825554340884</v>
      </c>
      <c r="F584" s="112">
        <v>0.17366155145381268</v>
      </c>
      <c r="G584" s="112">
        <v>0.85785302029269306</v>
      </c>
      <c r="H584" s="112">
        <v>0.829293824150384</v>
      </c>
      <c r="I584" s="112">
        <v>0.69518435586928806</v>
      </c>
      <c r="J584" s="112">
        <v>0.7840267563500829</v>
      </c>
      <c r="K584" s="90">
        <v>0.5643050186147478</v>
      </c>
      <c r="L584" s="91"/>
      <c r="M584" s="92">
        <v>583</v>
      </c>
      <c r="N584" s="115">
        <v>0.57488678869235788</v>
      </c>
      <c r="O584" s="115">
        <v>-1.0893841129879751</v>
      </c>
      <c r="P584" s="115">
        <v>0.86963405888891177</v>
      </c>
      <c r="Q584" s="115">
        <v>-0.65309271098733024</v>
      </c>
      <c r="R584" s="115">
        <v>-0.93979426152532908</v>
      </c>
      <c r="S584" s="115">
        <v>1.0707230856151195</v>
      </c>
      <c r="T584" s="115">
        <v>0.9513783399070751</v>
      </c>
      <c r="U584" s="112">
        <v>0.51059983952973698</v>
      </c>
      <c r="V584" s="112">
        <v>0.78586516035402354</v>
      </c>
      <c r="W584" s="84">
        <v>0.16189319368013849</v>
      </c>
      <c r="X584" s="46"/>
      <c r="Y584" s="85">
        <v>583</v>
      </c>
      <c r="Z584" s="112">
        <f>(幕後結果!$AB$2+幕後結果!$AB$4*幕後結果_最佳化!$N1585)*12/3</f>
        <v>0.66546059572883443</v>
      </c>
      <c r="AA584" s="112">
        <f>(幕後結果!$AC$2+幕後結果!$AC$4*幕後結果_最佳化!$O1585)*12/3</f>
        <v>-2.8292203563451608</v>
      </c>
      <c r="AB584" s="112">
        <f>(幕後結果!$AD$2+幕後結果!$AD$4*幕後結果_最佳化!$P1585)*12/3</f>
        <v>1.2779274536668241</v>
      </c>
      <c r="AC584" s="112">
        <f>(幕後結果!$AE$2+幕後結果!$AE$4*幕後結果_最佳化!$Q1585)*12/3</f>
        <v>0.46502614034899342</v>
      </c>
      <c r="AD584" s="112">
        <f>(幕後結果!$AF$2+幕後結果!$AF$4*幕後結果_最佳化!$R1585)*12/3</f>
        <v>1.0259860124609941</v>
      </c>
      <c r="AE584" s="112">
        <f>(幕後結果!$AG$2+幕後結果!$AG$4*幕後結果_最佳化!$S1585)*12/3</f>
        <v>0.42672504730157756</v>
      </c>
      <c r="AF584" s="112">
        <f>(幕後結果!$AH$2+幕後結果!$AH$4*幕後結果_最佳化!$T1585)*12/3</f>
        <v>0.2704625567894543</v>
      </c>
      <c r="AG584" s="112">
        <f>(幕後結果!$AI$2+幕後結果!$AI$4*幕後結果_最佳化!$U1585)*12/3</f>
        <v>0.47418835462102588</v>
      </c>
      <c r="AH584" s="112">
        <f>(幕後結果!$AJ$2+幕後結果!$AJ$4*幕後結果_最佳化!$V1585)*12/3</f>
        <v>1.9212034143582859</v>
      </c>
      <c r="AI584" s="86">
        <f>(幕後結果!$AK$2+幕後結果!$AK$4*幕後結果_最佳化!$W1585)*12/3</f>
        <v>0.11739071084239111</v>
      </c>
      <c r="AJ584" s="46"/>
      <c r="AK584" s="46"/>
      <c r="AL584" s="46"/>
      <c r="AM584" s="94">
        <v>583</v>
      </c>
      <c r="AN584" s="112">
        <f t="shared" si="118"/>
        <v>0.11685221136613204</v>
      </c>
      <c r="AO584" s="112">
        <f t="shared" si="119"/>
        <v>6.6377730733758578E-2</v>
      </c>
      <c r="AP584" s="112">
        <f t="shared" si="120"/>
        <v>0.19585868898984313</v>
      </c>
      <c r="AQ584" s="112">
        <f t="shared" si="121"/>
        <v>0.18986298127799908</v>
      </c>
      <c r="AR584" s="112">
        <f t="shared" si="122"/>
        <v>5.4059999847735012E-2</v>
      </c>
      <c r="AS584" s="112">
        <f t="shared" si="123"/>
        <v>9.6499034718577653E-2</v>
      </c>
      <c r="AT584" s="112">
        <f t="shared" si="124"/>
        <v>5.9955704420980487E-3</v>
      </c>
      <c r="AU584" s="112">
        <f t="shared" si="125"/>
        <v>8.0368191886834264E-2</v>
      </c>
      <c r="AV584" s="112">
        <f t="shared" si="126"/>
        <v>0.12422059192520529</v>
      </c>
      <c r="AW584" s="112">
        <f t="shared" si="127"/>
        <v>6.9904998811816846E-2</v>
      </c>
      <c r="AX584" s="112">
        <f t="shared" si="128"/>
        <v>1</v>
      </c>
      <c r="AY584" s="112">
        <f>SUMPRODUCT(AN584:AW584,幕後結果_最佳化!$Z$1005:$AI$1005)</f>
        <v>0.44677082769240839</v>
      </c>
      <c r="AZ584" s="112">
        <f>(SUMPRODUCT(AN584:AW584,MMULT(AN584:AW584,幕後結果!$AB$9:$AK$18)))*252</f>
        <v>5.0422304272666876E-2</v>
      </c>
      <c r="BA584" s="112">
        <f t="shared" si="129"/>
        <v>0.22454911327517391</v>
      </c>
      <c r="BB584" s="88">
        <f t="shared" si="130"/>
        <v>1.7985857160677563</v>
      </c>
      <c r="BC584" s="46"/>
      <c r="BD584" s="46"/>
    </row>
    <row r="585" spans="1:56">
      <c r="A585" s="81">
        <v>584</v>
      </c>
      <c r="B585" s="112">
        <v>0.45601596411294532</v>
      </c>
      <c r="C585" s="112">
        <v>0.91390688475889248</v>
      </c>
      <c r="D585" s="112">
        <v>0.35666330736076102</v>
      </c>
      <c r="E585" s="112">
        <v>0.18418767062729868</v>
      </c>
      <c r="F585" s="112">
        <v>0.33614539609959149</v>
      </c>
      <c r="G585" s="112">
        <v>0.7064326739780058</v>
      </c>
      <c r="H585" s="112">
        <v>0.26961063877467195</v>
      </c>
      <c r="I585" s="112">
        <v>0.79182298017742281</v>
      </c>
      <c r="J585" s="112">
        <v>6.6848052397938007E-2</v>
      </c>
      <c r="K585" s="90">
        <v>0.42448952416283214</v>
      </c>
      <c r="L585" s="91"/>
      <c r="M585" s="92">
        <v>584</v>
      </c>
      <c r="N585" s="115">
        <v>-0.1104759424320768</v>
      </c>
      <c r="O585" s="115">
        <v>1.3652126280690771</v>
      </c>
      <c r="P585" s="115">
        <v>-0.36739203133390758</v>
      </c>
      <c r="Q585" s="115">
        <v>-0.89952076343396137</v>
      </c>
      <c r="R585" s="115">
        <v>-0.42300612507054552</v>
      </c>
      <c r="S585" s="115">
        <v>0.54299295644947276</v>
      </c>
      <c r="T585" s="115">
        <v>-0.61399099539908431</v>
      </c>
      <c r="U585" s="112">
        <v>0.81276284874355598</v>
      </c>
      <c r="V585" s="112">
        <v>-1.4996846647055451</v>
      </c>
      <c r="W585" s="84">
        <v>-0.19042124858781564</v>
      </c>
      <c r="X585" s="46"/>
      <c r="Y585" s="85">
        <v>584</v>
      </c>
      <c r="Z585" s="112">
        <f>(幕後結果!$AB$2+幕後結果!$AB$4*幕後結果_最佳化!$N1586)*12/3</f>
        <v>-0.18545177511004787</v>
      </c>
      <c r="AA585" s="112">
        <f>(幕後結果!$AC$2+幕後結果!$AC$4*幕後結果_最佳化!$O1586)*12/3</f>
        <v>0.49384516953989355</v>
      </c>
      <c r="AB585" s="112">
        <f>(幕後結果!$AD$2+幕後結果!$AD$4*幕後結果_最佳化!$P1586)*12/3</f>
        <v>0.24961249622763551</v>
      </c>
      <c r="AC585" s="112">
        <f>(幕後結果!$AE$2+幕後結果!$AE$4*幕後結果_最佳化!$Q1586)*12/3</f>
        <v>0.37859522785717847</v>
      </c>
      <c r="AD585" s="112">
        <f>(幕後結果!$AF$2+幕後結果!$AF$4*幕後結果_最佳化!$R1586)*12/3</f>
        <v>1.7399643308323653</v>
      </c>
      <c r="AE585" s="112">
        <f>(幕後結果!$AG$2+幕後結果!$AG$4*幕後結果_最佳化!$S1586)*12/3</f>
        <v>0.70629315824846595</v>
      </c>
      <c r="AF585" s="112">
        <f>(幕後結果!$AH$2+幕後結果!$AH$4*幕後結果_最佳化!$T1586)*12/3</f>
        <v>-0.51656824036717019</v>
      </c>
      <c r="AG585" s="112">
        <f>(幕後結果!$AI$2+幕後結果!$AI$4*幕後結果_最佳化!$U1586)*12/3</f>
        <v>0.65232519584799942</v>
      </c>
      <c r="AH585" s="112">
        <f>(幕後結果!$AJ$2+幕後結果!$AJ$4*幕後結果_最佳化!$V1586)*12/3</f>
        <v>-0.41830710266613269</v>
      </c>
      <c r="AI585" s="86">
        <f>(幕後結果!$AK$2+幕後結果!$AK$4*幕後結果_最佳化!$W1586)*12/3</f>
        <v>8.1814277412642078E-3</v>
      </c>
      <c r="AJ585" s="46"/>
      <c r="AK585" s="46"/>
      <c r="AL585" s="46"/>
      <c r="AM585" s="94">
        <v>584</v>
      </c>
      <c r="AN585" s="112">
        <f t="shared" si="118"/>
        <v>0.18954008371946376</v>
      </c>
      <c r="AO585" s="112">
        <f t="shared" si="119"/>
        <v>0.12591835975994289</v>
      </c>
      <c r="AP585" s="112">
        <f t="shared" si="120"/>
        <v>6.2477241710728187E-2</v>
      </c>
      <c r="AQ585" s="112">
        <f t="shared" si="121"/>
        <v>7.0949579698936331E-3</v>
      </c>
      <c r="AR585" s="112">
        <f t="shared" si="122"/>
        <v>0.17843337861954697</v>
      </c>
      <c r="AS585" s="112">
        <f t="shared" si="123"/>
        <v>0.18857837356779125</v>
      </c>
      <c r="AT585" s="112">
        <f t="shared" si="124"/>
        <v>9.5770647408459364E-2</v>
      </c>
      <c r="AU585" s="112">
        <f t="shared" si="125"/>
        <v>0.11805922400454755</v>
      </c>
      <c r="AV585" s="112">
        <f t="shared" si="126"/>
        <v>3.1413448928194476E-2</v>
      </c>
      <c r="AW585" s="112">
        <f t="shared" si="127"/>
        <v>2.7142843114317679E-3</v>
      </c>
      <c r="AX585" s="112">
        <f t="shared" si="128"/>
        <v>0.99999999999999989</v>
      </c>
      <c r="AY585" s="112">
        <f>SUMPRODUCT(AN585:AW585,幕後結果_最佳化!$Z$1005:$AI$1005)</f>
        <v>0.27613550029728795</v>
      </c>
      <c r="AZ585" s="112">
        <f>(SUMPRODUCT(AN585:AW585,MMULT(AN585:AW585,幕後結果!$AB$9:$AK$18)))*252</f>
        <v>6.4475496663237056E-2</v>
      </c>
      <c r="BA585" s="112">
        <f t="shared" si="129"/>
        <v>0.25392025650435424</v>
      </c>
      <c r="BB585" s="88">
        <f t="shared" si="130"/>
        <v>0.91853837700139696</v>
      </c>
      <c r="BC585" s="46"/>
      <c r="BD585" s="46"/>
    </row>
    <row r="586" spans="1:56">
      <c r="A586" s="81">
        <v>585</v>
      </c>
      <c r="B586" s="112">
        <v>4.638154171254949E-2</v>
      </c>
      <c r="C586" s="112">
        <v>0.32448370734108778</v>
      </c>
      <c r="D586" s="112">
        <v>0.54240713427101017</v>
      </c>
      <c r="E586" s="112">
        <v>0.63952523508390779</v>
      </c>
      <c r="F586" s="112">
        <v>8.9077119703278917E-2</v>
      </c>
      <c r="G586" s="112">
        <v>0.84890395907702754</v>
      </c>
      <c r="H586" s="112">
        <v>0.907228245388225</v>
      </c>
      <c r="I586" s="112">
        <v>0.11387365238673608</v>
      </c>
      <c r="J586" s="112">
        <v>0.44825787825327912</v>
      </c>
      <c r="K586" s="90">
        <v>0.97436332306203988</v>
      </c>
      <c r="L586" s="91"/>
      <c r="M586" s="92">
        <v>585</v>
      </c>
      <c r="N586" s="115">
        <v>-1.680999130647882</v>
      </c>
      <c r="O586" s="115">
        <v>-0.45519714443747167</v>
      </c>
      <c r="P586" s="115">
        <v>0.10649990414554443</v>
      </c>
      <c r="Q586" s="115">
        <v>0.35719005584178382</v>
      </c>
      <c r="R586" s="115">
        <v>-1.3464599152462371</v>
      </c>
      <c r="S586" s="115">
        <v>1.0317439517775346</v>
      </c>
      <c r="T586" s="115">
        <v>1.3238781703207585</v>
      </c>
      <c r="U586" s="112">
        <v>-1.2061820466732218</v>
      </c>
      <c r="V586" s="112">
        <v>-0.13006404482144807</v>
      </c>
      <c r="W586" s="84">
        <v>1.9491848471905175</v>
      </c>
      <c r="X586" s="46"/>
      <c r="Y586" s="85">
        <v>585</v>
      </c>
      <c r="Z586" s="112">
        <f>(幕後結果!$AB$2+幕後結果!$AB$4*幕後結果_最佳化!$N1587)*12/3</f>
        <v>-2.1353354627591181</v>
      </c>
      <c r="AA586" s="112">
        <f>(幕後結果!$AC$2+幕後結果!$AC$4*幕後結果_最佳化!$O1587)*12/3</f>
        <v>-2.1512672783435107</v>
      </c>
      <c r="AB586" s="112">
        <f>(幕後結果!$AD$2+幕後結果!$AD$4*幕後結果_最佳化!$P1587)*12/3</f>
        <v>2.0759465264985622E-3</v>
      </c>
      <c r="AC586" s="112">
        <f>(幕後結果!$AE$2+幕後結果!$AE$4*幕後結果_最佳化!$Q1587)*12/3</f>
        <v>0.99309545172523128</v>
      </c>
      <c r="AD586" s="112">
        <f>(幕後結果!$AF$2+幕後結果!$AF$4*幕後結果_最佳化!$R1587)*12/3</f>
        <v>0.19346934036170782</v>
      </c>
      <c r="AE586" s="112">
        <f>(幕後結果!$AG$2+幕後結果!$AG$4*幕後結果_最佳化!$S1587)*12/3</f>
        <v>0.60963721001434479</v>
      </c>
      <c r="AF586" s="112">
        <f>(幕後結果!$AH$2+幕後結果!$AH$4*幕後結果_最佳化!$T1587)*12/3</f>
        <v>0.62919255739940894</v>
      </c>
      <c r="AG586" s="112">
        <f>(幕後結果!$AI$2+幕後結果!$AI$4*幕後結果_最佳化!$U1587)*12/3</f>
        <v>-0.66168550107413415</v>
      </c>
      <c r="AH586" s="112">
        <f>(幕後結果!$AJ$2+幕後結果!$AJ$4*幕後結果_最佳化!$V1587)*12/3</f>
        <v>0.50138906244284398</v>
      </c>
      <c r="AI586" s="86">
        <f>(幕後結果!$AK$2+幕後結果!$AK$4*幕後結果_最佳化!$W1587)*12/3</f>
        <v>0.9189150342537461</v>
      </c>
      <c r="AJ586" s="46"/>
      <c r="AK586" s="46"/>
      <c r="AL586" s="46"/>
      <c r="AM586" s="94">
        <v>585</v>
      </c>
      <c r="AN586" s="112">
        <f t="shared" si="118"/>
        <v>4.8425796028512019E-2</v>
      </c>
      <c r="AO586" s="112">
        <f t="shared" si="119"/>
        <v>0.16498579300592656</v>
      </c>
      <c r="AP586" s="112">
        <f t="shared" si="120"/>
        <v>3.0586485088569218E-2</v>
      </c>
      <c r="AQ586" s="112">
        <f t="shared" si="121"/>
        <v>0.10286430577901602</v>
      </c>
      <c r="AR586" s="112">
        <f t="shared" si="122"/>
        <v>0.16135221304048689</v>
      </c>
      <c r="AS586" s="112">
        <f t="shared" si="123"/>
        <v>0.10565169850229729</v>
      </c>
      <c r="AT586" s="112">
        <f t="shared" si="124"/>
        <v>0.10271823912429338</v>
      </c>
      <c r="AU586" s="112">
        <f t="shared" si="125"/>
        <v>3.4555268556577493E-2</v>
      </c>
      <c r="AV586" s="112">
        <f t="shared" si="126"/>
        <v>0.15472951315622324</v>
      </c>
      <c r="AW586" s="112">
        <f t="shared" si="127"/>
        <v>9.4130687718097877E-2</v>
      </c>
      <c r="AX586" s="112">
        <f t="shared" si="128"/>
        <v>1</v>
      </c>
      <c r="AY586" s="112">
        <f>SUMPRODUCT(AN586:AW586,幕後結果_最佳化!$Z$1005:$AI$1005)</f>
        <v>0.40100367784498514</v>
      </c>
      <c r="AZ586" s="112">
        <f>(SUMPRODUCT(AN586:AW586,MMULT(AN586:AW586,幕後結果!$AB$9:$AK$18)))*252</f>
        <v>5.6459839509109523E-2</v>
      </c>
      <c r="BA586" s="112">
        <f t="shared" si="129"/>
        <v>0.23761279323535911</v>
      </c>
      <c r="BB586" s="88">
        <f t="shared" si="130"/>
        <v>1.5070892142170054</v>
      </c>
      <c r="BC586" s="46"/>
      <c r="BD586" s="46"/>
    </row>
    <row r="587" spans="1:56">
      <c r="A587" s="81">
        <v>586</v>
      </c>
      <c r="B587" s="112">
        <v>4.6203622882179163E-2</v>
      </c>
      <c r="C587" s="112">
        <v>0.53913552802215547</v>
      </c>
      <c r="D587" s="112">
        <v>0.37965375878914021</v>
      </c>
      <c r="E587" s="112">
        <v>0.88447176205408073</v>
      </c>
      <c r="F587" s="112">
        <v>0.89876534733256253</v>
      </c>
      <c r="G587" s="112">
        <v>0.81896842541149018</v>
      </c>
      <c r="H587" s="112">
        <v>0.96300254773642302</v>
      </c>
      <c r="I587" s="112">
        <v>0.57453609396166616</v>
      </c>
      <c r="J587" s="112">
        <v>0.34898210989975076</v>
      </c>
      <c r="K587" s="90">
        <v>1.5422099907114406E-2</v>
      </c>
      <c r="L587" s="91"/>
      <c r="M587" s="92">
        <v>586</v>
      </c>
      <c r="N587" s="115">
        <v>-1.6828339243248041</v>
      </c>
      <c r="O587" s="115">
        <v>9.8256090694729611E-2</v>
      </c>
      <c r="P587" s="115">
        <v>-0.30639026764813199</v>
      </c>
      <c r="Q587" s="115">
        <v>1.1976418510980396</v>
      </c>
      <c r="R587" s="115">
        <v>1.2745479081806461</v>
      </c>
      <c r="S587" s="115">
        <v>0.91144082907896995</v>
      </c>
      <c r="T587" s="115">
        <v>1.7866448711034315</v>
      </c>
      <c r="U587" s="112">
        <v>0.1879347365133813</v>
      </c>
      <c r="V587" s="112">
        <v>-0.3880700166821428</v>
      </c>
      <c r="W587" s="84">
        <v>-2.1590769210286118</v>
      </c>
      <c r="X587" s="46"/>
      <c r="Y587" s="85">
        <v>586</v>
      </c>
      <c r="Z587" s="112">
        <f>(幕後結果!$AB$2+幕後結果!$AB$4*幕後結果_最佳化!$N1588)*12/3</f>
        <v>-2.1376134515769056</v>
      </c>
      <c r="AA587" s="112">
        <f>(幕後結果!$AC$2+幕後結果!$AC$4*幕後結果_最佳化!$O1588)*12/3</f>
        <v>-1.3887277744319786</v>
      </c>
      <c r="AB587" s="112">
        <f>(幕後結果!$AD$2+幕後結果!$AD$4*幕後結果_最佳化!$P1588)*12/3</f>
        <v>-0.29980569671559087</v>
      </c>
      <c r="AC587" s="112">
        <f>(幕後結果!$AE$2+幕後結果!$AE$4*幕後結果_最佳化!$Q1588)*12/3</f>
        <v>1.6008698907116183</v>
      </c>
      <c r="AD587" s="112">
        <f>(幕後結果!$AF$2+幕後結果!$AF$4*幕後結果_最佳化!$R1588)*12/3</f>
        <v>3.0977273385489017</v>
      </c>
      <c r="AE587" s="112">
        <f>(幕後結果!$AG$2+幕後結果!$AG$4*幕後結果_最佳化!$S1588)*12/3</f>
        <v>1.2002194384869718</v>
      </c>
      <c r="AF587" s="112">
        <f>(幕後結果!$AH$2+幕後結果!$AH$4*幕後結果_最佳化!$T1588)*12/3</f>
        <v>1.3764008837357544</v>
      </c>
      <c r="AG587" s="112">
        <f>(幕後結果!$AI$2+幕後結果!$AI$4*幕後結果_最佳化!$U1588)*12/3</f>
        <v>1.1289476429867928</v>
      </c>
      <c r="AH587" s="112">
        <f>(幕後結果!$AJ$2+幕後結果!$AJ$4*幕後結果_最佳化!$V1588)*12/3</f>
        <v>1.0197291602348535</v>
      </c>
      <c r="AI587" s="86">
        <f>(幕後結果!$AK$2+幕後結果!$AK$4*幕後結果_最佳化!$W1588)*12/3</f>
        <v>-1.3828515076447221</v>
      </c>
      <c r="AJ587" s="46"/>
      <c r="AK587" s="46"/>
      <c r="AL587" s="46"/>
      <c r="AM587" s="94">
        <v>586</v>
      </c>
      <c r="AN587" s="112">
        <f t="shared" si="118"/>
        <v>9.944555453770354E-2</v>
      </c>
      <c r="AO587" s="112">
        <f t="shared" si="119"/>
        <v>0.15795845088701932</v>
      </c>
      <c r="AP587" s="112">
        <f t="shared" si="120"/>
        <v>2.8779874242125369E-2</v>
      </c>
      <c r="AQ587" s="112">
        <f t="shared" si="121"/>
        <v>5.0181945813392338E-2</v>
      </c>
      <c r="AR587" s="112">
        <f t="shared" si="122"/>
        <v>8.2656305972811275E-2</v>
      </c>
      <c r="AS587" s="112">
        <f t="shared" si="123"/>
        <v>0.16362958366255309</v>
      </c>
      <c r="AT587" s="112">
        <f t="shared" si="124"/>
        <v>0.1174803872777328</v>
      </c>
      <c r="AU587" s="112">
        <f t="shared" si="125"/>
        <v>1.366195259607696E-2</v>
      </c>
      <c r="AV587" s="112">
        <f t="shared" si="126"/>
        <v>8.5971584953726241E-2</v>
      </c>
      <c r="AW587" s="112">
        <f t="shared" si="127"/>
        <v>0.20023436005685905</v>
      </c>
      <c r="AX587" s="112">
        <f t="shared" si="128"/>
        <v>1</v>
      </c>
      <c r="AY587" s="112">
        <f>SUMPRODUCT(AN587:AW587,幕後結果_最佳化!$Z$1005:$AI$1005)</f>
        <v>0.10876487200668697</v>
      </c>
      <c r="AZ587" s="112">
        <f>(SUMPRODUCT(AN587:AW587,MMULT(AN587:AW587,幕後結果!$AB$9:$AK$18)))*252</f>
        <v>5.5155117266149994E-2</v>
      </c>
      <c r="BA587" s="112">
        <f t="shared" si="129"/>
        <v>0.23485126626473615</v>
      </c>
      <c r="BB587" s="88">
        <f t="shared" si="130"/>
        <v>0.28045355281346784</v>
      </c>
      <c r="BC587" s="46"/>
      <c r="BD587" s="46"/>
    </row>
    <row r="588" spans="1:56">
      <c r="A588" s="81">
        <v>587</v>
      </c>
      <c r="B588" s="112">
        <v>0.95255262404486873</v>
      </c>
      <c r="C588" s="112">
        <v>0.57935370517196616</v>
      </c>
      <c r="D588" s="112">
        <v>0.36519613357310687</v>
      </c>
      <c r="E588" s="112">
        <v>0.64656614703522597</v>
      </c>
      <c r="F588" s="112">
        <v>0.42145966338192875</v>
      </c>
      <c r="G588" s="112">
        <v>2.6812522291913332E-2</v>
      </c>
      <c r="H588" s="112">
        <v>0.28438184949482115</v>
      </c>
      <c r="I588" s="112">
        <v>0.75488139859826631</v>
      </c>
      <c r="J588" s="112">
        <v>0.91815513898031864</v>
      </c>
      <c r="K588" s="90">
        <v>0.15827890377897491</v>
      </c>
      <c r="L588" s="91"/>
      <c r="M588" s="92">
        <v>587</v>
      </c>
      <c r="N588" s="115">
        <v>1.6701244080633726</v>
      </c>
      <c r="O588" s="115">
        <v>0.2002403778274946</v>
      </c>
      <c r="P588" s="115">
        <v>-0.34460377534801956</v>
      </c>
      <c r="Q588" s="115">
        <v>0.37606616713974805</v>
      </c>
      <c r="R588" s="115">
        <v>-0.19816070998827515</v>
      </c>
      <c r="S588" s="115">
        <v>-1.9298530788046775</v>
      </c>
      <c r="T588" s="115">
        <v>-0.56987320609852721</v>
      </c>
      <c r="U588" s="112">
        <v>0.68993159969925832</v>
      </c>
      <c r="V588" s="112">
        <v>1.3927687801519828</v>
      </c>
      <c r="W588" s="84">
        <v>-1.0015565655229166</v>
      </c>
      <c r="X588" s="46"/>
      <c r="Y588" s="85">
        <v>587</v>
      </c>
      <c r="Z588" s="112">
        <f>(幕後結果!$AB$2+幕後結果!$AB$4*幕後結果_最佳化!$N1589)*12/3</f>
        <v>2.0252532967441428</v>
      </c>
      <c r="AA588" s="112">
        <f>(幕後結果!$AC$2+幕後結果!$AC$4*幕後結果_最佳化!$O1589)*12/3</f>
        <v>-0.9568639572941301</v>
      </c>
      <c r="AB588" s="112">
        <f>(幕後結果!$AD$2+幕後結果!$AD$4*幕後結果_最佳化!$P1589)*12/3</f>
        <v>0.68730888596977213</v>
      </c>
      <c r="AC588" s="112">
        <f>(幕後結果!$AE$2+幕後結果!$AE$4*幕後結果_最佳化!$Q1589)*12/3</f>
        <v>1.2134565928024783</v>
      </c>
      <c r="AD588" s="112">
        <f>(幕後結果!$AF$2+幕後結果!$AF$4*幕後結果_最佳化!$R1589)*12/3</f>
        <v>2.47777274233502</v>
      </c>
      <c r="AE588" s="112">
        <f>(幕後結果!$AG$2+幕後結果!$AG$4*幕後結果_最佳化!$S1589)*12/3</f>
        <v>-2.0778717575100747</v>
      </c>
      <c r="AF588" s="112">
        <f>(幕後結果!$AH$2+幕後結果!$AH$4*幕後結果_最佳化!$T1589)*12/3</f>
        <v>-0.45386374622092313</v>
      </c>
      <c r="AG588" s="112">
        <f>(幕後結果!$AI$2+幕後結果!$AI$4*幕後結果_最佳化!$U1589)*12/3</f>
        <v>1.0559619388695167</v>
      </c>
      <c r="AH588" s="112">
        <f>(幕後結果!$AJ$2+幕後結果!$AJ$4*幕後結果_最佳化!$V1589)*12/3</f>
        <v>2.5037066846955103</v>
      </c>
      <c r="AI588" s="86">
        <f>(幕後結果!$AK$2+幕後結果!$AK$4*幕後結果_最佳化!$W1589)*12/3</f>
        <v>-0.15269803796382453</v>
      </c>
      <c r="AJ588" s="46"/>
      <c r="AK588" s="46"/>
      <c r="AL588" s="46"/>
      <c r="AM588" s="94">
        <v>587</v>
      </c>
      <c r="AN588" s="112">
        <f t="shared" si="118"/>
        <v>7.1213545724590668E-2</v>
      </c>
      <c r="AO588" s="112">
        <f t="shared" si="119"/>
        <v>1.5235602514047594E-2</v>
      </c>
      <c r="AP588" s="112">
        <f t="shared" si="120"/>
        <v>0.17719650459934719</v>
      </c>
      <c r="AQ588" s="112">
        <f t="shared" si="121"/>
        <v>0.14743649826936536</v>
      </c>
      <c r="AR588" s="112">
        <f t="shared" si="122"/>
        <v>8.4559076607390843E-2</v>
      </c>
      <c r="AS588" s="112">
        <f t="shared" si="123"/>
        <v>0.17839575405554409</v>
      </c>
      <c r="AT588" s="112">
        <f t="shared" si="124"/>
        <v>0.10612738662324601</v>
      </c>
      <c r="AU588" s="112">
        <f t="shared" si="125"/>
        <v>3.843819136808959E-2</v>
      </c>
      <c r="AV588" s="112">
        <f t="shared" si="126"/>
        <v>5.7097281202285549E-2</v>
      </c>
      <c r="AW588" s="112">
        <f t="shared" si="127"/>
        <v>0.12430015903609314</v>
      </c>
      <c r="AX588" s="112">
        <f t="shared" si="128"/>
        <v>1</v>
      </c>
      <c r="AY588" s="112">
        <f>SUMPRODUCT(AN588:AW588,幕後結果_最佳化!$Z$1005:$AI$1005)</f>
        <v>0.434753310915174</v>
      </c>
      <c r="AZ588" s="112">
        <f>(SUMPRODUCT(AN588:AW588,MMULT(AN588:AW588,幕後結果!$AB$9:$AK$18)))*252</f>
        <v>4.4682901233341343E-2</v>
      </c>
      <c r="BA588" s="112">
        <f t="shared" si="129"/>
        <v>0.21138330405531403</v>
      </c>
      <c r="BB588" s="88">
        <f t="shared" si="130"/>
        <v>1.8537571482591417</v>
      </c>
      <c r="BC588" s="46"/>
      <c r="BD588" s="46"/>
    </row>
    <row r="589" spans="1:56">
      <c r="A589" s="81">
        <v>588</v>
      </c>
      <c r="B589" s="112">
        <v>0.12992436685855657</v>
      </c>
      <c r="C589" s="112">
        <v>0.63588857968964052</v>
      </c>
      <c r="D589" s="112">
        <v>0.14911015949531237</v>
      </c>
      <c r="E589" s="112">
        <v>0.85475907004866181</v>
      </c>
      <c r="F589" s="112">
        <v>0.87909345044560672</v>
      </c>
      <c r="G589" s="112">
        <v>0.39541493749404322</v>
      </c>
      <c r="H589" s="112">
        <v>0.74536194392091337</v>
      </c>
      <c r="I589" s="112">
        <v>4.8462400898451774E-2</v>
      </c>
      <c r="J589" s="112">
        <v>0.45688557591398382</v>
      </c>
      <c r="K589" s="90">
        <v>0.51378116892631787</v>
      </c>
      <c r="L589" s="91"/>
      <c r="M589" s="92">
        <v>588</v>
      </c>
      <c r="N589" s="115">
        <v>-1.1267487283080726</v>
      </c>
      <c r="O589" s="115">
        <v>0.34749051821485183</v>
      </c>
      <c r="P589" s="115">
        <v>-1.0402574240696083</v>
      </c>
      <c r="Q589" s="115">
        <v>1.0570651390253316</v>
      </c>
      <c r="R589" s="115">
        <v>1.1704669692305185</v>
      </c>
      <c r="S589" s="115">
        <v>-0.26523312937499499</v>
      </c>
      <c r="T589" s="115">
        <v>0.65996527722990805</v>
      </c>
      <c r="U589" s="112">
        <v>-1.6599485575344572</v>
      </c>
      <c r="V589" s="112">
        <v>-0.10828307000107935</v>
      </c>
      <c r="W589" s="84">
        <v>3.4551140875217802E-2</v>
      </c>
      <c r="X589" s="46"/>
      <c r="Y589" s="85">
        <v>588</v>
      </c>
      <c r="Z589" s="112">
        <f>(幕後結果!$AB$2+幕後結果!$AB$4*幕後結果_最佳化!$N1590)*12/3</f>
        <v>-1.4472056557595245</v>
      </c>
      <c r="AA589" s="112">
        <f>(幕後結果!$AC$2+幕後結果!$AC$4*幕後結果_最佳化!$O1590)*12/3</f>
        <v>-0.99694905394367783</v>
      </c>
      <c r="AB589" s="112">
        <f>(幕後結果!$AD$2+幕後結果!$AD$4*幕後結果_最佳化!$P1590)*12/3</f>
        <v>-0.74249884410347133</v>
      </c>
      <c r="AC589" s="112">
        <f>(幕後結果!$AE$2+幕後結果!$AE$4*幕後結果_最佳化!$Q1590)*12/3</f>
        <v>1.4021767025697536</v>
      </c>
      <c r="AD589" s="112">
        <f>(幕後結果!$AF$2+幕後結果!$AF$4*幕後結果_最佳化!$R1590)*12/3</f>
        <v>3.0833704445399852</v>
      </c>
      <c r="AE589" s="112">
        <f>(幕後結果!$AG$2+幕後結果!$AG$4*幕後結果_最佳化!$S1590)*12/3</f>
        <v>1.6151412670504087E-2</v>
      </c>
      <c r="AF589" s="112">
        <f>(幕後結果!$AH$2+幕後結果!$AH$4*幕後結果_最佳化!$T1590)*12/3</f>
        <v>0.58770176579696087</v>
      </c>
      <c r="AG589" s="112">
        <f>(幕後結果!$AI$2+幕後結果!$AI$4*幕後結果_最佳化!$U1590)*12/3</f>
        <v>-0.48075942428250795</v>
      </c>
      <c r="AH589" s="112">
        <f>(幕後結果!$AJ$2+幕後結果!$AJ$4*幕後結果_最佳化!$V1590)*12/3</f>
        <v>1.2759922016975733</v>
      </c>
      <c r="AI589" s="86">
        <f>(幕後結果!$AK$2+幕後結果!$AK$4*幕後結果_最佳化!$W1590)*12/3</f>
        <v>0.21090548092056469</v>
      </c>
      <c r="AJ589" s="46"/>
      <c r="AK589" s="46"/>
      <c r="AL589" s="46"/>
      <c r="AM589" s="94">
        <v>588</v>
      </c>
      <c r="AN589" s="112">
        <f t="shared" si="118"/>
        <v>4.2220546411595339E-2</v>
      </c>
      <c r="AO589" s="112">
        <f t="shared" si="119"/>
        <v>0.15420900944936106</v>
      </c>
      <c r="AP589" s="112">
        <f t="shared" si="120"/>
        <v>0.14672066134616962</v>
      </c>
      <c r="AQ589" s="112">
        <f t="shared" si="121"/>
        <v>3.0163177482360876E-2</v>
      </c>
      <c r="AR589" s="112">
        <f t="shared" si="122"/>
        <v>2.7366602027879237E-2</v>
      </c>
      <c r="AS589" s="112">
        <f t="shared" si="123"/>
        <v>6.8418134301093808E-2</v>
      </c>
      <c r="AT589" s="112">
        <f t="shared" si="124"/>
        <v>0.16884009004000283</v>
      </c>
      <c r="AU589" s="112">
        <f t="shared" si="125"/>
        <v>0.10353206837237554</v>
      </c>
      <c r="AV589" s="112">
        <f t="shared" si="126"/>
        <v>6.6736691300195633E-2</v>
      </c>
      <c r="AW589" s="112">
        <f t="shared" si="127"/>
        <v>0.19179301926896611</v>
      </c>
      <c r="AX589" s="112">
        <f t="shared" si="128"/>
        <v>1</v>
      </c>
      <c r="AY589" s="112">
        <f>SUMPRODUCT(AN589:AW589,幕後結果_最佳化!$Z$1005:$AI$1005)</f>
        <v>5.1565385886155272E-2</v>
      </c>
      <c r="AZ589" s="112">
        <f>(SUMPRODUCT(AN589:AW589,MMULT(AN589:AW589,幕後結果!$AB$9:$AK$18)))*252</f>
        <v>5.0473854460441919E-2</v>
      </c>
      <c r="BA589" s="112">
        <f t="shared" si="129"/>
        <v>0.22466386994895712</v>
      </c>
      <c r="BB589" s="88">
        <f t="shared" si="130"/>
        <v>3.8570446988757105E-2</v>
      </c>
      <c r="BC589" s="46"/>
      <c r="BD589" s="46"/>
    </row>
    <row r="590" spans="1:56">
      <c r="A590" s="81">
        <v>589</v>
      </c>
      <c r="B590" s="112">
        <v>0.86691118201362283</v>
      </c>
      <c r="C590" s="112">
        <v>0.57774355490982221</v>
      </c>
      <c r="D590" s="112">
        <v>0.79556766999196227</v>
      </c>
      <c r="E590" s="112">
        <v>0.48672025981955569</v>
      </c>
      <c r="F590" s="112">
        <v>9.3094924456386563E-2</v>
      </c>
      <c r="G590" s="112">
        <v>0.73737780519096807</v>
      </c>
      <c r="H590" s="112">
        <v>0.49343850468045813</v>
      </c>
      <c r="I590" s="112">
        <v>0.79497657761109419</v>
      </c>
      <c r="J590" s="112">
        <v>0.47684352864066337</v>
      </c>
      <c r="K590" s="90">
        <v>0.22892675366500526</v>
      </c>
      <c r="L590" s="91"/>
      <c r="M590" s="92">
        <v>589</v>
      </c>
      <c r="N590" s="115">
        <v>1.1119081690666301</v>
      </c>
      <c r="O590" s="115">
        <v>0.19612428308986635</v>
      </c>
      <c r="P590" s="115">
        <v>0.82589323230462597</v>
      </c>
      <c r="Q590" s="115">
        <v>-3.3293521941984323E-2</v>
      </c>
      <c r="R590" s="115">
        <v>-1.3219348423190276</v>
      </c>
      <c r="S590" s="115">
        <v>0.63528218620157761</v>
      </c>
      <c r="T590" s="115">
        <v>-1.6447971289128973E-2</v>
      </c>
      <c r="U590" s="112">
        <v>0.8238111963949909</v>
      </c>
      <c r="V590" s="112">
        <v>-5.8077298193653468E-2</v>
      </c>
      <c r="W590" s="84">
        <v>-0.7423859869260141</v>
      </c>
      <c r="X590" s="46"/>
      <c r="Y590" s="85">
        <v>589</v>
      </c>
      <c r="Z590" s="112">
        <f>(幕後結果!$AB$2+幕後結果!$AB$4*幕後結果_最佳化!$N1591)*12/3</f>
        <v>1.332199703669146</v>
      </c>
      <c r="AA590" s="112">
        <f>(幕後結果!$AC$2+幕後結果!$AC$4*幕後結果_最佳化!$O1591)*12/3</f>
        <v>-1.0110368951131727</v>
      </c>
      <c r="AB590" s="112">
        <f>(幕後結果!$AD$2+幕後結果!$AD$4*幕後結果_最佳化!$P1591)*12/3</f>
        <v>1.532353160205209</v>
      </c>
      <c r="AC590" s="112">
        <f>(幕後結果!$AE$2+幕後結果!$AE$4*幕後結果_最佳化!$Q1591)*12/3</f>
        <v>1.1585758549670038</v>
      </c>
      <c r="AD590" s="112">
        <f>(幕後結果!$AF$2+幕後結果!$AF$4*幕後結果_最佳化!$R1591)*12/3</f>
        <v>1.2679399871988966</v>
      </c>
      <c r="AE590" s="112">
        <f>(幕後結果!$AG$2+幕後結果!$AG$4*幕後結果_最佳化!$S1591)*12/3</f>
        <v>0.33447937602911709</v>
      </c>
      <c r="AF590" s="112">
        <f>(幕後結果!$AH$2+幕後結果!$AH$4*幕後結果_最佳化!$T1591)*12/3</f>
        <v>-0.23320598892682046</v>
      </c>
      <c r="AG590" s="112">
        <f>(幕後結果!$AI$2+幕後結果!$AI$4*幕後結果_最佳化!$U1591)*12/3</f>
        <v>1.2990740114472819</v>
      </c>
      <c r="AH590" s="112">
        <f>(幕後結果!$AJ$2+幕後結果!$AJ$4*幕後結果_最佳化!$V1591)*12/3</f>
        <v>0.92343561716387246</v>
      </c>
      <c r="AI590" s="86">
        <f>(幕後結果!$AK$2+幕後結果!$AK$4*幕後結果_最佳化!$W1591)*12/3</f>
        <v>-0.24928842050150357</v>
      </c>
      <c r="AJ590" s="46"/>
      <c r="AK590" s="46"/>
      <c r="AL590" s="46"/>
      <c r="AM590" s="94">
        <v>589</v>
      </c>
      <c r="AN590" s="112">
        <f t="shared" si="118"/>
        <v>0.1622999157907079</v>
      </c>
      <c r="AO590" s="112">
        <f t="shared" si="119"/>
        <v>4.0993966040092887E-2</v>
      </c>
      <c r="AP590" s="112">
        <f t="shared" si="120"/>
        <v>0.15092443627039806</v>
      </c>
      <c r="AQ590" s="112">
        <f t="shared" si="121"/>
        <v>0.14253846782012616</v>
      </c>
      <c r="AR590" s="112">
        <f t="shared" si="122"/>
        <v>8.441037367054359E-2</v>
      </c>
      <c r="AS590" s="112">
        <f t="shared" si="123"/>
        <v>0.1273053372216493</v>
      </c>
      <c r="AT590" s="112">
        <f t="shared" si="124"/>
        <v>8.8420335721211177E-2</v>
      </c>
      <c r="AU590" s="112">
        <f t="shared" si="125"/>
        <v>5.3153079318276807E-2</v>
      </c>
      <c r="AV590" s="112">
        <f t="shared" si="126"/>
        <v>5.9922893773054813E-2</v>
      </c>
      <c r="AW590" s="112">
        <f t="shared" si="127"/>
        <v>9.003119437393943E-2</v>
      </c>
      <c r="AX590" s="112">
        <f t="shared" si="128"/>
        <v>1.0000000000000002</v>
      </c>
      <c r="AY590" s="112">
        <f>SUMPRODUCT(AN590:AW590,幕後結果_最佳化!$Z$1005:$AI$1005)</f>
        <v>0.38504243357027196</v>
      </c>
      <c r="AZ590" s="112">
        <f>(SUMPRODUCT(AN590:AW590,MMULT(AN590:AW590,幕後結果!$AB$9:$AK$18)))*252</f>
        <v>4.8039959149390771E-2</v>
      </c>
      <c r="BA590" s="112">
        <f t="shared" si="129"/>
        <v>0.21918019789522677</v>
      </c>
      <c r="BB590" s="88">
        <f t="shared" si="130"/>
        <v>1.5610097848977398</v>
      </c>
      <c r="BC590" s="46"/>
      <c r="BD590" s="46"/>
    </row>
    <row r="591" spans="1:56">
      <c r="A591" s="81">
        <v>590</v>
      </c>
      <c r="B591" s="112">
        <v>0.72511037698639402</v>
      </c>
      <c r="C591" s="112">
        <v>0.61667943677089854</v>
      </c>
      <c r="D591" s="112">
        <v>0.78356465922540264</v>
      </c>
      <c r="E591" s="112">
        <v>0.88351072988156054</v>
      </c>
      <c r="F591" s="112">
        <v>0.66212676381747237</v>
      </c>
      <c r="G591" s="112">
        <v>0.24035826313663766</v>
      </c>
      <c r="H591" s="112">
        <v>0.10217328175613694</v>
      </c>
      <c r="I591" s="112">
        <v>0.65231103162095971</v>
      </c>
      <c r="J591" s="112">
        <v>0.74266975773455557</v>
      </c>
      <c r="K591" s="90">
        <v>0.85887251942434029</v>
      </c>
      <c r="L591" s="91"/>
      <c r="M591" s="92">
        <v>590</v>
      </c>
      <c r="N591" s="115">
        <v>0.59809095373296906</v>
      </c>
      <c r="O591" s="115">
        <v>0.29677128910333245</v>
      </c>
      <c r="P591" s="115">
        <v>0.78428877998367463</v>
      </c>
      <c r="Q591" s="115">
        <v>1.1927213016101899</v>
      </c>
      <c r="R591" s="115">
        <v>0.41827444399241986</v>
      </c>
      <c r="S591" s="115">
        <v>-0.70515058996364122</v>
      </c>
      <c r="T591" s="115">
        <v>-1.2692650041783429</v>
      </c>
      <c r="U591" s="112">
        <v>0.3915673221586623</v>
      </c>
      <c r="V591" s="112">
        <v>0.65159808330738922</v>
      </c>
      <c r="W591" s="84">
        <v>1.0752675475615274</v>
      </c>
      <c r="X591" s="46"/>
      <c r="Y591" s="85">
        <v>590</v>
      </c>
      <c r="Z591" s="112">
        <f>(幕後結果!$AB$2+幕後結果!$AB$4*幕後結果_最佳化!$N1592)*12/3</f>
        <v>0.69426973604442921</v>
      </c>
      <c r="AA591" s="112">
        <f>(幕後結果!$AC$2+幕後結果!$AC$4*幕後結果_最佳化!$O1592)*12/3</f>
        <v>-0.91698102751763633</v>
      </c>
      <c r="AB591" s="112">
        <f>(幕後結果!$AD$2+幕後結果!$AD$4*幕後結果_最佳化!$P1592)*12/3</f>
        <v>1.3517961666815053</v>
      </c>
      <c r="AC591" s="112">
        <f>(幕後結果!$AE$2+幕後結果!$AE$4*幕後結果_最佳化!$Q1592)*12/3</f>
        <v>2.0246262996279452</v>
      </c>
      <c r="AD591" s="112">
        <f>(幕後結果!$AF$2+幕後結果!$AF$4*幕後結果_最佳化!$R1592)*12/3</f>
        <v>3.1488459902865311</v>
      </c>
      <c r="AE591" s="112">
        <f>(幕後結果!$AG$2+幕後結果!$AG$4*幕後結果_最佳化!$S1592)*12/3</f>
        <v>-0.57050475669181944</v>
      </c>
      <c r="AF591" s="112">
        <f>(幕後結果!$AH$2+幕後結果!$AH$4*幕後結果_最佳化!$T1592)*12/3</f>
        <v>-0.64877316124882567</v>
      </c>
      <c r="AG591" s="112">
        <f>(幕後結果!$AI$2+幕後結果!$AI$4*幕後結果_最佳化!$U1592)*12/3</f>
        <v>1.4518705000799923</v>
      </c>
      <c r="AH591" s="112">
        <f>(幕後結果!$AJ$2+幕後結果!$AJ$4*幕後結果_最佳化!$V1592)*12/3</f>
        <v>1.7308414150131286</v>
      </c>
      <c r="AI591" s="86">
        <f>(幕後結果!$AK$2+幕後結果!$AK$4*幕後結果_最佳化!$W1592)*12/3</f>
        <v>1.2575033407980334</v>
      </c>
      <c r="AJ591" s="46"/>
      <c r="AK591" s="46"/>
      <c r="AL591" s="46"/>
      <c r="AM591" s="94">
        <v>590</v>
      </c>
      <c r="AN591" s="112">
        <f t="shared" si="118"/>
        <v>7.4526286870393324E-2</v>
      </c>
      <c r="AO591" s="112">
        <f t="shared" si="119"/>
        <v>0.10311368747145561</v>
      </c>
      <c r="AP591" s="112">
        <f t="shared" si="120"/>
        <v>0.12037796186040461</v>
      </c>
      <c r="AQ591" s="112">
        <f t="shared" si="121"/>
        <v>1.2475826204425952E-2</v>
      </c>
      <c r="AR591" s="112">
        <f t="shared" si="122"/>
        <v>6.5381007779380426E-2</v>
      </c>
      <c r="AS591" s="112">
        <f t="shared" si="123"/>
        <v>0.12179126443133546</v>
      </c>
      <c r="AT591" s="112">
        <f t="shared" si="124"/>
        <v>0.14002548411949117</v>
      </c>
      <c r="AU591" s="112">
        <f t="shared" si="125"/>
        <v>7.5555744191462312E-2</v>
      </c>
      <c r="AV591" s="112">
        <f t="shared" si="126"/>
        <v>0.13800771286861865</v>
      </c>
      <c r="AW591" s="112">
        <f t="shared" si="127"/>
        <v>0.14874502420303237</v>
      </c>
      <c r="AX591" s="112">
        <f t="shared" si="128"/>
        <v>0.99999999999999989</v>
      </c>
      <c r="AY591" s="112">
        <f>SUMPRODUCT(AN591:AW591,幕後結果_最佳化!$Z$1005:$AI$1005)</f>
        <v>0.23619279629904644</v>
      </c>
      <c r="AZ591" s="112">
        <f>(SUMPRODUCT(AN591:AW591,MMULT(AN591:AW591,幕後結果!$AB$9:$AK$18)))*252</f>
        <v>4.7360050385968584E-2</v>
      </c>
      <c r="BA591" s="112">
        <f t="shared" si="129"/>
        <v>0.21762364390380146</v>
      </c>
      <c r="BB591" s="88">
        <f t="shared" si="130"/>
        <v>0.88819759117942976</v>
      </c>
      <c r="BC591" s="46"/>
      <c r="BD591" s="46"/>
    </row>
    <row r="592" spans="1:56">
      <c r="A592" s="81">
        <v>591</v>
      </c>
      <c r="B592" s="112">
        <v>0.96407457933490948</v>
      </c>
      <c r="C592" s="112">
        <v>0.16296589857533506</v>
      </c>
      <c r="D592" s="112">
        <v>5.4334273008999956E-2</v>
      </c>
      <c r="E592" s="112">
        <v>8.2842954915330669E-2</v>
      </c>
      <c r="F592" s="112">
        <v>0.89909977700800692</v>
      </c>
      <c r="G592" s="112">
        <v>6.1655811429395468E-2</v>
      </c>
      <c r="H592" s="112">
        <v>0.51134682734245773</v>
      </c>
      <c r="I592" s="112">
        <v>0.40743685194753754</v>
      </c>
      <c r="J592" s="112">
        <v>0.76227173766357748</v>
      </c>
      <c r="K592" s="90">
        <v>6.0876945598299814E-2</v>
      </c>
      <c r="L592" s="91"/>
      <c r="M592" s="92">
        <v>591</v>
      </c>
      <c r="N592" s="115">
        <v>1.800062048278245</v>
      </c>
      <c r="O592" s="115">
        <v>-0.98234117268312504</v>
      </c>
      <c r="P592" s="115">
        <v>-1.6042064838028638</v>
      </c>
      <c r="Q592" s="115">
        <v>-1.3861997761952389</v>
      </c>
      <c r="R592" s="115">
        <v>1.2764388053931963</v>
      </c>
      <c r="S592" s="115">
        <v>-1.5410212146184654</v>
      </c>
      <c r="T592" s="115">
        <v>2.8446114122810354E-2</v>
      </c>
      <c r="U592" s="112">
        <v>-0.23414333558899081</v>
      </c>
      <c r="V592" s="112">
        <v>0.71362915456726028</v>
      </c>
      <c r="W592" s="84">
        <v>-1.5474536569172241</v>
      </c>
      <c r="X592" s="46"/>
      <c r="Y592" s="85">
        <v>591</v>
      </c>
      <c r="Z592" s="112">
        <f>(幕後結果!$AB$2+幕後結果!$AB$4*幕後結果_最佳化!$N1593)*12/3</f>
        <v>2.1865774255234367</v>
      </c>
      <c r="AA592" s="112">
        <f>(幕後結果!$AC$2+幕後結果!$AC$4*幕後結果_最佳化!$O1593)*12/3</f>
        <v>-2.5752579354226577</v>
      </c>
      <c r="AB592" s="112">
        <f>(幕後結果!$AD$2+幕後結果!$AD$4*幕後結果_最佳化!$P1593)*12/3</f>
        <v>-0.48441198730593654</v>
      </c>
      <c r="AC592" s="112">
        <f>(幕後結果!$AE$2+幕後結果!$AE$4*幕後結果_最佳化!$Q1593)*12/3</f>
        <v>-0.55826813601874647</v>
      </c>
      <c r="AD592" s="112">
        <f>(幕後結果!$AF$2+幕後結果!$AF$4*幕後結果_最佳化!$R1593)*12/3</f>
        <v>3.1210626879045975</v>
      </c>
      <c r="AE592" s="112">
        <f>(幕後結果!$AG$2+幕後結果!$AG$4*幕後結果_最佳化!$S1593)*12/3</f>
        <v>-1.9280243396094401</v>
      </c>
      <c r="AF592" s="112">
        <f>(幕後結果!$AH$2+幕後結果!$AH$4*幕後結果_最佳化!$T1593)*12/3</f>
        <v>-0.28277505254927793</v>
      </c>
      <c r="AG592" s="112">
        <f>(幕後結果!$AI$2+幕後結果!$AI$4*幕後結果_最佳化!$U1593)*12/3</f>
        <v>-0.8439842866149837</v>
      </c>
      <c r="AH592" s="112">
        <f>(幕後結果!$AJ$2+幕後結果!$AJ$4*幕後結果_最佳化!$V1593)*12/3</f>
        <v>2.6966130307014438</v>
      </c>
      <c r="AI592" s="86">
        <f>(幕後結果!$AK$2+幕後結果!$AK$4*幕後結果_最佳化!$W1593)*12/3</f>
        <v>-0.84555704917049967</v>
      </c>
      <c r="AJ592" s="46"/>
      <c r="AK592" s="46"/>
      <c r="AL592" s="46"/>
      <c r="AM592" s="94">
        <v>591</v>
      </c>
      <c r="AN592" s="112">
        <f t="shared" si="118"/>
        <v>0.13517549347008498</v>
      </c>
      <c r="AO592" s="112">
        <f t="shared" si="119"/>
        <v>0.14828779312127449</v>
      </c>
      <c r="AP592" s="112">
        <f t="shared" si="120"/>
        <v>0.11633216889959018</v>
      </c>
      <c r="AQ592" s="112">
        <f t="shared" si="121"/>
        <v>7.5316041275703932E-2</v>
      </c>
      <c r="AR592" s="112">
        <f t="shared" si="122"/>
        <v>0.12885738946142736</v>
      </c>
      <c r="AS592" s="112">
        <f t="shared" si="123"/>
        <v>8.667123665969137E-2</v>
      </c>
      <c r="AT592" s="112">
        <f t="shared" si="124"/>
        <v>0.14620646656887148</v>
      </c>
      <c r="AU592" s="112">
        <f t="shared" si="125"/>
        <v>4.7517294231853746E-2</v>
      </c>
      <c r="AV592" s="112">
        <f t="shared" si="126"/>
        <v>0.11197911789117852</v>
      </c>
      <c r="AW592" s="112">
        <f t="shared" si="127"/>
        <v>3.6569984203239643E-3</v>
      </c>
      <c r="AX592" s="112">
        <f t="shared" si="128"/>
        <v>1</v>
      </c>
      <c r="AY592" s="112">
        <f>SUMPRODUCT(AN592:AW592,幕後結果_最佳化!$Z$1005:$AI$1005)</f>
        <v>0.30621457105816041</v>
      </c>
      <c r="AZ592" s="112">
        <f>(SUMPRODUCT(AN592:AW592,MMULT(AN592:AW592,幕後結果!$AB$9:$AK$18)))*252</f>
        <v>5.2246953394428537E-2</v>
      </c>
      <c r="BA592" s="112">
        <f t="shared" si="129"/>
        <v>0.22857592479180422</v>
      </c>
      <c r="BB592" s="88">
        <f t="shared" si="130"/>
        <v>1.1519785878499562</v>
      </c>
      <c r="BC592" s="46"/>
      <c r="BD592" s="46"/>
    </row>
    <row r="593" spans="1:56">
      <c r="A593" s="81">
        <v>592</v>
      </c>
      <c r="B593" s="112">
        <v>0.62700831299024706</v>
      </c>
      <c r="C593" s="112">
        <v>0.9300819500848585</v>
      </c>
      <c r="D593" s="112">
        <v>3.8296283458585378E-2</v>
      </c>
      <c r="E593" s="112">
        <v>1.5618555639183462E-2</v>
      </c>
      <c r="F593" s="112">
        <v>0.90054623384403665</v>
      </c>
      <c r="G593" s="112">
        <v>0.68020537229734002</v>
      </c>
      <c r="H593" s="112">
        <v>0.30978297005833766</v>
      </c>
      <c r="I593" s="112">
        <v>0.693006847812488</v>
      </c>
      <c r="J593" s="112">
        <v>0.72451281611785245</v>
      </c>
      <c r="K593" s="90">
        <v>0.11279533281911425</v>
      </c>
      <c r="L593" s="91"/>
      <c r="M593" s="92">
        <v>592</v>
      </c>
      <c r="N593" s="115">
        <v>0.3239401132885909</v>
      </c>
      <c r="O593" s="115">
        <v>1.4764016507577236</v>
      </c>
      <c r="P593" s="115">
        <v>-1.7708084102221824</v>
      </c>
      <c r="Q593" s="115">
        <v>-2.1540390293965799</v>
      </c>
      <c r="R593" s="115">
        <v>1.2846702678088784</v>
      </c>
      <c r="S593" s="115">
        <v>0.46827316602013158</v>
      </c>
      <c r="T593" s="115">
        <v>-0.49646561675977963</v>
      </c>
      <c r="U593" s="112">
        <v>0.50439147948846152</v>
      </c>
      <c r="V593" s="112">
        <v>0.59630069363271088</v>
      </c>
      <c r="W593" s="84">
        <v>-1.2117955148201625</v>
      </c>
      <c r="X593" s="46"/>
      <c r="Y593" s="85">
        <v>592</v>
      </c>
      <c r="Z593" s="112">
        <f>(幕後結果!$AB$2+幕後結果!$AB$4*幕後結果_最佳化!$N1594)*12/3</f>
        <v>0.35389765128389411</v>
      </c>
      <c r="AA593" s="112">
        <f>(幕後結果!$AC$2+幕後結果!$AC$4*幕後結果_最佳化!$O1594)*12/3</f>
        <v>0.68481602260599439</v>
      </c>
      <c r="AB593" s="112">
        <f>(幕後結果!$AD$2+幕後結果!$AD$4*幕後結果_最佳化!$P1594)*12/3</f>
        <v>-0.82353866656468833</v>
      </c>
      <c r="AC593" s="112">
        <f>(幕後結果!$AE$2+幕後結果!$AE$4*幕後結果_最佳化!$Q1594)*12/3</f>
        <v>-0.81684708382607951</v>
      </c>
      <c r="AD593" s="112">
        <f>(幕後結果!$AF$2+幕後結果!$AF$4*幕後結果_最佳化!$R1594)*12/3</f>
        <v>3.1377064602214442</v>
      </c>
      <c r="AE593" s="112">
        <f>(幕後結果!$AG$2+幕後結果!$AG$4*幕後結果_最佳化!$S1594)*12/3</f>
        <v>0.84965468566651348</v>
      </c>
      <c r="AF593" s="112">
        <f>(幕後結果!$AH$2+幕後結果!$AH$4*幕後結果_最佳化!$T1594)*12/3</f>
        <v>-0.45512812089874749</v>
      </c>
      <c r="AG593" s="112">
        <f>(幕後結果!$AI$2+幕後結果!$AI$4*幕後結果_最佳化!$U1594)*12/3</f>
        <v>-0.23841173073433641</v>
      </c>
      <c r="AH593" s="112">
        <f>(幕後結果!$AJ$2+幕後結果!$AJ$4*幕後結果_最佳化!$V1594)*12/3</f>
        <v>2.145260170625662</v>
      </c>
      <c r="AI593" s="86">
        <f>(幕後結果!$AK$2+幕後結果!$AK$4*幕後結果_最佳化!$W1594)*12/3</f>
        <v>-0.14562171132843849</v>
      </c>
      <c r="AJ593" s="46"/>
      <c r="AK593" s="46"/>
      <c r="AL593" s="46"/>
      <c r="AM593" s="94">
        <v>592</v>
      </c>
      <c r="AN593" s="112">
        <f t="shared" si="118"/>
        <v>0.14058387536789124</v>
      </c>
      <c r="AO593" s="112">
        <f t="shared" si="119"/>
        <v>7.1816008675457205E-2</v>
      </c>
      <c r="AP593" s="112">
        <f t="shared" si="120"/>
        <v>7.5642000858833101E-3</v>
      </c>
      <c r="AQ593" s="112">
        <f t="shared" si="121"/>
        <v>7.3591215703969232E-2</v>
      </c>
      <c r="AR593" s="112">
        <f t="shared" si="122"/>
        <v>2.7430521420971125E-2</v>
      </c>
      <c r="AS593" s="112">
        <f t="shared" si="123"/>
        <v>0.14772202017896421</v>
      </c>
      <c r="AT593" s="112">
        <f t="shared" si="124"/>
        <v>0.16937346563647257</v>
      </c>
      <c r="AU593" s="112">
        <f t="shared" si="125"/>
        <v>5.5710970952949586E-2</v>
      </c>
      <c r="AV593" s="112">
        <f t="shared" si="126"/>
        <v>0.19976227524502368</v>
      </c>
      <c r="AW593" s="112">
        <f t="shared" si="127"/>
        <v>0.10644544673241758</v>
      </c>
      <c r="AX593" s="112">
        <f t="shared" si="128"/>
        <v>0.99999999999999989</v>
      </c>
      <c r="AY593" s="112">
        <f>SUMPRODUCT(AN593:AW593,幕後結果_最佳化!$Z$1005:$AI$1005)</f>
        <v>0.25544137201515504</v>
      </c>
      <c r="AZ593" s="112">
        <f>(SUMPRODUCT(AN593:AW593,MMULT(AN593:AW593,幕後結果!$AB$9:$AK$18)))*252</f>
        <v>4.4415456420626921E-2</v>
      </c>
      <c r="BA593" s="112">
        <f t="shared" si="129"/>
        <v>0.21074974832873922</v>
      </c>
      <c r="BB593" s="88">
        <f t="shared" si="130"/>
        <v>1.0085011901585816</v>
      </c>
      <c r="BC593" s="46"/>
      <c r="BD593" s="46"/>
    </row>
    <row r="594" spans="1:56">
      <c r="A594" s="81">
        <v>593</v>
      </c>
      <c r="B594" s="112">
        <v>4.999574918763261E-2</v>
      </c>
      <c r="C594" s="112">
        <v>0.207716489403865</v>
      </c>
      <c r="D594" s="112">
        <v>2.9279639090487697E-2</v>
      </c>
      <c r="E594" s="112">
        <v>0.14069946025112223</v>
      </c>
      <c r="F594" s="112">
        <v>2.5550559872722367E-4</v>
      </c>
      <c r="G594" s="112">
        <v>0.48174243730121624</v>
      </c>
      <c r="H594" s="112">
        <v>0.69886008920518994</v>
      </c>
      <c r="I594" s="112">
        <v>0.69362866409952839</v>
      </c>
      <c r="J594" s="112">
        <v>9.6462563761632314E-2</v>
      </c>
      <c r="K594" s="90">
        <v>0.91864761379462401</v>
      </c>
      <c r="L594" s="91"/>
      <c r="M594" s="92">
        <v>593</v>
      </c>
      <c r="N594" s="115">
        <v>-1.6448948440947326</v>
      </c>
      <c r="O594" s="115">
        <v>-0.81437007101591052</v>
      </c>
      <c r="P594" s="115">
        <v>-1.8914876489585843</v>
      </c>
      <c r="Q594" s="115">
        <v>-1.0771820999342208</v>
      </c>
      <c r="R594" s="115">
        <v>-3.4749171255370275</v>
      </c>
      <c r="S594" s="115">
        <v>-4.5780909831785267E-2</v>
      </c>
      <c r="T594" s="115">
        <v>0.52112482029674789</v>
      </c>
      <c r="U594" s="112">
        <v>0.50616236626812416</v>
      </c>
      <c r="V594" s="112">
        <v>-1.3019744277835779</v>
      </c>
      <c r="W594" s="84">
        <v>1.3960322877933602</v>
      </c>
      <c r="X594" s="46"/>
      <c r="Y594" s="85">
        <v>593</v>
      </c>
      <c r="Z594" s="112">
        <f>(幕後結果!$AB$2+幕後結果!$AB$4*幕後結果_最佳化!$N1595)*12/3</f>
        <v>-2.0905101714597447</v>
      </c>
      <c r="AA594" s="112">
        <f>(幕後結果!$AC$2+幕後結果!$AC$4*幕後結果_最佳化!$O1595)*12/3</f>
        <v>-2.6430968412318636</v>
      </c>
      <c r="AB594" s="112">
        <f>(幕後結果!$AD$2+幕後結果!$AD$4*幕後結果_最佳化!$P1595)*12/3</f>
        <v>-1.7536774642248301</v>
      </c>
      <c r="AC594" s="112">
        <f>(幕後結果!$AE$2+幕後結果!$AE$4*幕後結果_最佳化!$Q1595)*12/3</f>
        <v>-0.57804059712998268</v>
      </c>
      <c r="AD594" s="112">
        <f>(幕後結果!$AF$2+幕後結果!$AF$4*幕後結果_最佳化!$R1595)*12/3</f>
        <v>-2.6542406292985099</v>
      </c>
      <c r="AE594" s="112">
        <f>(幕後結果!$AG$2+幕後結果!$AG$4*幕後結果_最佳化!$S1595)*12/3</f>
        <v>-1.1569925216489438</v>
      </c>
      <c r="AF594" s="112">
        <f>(幕後結果!$AH$2+幕後結果!$AH$4*幕後結果_最佳化!$T1595)*12/3</f>
        <v>-0.4956677269568841</v>
      </c>
      <c r="AG594" s="112">
        <f>(幕後結果!$AI$2+幕後結果!$AI$4*幕後結果_最佳化!$U1595)*12/3</f>
        <v>-1.0915762128989801</v>
      </c>
      <c r="AH594" s="112">
        <f>(幕後結果!$AJ$2+幕後結果!$AJ$4*幕後結果_最佳化!$V1595)*12/3</f>
        <v>-1.5056528958757547</v>
      </c>
      <c r="AI594" s="86">
        <f>(幕後結果!$AK$2+幕後結果!$AK$4*幕後結果_最佳化!$W1595)*12/3</f>
        <v>-0.5051038606240833</v>
      </c>
      <c r="AJ594" s="46"/>
      <c r="AK594" s="46"/>
      <c r="AL594" s="46"/>
      <c r="AM594" s="94">
        <v>593</v>
      </c>
      <c r="AN594" s="112">
        <f t="shared" si="118"/>
        <v>5.007361996324694E-2</v>
      </c>
      <c r="AO594" s="112">
        <f t="shared" si="119"/>
        <v>0.15408265437567109</v>
      </c>
      <c r="AP594" s="112">
        <f t="shared" si="120"/>
        <v>0.22368278613570455</v>
      </c>
      <c r="AQ594" s="112">
        <f t="shared" si="121"/>
        <v>1.8227018517906958E-2</v>
      </c>
      <c r="AR594" s="112">
        <f t="shared" si="122"/>
        <v>7.4078180636737948E-2</v>
      </c>
      <c r="AS594" s="112">
        <f t="shared" si="123"/>
        <v>5.4602470896017982E-2</v>
      </c>
      <c r="AT594" s="112">
        <f t="shared" si="124"/>
        <v>6.0384956604908179E-3</v>
      </c>
      <c r="AU594" s="112">
        <f t="shared" si="125"/>
        <v>8.155895409707159E-2</v>
      </c>
      <c r="AV594" s="112">
        <f t="shared" si="126"/>
        <v>0.17657821470034671</v>
      </c>
      <c r="AW594" s="112">
        <f t="shared" si="127"/>
        <v>0.1610776050168054</v>
      </c>
      <c r="AX594" s="112">
        <f t="shared" si="128"/>
        <v>1.0000000000000002</v>
      </c>
      <c r="AY594" s="112">
        <f>SUMPRODUCT(AN594:AW594,幕後結果_最佳化!$Z$1005:$AI$1005)</f>
        <v>0.30232155446626141</v>
      </c>
      <c r="AZ594" s="112">
        <f>(SUMPRODUCT(AN594:AW594,MMULT(AN594:AW594,幕後結果!$AB$9:$AK$18)))*252</f>
        <v>5.8733205434534259E-2</v>
      </c>
      <c r="BA594" s="112">
        <f t="shared" si="129"/>
        <v>0.24234934585126131</v>
      </c>
      <c r="BB594" s="88">
        <f t="shared" si="130"/>
        <v>1.0704446242882699</v>
      </c>
      <c r="BC594" s="46"/>
      <c r="BD594" s="46"/>
    </row>
    <row r="595" spans="1:56">
      <c r="A595" s="81">
        <v>594</v>
      </c>
      <c r="B595" s="112">
        <v>0.94645466398965938</v>
      </c>
      <c r="C595" s="112">
        <v>0.84215339392174093</v>
      </c>
      <c r="D595" s="112">
        <v>0.54487730081225605</v>
      </c>
      <c r="E595" s="112">
        <v>0.52435499862916024</v>
      </c>
      <c r="F595" s="112">
        <v>6.9315459797834045E-3</v>
      </c>
      <c r="G595" s="112">
        <v>0.51838283166316423</v>
      </c>
      <c r="H595" s="112">
        <v>0.56049471832412356</v>
      </c>
      <c r="I595" s="112">
        <v>0.24536866638863897</v>
      </c>
      <c r="J595" s="112">
        <v>0.22210320101830239</v>
      </c>
      <c r="K595" s="90">
        <v>0.47704156369790729</v>
      </c>
      <c r="L595" s="91"/>
      <c r="M595" s="92">
        <v>594</v>
      </c>
      <c r="N595" s="115">
        <v>1.6114087010065765</v>
      </c>
      <c r="O595" s="115">
        <v>1.0033475272963961</v>
      </c>
      <c r="P595" s="115">
        <v>0.11272901354652147</v>
      </c>
      <c r="Q595" s="115">
        <v>6.1086899008861467E-2</v>
      </c>
      <c r="R595" s="115">
        <v>-2.4607914597755292</v>
      </c>
      <c r="S595" s="115">
        <v>4.6095244057049151E-2</v>
      </c>
      <c r="T595" s="115">
        <v>0.15222362207384973</v>
      </c>
      <c r="U595" s="112">
        <v>-0.68913656321681416</v>
      </c>
      <c r="V595" s="112">
        <v>-0.76510940145939987</v>
      </c>
      <c r="W595" s="84">
        <v>-5.7580067200264574E-2</v>
      </c>
      <c r="X595" s="46"/>
      <c r="Y595" s="85">
        <v>594</v>
      </c>
      <c r="Z595" s="112">
        <f>(幕後結果!$AB$2+幕後結果!$AB$4*幕後結果_最佳化!$N1596)*12/3</f>
        <v>1.952354787344295</v>
      </c>
      <c r="AA595" s="112">
        <f>(幕後結果!$AC$2+幕後結果!$AC$4*幕後結果_最佳化!$O1596)*12/3</f>
        <v>0.14477474491053766</v>
      </c>
      <c r="AB595" s="112">
        <f>(幕後結果!$AD$2+幕後結果!$AD$4*幕後結果_最佳化!$P1596)*12/3</f>
        <v>1.1472173458402697</v>
      </c>
      <c r="AC595" s="112">
        <f>(幕後結果!$AE$2+幕後結果!$AE$4*幕後結果_最佳化!$Q1596)*12/3</f>
        <v>1.228318199590019</v>
      </c>
      <c r="AD595" s="112">
        <f>(幕後結果!$AF$2+幕後結果!$AF$4*幕後結果_最佳化!$R1596)*12/3</f>
        <v>0.39289916816822457</v>
      </c>
      <c r="AE595" s="112">
        <f>(幕後結果!$AG$2+幕後結果!$AG$4*幕後結果_最佳化!$S1596)*12/3</f>
        <v>-0.25900023434953734</v>
      </c>
      <c r="AF595" s="112">
        <f>(幕後結果!$AH$2+幕後結果!$AH$4*幕後結果_最佳化!$T1596)*12/3</f>
        <v>-0.2431794851668381</v>
      </c>
      <c r="AG595" s="112">
        <f>(幕後結果!$AI$2+幕後結果!$AI$4*幕後結果_最佳化!$U1596)*12/3</f>
        <v>0.28776783284476076</v>
      </c>
      <c r="AH595" s="112">
        <f>(幕後結果!$AJ$2+幕後結果!$AJ$4*幕後結果_最佳化!$V1596)*12/3</f>
        <v>0.11087795735714856</v>
      </c>
      <c r="AI595" s="86">
        <f>(幕後結果!$AK$2+幕後結果!$AK$4*幕後結果_最佳化!$W1596)*12/3</f>
        <v>0.2385903995068834</v>
      </c>
      <c r="AJ595" s="46"/>
      <c r="AK595" s="46"/>
      <c r="AL595" s="46"/>
      <c r="AM595" s="94">
        <v>594</v>
      </c>
      <c r="AN595" s="112">
        <f t="shared" si="118"/>
        <v>7.8590569282731726E-2</v>
      </c>
      <c r="AO595" s="112">
        <f t="shared" si="119"/>
        <v>0.13028520784105599</v>
      </c>
      <c r="AP595" s="112">
        <f t="shared" si="120"/>
        <v>0.14560388058584259</v>
      </c>
      <c r="AQ595" s="112">
        <f t="shared" si="121"/>
        <v>0.15723814759899318</v>
      </c>
      <c r="AR595" s="112">
        <f t="shared" si="122"/>
        <v>2.1853209966537182E-2</v>
      </c>
      <c r="AS595" s="112">
        <f t="shared" si="123"/>
        <v>3.5799994679175107E-3</v>
      </c>
      <c r="AT595" s="112">
        <f t="shared" si="124"/>
        <v>2.5971116611908939E-2</v>
      </c>
      <c r="AU595" s="112">
        <f t="shared" si="125"/>
        <v>1.4608816488376274E-2</v>
      </c>
      <c r="AV595" s="112">
        <f t="shared" si="126"/>
        <v>0.22741400512982116</v>
      </c>
      <c r="AW595" s="112">
        <f t="shared" si="127"/>
        <v>0.19485504702681553</v>
      </c>
      <c r="AX595" s="112">
        <f t="shared" si="128"/>
        <v>1.0000000000000002</v>
      </c>
      <c r="AY595" s="112">
        <f>SUMPRODUCT(AN595:AW595,幕後結果_最佳化!$Z$1005:$AI$1005)</f>
        <v>0.35572756530934624</v>
      </c>
      <c r="AZ595" s="112">
        <f>(SUMPRODUCT(AN595:AW595,MMULT(AN595:AW595,幕後結果!$AB$9:$AK$18)))*252</f>
        <v>5.268183473790182E-2</v>
      </c>
      <c r="BA595" s="112">
        <f t="shared" si="129"/>
        <v>0.22952523769272482</v>
      </c>
      <c r="BB595" s="88">
        <f t="shared" si="130"/>
        <v>1.3629331939877645</v>
      </c>
      <c r="BC595" s="46"/>
      <c r="BD595" s="46"/>
    </row>
    <row r="596" spans="1:56">
      <c r="A596" s="81">
        <v>595</v>
      </c>
      <c r="B596" s="112">
        <v>0.98552155241112405</v>
      </c>
      <c r="C596" s="112">
        <v>0.71883195794445376</v>
      </c>
      <c r="D596" s="112">
        <v>0.18908964636684567</v>
      </c>
      <c r="E596" s="112">
        <v>0.34329929308162788</v>
      </c>
      <c r="F596" s="112">
        <v>0.16632383717064281</v>
      </c>
      <c r="G596" s="112">
        <v>0.3387474326878579</v>
      </c>
      <c r="H596" s="112">
        <v>0.16447835093229313</v>
      </c>
      <c r="I596" s="112">
        <v>3.2675509053610607E-2</v>
      </c>
      <c r="J596" s="112">
        <v>0.19374564721505116</v>
      </c>
      <c r="K596" s="90">
        <v>0.5949830580916835</v>
      </c>
      <c r="L596" s="91"/>
      <c r="M596" s="92">
        <v>595</v>
      </c>
      <c r="N596" s="115">
        <v>2.1840728523022861</v>
      </c>
      <c r="O596" s="115">
        <v>0.57937512598487473</v>
      </c>
      <c r="P596" s="115">
        <v>-0.88125596781686777</v>
      </c>
      <c r="Q596" s="115">
        <v>-0.40347532127216784</v>
      </c>
      <c r="R596" s="115">
        <v>-0.96879461415326651</v>
      </c>
      <c r="S596" s="115">
        <v>-0.41588403092895637</v>
      </c>
      <c r="T596" s="115">
        <v>-0.97621748174905942</v>
      </c>
      <c r="U596" s="112">
        <v>-1.8428492887312045</v>
      </c>
      <c r="V596" s="112">
        <v>-0.86417585396955021</v>
      </c>
      <c r="W596" s="84">
        <v>0.24038231899860843</v>
      </c>
      <c r="X596" s="46"/>
      <c r="Y596" s="85">
        <v>595</v>
      </c>
      <c r="Z596" s="112">
        <f>(幕後結果!$AB$2+幕後結果!$AB$4*幕後結果_最佳化!$N1597)*12/3</f>
        <v>2.6633461916682588</v>
      </c>
      <c r="AA596" s="112">
        <f>(幕後結果!$AC$2+幕後結果!$AC$4*幕後結果_最佳化!$O1597)*12/3</f>
        <v>-0.38973417641906954</v>
      </c>
      <c r="AB596" s="112">
        <f>(幕後結果!$AD$2+幕後結果!$AD$4*幕後結果_最佳化!$P1597)*12/3</f>
        <v>0.41589561507726724</v>
      </c>
      <c r="AC596" s="112">
        <f>(幕後結果!$AE$2+幕後結果!$AE$4*幕後結果_最佳化!$Q1597)*12/3</f>
        <v>0.61787272113011715</v>
      </c>
      <c r="AD596" s="112">
        <f>(幕後結果!$AF$2+幕後結果!$AF$4*幕後結果_最佳化!$R1597)*12/3</f>
        <v>1.706650368410938</v>
      </c>
      <c r="AE596" s="112">
        <f>(幕後結果!$AG$2+幕後結果!$AG$4*幕後結果_最佳化!$S1597)*12/3</f>
        <v>-0.65131211219413887</v>
      </c>
      <c r="AF596" s="112">
        <f>(幕後結果!$AH$2+幕後結果!$AH$4*幕後結果_最佳化!$T1597)*12/3</f>
        <v>-0.97484083304059899</v>
      </c>
      <c r="AG596" s="112">
        <f>(幕後結果!$AI$2+幕後結果!$AI$4*幕後結果_最佳化!$U1597)*12/3</f>
        <v>-0.98327821103082458</v>
      </c>
      <c r="AH596" s="112">
        <f>(幕後結果!$AJ$2+幕後結果!$AJ$4*幕後結果_最佳化!$V1597)*12/3</f>
        <v>0.54341006862984464</v>
      </c>
      <c r="AI596" s="86">
        <f>(幕後結果!$AK$2+幕後結果!$AK$4*幕後結果_最佳化!$W1597)*12/3</f>
        <v>0.49258008096645572</v>
      </c>
      <c r="AJ596" s="46"/>
      <c r="AK596" s="46"/>
      <c r="AL596" s="46"/>
      <c r="AM596" s="94">
        <v>595</v>
      </c>
      <c r="AN596" s="112">
        <f t="shared" si="118"/>
        <v>7.5041219268359022E-2</v>
      </c>
      <c r="AO596" s="112">
        <f t="shared" si="119"/>
        <v>6.9454280872116192E-2</v>
      </c>
      <c r="AP596" s="112">
        <f t="shared" si="120"/>
        <v>4.4968440172076735E-3</v>
      </c>
      <c r="AQ596" s="112">
        <f t="shared" si="121"/>
        <v>7.7996464392623352E-2</v>
      </c>
      <c r="AR596" s="112">
        <f t="shared" si="122"/>
        <v>0.14738133469893169</v>
      </c>
      <c r="AS596" s="112">
        <f t="shared" si="123"/>
        <v>7.6722193326695151E-2</v>
      </c>
      <c r="AT596" s="112">
        <f t="shared" si="124"/>
        <v>9.5402298629411325E-2</v>
      </c>
      <c r="AU596" s="112">
        <f t="shared" si="125"/>
        <v>9.1118272795026517E-2</v>
      </c>
      <c r="AV596" s="112">
        <f t="shared" si="126"/>
        <v>0.1726537658353367</v>
      </c>
      <c r="AW596" s="112">
        <f t="shared" si="127"/>
        <v>0.18973332616429223</v>
      </c>
      <c r="AX596" s="112">
        <f t="shared" si="128"/>
        <v>0.99999999999999978</v>
      </c>
      <c r="AY596" s="112">
        <f>SUMPRODUCT(AN596:AW596,幕後結果_最佳化!$Z$1005:$AI$1005)</f>
        <v>0.51715292191943341</v>
      </c>
      <c r="AZ596" s="112">
        <f>(SUMPRODUCT(AN596:AW596,MMULT(AN596:AW596,幕後結果!$AB$9:$AK$18)))*252</f>
        <v>5.2813144921875672E-2</v>
      </c>
      <c r="BA596" s="112">
        <f t="shared" si="129"/>
        <v>0.22981110704636465</v>
      </c>
      <c r="BB596" s="88">
        <f t="shared" si="130"/>
        <v>2.0636640587774218</v>
      </c>
      <c r="BC596" s="46"/>
      <c r="BD596" s="46"/>
    </row>
    <row r="597" spans="1:56">
      <c r="A597" s="81">
        <v>596</v>
      </c>
      <c r="B597" s="112">
        <v>0.46647664065978822</v>
      </c>
      <c r="C597" s="112">
        <v>0.3546933146133695</v>
      </c>
      <c r="D597" s="112">
        <v>0.95481353386651802</v>
      </c>
      <c r="E597" s="112">
        <v>0.87157277552433943</v>
      </c>
      <c r="F597" s="112">
        <v>0.17852356682197557</v>
      </c>
      <c r="G597" s="112">
        <v>0.45013500945092733</v>
      </c>
      <c r="H597" s="112">
        <v>0.93628537577945026</v>
      </c>
      <c r="I597" s="112">
        <v>0.19716126234467546</v>
      </c>
      <c r="J597" s="112">
        <v>0.63764679112918254</v>
      </c>
      <c r="K597" s="90">
        <v>0.40244583453705429</v>
      </c>
      <c r="L597" s="91"/>
      <c r="M597" s="92">
        <v>596</v>
      </c>
      <c r="N597" s="115">
        <v>-8.4129737529922671E-2</v>
      </c>
      <c r="O597" s="115">
        <v>-0.37267999232165733</v>
      </c>
      <c r="P597" s="115">
        <v>1.6934337658075052</v>
      </c>
      <c r="Q597" s="115">
        <v>1.1338572091957022</v>
      </c>
      <c r="R597" s="115">
        <v>-0.92100630806424888</v>
      </c>
      <c r="S597" s="115">
        <v>-0.12532025313062528</v>
      </c>
      <c r="T597" s="115">
        <v>1.5243181777464456</v>
      </c>
      <c r="U597" s="112">
        <v>-0.8518046506991418</v>
      </c>
      <c r="V597" s="112">
        <v>0.35217580919171659</v>
      </c>
      <c r="W597" s="84">
        <v>-0.2470213913502709</v>
      </c>
      <c r="X597" s="46"/>
      <c r="Y597" s="85">
        <v>596</v>
      </c>
      <c r="Z597" s="112">
        <f>(幕後結果!$AB$2+幕後結果!$AB$4*幕後結果_最佳化!$N1598)*12/3</f>
        <v>-0.1527416339573206</v>
      </c>
      <c r="AA597" s="112">
        <f>(幕後結果!$AC$2+幕後結果!$AC$4*幕後結果_最佳化!$O1598)*12/3</f>
        <v>-1.8988085099513006</v>
      </c>
      <c r="AB597" s="112">
        <f>(幕後結果!$AD$2+幕後結果!$AD$4*幕後結果_最佳化!$P1598)*12/3</f>
        <v>1.8656015378299411</v>
      </c>
      <c r="AC597" s="112">
        <f>(幕後結果!$AE$2+幕後結果!$AE$4*幕後結果_最佳化!$Q1598)*12/3</f>
        <v>2.0397929738374767</v>
      </c>
      <c r="AD597" s="112">
        <f>(幕後結果!$AF$2+幕後結果!$AF$4*幕後結果_最佳化!$R1598)*12/3</f>
        <v>1.5429312932673278</v>
      </c>
      <c r="AE597" s="112">
        <f>(幕後結果!$AG$2+幕後結果!$AG$4*幕後結果_最佳化!$S1598)*12/3</f>
        <v>-0.40106276858632711</v>
      </c>
      <c r="AF597" s="112">
        <f>(幕後結果!$AH$2+幕後結果!$AH$4*幕後結果_最佳化!$T1598)*12/3</f>
        <v>1.0272236283029332</v>
      </c>
      <c r="AG597" s="112">
        <f>(幕後結果!$AI$2+幕後結果!$AI$4*幕後結果_最佳化!$U1598)*12/3</f>
        <v>0.58085996391726868</v>
      </c>
      <c r="AH597" s="112">
        <f>(幕後結果!$AJ$2+幕後結果!$AJ$4*幕後結果_最佳化!$V1598)*12/3</f>
        <v>1.4904411582417794</v>
      </c>
      <c r="AI597" s="86">
        <f>(幕後結果!$AK$2+幕後結果!$AK$4*幕後結果_最佳化!$W1598)*12/3</f>
        <v>3.9183847478368228E-2</v>
      </c>
      <c r="AJ597" s="46"/>
      <c r="AK597" s="46"/>
      <c r="AL597" s="46"/>
      <c r="AM597" s="94">
        <v>596</v>
      </c>
      <c r="AN597" s="112">
        <f t="shared" si="118"/>
        <v>0.1471397427346173</v>
      </c>
      <c r="AO597" s="112">
        <f t="shared" si="119"/>
        <v>2.8173332985937601E-2</v>
      </c>
      <c r="AP597" s="112">
        <f t="shared" si="120"/>
        <v>0.17943577993201409</v>
      </c>
      <c r="AQ597" s="112">
        <f t="shared" si="121"/>
        <v>0.1295805733628369</v>
      </c>
      <c r="AR597" s="112">
        <f t="shared" si="122"/>
        <v>0.12212548907568044</v>
      </c>
      <c r="AS597" s="112">
        <f t="shared" si="123"/>
        <v>1.6730855437895185E-2</v>
      </c>
      <c r="AT597" s="112">
        <f t="shared" si="124"/>
        <v>9.5884666860307347E-2</v>
      </c>
      <c r="AU597" s="112">
        <f t="shared" si="125"/>
        <v>0.1553863971631185</v>
      </c>
      <c r="AV597" s="112">
        <f t="shared" si="126"/>
        <v>5.8690258629742247E-2</v>
      </c>
      <c r="AW597" s="112">
        <f t="shared" si="127"/>
        <v>6.6852903817850307E-2</v>
      </c>
      <c r="AX597" s="112">
        <f t="shared" si="128"/>
        <v>1</v>
      </c>
      <c r="AY597" s="112">
        <f>SUMPRODUCT(AN597:AW597,幕後結果_最佳化!$Z$1005:$AI$1005)</f>
        <v>0.52479865996831576</v>
      </c>
      <c r="AZ597" s="112">
        <f>(SUMPRODUCT(AN597:AW597,MMULT(AN597:AW597,幕後結果!$AB$9:$AK$18)))*252</f>
        <v>5.5198232552708934E-2</v>
      </c>
      <c r="BA597" s="112">
        <f t="shared" si="129"/>
        <v>0.23494304108168204</v>
      </c>
      <c r="BB597" s="88">
        <f t="shared" si="130"/>
        <v>2.0511297451060715</v>
      </c>
      <c r="BC597" s="46"/>
      <c r="BD597" s="46"/>
    </row>
    <row r="598" spans="1:56">
      <c r="A598" s="81">
        <v>597</v>
      </c>
      <c r="B598" s="112">
        <v>0.64244980037289534</v>
      </c>
      <c r="C598" s="112">
        <v>3.7066240286579122E-2</v>
      </c>
      <c r="D598" s="112">
        <v>0.17049156833480006</v>
      </c>
      <c r="E598" s="112">
        <v>0.91607571570800883</v>
      </c>
      <c r="F598" s="112">
        <v>0.97611481185148308</v>
      </c>
      <c r="G598" s="112">
        <v>0.25982554906389677</v>
      </c>
      <c r="H598" s="112">
        <v>0.58157402961778759</v>
      </c>
      <c r="I598" s="112">
        <v>0.4633005108069066</v>
      </c>
      <c r="J598" s="112">
        <v>0.95046196651085268</v>
      </c>
      <c r="K598" s="90">
        <v>0.53839166830862517</v>
      </c>
      <c r="L598" s="91"/>
      <c r="M598" s="92">
        <v>597</v>
      </c>
      <c r="N598" s="115">
        <v>0.36501474548946827</v>
      </c>
      <c r="O598" s="115">
        <v>-1.7857948520120495</v>
      </c>
      <c r="P598" s="115">
        <v>-0.95222450319812946</v>
      </c>
      <c r="Q598" s="115">
        <v>1.3791498113792677</v>
      </c>
      <c r="R598" s="115">
        <v>1.9794054419522362</v>
      </c>
      <c r="S598" s="115">
        <v>-0.6438833210615853</v>
      </c>
      <c r="T598" s="115">
        <v>0.20592187125898836</v>
      </c>
      <c r="U598" s="112">
        <v>-9.2122110367198209E-2</v>
      </c>
      <c r="V598" s="112">
        <v>1.6493494373535731</v>
      </c>
      <c r="W598" s="84">
        <v>9.6382659918898633E-2</v>
      </c>
      <c r="X598" s="46"/>
      <c r="Y598" s="85">
        <v>597</v>
      </c>
      <c r="Z598" s="112">
        <f>(幕後結果!$AB$2+幕後結果!$AB$4*幕後結果_最佳化!$N1599)*12/3</f>
        <v>0.40489387719486797</v>
      </c>
      <c r="AA598" s="112">
        <f>(幕後結果!$AC$2+幕後結果!$AC$4*幕後結果_最佳化!$O1599)*12/3</f>
        <v>-3.8071598903201909</v>
      </c>
      <c r="AB598" s="112">
        <f>(幕後結果!$AD$2+幕後結果!$AD$4*幕後結果_最佳化!$P1599)*12/3</f>
        <v>-0.43364271954152472</v>
      </c>
      <c r="AC598" s="112">
        <f>(幕後結果!$AE$2+幕後結果!$AE$4*幕後結果_最佳化!$Q1599)*12/3</f>
        <v>1.3762370458182491</v>
      </c>
      <c r="AD598" s="112">
        <f>(幕後結果!$AF$2+幕後結果!$AF$4*幕後結果_最佳化!$R1599)*12/3</f>
        <v>3.8740324354162663</v>
      </c>
      <c r="AE598" s="112">
        <f>(幕後結果!$AG$2+幕後結果!$AG$4*幕後結果_最佳化!$S1599)*12/3</f>
        <v>-0.88307377084420635</v>
      </c>
      <c r="AF598" s="112">
        <f>(幕後結果!$AH$2+幕後結果!$AH$4*幕後結果_最佳化!$T1599)*12/3</f>
        <v>0.15378145918053815</v>
      </c>
      <c r="AG598" s="112">
        <f>(幕後結果!$AI$2+幕後結果!$AI$4*幕後結果_最佳化!$U1599)*12/3</f>
        <v>0.58566301486558303</v>
      </c>
      <c r="AH598" s="112">
        <f>(幕後結果!$AJ$2+幕後結果!$AJ$4*幕後結果_最佳化!$V1599)*12/3</f>
        <v>3.222325836215628</v>
      </c>
      <c r="AI598" s="86">
        <f>(幕後結果!$AK$2+幕後結果!$AK$4*幕後結果_最佳化!$W1599)*12/3</f>
        <v>0.19469233089314364</v>
      </c>
      <c r="AJ598" s="46"/>
      <c r="AK598" s="46"/>
      <c r="AL598" s="46"/>
      <c r="AM598" s="94">
        <v>597</v>
      </c>
      <c r="AN598" s="112">
        <f t="shared" si="118"/>
        <v>2.0432857483093689E-2</v>
      </c>
      <c r="AO598" s="112">
        <f t="shared" si="119"/>
        <v>1.4884206682575576E-2</v>
      </c>
      <c r="AP598" s="112">
        <f t="shared" si="120"/>
        <v>5.2809124595771181E-2</v>
      </c>
      <c r="AQ598" s="112">
        <f t="shared" si="121"/>
        <v>0.13406962344341111</v>
      </c>
      <c r="AR598" s="112">
        <f t="shared" si="122"/>
        <v>9.3656310021761072E-2</v>
      </c>
      <c r="AS598" s="112">
        <f t="shared" si="123"/>
        <v>0.10442040417575445</v>
      </c>
      <c r="AT598" s="112">
        <f t="shared" si="124"/>
        <v>4.3140977214526123E-2</v>
      </c>
      <c r="AU598" s="112">
        <f t="shared" si="125"/>
        <v>0.2306951560552169</v>
      </c>
      <c r="AV598" s="112">
        <f t="shared" si="126"/>
        <v>0.19165753136745231</v>
      </c>
      <c r="AW598" s="112">
        <f t="shared" si="127"/>
        <v>0.11423380896043764</v>
      </c>
      <c r="AX598" s="112">
        <f t="shared" si="128"/>
        <v>1</v>
      </c>
      <c r="AY598" s="112">
        <f>SUMPRODUCT(AN598:AW598,幕後結果_最佳化!$Z$1005:$AI$1005)</f>
        <v>0.62635721459038574</v>
      </c>
      <c r="AZ598" s="112">
        <f>(SUMPRODUCT(AN598:AW598,MMULT(AN598:AW598,幕後結果!$AB$9:$AK$18)))*252</f>
        <v>5.2147495285502853E-2</v>
      </c>
      <c r="BA598" s="112">
        <f t="shared" si="129"/>
        <v>0.22835826082168093</v>
      </c>
      <c r="BB598" s="88">
        <f t="shared" si="130"/>
        <v>2.5550081371743865</v>
      </c>
      <c r="BC598" s="46"/>
      <c r="BD598" s="46"/>
    </row>
    <row r="599" spans="1:56">
      <c r="A599" s="81">
        <v>598</v>
      </c>
      <c r="B599" s="112">
        <v>0.59275628308398565</v>
      </c>
      <c r="C599" s="112">
        <v>0.94558542338982554</v>
      </c>
      <c r="D599" s="112">
        <v>3.3181111974776467E-2</v>
      </c>
      <c r="E599" s="112">
        <v>0.4777563473940678</v>
      </c>
      <c r="F599" s="112">
        <v>0.34336142058697283</v>
      </c>
      <c r="G599" s="112">
        <v>0.61025280479820365</v>
      </c>
      <c r="H599" s="112">
        <v>0.66055599525412845</v>
      </c>
      <c r="I599" s="112">
        <v>0.83155868615806972</v>
      </c>
      <c r="J599" s="112">
        <v>0.73379679832807465</v>
      </c>
      <c r="K599" s="90">
        <v>0.28259779268403395</v>
      </c>
      <c r="L599" s="91"/>
      <c r="M599" s="92">
        <v>598</v>
      </c>
      <c r="N599" s="115">
        <v>0.23464093629941044</v>
      </c>
      <c r="O599" s="115">
        <v>1.6034780418319443</v>
      </c>
      <c r="P599" s="115">
        <v>-1.8359691192635379</v>
      </c>
      <c r="Q599" s="115">
        <v>-5.5785489318850703E-2</v>
      </c>
      <c r="R599" s="115">
        <v>-0.40330639042605537</v>
      </c>
      <c r="S599" s="115">
        <v>0.27997799115459576</v>
      </c>
      <c r="T599" s="115">
        <v>0.41398101658858999</v>
      </c>
      <c r="U599" s="112">
        <v>0.96034297546039937</v>
      </c>
      <c r="V599" s="112">
        <v>0.62433682688579983</v>
      </c>
      <c r="W599" s="84">
        <v>-0.57514152612412528</v>
      </c>
      <c r="X599" s="46"/>
      <c r="Y599" s="85">
        <v>598</v>
      </c>
      <c r="Z599" s="112">
        <f>(幕後結果!$AB$2+幕後結果!$AB$4*幕後結果_最佳化!$N1600)*12/3</f>
        <v>0.24302822265132304</v>
      </c>
      <c r="AA599" s="112">
        <f>(幕後結果!$AC$2+幕後結果!$AC$4*幕後結果_最佳化!$O1600)*12/3</f>
        <v>0.85217779131946492</v>
      </c>
      <c r="AB599" s="112">
        <f>(幕後結果!$AD$2+幕後結果!$AD$4*幕後結果_最佳化!$P1600)*12/3</f>
        <v>-0.89395302624371997</v>
      </c>
      <c r="AC599" s="112">
        <f>(幕後結果!$AE$2+幕後結果!$AE$4*幕後結果_最佳化!$Q1600)*12/3</f>
        <v>0.70601661866550847</v>
      </c>
      <c r="AD599" s="112">
        <f>(幕後結果!$AF$2+幕後結果!$AF$4*幕後結果_最佳化!$R1600)*12/3</f>
        <v>1.879332153375163</v>
      </c>
      <c r="AE599" s="112">
        <f>(幕後結果!$AG$2+幕後結果!$AG$4*幕後結果_最佳化!$S1600)*12/3</f>
        <v>0.52315917589176353</v>
      </c>
      <c r="AF599" s="112">
        <f>(幕後結果!$AH$2+幕後結果!$AH$4*幕後結果_最佳化!$T1600)*12/3</f>
        <v>0.11282846594756486</v>
      </c>
      <c r="AG599" s="112">
        <f>(幕後結果!$AI$2+幕後結果!$AI$4*幕後結果_最佳化!$U1600)*12/3</f>
        <v>1.1444689519551008</v>
      </c>
      <c r="AH599" s="112">
        <f>(幕後結果!$AJ$2+幕後結果!$AJ$4*幕後結果_最佳化!$V1600)*12/3</f>
        <v>1.4771868314223997</v>
      </c>
      <c r="AI599" s="86">
        <f>(幕後結果!$AK$2+幕後結果!$AK$4*幕後結果_最佳化!$W1600)*12/3</f>
        <v>0.11220817086329671</v>
      </c>
      <c r="AJ599" s="46"/>
      <c r="AK599" s="46"/>
      <c r="AL599" s="46"/>
      <c r="AM599" s="94">
        <v>598</v>
      </c>
      <c r="AN599" s="112">
        <f t="shared" si="118"/>
        <v>6.0061003429617024E-2</v>
      </c>
      <c r="AO599" s="112">
        <f t="shared" si="119"/>
        <v>1.3341160085821473E-2</v>
      </c>
      <c r="AP599" s="112">
        <f t="shared" si="120"/>
        <v>0.20640492366750168</v>
      </c>
      <c r="AQ599" s="112">
        <f t="shared" si="121"/>
        <v>7.2463362225119073E-3</v>
      </c>
      <c r="AR599" s="112">
        <f t="shared" si="122"/>
        <v>0.13348997744400479</v>
      </c>
      <c r="AS599" s="112">
        <f t="shared" si="123"/>
        <v>0.10325911551333423</v>
      </c>
      <c r="AT599" s="112">
        <f t="shared" si="124"/>
        <v>0.16167254607355172</v>
      </c>
      <c r="AU599" s="112">
        <f t="shared" si="125"/>
        <v>1.8205221714207492E-2</v>
      </c>
      <c r="AV599" s="112">
        <f t="shared" si="126"/>
        <v>0.11996461739372648</v>
      </c>
      <c r="AW599" s="112">
        <f t="shared" si="127"/>
        <v>0.17635509845572331</v>
      </c>
      <c r="AX599" s="112">
        <f t="shared" si="128"/>
        <v>1</v>
      </c>
      <c r="AY599" s="112">
        <f>SUMPRODUCT(AN599:AW599,幕後結果_最佳化!$Z$1005:$AI$1005)</f>
        <v>0.49594833785904285</v>
      </c>
      <c r="AZ599" s="112">
        <f>(SUMPRODUCT(AN599:AW599,MMULT(AN599:AW599,幕後結果!$AB$9:$AK$18)))*252</f>
        <v>4.8326743457464537E-2</v>
      </c>
      <c r="BA599" s="112">
        <f t="shared" si="129"/>
        <v>0.21983344481098535</v>
      </c>
      <c r="BB599" s="88">
        <f t="shared" si="130"/>
        <v>2.0608708481485958</v>
      </c>
      <c r="BC599" s="46"/>
      <c r="BD599" s="46"/>
    </row>
    <row r="600" spans="1:56">
      <c r="A600" s="81">
        <v>599</v>
      </c>
      <c r="B600" s="112">
        <v>0.83443041763337522</v>
      </c>
      <c r="C600" s="112">
        <v>0.23250426039899419</v>
      </c>
      <c r="D600" s="112">
        <v>0.2051491413908153</v>
      </c>
      <c r="E600" s="112">
        <v>0.38446318385723033</v>
      </c>
      <c r="F600" s="112">
        <v>0.74704702776393184</v>
      </c>
      <c r="G600" s="112">
        <v>0.52893395142032662</v>
      </c>
      <c r="H600" s="112">
        <v>0.2053424880072785</v>
      </c>
      <c r="I600" s="112">
        <v>0.38168761938312867</v>
      </c>
      <c r="J600" s="112">
        <v>0.10630921440760566</v>
      </c>
      <c r="K600" s="90">
        <v>0.33953395780196738</v>
      </c>
      <c r="L600" s="91"/>
      <c r="M600" s="92">
        <v>599</v>
      </c>
      <c r="N600" s="115">
        <v>0.97182188824532278</v>
      </c>
      <c r="O600" s="115">
        <v>-0.73062453632292879</v>
      </c>
      <c r="P600" s="115">
        <v>-0.82336883018707929</v>
      </c>
      <c r="Q600" s="115">
        <v>-0.29377954335253853</v>
      </c>
      <c r="R600" s="115">
        <v>0.66522601351835942</v>
      </c>
      <c r="S600" s="115">
        <v>7.2590361167078024E-2</v>
      </c>
      <c r="T600" s="115">
        <v>-0.82268881761913892</v>
      </c>
      <c r="U600" s="112">
        <v>-0.301051480222638</v>
      </c>
      <c r="V600" s="112">
        <v>-1.2463976902235492</v>
      </c>
      <c r="W600" s="84">
        <v>-0.41373537690186707</v>
      </c>
      <c r="X600" s="46"/>
      <c r="Y600" s="85">
        <v>599</v>
      </c>
      <c r="Z600" s="112">
        <f>(幕後結果!$AB$2+幕後結果!$AB$4*幕後結果_最佳化!$N1601)*12/3</f>
        <v>1.1582755261170725</v>
      </c>
      <c r="AA600" s="112">
        <f>(幕後結果!$AC$2+幕後結果!$AC$4*幕後結果_最佳化!$O1601)*12/3</f>
        <v>-2.3003357607840327</v>
      </c>
      <c r="AB600" s="112">
        <f>(幕後結果!$AD$2+幕後結果!$AD$4*幕後結果_最佳化!$P1601)*12/3</f>
        <v>-3.213393736211112E-2</v>
      </c>
      <c r="AC600" s="112">
        <f>(幕後結果!$AE$2+幕後結果!$AE$4*幕後結果_最佳化!$Q1601)*12/3</f>
        <v>0.41219637417474947</v>
      </c>
      <c r="AD600" s="112">
        <f>(幕後結果!$AF$2+幕後結果!$AF$4*幕後結果_最佳化!$R1601)*12/3</f>
        <v>2.6735915164571762</v>
      </c>
      <c r="AE600" s="112">
        <f>(幕後結果!$AG$2+幕後結果!$AG$4*幕後結果_最佳化!$S1601)*12/3</f>
        <v>-0.20749134522100601</v>
      </c>
      <c r="AF600" s="112">
        <f>(幕後結果!$AH$2+幕後結果!$AH$4*幕後結果_最佳化!$T1601)*12/3</f>
        <v>-0.75803155597943894</v>
      </c>
      <c r="AG600" s="112">
        <f>(幕後結果!$AI$2+幕後結果!$AI$4*幕後結果_最佳化!$U1601)*12/3</f>
        <v>-0.18004613921876167</v>
      </c>
      <c r="AH600" s="112">
        <f>(幕後結果!$AJ$2+幕後結果!$AJ$4*幕後結果_最佳化!$V1601)*12/3</f>
        <v>0.39827042424134018</v>
      </c>
      <c r="AI600" s="86">
        <f>(幕後結果!$AK$2+幕後結果!$AK$4*幕後結果_最佳化!$W1601)*12/3</f>
        <v>-0.41095431703335294</v>
      </c>
      <c r="AJ600" s="46"/>
      <c r="AK600" s="46"/>
      <c r="AL600" s="46"/>
      <c r="AM600" s="94">
        <v>599</v>
      </c>
      <c r="AN600" s="112">
        <f t="shared" si="118"/>
        <v>8.9359369336873509E-2</v>
      </c>
      <c r="AO600" s="112">
        <f t="shared" si="119"/>
        <v>7.3574133208134718E-2</v>
      </c>
      <c r="AP600" s="112">
        <f t="shared" si="120"/>
        <v>0.14116486266996367</v>
      </c>
      <c r="AQ600" s="112">
        <f t="shared" si="121"/>
        <v>2.1767608567428615E-2</v>
      </c>
      <c r="AR600" s="112">
        <f t="shared" si="122"/>
        <v>0.11081054924674938</v>
      </c>
      <c r="AS600" s="112">
        <f t="shared" si="123"/>
        <v>0.14171575066665743</v>
      </c>
      <c r="AT600" s="112">
        <f t="shared" si="124"/>
        <v>7.7608056836020914E-2</v>
      </c>
      <c r="AU600" s="112">
        <f t="shared" si="125"/>
        <v>1.8606750351555398E-2</v>
      </c>
      <c r="AV600" s="112">
        <f t="shared" si="126"/>
        <v>0.17125936288671634</v>
      </c>
      <c r="AW600" s="112">
        <f t="shared" si="127"/>
        <v>0.15413355622990008</v>
      </c>
      <c r="AX600" s="112">
        <f t="shared" si="128"/>
        <v>1</v>
      </c>
      <c r="AY600" s="112">
        <f>SUMPRODUCT(AN600:AW600,幕後結果_最佳化!$Z$1005:$AI$1005)</f>
        <v>0.40921669789175297</v>
      </c>
      <c r="AZ600" s="112">
        <f>(SUMPRODUCT(AN600:AW600,MMULT(AN600:AW600,幕後結果!$AB$9:$AK$18)))*252</f>
        <v>5.1277824044381769E-2</v>
      </c>
      <c r="BA600" s="112">
        <f t="shared" si="129"/>
        <v>0.22644607314851314</v>
      </c>
      <c r="BB600" s="88">
        <f t="shared" si="130"/>
        <v>1.6176774134277285</v>
      </c>
      <c r="BC600" s="46"/>
      <c r="BD600" s="46"/>
    </row>
    <row r="601" spans="1:56">
      <c r="A601" s="81">
        <v>600</v>
      </c>
      <c r="B601" s="112">
        <v>8.6920453506034612E-2</v>
      </c>
      <c r="C601" s="112">
        <v>9.6726221827822201E-2</v>
      </c>
      <c r="D601" s="112">
        <v>0.317962274798824</v>
      </c>
      <c r="E601" s="112">
        <v>0.72847929768723141</v>
      </c>
      <c r="F601" s="112">
        <v>0.37929356790681235</v>
      </c>
      <c r="G601" s="112">
        <v>0.13502293083366967</v>
      </c>
      <c r="H601" s="112">
        <v>0.35444328583064832</v>
      </c>
      <c r="I601" s="112">
        <v>0.43322721243256512</v>
      </c>
      <c r="J601" s="112">
        <v>0.43103150289393644</v>
      </c>
      <c r="K601" s="90">
        <v>0.10150676391889868</v>
      </c>
      <c r="L601" s="91"/>
      <c r="M601" s="92">
        <v>600</v>
      </c>
      <c r="N601" s="115">
        <v>-1.3599652934958188</v>
      </c>
      <c r="O601" s="115">
        <v>-1.3004334731661447</v>
      </c>
      <c r="P601" s="115">
        <v>-0.47340459869731333</v>
      </c>
      <c r="Q601" s="115">
        <v>0.60822025176450467</v>
      </c>
      <c r="R601" s="115">
        <v>-0.30733665815237488</v>
      </c>
      <c r="S601" s="115">
        <v>-1.1029569479760151</v>
      </c>
      <c r="T601" s="115">
        <v>-0.37335187587047841</v>
      </c>
      <c r="U601" s="112">
        <v>-0.16816379223330397</v>
      </c>
      <c r="V601" s="112">
        <v>-0.1737486449205847</v>
      </c>
      <c r="W601" s="84">
        <v>-1.2730127209723705</v>
      </c>
      <c r="X601" s="46"/>
      <c r="Y601" s="85">
        <v>600</v>
      </c>
      <c r="Z601" s="112">
        <f>(幕後結果!$AB$2+幕後結果!$AB$4*幕後結果_最佳化!$N1602)*12/3</f>
        <v>-1.7367557748289197</v>
      </c>
      <c r="AA601" s="112">
        <f>(幕後結果!$AC$2+幕後結果!$AC$4*幕後結果_最佳化!$O1602)*12/3</f>
        <v>-3.2881715318741329</v>
      </c>
      <c r="AB601" s="112">
        <f>(幕後結果!$AD$2+幕後結果!$AD$4*幕後結果_最佳化!$P1602)*12/3</f>
        <v>-0.48924651613653514</v>
      </c>
      <c r="AC601" s="112">
        <f>(幕後結果!$AE$2+幕後結果!$AE$4*幕後結果_最佳化!$Q1602)*12/3</f>
        <v>0.91130172052303482</v>
      </c>
      <c r="AD601" s="112">
        <f>(幕後結果!$AF$2+幕後結果!$AF$4*幕後結果_最佳化!$R1602)*12/3</f>
        <v>1.0801791983327393</v>
      </c>
      <c r="AE601" s="112">
        <f>(幕後結果!$AG$2+幕後結果!$AG$4*幕後結果_最佳化!$S1602)*12/3</f>
        <v>-1.6299340085582683</v>
      </c>
      <c r="AF601" s="112">
        <f>(幕後結果!$AH$2+幕後結果!$AH$4*幕後結果_最佳化!$T1602)*12/3</f>
        <v>-0.41166490394681454</v>
      </c>
      <c r="AG601" s="112">
        <f>(幕後結果!$AI$2+幕後結果!$AI$4*幕後結果_最佳化!$U1602)*12/3</f>
        <v>-0.36927513585358068</v>
      </c>
      <c r="AH601" s="112">
        <f>(幕後結果!$AJ$2+幕後結果!$AJ$4*幕後結果_最佳化!$V1602)*12/3</f>
        <v>0.48407716142587781</v>
      </c>
      <c r="AI601" s="86">
        <f>(幕後結果!$AK$2+幕後結果!$AK$4*幕後結果_最佳化!$W1602)*12/3</f>
        <v>-1.6077405900268464</v>
      </c>
      <c r="AJ601" s="46"/>
      <c r="AK601" s="46"/>
      <c r="AL601" s="46"/>
      <c r="AM601" s="94">
        <v>600</v>
      </c>
      <c r="AN601" s="112">
        <f t="shared" si="118"/>
        <v>0.11458686966983397</v>
      </c>
      <c r="AO601" s="112">
        <f t="shared" si="119"/>
        <v>0.15805710016091759</v>
      </c>
      <c r="AP601" s="112">
        <f t="shared" si="120"/>
        <v>5.3521261091295298E-2</v>
      </c>
      <c r="AQ601" s="112">
        <f t="shared" si="121"/>
        <v>0.10528901732558529</v>
      </c>
      <c r="AR601" s="112">
        <f t="shared" si="122"/>
        <v>7.4300156939704168E-2</v>
      </c>
      <c r="AS601" s="112">
        <f t="shared" si="123"/>
        <v>0.13913112319398463</v>
      </c>
      <c r="AT601" s="112">
        <f t="shared" si="124"/>
        <v>0.11566576980780496</v>
      </c>
      <c r="AU601" s="112">
        <f t="shared" si="125"/>
        <v>1.3993378205822447E-2</v>
      </c>
      <c r="AV601" s="112">
        <f t="shared" si="126"/>
        <v>9.810317984704256E-2</v>
      </c>
      <c r="AW601" s="112">
        <f t="shared" si="127"/>
        <v>0.1273521437580091</v>
      </c>
      <c r="AX601" s="112">
        <f t="shared" si="128"/>
        <v>0.99999999999999989</v>
      </c>
      <c r="AY601" s="112">
        <f>SUMPRODUCT(AN601:AW601,幕後結果_最佳化!$Z$1005:$AI$1005)</f>
        <v>0.16142165099390929</v>
      </c>
      <c r="AZ601" s="112">
        <f>(SUMPRODUCT(AN601:AW601,MMULT(AN601:AW601,幕後結果!$AB$9:$AK$18)))*252</f>
        <v>5.0904820899222346E-2</v>
      </c>
      <c r="BA601" s="112">
        <f t="shared" si="129"/>
        <v>0.22562096733065912</v>
      </c>
      <c r="BB601" s="88">
        <f t="shared" si="130"/>
        <v>0.52531310540925802</v>
      </c>
      <c r="BC601" s="46"/>
      <c r="BD601" s="46"/>
    </row>
    <row r="602" spans="1:56">
      <c r="A602" s="81">
        <v>601</v>
      </c>
      <c r="B602" s="112">
        <v>0.50918671930554793</v>
      </c>
      <c r="C602" s="112">
        <v>0.43366907330613969</v>
      </c>
      <c r="D602" s="112">
        <v>0.31344984198996939</v>
      </c>
      <c r="E602" s="112">
        <v>0.41270726778297595</v>
      </c>
      <c r="F602" s="112">
        <v>0.52244624213053181</v>
      </c>
      <c r="G602" s="112">
        <v>0.61950546907607684</v>
      </c>
      <c r="H602" s="112">
        <v>0.62161493171755811</v>
      </c>
      <c r="I602" s="112">
        <v>0.17879894488870351</v>
      </c>
      <c r="J602" s="112">
        <v>9.240199590834397E-2</v>
      </c>
      <c r="K602" s="90">
        <v>3.2129225164672315E-2</v>
      </c>
      <c r="L602" s="91"/>
      <c r="M602" s="92">
        <v>601</v>
      </c>
      <c r="N602" s="115">
        <v>2.3029725906445763E-2</v>
      </c>
      <c r="O602" s="115">
        <v>-0.16704054521363224</v>
      </c>
      <c r="P602" s="115">
        <v>-0.48609518028345261</v>
      </c>
      <c r="Q602" s="115">
        <v>-0.22058634335824151</v>
      </c>
      <c r="R602" s="115">
        <v>5.6294103969795513E-2</v>
      </c>
      <c r="S602" s="115">
        <v>0.30418223047691134</v>
      </c>
      <c r="T602" s="115">
        <v>0.30972493845998417</v>
      </c>
      <c r="U602" s="112">
        <v>-0.9199519110021348</v>
      </c>
      <c r="V602" s="112">
        <v>-1.326107803203171</v>
      </c>
      <c r="W602" s="84">
        <v>-1.8503824245653306</v>
      </c>
      <c r="X602" s="46"/>
      <c r="Y602" s="85">
        <v>601</v>
      </c>
      <c r="Z602" s="112">
        <f>(幕後結果!$AB$2+幕後結果!$AB$4*幕後結果_最佳化!$N1603)*12/3</f>
        <v>-1.9697759597733452E-2</v>
      </c>
      <c r="AA602" s="112">
        <f>(幕後結果!$AC$2+幕後結果!$AC$4*幕後結果_最佳化!$O1603)*12/3</f>
        <v>-1.6061117971365684</v>
      </c>
      <c r="AB602" s="112">
        <f>(幕後結果!$AD$2+幕後結果!$AD$4*幕後結果_最佳化!$P1603)*12/3</f>
        <v>3.1408648678418583E-2</v>
      </c>
      <c r="AC602" s="112">
        <f>(幕後結果!$AE$2+幕後結果!$AE$4*幕後結果_最佳化!$Q1603)*12/3</f>
        <v>0.58577982490831659</v>
      </c>
      <c r="AD602" s="112">
        <f>(幕後結果!$AF$2+幕後結果!$AF$4*幕後結果_最佳化!$R1603)*12/3</f>
        <v>1.9871714431906513</v>
      </c>
      <c r="AE602" s="112">
        <f>(幕後結果!$AG$2+幕後結果!$AG$4*幕後結果_最佳化!$S1603)*12/3</f>
        <v>0.12427655045796938</v>
      </c>
      <c r="AF602" s="112">
        <f>(幕後結果!$AH$2+幕後結果!$AH$4*幕後結果_最佳化!$T1603)*12/3</f>
        <v>3.5302170741013827E-2</v>
      </c>
      <c r="AG602" s="112">
        <f>(幕後結果!$AI$2+幕後結果!$AI$4*幕後結果_最佳化!$U1603)*12/3</f>
        <v>-0.50224786128733978</v>
      </c>
      <c r="AH602" s="112">
        <f>(幕後結果!$AJ$2+幕後結果!$AJ$4*幕後結果_最佳化!$V1603)*12/3</f>
        <v>0.1513398463150295</v>
      </c>
      <c r="AI602" s="86">
        <f>(幕後結果!$AK$2+幕後結果!$AK$4*幕後結果_最佳化!$W1603)*12/3</f>
        <v>-1.3927029098132413</v>
      </c>
      <c r="AJ602" s="46"/>
      <c r="AK602" s="46"/>
      <c r="AL602" s="46"/>
      <c r="AM602" s="94">
        <v>601</v>
      </c>
      <c r="AN602" s="112">
        <f t="shared" si="118"/>
        <v>0.14983010630576257</v>
      </c>
      <c r="AO602" s="112">
        <f t="shared" si="119"/>
        <v>0.12255716566972878</v>
      </c>
      <c r="AP602" s="112">
        <f t="shared" si="120"/>
        <v>5.5663308082474647E-2</v>
      </c>
      <c r="AQ602" s="112">
        <f t="shared" si="121"/>
        <v>0.1201683265441406</v>
      </c>
      <c r="AR602" s="112">
        <f t="shared" si="122"/>
        <v>0.10993083007772136</v>
      </c>
      <c r="AS602" s="112">
        <f t="shared" si="123"/>
        <v>0.13023946779201614</v>
      </c>
      <c r="AT602" s="112">
        <f t="shared" si="124"/>
        <v>2.3789009932664983E-2</v>
      </c>
      <c r="AU602" s="112">
        <f t="shared" si="125"/>
        <v>6.7313044301099925E-2</v>
      </c>
      <c r="AV602" s="112">
        <f t="shared" si="126"/>
        <v>0.15206302144480432</v>
      </c>
      <c r="AW602" s="112">
        <f t="shared" si="127"/>
        <v>6.8445719849586584E-2</v>
      </c>
      <c r="AX602" s="112">
        <f t="shared" si="128"/>
        <v>1</v>
      </c>
      <c r="AY602" s="112">
        <f>SUMPRODUCT(AN602:AW602,幕後結果_最佳化!$Z$1005:$AI$1005)</f>
        <v>0.37988326154593466</v>
      </c>
      <c r="AZ602" s="112">
        <f>(SUMPRODUCT(AN602:AW602,MMULT(AN602:AW602,幕後結果!$AB$9:$AK$18)))*252</f>
        <v>5.4881325561626025E-2</v>
      </c>
      <c r="BA602" s="112">
        <f t="shared" si="129"/>
        <v>0.23426763660741964</v>
      </c>
      <c r="BB602" s="88">
        <f t="shared" si="130"/>
        <v>1.438454181832395</v>
      </c>
      <c r="BC602" s="46"/>
      <c r="BD602" s="46"/>
    </row>
    <row r="603" spans="1:56">
      <c r="A603" s="81">
        <v>602</v>
      </c>
      <c r="B603" s="112">
        <v>0.29125625211166328</v>
      </c>
      <c r="C603" s="112">
        <v>0.98970767930869674</v>
      </c>
      <c r="D603" s="112">
        <v>0.12488155359065134</v>
      </c>
      <c r="E603" s="112">
        <v>0.56598693863299432</v>
      </c>
      <c r="F603" s="112">
        <v>0.35041107878528366</v>
      </c>
      <c r="G603" s="112">
        <v>0.24554562655178147</v>
      </c>
      <c r="H603" s="112">
        <v>0.99579700017979222</v>
      </c>
      <c r="I603" s="112">
        <v>0.92482808079288015</v>
      </c>
      <c r="J603" s="112">
        <v>0.78368441594574545</v>
      </c>
      <c r="K603" s="90">
        <v>0.79232365883751177</v>
      </c>
      <c r="L603" s="91"/>
      <c r="M603" s="92">
        <v>602</v>
      </c>
      <c r="N603" s="115">
        <v>-0.54971844415193261</v>
      </c>
      <c r="O603" s="115">
        <v>2.3155172546070495</v>
      </c>
      <c r="P603" s="115">
        <v>-1.1509249626019995</v>
      </c>
      <c r="Q603" s="115">
        <v>0.16616624495694038</v>
      </c>
      <c r="R603" s="115">
        <v>-0.38421087649746238</v>
      </c>
      <c r="S603" s="115">
        <v>-0.68857421342964087</v>
      </c>
      <c r="T603" s="115">
        <v>2.6353119217118275</v>
      </c>
      <c r="U603" s="112">
        <v>1.4383180300325844</v>
      </c>
      <c r="V603" s="112">
        <v>0.78469712624210419</v>
      </c>
      <c r="W603" s="84">
        <v>0.8145102855412405</v>
      </c>
      <c r="X603" s="46"/>
      <c r="Y603" s="85">
        <v>602</v>
      </c>
      <c r="Z603" s="112">
        <f>(幕後結果!$AB$2+幕後結果!$AB$4*幕後結果_最佳化!$N1604)*12/3</f>
        <v>-0.73079347744983403</v>
      </c>
      <c r="AA603" s="112">
        <f>(幕後結果!$AC$2+幕後結果!$AC$4*幕後結果_最佳化!$O1604)*12/3</f>
        <v>1.7652706313045166</v>
      </c>
      <c r="AB603" s="112">
        <f>(幕後結果!$AD$2+幕後結果!$AD$4*幕後結果_最佳化!$P1604)*12/3</f>
        <v>-0.46465834536546929</v>
      </c>
      <c r="AC603" s="112">
        <f>(幕後結果!$AE$2+幕後結果!$AE$4*幕後結果_最佳化!$Q1604)*12/3</f>
        <v>1.1049361634728907</v>
      </c>
      <c r="AD603" s="112">
        <f>(幕後結果!$AF$2+幕後結果!$AF$4*幕後結果_最佳化!$R1604)*12/3</f>
        <v>2.0013897290392229</v>
      </c>
      <c r="AE603" s="112">
        <f>(幕後結果!$AG$2+幕後結果!$AG$4*幕後結果_最佳化!$S1604)*12/3</f>
        <v>-0.18403483789221964</v>
      </c>
      <c r="AF603" s="112">
        <f>(幕後結果!$AH$2+幕後結果!$AH$4*幕後結果_最佳化!$T1604)*12/3</f>
        <v>1.8070939783557316</v>
      </c>
      <c r="AG603" s="112">
        <f>(幕後結果!$AI$2+幕後結果!$AI$4*幕後結果_最佳化!$U1604)*12/3</f>
        <v>1.8228976935398205</v>
      </c>
      <c r="AH603" s="112">
        <f>(幕後結果!$AJ$2+幕後結果!$AJ$4*幕後結果_最佳化!$V1604)*12/3</f>
        <v>1.8040328400216434</v>
      </c>
      <c r="AI603" s="86">
        <f>(幕後結果!$AK$2+幕後結果!$AK$4*幕後結果_最佳化!$W1604)*12/3</f>
        <v>1.3202831313039252</v>
      </c>
      <c r="AJ603" s="46"/>
      <c r="AK603" s="46"/>
      <c r="AL603" s="46"/>
      <c r="AM603" s="94">
        <v>602</v>
      </c>
      <c r="AN603" s="112">
        <f t="shared" si="118"/>
        <v>4.2595521676530154E-3</v>
      </c>
      <c r="AO603" s="112">
        <f t="shared" si="119"/>
        <v>0.17382204001983975</v>
      </c>
      <c r="AP603" s="112">
        <f t="shared" si="120"/>
        <v>0.14405813587402994</v>
      </c>
      <c r="AQ603" s="112">
        <f t="shared" si="121"/>
        <v>3.1194180109148918E-2</v>
      </c>
      <c r="AR603" s="112">
        <f t="shared" si="122"/>
        <v>0.16430598296474092</v>
      </c>
      <c r="AS603" s="112">
        <f t="shared" si="123"/>
        <v>8.5911291272219553E-2</v>
      </c>
      <c r="AT603" s="112">
        <f t="shared" si="124"/>
        <v>2.6726765717482226E-2</v>
      </c>
      <c r="AU603" s="112">
        <f t="shared" si="125"/>
        <v>7.0630506766940174E-2</v>
      </c>
      <c r="AV603" s="112">
        <f t="shared" si="126"/>
        <v>0.19546474650714887</v>
      </c>
      <c r="AW603" s="112">
        <f t="shared" si="127"/>
        <v>0.10362679860079659</v>
      </c>
      <c r="AX603" s="112">
        <f t="shared" si="128"/>
        <v>0.99999999999999989</v>
      </c>
      <c r="AY603" s="112">
        <f>SUMPRODUCT(AN603:AW603,幕後結果_最佳化!$Z$1005:$AI$1005)</f>
        <v>0.45303491630754372</v>
      </c>
      <c r="AZ603" s="112">
        <f>(SUMPRODUCT(AN603:AW603,MMULT(AN603:AW603,幕後結果!$AB$9:$AK$18)))*252</f>
        <v>6.2326174639257832E-2</v>
      </c>
      <c r="BA603" s="112">
        <f t="shared" si="129"/>
        <v>0.24965210721974254</v>
      </c>
      <c r="BB603" s="88">
        <f t="shared" si="130"/>
        <v>1.6428257741343437</v>
      </c>
      <c r="BC603" s="46"/>
      <c r="BD603" s="46"/>
    </row>
    <row r="604" spans="1:56">
      <c r="A604" s="81">
        <v>603</v>
      </c>
      <c r="B604" s="112">
        <v>0.66928986658885159</v>
      </c>
      <c r="C604" s="112">
        <v>0.13389640323795637</v>
      </c>
      <c r="D604" s="112">
        <v>0.56572587066805058</v>
      </c>
      <c r="E604" s="112">
        <v>0.13674559447158341</v>
      </c>
      <c r="F604" s="112">
        <v>0.99179118645948217</v>
      </c>
      <c r="G604" s="112">
        <v>0.80468013043136866</v>
      </c>
      <c r="H604" s="112">
        <v>0.7226460990306931</v>
      </c>
      <c r="I604" s="112">
        <v>0.43264083423730693</v>
      </c>
      <c r="J604" s="112">
        <v>0.85132575694977231</v>
      </c>
      <c r="K604" s="90">
        <v>0.71459105295369585</v>
      </c>
      <c r="L604" s="91"/>
      <c r="M604" s="92">
        <v>603</v>
      </c>
      <c r="N604" s="115">
        <v>0.43795312075396975</v>
      </c>
      <c r="O604" s="115">
        <v>-1.1081598051016635</v>
      </c>
      <c r="P604" s="115">
        <v>0.1655027840917499</v>
      </c>
      <c r="Q604" s="115">
        <v>-1.0950580877431484</v>
      </c>
      <c r="R604" s="115">
        <v>2.3994967160905252</v>
      </c>
      <c r="S604" s="115">
        <v>0.85845777092492725</v>
      </c>
      <c r="T604" s="115">
        <v>0.59072036278193385</v>
      </c>
      <c r="U604" s="112">
        <v>-0.16965474220289489</v>
      </c>
      <c r="V604" s="112">
        <v>1.0421363105155264</v>
      </c>
      <c r="W604" s="84">
        <v>0.56684735499337024</v>
      </c>
      <c r="X604" s="46"/>
      <c r="Y604" s="85">
        <v>603</v>
      </c>
      <c r="Z604" s="112">
        <f>(幕後結果!$AB$2+幕後結果!$AB$4*幕後結果_最佳化!$N1605)*12/3</f>
        <v>0.49545054595277943</v>
      </c>
      <c r="AA604" s="112">
        <f>(幕後結果!$AC$2+幕後結果!$AC$4*幕後結果_最佳化!$O1605)*12/3</f>
        <v>-2.8669921211838285</v>
      </c>
      <c r="AB604" s="112">
        <f>(幕後結果!$AD$2+幕後結果!$AD$4*幕後結果_最佳化!$P1605)*12/3</f>
        <v>0.62503947274377492</v>
      </c>
      <c r="AC604" s="112">
        <f>(幕後結果!$AE$2+幕後結果!$AE$4*幕後結果_最佳化!$Q1605)*12/3</f>
        <v>-3.2861953413602096E-2</v>
      </c>
      <c r="AD604" s="112">
        <f>(幕後結果!$AF$2+幕後結果!$AF$4*幕後結果_最佳化!$R1605)*12/3</f>
        <v>4.1438133980767962</v>
      </c>
      <c r="AE604" s="112">
        <f>(幕後結果!$AG$2+幕後結果!$AG$4*幕後結果_最佳化!$S1605)*12/3</f>
        <v>0.79046764731004748</v>
      </c>
      <c r="AF604" s="112">
        <f>(幕後結果!$AH$2+幕後結果!$AH$4*幕後結果_最佳化!$T1605)*12/3</f>
        <v>0.38168017851907665</v>
      </c>
      <c r="AG604" s="112">
        <f>(幕後結果!$AI$2+幕後結果!$AI$4*幕後結果_最佳化!$U1605)*12/3</f>
        <v>-0.16924219758713765</v>
      </c>
      <c r="AH604" s="112">
        <f>(幕後結果!$AJ$2+幕後結果!$AJ$4*幕後結果_最佳化!$V1605)*12/3</f>
        <v>3.2358472248679675</v>
      </c>
      <c r="AI604" s="86">
        <f>(幕後結果!$AK$2+幕後結果!$AK$4*幕後結果_最佳化!$W1605)*12/3</f>
        <v>0.8689877241886631</v>
      </c>
      <c r="AJ604" s="46"/>
      <c r="AK604" s="46"/>
      <c r="AL604" s="46"/>
      <c r="AM604" s="94">
        <v>603</v>
      </c>
      <c r="AN604" s="112">
        <f t="shared" si="118"/>
        <v>7.993923713263339E-3</v>
      </c>
      <c r="AO604" s="112">
        <f t="shared" si="119"/>
        <v>0.14557570914802528</v>
      </c>
      <c r="AP604" s="112">
        <f t="shared" si="120"/>
        <v>0.11321867741482376</v>
      </c>
      <c r="AQ604" s="112">
        <f t="shared" si="121"/>
        <v>0.11240284026294126</v>
      </c>
      <c r="AR604" s="112">
        <f t="shared" si="122"/>
        <v>6.3792130187628415E-2</v>
      </c>
      <c r="AS604" s="112">
        <f t="shared" si="123"/>
        <v>0.12783849515532442</v>
      </c>
      <c r="AT604" s="112">
        <f t="shared" si="124"/>
        <v>6.7170432385553633E-2</v>
      </c>
      <c r="AU604" s="112">
        <f t="shared" si="125"/>
        <v>9.4740223310083194E-2</v>
      </c>
      <c r="AV604" s="112">
        <f t="shared" si="126"/>
        <v>0.11896839727723216</v>
      </c>
      <c r="AW604" s="112">
        <f t="shared" si="127"/>
        <v>0.14829917114512442</v>
      </c>
      <c r="AX604" s="112">
        <f t="shared" si="128"/>
        <v>1</v>
      </c>
      <c r="AY604" s="112">
        <f>SUMPRODUCT(AN604:AW604,幕後結果_最佳化!$Z$1005:$AI$1005)</f>
        <v>0.26018015679719447</v>
      </c>
      <c r="AZ604" s="112">
        <f>(SUMPRODUCT(AN604:AW604,MMULT(AN604:AW604,幕後結果!$AB$9:$AK$18)))*252</f>
        <v>5.2069731189314718E-2</v>
      </c>
      <c r="BA604" s="112">
        <f t="shared" si="129"/>
        <v>0.22818792954342418</v>
      </c>
      <c r="BB604" s="88">
        <f t="shared" si="130"/>
        <v>0.95219829213554463</v>
      </c>
      <c r="BC604" s="46"/>
      <c r="BD604" s="46"/>
    </row>
    <row r="605" spans="1:56">
      <c r="A605" s="81">
        <v>604</v>
      </c>
      <c r="B605" s="112">
        <v>0.11853360663225176</v>
      </c>
      <c r="C605" s="112">
        <v>0.95545041406390219</v>
      </c>
      <c r="D605" s="112">
        <v>0.33902727017032208</v>
      </c>
      <c r="E605" s="112">
        <v>0.81663835167247578</v>
      </c>
      <c r="F605" s="112">
        <v>0.55032348193283087</v>
      </c>
      <c r="G605" s="112">
        <v>0.79903285057970397</v>
      </c>
      <c r="H605" s="112">
        <v>0.19557333940435484</v>
      </c>
      <c r="I605" s="112">
        <v>0.49248480817886509</v>
      </c>
      <c r="J605" s="112">
        <v>0.32449972714228048</v>
      </c>
      <c r="K605" s="90">
        <v>2.5628067460449877E-2</v>
      </c>
      <c r="L605" s="91"/>
      <c r="M605" s="92">
        <v>604</v>
      </c>
      <c r="N605" s="115">
        <v>-1.1823490937202461</v>
      </c>
      <c r="O605" s="115">
        <v>1.700168838457516</v>
      </c>
      <c r="P605" s="115">
        <v>-0.41511934255686134</v>
      </c>
      <c r="Q605" s="115">
        <v>0.90262812089964595</v>
      </c>
      <c r="R605" s="115">
        <v>0.12647866518127823</v>
      </c>
      <c r="S605" s="115">
        <v>0.83817166412474042</v>
      </c>
      <c r="T605" s="115">
        <v>-0.85753970951263836</v>
      </c>
      <c r="U605" s="112">
        <v>-1.8838906583956216E-2</v>
      </c>
      <c r="V605" s="112">
        <v>-0.45515260584105893</v>
      </c>
      <c r="W605" s="84">
        <v>-1.9493291052164599</v>
      </c>
      <c r="X605" s="46"/>
      <c r="Y605" s="85">
        <v>604</v>
      </c>
      <c r="Z605" s="112">
        <f>(幕後結果!$AB$2+幕後結果!$AB$4*幕後結果_最佳化!$N1606)*12/3</f>
        <v>-1.5162363115040531</v>
      </c>
      <c r="AA605" s="112">
        <f>(幕後結果!$AC$2+幕後結果!$AC$4*幕後結果_最佳化!$O1606)*12/3</f>
        <v>0.86230947724896689</v>
      </c>
      <c r="AB605" s="112">
        <f>(幕後結果!$AD$2+幕後結果!$AD$4*幕後結果_最佳化!$P1606)*12/3</f>
        <v>-8.0524875993368772E-2</v>
      </c>
      <c r="AC605" s="112">
        <f>(幕後結果!$AE$2+幕後結果!$AE$4*幕後結果_最佳化!$Q1606)*12/3</f>
        <v>1.6682887247211251</v>
      </c>
      <c r="AD605" s="112">
        <f>(幕後結果!$AF$2+幕後結果!$AF$4*幕後結果_最佳化!$R1606)*12/3</f>
        <v>2.433781653064198</v>
      </c>
      <c r="AE605" s="112">
        <f>(幕後結果!$AG$2+幕後結果!$AG$4*幕後結果_最佳化!$S1606)*12/3</f>
        <v>1.3637374083147942</v>
      </c>
      <c r="AF605" s="112">
        <f>(幕後結果!$AH$2+幕後結果!$AH$4*幕後結果_最佳化!$T1606)*12/3</f>
        <v>-0.39200397402391579</v>
      </c>
      <c r="AG605" s="112">
        <f>(幕後結果!$AI$2+幕後結果!$AI$4*幕後結果_最佳化!$U1606)*12/3</f>
        <v>0.96867176792743048</v>
      </c>
      <c r="AH605" s="112">
        <f>(幕後結果!$AJ$2+幕後結果!$AJ$4*幕後結果_最佳化!$V1606)*12/3</f>
        <v>0.27378852165529721</v>
      </c>
      <c r="AI605" s="86">
        <f>(幕後結果!$AK$2+幕後結果!$AK$4*幕後結果_最佳化!$W1606)*12/3</f>
        <v>-0.98966880888284814</v>
      </c>
      <c r="AJ605" s="46"/>
      <c r="AK605" s="46"/>
      <c r="AL605" s="46"/>
      <c r="AM605" s="94">
        <v>604</v>
      </c>
      <c r="AN605" s="112">
        <f t="shared" si="118"/>
        <v>0.14874281687957175</v>
      </c>
      <c r="AO605" s="112">
        <f t="shared" si="119"/>
        <v>0.14344260102306081</v>
      </c>
      <c r="AP605" s="112">
        <f t="shared" si="120"/>
        <v>2.7617080626818443E-2</v>
      </c>
      <c r="AQ605" s="112">
        <f t="shared" si="121"/>
        <v>0.15350560916588671</v>
      </c>
      <c r="AR605" s="112">
        <f t="shared" si="122"/>
        <v>8.7405135541506362E-2</v>
      </c>
      <c r="AS605" s="112">
        <f t="shared" si="123"/>
        <v>5.6430062068595521E-2</v>
      </c>
      <c r="AT605" s="112">
        <f t="shared" si="124"/>
        <v>0.13493418788346867</v>
      </c>
      <c r="AU605" s="112">
        <f t="shared" si="125"/>
        <v>1.6713447838756657E-2</v>
      </c>
      <c r="AV605" s="112">
        <f t="shared" si="126"/>
        <v>8.3777289520092058E-2</v>
      </c>
      <c r="AW605" s="112">
        <f t="shared" si="127"/>
        <v>0.1474317694522429</v>
      </c>
      <c r="AX605" s="112">
        <f t="shared" si="128"/>
        <v>0.99999999999999978</v>
      </c>
      <c r="AY605" s="112">
        <f>SUMPRODUCT(AN605:AW605,幕後結果_最佳化!$Z$1005:$AI$1005)</f>
        <v>0.22876543501747112</v>
      </c>
      <c r="AZ605" s="112">
        <f>(SUMPRODUCT(AN605:AW605,MMULT(AN605:AW605,幕後結果!$AB$9:$AK$18)))*252</f>
        <v>5.0506396375438516E-2</v>
      </c>
      <c r="BA605" s="112">
        <f t="shared" si="129"/>
        <v>0.22473628184037955</v>
      </c>
      <c r="BB605" s="88">
        <f t="shared" si="130"/>
        <v>0.82703795531103119</v>
      </c>
      <c r="BC605" s="46"/>
      <c r="BD605" s="46"/>
    </row>
    <row r="606" spans="1:56">
      <c r="A606" s="81">
        <v>605</v>
      </c>
      <c r="B606" s="112">
        <v>0.84519202016398398</v>
      </c>
      <c r="C606" s="112">
        <v>0.19944754922887764</v>
      </c>
      <c r="D606" s="112">
        <v>0.97715175867563375</v>
      </c>
      <c r="E606" s="112">
        <v>0.38899393912429181</v>
      </c>
      <c r="F606" s="112">
        <v>0.11835995110976993</v>
      </c>
      <c r="G606" s="112">
        <v>0.96052251741615713</v>
      </c>
      <c r="H606" s="112">
        <v>9.5225722752989572E-3</v>
      </c>
      <c r="I606" s="112">
        <v>0.5985051668883421</v>
      </c>
      <c r="J606" s="112">
        <v>0.68130988255711777</v>
      </c>
      <c r="K606" s="90">
        <v>0.64693936956430864</v>
      </c>
      <c r="L606" s="91"/>
      <c r="M606" s="92">
        <v>605</v>
      </c>
      <c r="N606" s="115">
        <v>1.016028196338908</v>
      </c>
      <c r="O606" s="115">
        <v>-0.84359618212019705</v>
      </c>
      <c r="P606" s="115">
        <v>1.9981861487570696</v>
      </c>
      <c r="Q606" s="115">
        <v>-0.28194213790550471</v>
      </c>
      <c r="R606" s="115">
        <v>-1.1832252152622706</v>
      </c>
      <c r="S606" s="115">
        <v>1.7567820536874332</v>
      </c>
      <c r="T606" s="115">
        <v>-2.3446461536992724</v>
      </c>
      <c r="U606" s="112">
        <v>0.2494797974935534</v>
      </c>
      <c r="V606" s="112">
        <v>0.47136481877261949</v>
      </c>
      <c r="W606" s="84">
        <v>0.37707043619397351</v>
      </c>
      <c r="X606" s="46"/>
      <c r="Y606" s="85">
        <v>605</v>
      </c>
      <c r="Z606" s="112">
        <f>(幕後結果!$AB$2+幕後結果!$AB$4*幕後結果_最佳化!$N1607)*12/3</f>
        <v>1.2131598854755583</v>
      </c>
      <c r="AA606" s="112">
        <f>(幕後結果!$AC$2+幕後結果!$AC$4*幕後結果_最佳化!$O1607)*12/3</f>
        <v>-2.4521780591184825</v>
      </c>
      <c r="AB606" s="112">
        <f>(幕後結果!$AD$2+幕後結果!$AD$4*幕後結果_最佳化!$P1607)*12/3</f>
        <v>2.4130186892202503</v>
      </c>
      <c r="AC606" s="112">
        <f>(幕後結果!$AE$2+幕後結果!$AE$4*幕後結果_最佳化!$Q1607)*12/3</f>
        <v>1.0690131734269863</v>
      </c>
      <c r="AD606" s="112">
        <f>(幕後結果!$AF$2+幕後結果!$AF$4*幕後結果_最佳化!$R1607)*12/3</f>
        <v>1.2341862499054745</v>
      </c>
      <c r="AE606" s="112">
        <f>(幕後結果!$AG$2+幕後結果!$AG$4*幕後結果_最佳化!$S1607)*12/3</f>
        <v>1.200464455024451</v>
      </c>
      <c r="AF606" s="112">
        <f>(幕後結果!$AH$2+幕後結果!$AH$4*幕後結果_最佳化!$T1607)*12/3</f>
        <v>-1.8064885639043442</v>
      </c>
      <c r="AG606" s="112">
        <f>(幕後結果!$AI$2+幕後結果!$AI$4*幕後結果_最佳化!$U1607)*12/3</f>
        <v>0.63349613581790298</v>
      </c>
      <c r="AH606" s="112">
        <f>(幕後結果!$AJ$2+幕後結果!$AJ$4*幕後結果_最佳化!$V1607)*12/3</f>
        <v>1.1889570811586916</v>
      </c>
      <c r="AI606" s="86">
        <f>(幕後結果!$AK$2+幕後結果!$AK$4*幕後結果_最佳化!$W1607)*12/3</f>
        <v>0.33421177937995489</v>
      </c>
      <c r="AJ606" s="46"/>
      <c r="AK606" s="46"/>
      <c r="AL606" s="46"/>
      <c r="AM606" s="94">
        <v>605</v>
      </c>
      <c r="AN606" s="112">
        <f t="shared" si="118"/>
        <v>0.1246083507164305</v>
      </c>
      <c r="AO606" s="112">
        <f t="shared" si="119"/>
        <v>8.2292138908689888E-2</v>
      </c>
      <c r="AP606" s="112">
        <f t="shared" si="120"/>
        <v>0.16566939188909849</v>
      </c>
      <c r="AQ606" s="112">
        <f t="shared" si="121"/>
        <v>0.13710867940781854</v>
      </c>
      <c r="AR606" s="112">
        <f t="shared" si="122"/>
        <v>7.355485828594821E-2</v>
      </c>
      <c r="AS606" s="112">
        <f t="shared" si="123"/>
        <v>3.7552113068212004E-2</v>
      </c>
      <c r="AT606" s="112">
        <f t="shared" si="124"/>
        <v>6.2464941997558594E-2</v>
      </c>
      <c r="AU606" s="112">
        <f t="shared" si="125"/>
        <v>3.2385233332141695E-2</v>
      </c>
      <c r="AV606" s="112">
        <f t="shared" si="126"/>
        <v>0.1044770538365922</v>
      </c>
      <c r="AW606" s="112">
        <f t="shared" si="127"/>
        <v>0.17988723855750993</v>
      </c>
      <c r="AX606" s="112">
        <f t="shared" si="128"/>
        <v>1.0000000000000002</v>
      </c>
      <c r="AY606" s="112">
        <f>SUMPRODUCT(AN606:AW606,幕後結果_最佳化!$Z$1005:$AI$1005)</f>
        <v>0.37203996766238989</v>
      </c>
      <c r="AZ606" s="112">
        <f>(SUMPRODUCT(AN606:AW606,MMULT(AN606:AW606,幕後結果!$AB$9:$AK$18)))*252</f>
        <v>5.0121657083055937E-2</v>
      </c>
      <c r="BA606" s="112">
        <f t="shared" si="129"/>
        <v>0.22387866598462644</v>
      </c>
      <c r="BB606" s="88">
        <f t="shared" si="130"/>
        <v>1.4701712028469549</v>
      </c>
      <c r="BC606" s="46"/>
      <c r="BD606" s="46"/>
    </row>
    <row r="607" spans="1:56">
      <c r="A607" s="81">
        <v>606</v>
      </c>
      <c r="B607" s="112">
        <v>0.75395783664401206</v>
      </c>
      <c r="C607" s="112">
        <v>0.25159103329790966</v>
      </c>
      <c r="D607" s="112">
        <v>0.7021589758407436</v>
      </c>
      <c r="E607" s="112">
        <v>0.57561467024115642</v>
      </c>
      <c r="F607" s="112">
        <v>0.35158378660392553</v>
      </c>
      <c r="G607" s="112">
        <v>0.9074716346682874</v>
      </c>
      <c r="H607" s="112">
        <v>0.21065243768775455</v>
      </c>
      <c r="I607" s="112">
        <v>0.42333838447673888</v>
      </c>
      <c r="J607" s="112">
        <v>0.26234713276080868</v>
      </c>
      <c r="K607" s="90">
        <v>0.62607121059064164</v>
      </c>
      <c r="L607" s="91"/>
      <c r="M607" s="92">
        <v>606</v>
      </c>
      <c r="N607" s="115">
        <v>0.68699746369744608</v>
      </c>
      <c r="O607" s="115">
        <v>-0.66949139724816797</v>
      </c>
      <c r="P607" s="115">
        <v>0.5306201228437013</v>
      </c>
      <c r="Q607" s="115">
        <v>0.19068721031524322</v>
      </c>
      <c r="R607" s="115">
        <v>-0.38104807875562963</v>
      </c>
      <c r="S607" s="115">
        <v>1.3253450585235553</v>
      </c>
      <c r="T607" s="115">
        <v>-0.80415948253854475</v>
      </c>
      <c r="U607" s="112">
        <v>-0.19336034561892412</v>
      </c>
      <c r="V607" s="112">
        <v>-0.63612605338530903</v>
      </c>
      <c r="W607" s="84">
        <v>0.32146559781137041</v>
      </c>
      <c r="X607" s="46"/>
      <c r="Y607" s="85">
        <v>606</v>
      </c>
      <c r="Z607" s="112">
        <f>(幕後結果!$AB$2+幕後結果!$AB$4*幕後結果_最佳化!$N1608)*12/3</f>
        <v>0.80465164877663542</v>
      </c>
      <c r="AA607" s="112">
        <f>(幕後結果!$AC$2+幕後結果!$AC$4*幕後結果_最佳化!$O1608)*12/3</f>
        <v>-2.2408368279708721</v>
      </c>
      <c r="AB607" s="112">
        <f>(幕後結果!$AD$2+幕後結果!$AD$4*幕後結果_最佳化!$P1608)*12/3</f>
        <v>1.0607717768758249</v>
      </c>
      <c r="AC607" s="112">
        <f>(幕後結果!$AE$2+幕後結果!$AE$4*幕後結果_最佳化!$Q1608)*12/3</f>
        <v>1.0763073337150768</v>
      </c>
      <c r="AD607" s="112">
        <f>(幕後結果!$AF$2+幕後結果!$AF$4*幕後結果_最佳化!$R1608)*12/3</f>
        <v>1.8617372508024879</v>
      </c>
      <c r="AE607" s="112">
        <f>(幕後結果!$AG$2+幕後結果!$AG$4*幕後結果_最佳化!$S1608)*12/3</f>
        <v>0.96608195748628212</v>
      </c>
      <c r="AF607" s="112">
        <f>(幕後結果!$AH$2+幕後結果!$AH$4*幕後結果_最佳化!$T1608)*12/3</f>
        <v>-0.74161952416114485</v>
      </c>
      <c r="AG607" s="112">
        <f>(幕後結果!$AI$2+幕後結果!$AI$4*幕後結果_最佳化!$U1608)*12/3</f>
        <v>0.43592608622870149</v>
      </c>
      <c r="AH607" s="112">
        <f>(幕後結果!$AJ$2+幕後結果!$AJ$4*幕後結果_最佳化!$V1608)*12/3</f>
        <v>0.55124809023813837</v>
      </c>
      <c r="AI607" s="86">
        <f>(幕後結果!$AK$2+幕後結果!$AK$4*幕後結果_最佳化!$W1608)*12/3</f>
        <v>0.18502420669875355</v>
      </c>
      <c r="AJ607" s="46"/>
      <c r="AK607" s="46"/>
      <c r="AL607" s="46"/>
      <c r="AM607" s="94">
        <v>606</v>
      </c>
      <c r="AN607" s="112">
        <f t="shared" si="118"/>
        <v>0.11558382482642747</v>
      </c>
      <c r="AO607" s="112">
        <f t="shared" si="119"/>
        <v>2.4593476684387654E-2</v>
      </c>
      <c r="AP607" s="112">
        <f t="shared" si="120"/>
        <v>8.912978415509866E-2</v>
      </c>
      <c r="AQ607" s="112">
        <f t="shared" si="121"/>
        <v>0.1126432718848422</v>
      </c>
      <c r="AR607" s="112">
        <f t="shared" si="122"/>
        <v>0.13404833428711635</v>
      </c>
      <c r="AS607" s="112">
        <f t="shared" si="123"/>
        <v>0.13547820654494025</v>
      </c>
      <c r="AT607" s="112">
        <f t="shared" si="124"/>
        <v>0.13514077375103273</v>
      </c>
      <c r="AU607" s="112">
        <f t="shared" si="125"/>
        <v>0.11845885404926562</v>
      </c>
      <c r="AV607" s="112">
        <f t="shared" si="126"/>
        <v>0.10452143412946829</v>
      </c>
      <c r="AW607" s="112">
        <f t="shared" si="127"/>
        <v>3.0402039687420668E-2</v>
      </c>
      <c r="AX607" s="112">
        <f t="shared" si="128"/>
        <v>1</v>
      </c>
      <c r="AY607" s="112">
        <f>SUMPRODUCT(AN607:AW607,幕後結果_最佳化!$Z$1005:$AI$1005)</f>
        <v>0.52616210575156841</v>
      </c>
      <c r="AZ607" s="112">
        <f>(SUMPRODUCT(AN607:AW607,MMULT(AN607:AW607,幕後結果!$AB$9:$AK$18)))*252</f>
        <v>4.7923887630358229E-2</v>
      </c>
      <c r="BA607" s="112">
        <f t="shared" si="129"/>
        <v>0.21891525216475491</v>
      </c>
      <c r="BB607" s="88">
        <f t="shared" si="130"/>
        <v>2.2075305442302708</v>
      </c>
      <c r="BC607" s="46"/>
      <c r="BD607" s="46"/>
    </row>
    <row r="608" spans="1:56">
      <c r="A608" s="81">
        <v>607</v>
      </c>
      <c r="B608" s="112">
        <v>0.32197534937381511</v>
      </c>
      <c r="C608" s="112">
        <v>0.41150675000009906</v>
      </c>
      <c r="D608" s="112">
        <v>0.90549826349693396</v>
      </c>
      <c r="E608" s="112">
        <v>4.0949053642470146E-2</v>
      </c>
      <c r="F608" s="112">
        <v>0.21765470177418411</v>
      </c>
      <c r="G608" s="112">
        <v>0.66282163458080512</v>
      </c>
      <c r="H608" s="112">
        <v>0.39992518127703369</v>
      </c>
      <c r="I608" s="112">
        <v>0.20723813218852594</v>
      </c>
      <c r="J608" s="112">
        <v>0.15928556941671967</v>
      </c>
      <c r="K608" s="90">
        <v>0.15863915141074525</v>
      </c>
      <c r="L608" s="91"/>
      <c r="M608" s="92">
        <v>607</v>
      </c>
      <c r="N608" s="115">
        <v>-0.46218215551542496</v>
      </c>
      <c r="O608" s="115">
        <v>-0.22367075957365268</v>
      </c>
      <c r="P608" s="115">
        <v>1.3135328087397584</v>
      </c>
      <c r="Q608" s="115">
        <v>-1.7397774287691583</v>
      </c>
      <c r="R608" s="115">
        <v>-0.78013842104852449</v>
      </c>
      <c r="S608" s="115">
        <v>0.42017621239702435</v>
      </c>
      <c r="T608" s="115">
        <v>-0.25354076692484911</v>
      </c>
      <c r="U608" s="112">
        <v>-0.81604173811682756</v>
      </c>
      <c r="V608" s="112">
        <v>-0.99739845943390604</v>
      </c>
      <c r="W608" s="84">
        <v>-1.0000665496066492</v>
      </c>
      <c r="X608" s="46"/>
      <c r="Y608" s="85">
        <v>607</v>
      </c>
      <c r="Z608" s="112">
        <f>(幕後結果!$AB$2+幕後結果!$AB$4*幕後結果_最佳化!$N1609)*12/3</f>
        <v>-0.62211276355119072</v>
      </c>
      <c r="AA608" s="112">
        <f>(幕後結果!$AC$2+幕後結果!$AC$4*幕後結果_最佳化!$O1609)*12/3</f>
        <v>-1.7263100325384493</v>
      </c>
      <c r="AB608" s="112">
        <f>(幕後結果!$AD$2+幕後結果!$AD$4*幕後結果_最佳化!$P1609)*12/3</f>
        <v>1.4378999271140562</v>
      </c>
      <c r="AC608" s="112">
        <f>(幕後結果!$AE$2+幕後結果!$AE$4*幕後結果_最佳化!$Q1609)*12/3</f>
        <v>-0.13032717545043804</v>
      </c>
      <c r="AD608" s="112">
        <f>(幕後結果!$AF$2+幕後結果!$AF$4*幕後結果_最佳化!$R1609)*12/3</f>
        <v>0.93639344409474656</v>
      </c>
      <c r="AE608" s="112">
        <f>(幕後結果!$AG$2+幕後結果!$AG$4*幕後結果_最佳化!$S1609)*12/3</f>
        <v>2.5310884444850704E-2</v>
      </c>
      <c r="AF608" s="112">
        <f>(幕後結果!$AH$2+幕後結果!$AH$4*幕後結果_最佳化!$T1609)*12/3</f>
        <v>-0.38959149893478195</v>
      </c>
      <c r="AG608" s="112">
        <f>(幕後結果!$AI$2+幕後結果!$AI$4*幕後結果_最佳化!$U1609)*12/3</f>
        <v>-1.1626037865000058</v>
      </c>
      <c r="AH608" s="112">
        <f>(幕後結果!$AJ$2+幕後結果!$AJ$4*幕後結果_最佳化!$V1609)*12/3</f>
        <v>0.22959122349044725</v>
      </c>
      <c r="AI608" s="86">
        <f>(幕後結果!$AK$2+幕後結果!$AK$4*幕後結果_最佳化!$W1609)*12/3</f>
        <v>-0.88107033775350585</v>
      </c>
      <c r="AJ608" s="46"/>
      <c r="AK608" s="46"/>
      <c r="AL608" s="46"/>
      <c r="AM608" s="94">
        <v>607</v>
      </c>
      <c r="AN608" s="112">
        <f t="shared" si="118"/>
        <v>0.15153245534015394</v>
      </c>
      <c r="AO608" s="112">
        <f t="shared" si="119"/>
        <v>4.7408413863055852E-2</v>
      </c>
      <c r="AP608" s="112">
        <f t="shared" si="120"/>
        <v>0.18861966547938896</v>
      </c>
      <c r="AQ608" s="112">
        <f t="shared" si="121"/>
        <v>6.7359051025504213E-2</v>
      </c>
      <c r="AR608" s="112">
        <f t="shared" si="122"/>
        <v>7.2423782216532936E-2</v>
      </c>
      <c r="AS608" s="112">
        <f t="shared" si="123"/>
        <v>0.10373524371877132</v>
      </c>
      <c r="AT608" s="112">
        <f t="shared" si="124"/>
        <v>0.1842462829631091</v>
      </c>
      <c r="AU608" s="112">
        <f t="shared" si="125"/>
        <v>5.1920455283244411E-2</v>
      </c>
      <c r="AV608" s="112">
        <f t="shared" si="126"/>
        <v>2.6225802873053337E-2</v>
      </c>
      <c r="AW608" s="112">
        <f t="shared" si="127"/>
        <v>0.10652884723718596</v>
      </c>
      <c r="AX608" s="112">
        <f t="shared" si="128"/>
        <v>0.99999999999999989</v>
      </c>
      <c r="AY608" s="112">
        <f>SUMPRODUCT(AN608:AW608,幕後結果_最佳化!$Z$1005:$AI$1005)</f>
        <v>0.2564246004866752</v>
      </c>
      <c r="AZ608" s="112">
        <f>(SUMPRODUCT(AN608:AW608,MMULT(AN608:AW608,幕後結果!$AB$9:$AK$18)))*252</f>
        <v>4.5976732915646745E-2</v>
      </c>
      <c r="BA608" s="112">
        <f t="shared" si="129"/>
        <v>0.21442185736451111</v>
      </c>
      <c r="BB608" s="88">
        <f t="shared" si="130"/>
        <v>0.99581545981895592</v>
      </c>
      <c r="BC608" s="46"/>
      <c r="BD608" s="46"/>
    </row>
    <row r="609" spans="1:56">
      <c r="A609" s="81">
        <v>608</v>
      </c>
      <c r="B609" s="112">
        <v>0.7956469428939128</v>
      </c>
      <c r="C609" s="112">
        <v>0.32495180735670326</v>
      </c>
      <c r="D609" s="112">
        <v>0.77096803707640138</v>
      </c>
      <c r="E609" s="112">
        <v>0.85882084177288109</v>
      </c>
      <c r="F609" s="112">
        <v>0.95558539795648945</v>
      </c>
      <c r="G609" s="112">
        <v>0.64177664291012615</v>
      </c>
      <c r="H609" s="112">
        <v>0.85883325756823936</v>
      </c>
      <c r="I609" s="112">
        <v>0.8109759266977381</v>
      </c>
      <c r="J609" s="112">
        <v>0.7959022469592314</v>
      </c>
      <c r="K609" s="90">
        <v>0.91922133231577718</v>
      </c>
      <c r="L609" s="91"/>
      <c r="M609" s="92">
        <v>608</v>
      </c>
      <c r="N609" s="115">
        <v>0.82617273170088745</v>
      </c>
      <c r="O609" s="115">
        <v>-0.4538960944690783</v>
      </c>
      <c r="P609" s="115">
        <v>0.74203863814776749</v>
      </c>
      <c r="Q609" s="115">
        <v>1.0750366578933697</v>
      </c>
      <c r="R609" s="115">
        <v>1.7016062554851612</v>
      </c>
      <c r="S609" s="115">
        <v>0.36321174561749825</v>
      </c>
      <c r="T609" s="115">
        <v>1.0750921249759013</v>
      </c>
      <c r="U609" s="112">
        <v>0.88149835015588873</v>
      </c>
      <c r="V609" s="112">
        <v>0.8270733185492386</v>
      </c>
      <c r="W609" s="84">
        <v>1.399853025053009</v>
      </c>
      <c r="X609" s="46"/>
      <c r="Y609" s="85">
        <v>608</v>
      </c>
      <c r="Z609" s="112">
        <f>(幕後結果!$AB$2+幕後結果!$AB$4*幕後結果_最佳化!$N1610)*12/3</f>
        <v>0.97744475800311859</v>
      </c>
      <c r="AA609" s="112">
        <f>(幕後結果!$AC$2+幕後結果!$AC$4*幕後結果_最佳化!$O1610)*12/3</f>
        <v>-1.931638524442598</v>
      </c>
      <c r="AB609" s="112">
        <f>(幕後結果!$AD$2+幕後結果!$AD$4*幕後結果_最佳化!$P1610)*12/3</f>
        <v>1.3076624729697308</v>
      </c>
      <c r="AC609" s="112">
        <f>(幕後結果!$AE$2+幕後結果!$AE$4*幕後結果_最佳化!$Q1610)*12/3</f>
        <v>1.8130290112378475</v>
      </c>
      <c r="AD609" s="112">
        <f>(幕後結果!$AF$2+幕後結果!$AF$4*幕後結果_最佳化!$R1610)*12/3</f>
        <v>4.2833925293629225</v>
      </c>
      <c r="AE609" s="112">
        <f>(幕後結果!$AG$2+幕後結果!$AG$4*幕後結果_最佳化!$S1610)*12/3</f>
        <v>0.51289280901544099</v>
      </c>
      <c r="AF609" s="112">
        <f>(幕後結果!$AH$2+幕後結果!$AH$4*幕後結果_最佳化!$T1610)*12/3</f>
        <v>0.91981346203955872</v>
      </c>
      <c r="AG609" s="112">
        <f>(幕後結果!$AI$2+幕後結果!$AI$4*幕後結果_最佳化!$U1610)*12/3</f>
        <v>2.0478427465110536</v>
      </c>
      <c r="AH609" s="112">
        <f>(幕後結果!$AJ$2+幕後結果!$AJ$4*幕後結果_最佳化!$V1610)*12/3</f>
        <v>2.7270803215843444</v>
      </c>
      <c r="AI609" s="86">
        <f>(幕後結果!$AK$2+幕後結果!$AK$4*幕後結果_最佳化!$W1610)*12/3</f>
        <v>1.6732015233849171</v>
      </c>
      <c r="AJ609" s="46"/>
      <c r="AK609" s="46"/>
      <c r="AL609" s="46"/>
      <c r="AM609" s="94">
        <v>608</v>
      </c>
      <c r="AN609" s="112">
        <f t="shared" si="118"/>
        <v>6.606041413486563E-2</v>
      </c>
      <c r="AO609" s="112">
        <f t="shared" si="119"/>
        <v>0.14007494608999405</v>
      </c>
      <c r="AP609" s="112">
        <f t="shared" si="120"/>
        <v>7.7381856942911553E-2</v>
      </c>
      <c r="AQ609" s="112">
        <f t="shared" si="121"/>
        <v>3.6578836497405794E-2</v>
      </c>
      <c r="AR609" s="112">
        <f t="shared" si="122"/>
        <v>0.24828857727137371</v>
      </c>
      <c r="AS609" s="112">
        <f t="shared" si="123"/>
        <v>7.9215845759302475E-2</v>
      </c>
      <c r="AT609" s="112">
        <f t="shared" si="124"/>
        <v>8.6387000903075765E-3</v>
      </c>
      <c r="AU609" s="112">
        <f t="shared" si="125"/>
        <v>0.13899520943524302</v>
      </c>
      <c r="AV609" s="112">
        <f t="shared" si="126"/>
        <v>0.11640790521366988</v>
      </c>
      <c r="AW609" s="112">
        <f t="shared" si="127"/>
        <v>8.8357708564926252E-2</v>
      </c>
      <c r="AX609" s="112">
        <f t="shared" si="128"/>
        <v>1</v>
      </c>
      <c r="AY609" s="112">
        <f>SUMPRODUCT(AN609:AW609,幕後結果_最佳化!$Z$1005:$AI$1005)</f>
        <v>0.57662722287654988</v>
      </c>
      <c r="AZ609" s="112">
        <f>(SUMPRODUCT(AN609:AW609,MMULT(AN609:AW609,幕後結果!$AB$9:$AK$18)))*252</f>
        <v>6.8681346625815515E-2</v>
      </c>
      <c r="BA609" s="112">
        <f t="shared" si="129"/>
        <v>0.26207126249517615</v>
      </c>
      <c r="BB609" s="88">
        <f t="shared" si="130"/>
        <v>2.036572868749293</v>
      </c>
      <c r="BC609" s="46"/>
      <c r="BD609" s="46"/>
    </row>
    <row r="610" spans="1:56">
      <c r="A610" s="81">
        <v>609</v>
      </c>
      <c r="B610" s="112">
        <v>0.86130461717587092</v>
      </c>
      <c r="C610" s="112">
        <v>0.61702035531145327</v>
      </c>
      <c r="D610" s="112">
        <v>0.45886884228133606</v>
      </c>
      <c r="E610" s="112">
        <v>0.89607137484671218</v>
      </c>
      <c r="F610" s="112">
        <v>3.4229794310105754E-2</v>
      </c>
      <c r="G610" s="112">
        <v>0.10267395534445867</v>
      </c>
      <c r="H610" s="112">
        <v>9.1120987446638324E-2</v>
      </c>
      <c r="I610" s="112">
        <v>4.7791120830010581E-2</v>
      </c>
      <c r="J610" s="112">
        <v>0.89849971462861022</v>
      </c>
      <c r="K610" s="90">
        <v>0.67479589288909891</v>
      </c>
      <c r="L610" s="91"/>
      <c r="M610" s="92">
        <v>609</v>
      </c>
      <c r="N610" s="115">
        <v>1.0861994385413249</v>
      </c>
      <c r="O610" s="115">
        <v>0.29766443626071087</v>
      </c>
      <c r="P610" s="115">
        <v>-0.10328386050271203</v>
      </c>
      <c r="Q610" s="115">
        <v>1.2594793334898526</v>
      </c>
      <c r="R610" s="115">
        <v>-1.8219696648413932</v>
      </c>
      <c r="S610" s="115">
        <v>-1.266461483461379</v>
      </c>
      <c r="T610" s="115">
        <v>-1.3338836982736275</v>
      </c>
      <c r="U610" s="112">
        <v>-1.6666589407483594</v>
      </c>
      <c r="V610" s="112">
        <v>1.2730492365445616</v>
      </c>
      <c r="W610" s="84">
        <v>0.45319516431127582</v>
      </c>
      <c r="X610" s="46"/>
      <c r="Y610" s="85">
        <v>609</v>
      </c>
      <c r="Z610" s="112">
        <f>(幕後結果!$AB$2+幕後結果!$AB$4*幕後結果_最佳化!$N1611)*12/3</f>
        <v>1.3002810190820004</v>
      </c>
      <c r="AA610" s="112">
        <f>(幕後結果!$AC$2+幕後結果!$AC$4*幕後結果_最佳化!$O1611)*12/3</f>
        <v>-0.87334086389944321</v>
      </c>
      <c r="AB610" s="112">
        <f>(幕後結果!$AD$2+幕後結果!$AD$4*幕後結果_最佳化!$P1611)*12/3</f>
        <v>0.73030647440759167</v>
      </c>
      <c r="AC610" s="112">
        <f>(幕後結果!$AE$2+幕後結果!$AE$4*幕後結果_最佳化!$Q1611)*12/3</f>
        <v>1.8930304846445072</v>
      </c>
      <c r="AD610" s="112">
        <f>(幕後結果!$AF$2+幕後結果!$AF$4*幕後結果_最佳化!$R1611)*12/3</f>
        <v>0.91403768446956113</v>
      </c>
      <c r="AE610" s="112">
        <f>(幕後結果!$AG$2+幕後結果!$AG$4*幕後結果_最佳化!$S1611)*12/3</f>
        <v>-1.5985227868339364</v>
      </c>
      <c r="AF610" s="112">
        <f>(幕後結果!$AH$2+幕後結果!$AH$4*幕後結果_最佳化!$T1611)*12/3</f>
        <v>-1.0668199134958933</v>
      </c>
      <c r="AG610" s="112">
        <f>(幕後結果!$AI$2+幕後結果!$AI$4*幕後結果_最佳化!$U1611)*12/3</f>
        <v>-0.32447485324452263</v>
      </c>
      <c r="AH610" s="112">
        <f>(幕後結果!$AJ$2+幕後結果!$AJ$4*幕後結果_最佳化!$V1611)*12/3</f>
        <v>1.6967485238343201</v>
      </c>
      <c r="AI610" s="86">
        <f>(幕後結果!$AK$2+幕後結果!$AK$4*幕後結果_最佳化!$W1611)*12/3</f>
        <v>0.58576734020936683</v>
      </c>
      <c r="AJ610" s="46"/>
      <c r="AK610" s="46"/>
      <c r="AL610" s="46"/>
      <c r="AM610" s="94">
        <v>609</v>
      </c>
      <c r="AN610" s="112">
        <f t="shared" si="118"/>
        <v>2.2452779987671514E-3</v>
      </c>
      <c r="AO610" s="112">
        <f t="shared" si="119"/>
        <v>8.6481667363387152E-2</v>
      </c>
      <c r="AP610" s="112">
        <f t="shared" si="120"/>
        <v>0.10913192239917928</v>
      </c>
      <c r="AQ610" s="112">
        <f t="shared" si="121"/>
        <v>0.15274886026794932</v>
      </c>
      <c r="AR610" s="112">
        <f t="shared" si="122"/>
        <v>0.15045270963819554</v>
      </c>
      <c r="AS610" s="112">
        <f t="shared" si="123"/>
        <v>0.10892966205404526</v>
      </c>
      <c r="AT610" s="112">
        <f t="shared" si="124"/>
        <v>6.1834726542031926E-2</v>
      </c>
      <c r="AU610" s="112">
        <f t="shared" si="125"/>
        <v>3.3807773095042494E-2</v>
      </c>
      <c r="AV610" s="112">
        <f t="shared" si="126"/>
        <v>0.14027113317035503</v>
      </c>
      <c r="AW610" s="112">
        <f t="shared" si="127"/>
        <v>0.15409626747104671</v>
      </c>
      <c r="AX610" s="112">
        <f t="shared" si="128"/>
        <v>0.99999999999999978</v>
      </c>
      <c r="AY610" s="112">
        <f>SUMPRODUCT(AN610:AW610,幕後結果_最佳化!$Z$1005:$AI$1005)</f>
        <v>0.56192744940653394</v>
      </c>
      <c r="AZ610" s="112">
        <f>(SUMPRODUCT(AN610:AW610,MMULT(AN610:AW610,幕後結果!$AB$9:$AK$18)))*252</f>
        <v>5.1093644036587088E-2</v>
      </c>
      <c r="BA610" s="112">
        <f t="shared" si="129"/>
        <v>0.22603903210858758</v>
      </c>
      <c r="BB610" s="88">
        <f t="shared" si="130"/>
        <v>2.2961850639901726</v>
      </c>
      <c r="BC610" s="46"/>
      <c r="BD610" s="46"/>
    </row>
    <row r="611" spans="1:56">
      <c r="A611" s="81">
        <v>610</v>
      </c>
      <c r="B611" s="112">
        <v>0.58818008218017748</v>
      </c>
      <c r="C611" s="112">
        <v>0.80724110530197102</v>
      </c>
      <c r="D611" s="112">
        <v>0.55476966868550504</v>
      </c>
      <c r="E611" s="112">
        <v>0.10817609861246247</v>
      </c>
      <c r="F611" s="112">
        <v>0.43849260979624249</v>
      </c>
      <c r="G611" s="112">
        <v>7.1614554798096197E-2</v>
      </c>
      <c r="H611" s="112">
        <v>0.42558749712335442</v>
      </c>
      <c r="I611" s="112">
        <v>0.70077782934330846</v>
      </c>
      <c r="J611" s="112">
        <v>0.27617795856001881</v>
      </c>
      <c r="K611" s="90">
        <v>0.52556387682795935</v>
      </c>
      <c r="L611" s="91"/>
      <c r="M611" s="92">
        <v>610</v>
      </c>
      <c r="N611" s="115">
        <v>0.22286595285269908</v>
      </c>
      <c r="O611" s="115">
        <v>0.86777450535608469</v>
      </c>
      <c r="P611" s="115">
        <v>0.13772132810939358</v>
      </c>
      <c r="Q611" s="115">
        <v>-1.2362862044348659</v>
      </c>
      <c r="R611" s="115">
        <v>-0.15479209979379888</v>
      </c>
      <c r="S611" s="115">
        <v>-1.4638713250097917</v>
      </c>
      <c r="T611" s="115">
        <v>-0.18761942941846793</v>
      </c>
      <c r="U611" s="112">
        <v>0.5266389456582784</v>
      </c>
      <c r="V611" s="112">
        <v>-0.59423354841976472</v>
      </c>
      <c r="W611" s="84">
        <v>6.412305253992942E-2</v>
      </c>
      <c r="X611" s="46"/>
      <c r="Y611" s="85">
        <v>610</v>
      </c>
      <c r="Z611" s="112">
        <f>(幕後結果!$AB$2+幕後結果!$AB$4*幕後結果_最佳化!$N1612)*12/3</f>
        <v>0.22840898727972445</v>
      </c>
      <c r="AA611" s="112">
        <f>(幕後結果!$AC$2+幕後結果!$AC$4*幕後結果_最佳化!$O1612)*12/3</f>
        <v>-0.16269840543190983</v>
      </c>
      <c r="AB611" s="112">
        <f>(幕後結果!$AD$2+幕後結果!$AD$4*幕後結果_最佳化!$P1612)*12/3</f>
        <v>0.73688718256253916</v>
      </c>
      <c r="AC611" s="112">
        <f>(幕後結果!$AE$2+幕後結果!$AE$4*幕後結果_最佳化!$Q1612)*12/3</f>
        <v>0.18724937302163036</v>
      </c>
      <c r="AD611" s="112">
        <f>(幕後結果!$AF$2+幕後結果!$AF$4*幕後結果_最佳化!$R1612)*12/3</f>
        <v>1.9876081665922438</v>
      </c>
      <c r="AE611" s="112">
        <f>(幕後結果!$AG$2+幕後結果!$AG$4*幕後結果_最佳化!$S1612)*12/3</f>
        <v>-1.4523455319071104</v>
      </c>
      <c r="AF611" s="112">
        <f>(幕後結果!$AH$2+幕後結果!$AH$4*幕後結果_最佳化!$T1612)*12/3</f>
        <v>-0.17200353885158581</v>
      </c>
      <c r="AG611" s="112">
        <f>(幕後結果!$AI$2+幕後結果!$AI$4*幕後結果_最佳化!$U1612)*12/3</f>
        <v>0.10180500416691592</v>
      </c>
      <c r="AH611" s="112">
        <f>(幕後結果!$AJ$2+幕後結果!$AJ$4*幕後結果_最佳化!$V1612)*12/3</f>
        <v>0.72006542055512612</v>
      </c>
      <c r="AI611" s="86">
        <f>(幕後結果!$AK$2+幕後結果!$AK$4*幕後結果_最佳化!$W1612)*12/3</f>
        <v>0.27293493714019601</v>
      </c>
      <c r="AJ611" s="46"/>
      <c r="AK611" s="46"/>
      <c r="AL611" s="46"/>
      <c r="AM611" s="94">
        <v>610</v>
      </c>
      <c r="AN611" s="112">
        <f t="shared" si="118"/>
        <v>4.1725426739777749E-2</v>
      </c>
      <c r="AO611" s="112">
        <f t="shared" si="119"/>
        <v>0.14738193047189146</v>
      </c>
      <c r="AP611" s="112">
        <f t="shared" si="120"/>
        <v>0.1395009403787999</v>
      </c>
      <c r="AQ611" s="112">
        <f t="shared" si="121"/>
        <v>3.8648511953797343E-2</v>
      </c>
      <c r="AR611" s="112">
        <f t="shared" si="122"/>
        <v>9.9355704559332791E-2</v>
      </c>
      <c r="AS611" s="112">
        <f t="shared" si="123"/>
        <v>8.5015711363449598E-2</v>
      </c>
      <c r="AT611" s="112">
        <f t="shared" si="124"/>
        <v>6.5814262023550563E-2</v>
      </c>
      <c r="AU611" s="112">
        <f t="shared" si="125"/>
        <v>0.16073780897835821</v>
      </c>
      <c r="AV611" s="112">
        <f t="shared" si="126"/>
        <v>8.6175129788402902E-2</v>
      </c>
      <c r="AW611" s="112">
        <f t="shared" si="127"/>
        <v>0.13564457374263952</v>
      </c>
      <c r="AX611" s="112">
        <f t="shared" si="128"/>
        <v>1</v>
      </c>
      <c r="AY611" s="112">
        <f>SUMPRODUCT(AN611:AW611,幕後結果_最佳化!$Z$1005:$AI$1005)</f>
        <v>0.26065369870157584</v>
      </c>
      <c r="AZ611" s="112">
        <f>(SUMPRODUCT(AN611:AW611,MMULT(AN611:AW611,幕後結果!$AB$9:$AK$18)))*252</f>
        <v>5.6495092528761184E-2</v>
      </c>
      <c r="BA611" s="112">
        <f t="shared" si="129"/>
        <v>0.23768696331259143</v>
      </c>
      <c r="BB611" s="88">
        <f t="shared" si="130"/>
        <v>0.91613648332575748</v>
      </c>
      <c r="BC611" s="46"/>
      <c r="BD611" s="46"/>
    </row>
    <row r="612" spans="1:56">
      <c r="A612" s="81">
        <v>611</v>
      </c>
      <c r="B612" s="112">
        <v>0.29690942989178759</v>
      </c>
      <c r="C612" s="112">
        <v>1.2917312186086161E-2</v>
      </c>
      <c r="D612" s="112">
        <v>0.77678464780482526</v>
      </c>
      <c r="E612" s="112">
        <v>0.23655447314044009</v>
      </c>
      <c r="F612" s="112">
        <v>0.93840341771112157</v>
      </c>
      <c r="G612" s="112">
        <v>0.90621945177829355</v>
      </c>
      <c r="H612" s="112">
        <v>0.51695151224006364</v>
      </c>
      <c r="I612" s="112">
        <v>0.40581051658317824</v>
      </c>
      <c r="J612" s="112">
        <v>0.26426055620003508</v>
      </c>
      <c r="K612" s="90">
        <v>0.29808209356760385</v>
      </c>
      <c r="L612" s="91"/>
      <c r="M612" s="92">
        <v>611</v>
      </c>
      <c r="N612" s="115">
        <v>-0.53331021196766915</v>
      </c>
      <c r="O612" s="115">
        <v>-2.2286887039440715</v>
      </c>
      <c r="P612" s="115">
        <v>0.76137903758787662</v>
      </c>
      <c r="Q612" s="115">
        <v>-0.71742978586185135</v>
      </c>
      <c r="R612" s="115">
        <v>1.5415081349784019</v>
      </c>
      <c r="S612" s="115">
        <v>1.3178284062571191</v>
      </c>
      <c r="T612" s="115">
        <v>4.2503934235659083E-2</v>
      </c>
      <c r="U612" s="112">
        <v>-0.23833531474599132</v>
      </c>
      <c r="V612" s="112">
        <v>-0.63026516177718439</v>
      </c>
      <c r="W612" s="84">
        <v>-0.52992463200551376</v>
      </c>
      <c r="X612" s="46"/>
      <c r="Y612" s="85">
        <v>611</v>
      </c>
      <c r="Z612" s="112">
        <f>(幕後結果!$AB$2+幕後結果!$AB$4*幕後結果_最佳化!$N1613)*12/3</f>
        <v>-0.71042183026925299</v>
      </c>
      <c r="AA612" s="112">
        <f>(幕後結果!$AC$2+幕後結果!$AC$4*幕後結果_最佳化!$O1613)*12/3</f>
        <v>-4.4955509477012487</v>
      </c>
      <c r="AB612" s="112">
        <f>(幕後結果!$AD$2+幕後結果!$AD$4*幕後結果_最佳化!$P1613)*12/3</f>
        <v>0.73470353478846617</v>
      </c>
      <c r="AC612" s="112">
        <f>(幕後結果!$AE$2+幕後結果!$AE$4*幕後結果_最佳化!$Q1613)*12/3</f>
        <v>0.12971557092055463</v>
      </c>
      <c r="AD612" s="112">
        <f>(幕後結果!$AF$2+幕後結果!$AF$4*幕後結果_最佳化!$R1613)*12/3</f>
        <v>2.8611707903495485</v>
      </c>
      <c r="AE612" s="112">
        <f>(幕後結果!$AG$2+幕後結果!$AG$4*幕後結果_最佳化!$S1613)*12/3</f>
        <v>0.81869737214388227</v>
      </c>
      <c r="AF612" s="112">
        <f>(幕後結果!$AH$2+幕後結果!$AH$4*幕後結果_最佳化!$T1613)*12/3</f>
        <v>-0.10664790608786164</v>
      </c>
      <c r="AG612" s="112">
        <f>(幕後結果!$AI$2+幕後結果!$AI$4*幕後結果_最佳化!$U1613)*12/3</f>
        <v>-0.46355281934288617</v>
      </c>
      <c r="AH612" s="112">
        <f>(幕後結果!$AJ$2+幕後結果!$AJ$4*幕後結果_最佳化!$V1613)*12/3</f>
        <v>1.1960947909448609</v>
      </c>
      <c r="AI612" s="86">
        <f>(幕後結果!$AK$2+幕後結果!$AK$4*幕後結果_最佳化!$W1613)*12/3</f>
        <v>-0.76751837498422903</v>
      </c>
      <c r="AJ612" s="46"/>
      <c r="AK612" s="46"/>
      <c r="AL612" s="46"/>
      <c r="AM612" s="94">
        <v>611</v>
      </c>
      <c r="AN612" s="112">
        <f t="shared" si="118"/>
        <v>0.12558224045346295</v>
      </c>
      <c r="AO612" s="112">
        <f t="shared" si="119"/>
        <v>0.1723582605146167</v>
      </c>
      <c r="AP612" s="112">
        <f t="shared" si="120"/>
        <v>0.1301636217976774</v>
      </c>
      <c r="AQ612" s="112">
        <f t="shared" si="121"/>
        <v>4.4797255670027611E-2</v>
      </c>
      <c r="AR612" s="112">
        <f t="shared" si="122"/>
        <v>0.1324981364911601</v>
      </c>
      <c r="AS612" s="112">
        <f t="shared" si="123"/>
        <v>8.4526576092601932E-2</v>
      </c>
      <c r="AT612" s="112">
        <f t="shared" si="124"/>
        <v>4.2793833705663517E-2</v>
      </c>
      <c r="AU612" s="112">
        <f t="shared" si="125"/>
        <v>0.12345841795813733</v>
      </c>
      <c r="AV612" s="112">
        <f t="shared" si="126"/>
        <v>4.8033621011978722E-2</v>
      </c>
      <c r="AW612" s="112">
        <f t="shared" si="127"/>
        <v>9.5788036304673585E-2</v>
      </c>
      <c r="AX612" s="112">
        <f t="shared" si="128"/>
        <v>0.99999999999999989</v>
      </c>
      <c r="AY612" s="112">
        <f>SUMPRODUCT(AN612:AW612,幕後結果_最佳化!$Z$1005:$AI$1005)</f>
        <v>0.2295804335013869</v>
      </c>
      <c r="AZ612" s="112">
        <f>(SUMPRODUCT(AN612:AW612,MMULT(AN612:AW612,幕後結果!$AB$9:$AK$18)))*252</f>
        <v>6.2549342333665076E-2</v>
      </c>
      <c r="BA612" s="112">
        <f t="shared" si="129"/>
        <v>0.2500986651976877</v>
      </c>
      <c r="BB612" s="88">
        <f t="shared" si="130"/>
        <v>0.74642714847689184</v>
      </c>
      <c r="BC612" s="46"/>
      <c r="BD612" s="46"/>
    </row>
    <row r="613" spans="1:56">
      <c r="A613" s="81">
        <v>612</v>
      </c>
      <c r="B613" s="112">
        <v>0.64217819193792169</v>
      </c>
      <c r="C613" s="112">
        <v>4.4434734667723186E-2</v>
      </c>
      <c r="D613" s="112">
        <v>0.77913984053067042</v>
      </c>
      <c r="E613" s="112">
        <v>0.66200990572687091</v>
      </c>
      <c r="F613" s="112">
        <v>2.1130740719131902E-2</v>
      </c>
      <c r="G613" s="112">
        <v>0.94518084696597504</v>
      </c>
      <c r="H613" s="112">
        <v>0.68801485483308844</v>
      </c>
      <c r="I613" s="112">
        <v>0.58142754890935944</v>
      </c>
      <c r="J613" s="112">
        <v>0.14841715300858205</v>
      </c>
      <c r="K613" s="90">
        <v>6.865194324815671E-2</v>
      </c>
      <c r="L613" s="91"/>
      <c r="M613" s="92">
        <v>612</v>
      </c>
      <c r="N613" s="115">
        <v>0.36428712096235383</v>
      </c>
      <c r="O613" s="115">
        <v>-1.7013916439754762</v>
      </c>
      <c r="P613" s="115">
        <v>0.7692914378944431</v>
      </c>
      <c r="Q613" s="115">
        <v>0.41795476774835788</v>
      </c>
      <c r="R613" s="115">
        <v>-2.0309360576529421</v>
      </c>
      <c r="S613" s="115">
        <v>1.5998209669977794</v>
      </c>
      <c r="T613" s="115">
        <v>0.49023122109982536</v>
      </c>
      <c r="U613" s="112">
        <v>0.20554684517209723</v>
      </c>
      <c r="V613" s="112">
        <v>-1.0432461463736373</v>
      </c>
      <c r="W613" s="84">
        <v>-1.4859063774512953</v>
      </c>
      <c r="X613" s="46"/>
      <c r="Y613" s="85">
        <v>612</v>
      </c>
      <c r="Z613" s="112">
        <f>(幕後結果!$AB$2+幕後結果!$AB$4*幕後結果_最佳化!$N1614)*12/3</f>
        <v>0.40399049467444453</v>
      </c>
      <c r="AA613" s="112">
        <f>(幕後結果!$AC$2+幕後結果!$AC$4*幕後結果_最佳化!$O1614)*12/3</f>
        <v>-3.6909093340228587</v>
      </c>
      <c r="AB613" s="112">
        <f>(幕後結果!$AD$2+幕後結果!$AD$4*幕後結果_最佳化!$P1614)*12/3</f>
        <v>1.0654492653562528</v>
      </c>
      <c r="AC613" s="112">
        <f>(幕後結果!$AE$2+幕後結果!$AE$4*幕後結果_最佳化!$Q1614)*12/3</f>
        <v>1.0996093369075104</v>
      </c>
      <c r="AD613" s="112">
        <f>(幕後結果!$AF$2+幕後結果!$AF$4*幕後結果_最佳化!$R1614)*12/3</f>
        <v>-8.6718788274356307E-2</v>
      </c>
      <c r="AE613" s="112">
        <f>(幕後結果!$AG$2+幕後結果!$AG$4*幕後結果_最佳化!$S1614)*12/3</f>
        <v>0.64644439396138809</v>
      </c>
      <c r="AF613" s="112">
        <f>(幕後結果!$AH$2+幕後結果!$AH$4*幕後結果_最佳化!$T1614)*12/3</f>
        <v>-0.1774127019515469</v>
      </c>
      <c r="AG613" s="112">
        <f>(幕後結果!$AI$2+幕後結果!$AI$4*幕後結果_最佳化!$U1614)*12/3</f>
        <v>0.55274829166277029</v>
      </c>
      <c r="AH613" s="112">
        <f>(幕後結果!$AJ$2+幕後結果!$AJ$4*幕後結果_最佳化!$V1614)*12/3</f>
        <v>-0.25522132878082582</v>
      </c>
      <c r="AI613" s="86">
        <f>(幕後結果!$AK$2+幕後結果!$AK$4*幕後結果_最佳化!$W1614)*12/3</f>
        <v>-1.6937681191671776</v>
      </c>
      <c r="AJ613" s="46"/>
      <c r="AK613" s="46"/>
      <c r="AL613" s="46"/>
      <c r="AM613" s="94">
        <v>612</v>
      </c>
      <c r="AN613" s="112">
        <f t="shared" si="118"/>
        <v>0.15147725752924832</v>
      </c>
      <c r="AO613" s="112">
        <f t="shared" si="119"/>
        <v>0.1721666353012056</v>
      </c>
      <c r="AP613" s="112">
        <f t="shared" si="120"/>
        <v>5.9443360437247905E-2</v>
      </c>
      <c r="AQ613" s="112">
        <f t="shared" si="121"/>
        <v>0.12794083782088753</v>
      </c>
      <c r="AR613" s="112">
        <f t="shared" si="122"/>
        <v>6.1521568537892812E-2</v>
      </c>
      <c r="AS613" s="112">
        <f t="shared" si="123"/>
        <v>8.7776858994114571E-3</v>
      </c>
      <c r="AT613" s="112">
        <f t="shared" si="124"/>
        <v>0.16624742940154388</v>
      </c>
      <c r="AU613" s="112">
        <f t="shared" si="125"/>
        <v>0.11460909963306221</v>
      </c>
      <c r="AV613" s="112">
        <f t="shared" si="126"/>
        <v>0.13508318106850989</v>
      </c>
      <c r="AW613" s="112">
        <f t="shared" si="127"/>
        <v>2.7329443709904169E-3</v>
      </c>
      <c r="AX613" s="112">
        <f t="shared" si="128"/>
        <v>1</v>
      </c>
      <c r="AY613" s="112">
        <f>SUMPRODUCT(AN613:AW613,幕後結果_最佳化!$Z$1005:$AI$1005)</f>
        <v>0.20998834821411685</v>
      </c>
      <c r="AZ613" s="112">
        <f>(SUMPRODUCT(AN613:AW613,MMULT(AN613:AW613,幕後結果!$AB$9:$AK$18)))*252</f>
        <v>5.2738797869894993E-2</v>
      </c>
      <c r="BA613" s="112">
        <f t="shared" si="129"/>
        <v>0.22964929320573793</v>
      </c>
      <c r="BB613" s="88">
        <f t="shared" si="130"/>
        <v>0.72758050278180453</v>
      </c>
      <c r="BC613" s="46"/>
      <c r="BD613" s="46"/>
    </row>
    <row r="614" spans="1:56">
      <c r="A614" s="81">
        <v>613</v>
      </c>
      <c r="B614" s="112">
        <v>0.80720426270721068</v>
      </c>
      <c r="C614" s="112">
        <v>0.86040505892244812</v>
      </c>
      <c r="D614" s="112">
        <v>0.23234215905725675</v>
      </c>
      <c r="E614" s="112">
        <v>0.79316493645500508</v>
      </c>
      <c r="F614" s="112">
        <v>0.28246553838369048</v>
      </c>
      <c r="G614" s="112">
        <v>0.83653814269831606</v>
      </c>
      <c r="H614" s="112">
        <v>0.34555430154257505</v>
      </c>
      <c r="I614" s="112">
        <v>0.74710516491480483</v>
      </c>
      <c r="J614" s="112">
        <v>0.5840958671277785</v>
      </c>
      <c r="K614" s="90">
        <v>1.9540285100449806E-2</v>
      </c>
      <c r="L614" s="91"/>
      <c r="M614" s="92">
        <v>613</v>
      </c>
      <c r="N614" s="115">
        <v>0.86763993985362742</v>
      </c>
      <c r="O614" s="115">
        <v>1.0821409952401806</v>
      </c>
      <c r="P614" s="115">
        <v>-0.7311552699597732</v>
      </c>
      <c r="Q614" s="115">
        <v>0.8174520740336414</v>
      </c>
      <c r="R614" s="115">
        <v>-0.57553270757593677</v>
      </c>
      <c r="S614" s="115">
        <v>0.98032905996019726</v>
      </c>
      <c r="T614" s="115">
        <v>-0.39735105515835895</v>
      </c>
      <c r="U614" s="112">
        <v>0.66540784252666774</v>
      </c>
      <c r="V614" s="112">
        <v>0.21238297635821959</v>
      </c>
      <c r="W614" s="84">
        <v>-2.0633375353004859</v>
      </c>
      <c r="X614" s="46"/>
      <c r="Y614" s="85">
        <v>613</v>
      </c>
      <c r="Z614" s="112">
        <f>(幕後結果!$AB$2+幕後結果!$AB$4*幕後結果_最佳化!$N1615)*12/3</f>
        <v>1.0289283867429353</v>
      </c>
      <c r="AA614" s="112">
        <f>(幕後結果!$AC$2+幕後結果!$AC$4*幕後結果_最佳化!$O1615)*12/3</f>
        <v>0.18873548630008896</v>
      </c>
      <c r="AB614" s="112">
        <f>(幕後結果!$AD$2+幕後結果!$AD$4*幕後結果_最佳化!$P1615)*12/3</f>
        <v>0.20045326478029202</v>
      </c>
      <c r="AC614" s="112">
        <f>(幕後結果!$AE$2+幕後結果!$AE$4*幕後結果_最佳化!$Q1615)*12/3</f>
        <v>1.5471947711086944</v>
      </c>
      <c r="AD614" s="112">
        <f>(幕後結果!$AF$2+幕後結果!$AF$4*幕後結果_最佳化!$R1615)*12/3</f>
        <v>2.1192963971092014</v>
      </c>
      <c r="AE614" s="112">
        <f>(幕後結果!$AG$2+幕後結果!$AG$4*幕後結果_最佳化!$S1615)*12/3</f>
        <v>1.1186778890739368</v>
      </c>
      <c r="AF614" s="112">
        <f>(幕後結果!$AH$2+幕後結果!$AH$4*幕後結果_最佳化!$T1615)*12/3</f>
        <v>-0.37177632006796202</v>
      </c>
      <c r="AG614" s="112">
        <f>(幕後結果!$AI$2+幕後結果!$AI$4*幕後結果_最佳化!$U1615)*12/3</f>
        <v>1.6231222993087655</v>
      </c>
      <c r="AH614" s="112">
        <f>(幕後結果!$AJ$2+幕後結果!$AJ$4*幕後結果_最佳化!$V1615)*12/3</f>
        <v>1.093569842641352</v>
      </c>
      <c r="AI614" s="86">
        <f>(幕後結果!$AK$2+幕後結果!$AK$4*幕後結果_最佳化!$W1615)*12/3</f>
        <v>-0.90966922588973276</v>
      </c>
      <c r="AJ614" s="46"/>
      <c r="AK614" s="46"/>
      <c r="AL614" s="46"/>
      <c r="AM614" s="94">
        <v>613</v>
      </c>
      <c r="AN614" s="112">
        <f t="shared" si="118"/>
        <v>4.1951230102818308E-2</v>
      </c>
      <c r="AO614" s="112">
        <f t="shared" si="119"/>
        <v>0.13482195484290868</v>
      </c>
      <c r="AP614" s="112">
        <f t="shared" si="120"/>
        <v>0.12735670467036014</v>
      </c>
      <c r="AQ614" s="112">
        <f t="shared" si="121"/>
        <v>6.9658572046278858E-2</v>
      </c>
      <c r="AR614" s="112">
        <f t="shared" si="122"/>
        <v>0.18861983547548938</v>
      </c>
      <c r="AS614" s="112">
        <f t="shared" si="123"/>
        <v>0.11782098777710212</v>
      </c>
      <c r="AT614" s="112">
        <f t="shared" si="124"/>
        <v>1.4049535521881684E-2</v>
      </c>
      <c r="AU614" s="112">
        <f t="shared" si="125"/>
        <v>0.10388159344192331</v>
      </c>
      <c r="AV614" s="112">
        <f t="shared" si="126"/>
        <v>4.300234219684429E-2</v>
      </c>
      <c r="AW614" s="112">
        <f t="shared" si="127"/>
        <v>0.15883724392439308</v>
      </c>
      <c r="AX614" s="112">
        <f t="shared" si="128"/>
        <v>0.99999999999999978</v>
      </c>
      <c r="AY614" s="112">
        <f>SUMPRODUCT(AN614:AW614,幕後結果_最佳化!$Z$1005:$AI$1005)</f>
        <v>0.41956675070567934</v>
      </c>
      <c r="AZ614" s="112">
        <f>(SUMPRODUCT(AN614:AW614,MMULT(AN614:AW614,幕後結果!$AB$9:$AK$18)))*252</f>
        <v>6.3150191191389204E-2</v>
      </c>
      <c r="BA614" s="112">
        <f t="shared" si="129"/>
        <v>0.25129701787205755</v>
      </c>
      <c r="BB614" s="88">
        <f t="shared" si="130"/>
        <v>1.4988906509724325</v>
      </c>
      <c r="BC614" s="46"/>
      <c r="BD614" s="46"/>
    </row>
    <row r="615" spans="1:56">
      <c r="A615" s="81">
        <v>614</v>
      </c>
      <c r="B615" s="112">
        <v>0.18712572586592646</v>
      </c>
      <c r="C615" s="112">
        <v>0.72468433753464101</v>
      </c>
      <c r="D615" s="112">
        <v>3.6423847723942471E-2</v>
      </c>
      <c r="E615" s="112">
        <v>0.59690042935557019</v>
      </c>
      <c r="F615" s="112">
        <v>0.58466768932152768</v>
      </c>
      <c r="G615" s="112">
        <v>0.37375394902345604</v>
      </c>
      <c r="H615" s="112">
        <v>0.71310623040562038</v>
      </c>
      <c r="I615" s="112">
        <v>0.13917220322028645</v>
      </c>
      <c r="J615" s="112">
        <v>0.73818446263714033</v>
      </c>
      <c r="K615" s="90">
        <v>0.32191376393563265</v>
      </c>
      <c r="L615" s="91"/>
      <c r="M615" s="92">
        <v>614</v>
      </c>
      <c r="N615" s="115">
        <v>-0.88853794966705169</v>
      </c>
      <c r="O615" s="115">
        <v>0.59681436675882438</v>
      </c>
      <c r="P615" s="115">
        <v>-1.7937837260598273</v>
      </c>
      <c r="Q615" s="115">
        <v>0.24533230349860821</v>
      </c>
      <c r="R615" s="115">
        <v>0.21384924475978173</v>
      </c>
      <c r="S615" s="115">
        <v>-0.32192713207439966</v>
      </c>
      <c r="T615" s="115">
        <v>0.56248218342640088</v>
      </c>
      <c r="U615" s="112">
        <v>-1.0840459937972717</v>
      </c>
      <c r="V615" s="112">
        <v>0.637758228637192</v>
      </c>
      <c r="W615" s="84">
        <v>-0.46235393470257274</v>
      </c>
      <c r="X615" s="46"/>
      <c r="Y615" s="85">
        <v>614</v>
      </c>
      <c r="Z615" s="112">
        <f>(幕後結果!$AB$2+幕後結果!$AB$4*幕後結果_最佳化!$N1616)*12/3</f>
        <v>-1.1514549689950795</v>
      </c>
      <c r="AA615" s="112">
        <f>(幕後結果!$AC$2+幕後結果!$AC$4*幕後結果_最佳化!$O1616)*12/3</f>
        <v>-0.6326656469598827</v>
      </c>
      <c r="AB615" s="112">
        <f>(幕後結果!$AD$2+幕後結果!$AD$4*幕後結果_最佳化!$P1616)*12/3</f>
        <v>-1.2979443949991238</v>
      </c>
      <c r="AC615" s="112">
        <f>(幕後結果!$AE$2+幕後結果!$AE$4*幕後結果_最佳化!$Q1616)*12/3</f>
        <v>0.69323913789610947</v>
      </c>
      <c r="AD615" s="112">
        <f>(幕後結果!$AF$2+幕後結果!$AF$4*幕後結果_最佳化!$R1616)*12/3</f>
        <v>1.9659636605966935</v>
      </c>
      <c r="AE615" s="112">
        <f>(幕後結果!$AG$2+幕後結果!$AG$4*幕後結果_最佳化!$S1616)*12/3</f>
        <v>-0.23019706146940752</v>
      </c>
      <c r="AF615" s="112">
        <f>(幕後結果!$AH$2+幕後結果!$AH$4*幕後結果_最佳化!$T1616)*12/3</f>
        <v>0.27636693320368122</v>
      </c>
      <c r="AG615" s="112">
        <f>(幕後結果!$AI$2+幕後結果!$AI$4*幕後結果_最佳化!$U1616)*12/3</f>
        <v>-0.64593043803479189</v>
      </c>
      <c r="AH615" s="112">
        <f>(幕後結果!$AJ$2+幕後結果!$AJ$4*幕後結果_最佳化!$V1616)*12/3</f>
        <v>1.6124569452563053</v>
      </c>
      <c r="AI615" s="86">
        <f>(幕後結果!$AK$2+幕後結果!$AK$4*幕後結果_最佳化!$W1616)*12/3</f>
        <v>-0.1839632538117649</v>
      </c>
      <c r="AJ615" s="46"/>
      <c r="AK615" s="46"/>
      <c r="AL615" s="46"/>
      <c r="AM615" s="94">
        <v>614</v>
      </c>
      <c r="AN615" s="112">
        <f t="shared" si="118"/>
        <v>0.19009255718270349</v>
      </c>
      <c r="AO615" s="112">
        <f t="shared" si="119"/>
        <v>0.13014053939930523</v>
      </c>
      <c r="AP615" s="112">
        <f t="shared" si="120"/>
        <v>0.13284922207898739</v>
      </c>
      <c r="AQ615" s="112">
        <f t="shared" si="121"/>
        <v>5.7505053220278456E-2</v>
      </c>
      <c r="AR615" s="112">
        <f t="shared" si="122"/>
        <v>0.17118600209416085</v>
      </c>
      <c r="AS615" s="112">
        <f t="shared" si="123"/>
        <v>4.1459852744347721E-2</v>
      </c>
      <c r="AT615" s="112">
        <f t="shared" si="124"/>
        <v>0.11396472433404863</v>
      </c>
      <c r="AU615" s="112">
        <f t="shared" si="125"/>
        <v>9.4273851833201593E-3</v>
      </c>
      <c r="AV615" s="112">
        <f t="shared" si="126"/>
        <v>9.9934481945774589E-2</v>
      </c>
      <c r="AW615" s="112">
        <f t="shared" si="127"/>
        <v>5.3440181817073287E-2</v>
      </c>
      <c r="AX615" s="112">
        <f t="shared" si="128"/>
        <v>0.99999999999999989</v>
      </c>
      <c r="AY615" s="112">
        <f>SUMPRODUCT(AN615:AW615,幕後結果_最佳化!$Z$1005:$AI$1005)</f>
        <v>0.38716721710421426</v>
      </c>
      <c r="AZ615" s="112">
        <f>(SUMPRODUCT(AN615:AW615,MMULT(AN615:AW615,幕後結果!$AB$9:$AK$18)))*252</f>
        <v>5.9170673224378231E-2</v>
      </c>
      <c r="BA615" s="112">
        <f t="shared" si="129"/>
        <v>0.24325022759368228</v>
      </c>
      <c r="BB615" s="88">
        <f t="shared" si="130"/>
        <v>1.4152801438659603</v>
      </c>
      <c r="BC615" s="46"/>
      <c r="BD615" s="46"/>
    </row>
    <row r="616" spans="1:56">
      <c r="A616" s="81">
        <v>615</v>
      </c>
      <c r="B616" s="112">
        <v>0.61832134808639361</v>
      </c>
      <c r="C616" s="112">
        <v>0.26752915116105425</v>
      </c>
      <c r="D616" s="112">
        <v>3.0069805574609809E-2</v>
      </c>
      <c r="E616" s="112">
        <v>0.74160148753007848</v>
      </c>
      <c r="F616" s="112">
        <v>0.42305454885540117</v>
      </c>
      <c r="G616" s="112">
        <v>0.26377082821606757</v>
      </c>
      <c r="H616" s="112">
        <v>0.89637320830010792</v>
      </c>
      <c r="I616" s="112">
        <v>0.91561321159066056</v>
      </c>
      <c r="J616" s="112">
        <v>4.2241659567235024E-2</v>
      </c>
      <c r="K616" s="90">
        <v>0.82474863392728937</v>
      </c>
      <c r="L616" s="91"/>
      <c r="M616" s="92">
        <v>615</v>
      </c>
      <c r="N616" s="115">
        <v>0.30107500046911173</v>
      </c>
      <c r="O616" s="115">
        <v>-0.62030302715584873</v>
      </c>
      <c r="P616" s="115">
        <v>-1.879768676834086</v>
      </c>
      <c r="Q616" s="115">
        <v>0.64829058097265679</v>
      </c>
      <c r="R616" s="115">
        <v>-0.19408529228785856</v>
      </c>
      <c r="S616" s="115">
        <v>-0.63176314973328118</v>
      </c>
      <c r="T616" s="115">
        <v>1.2611534025833695</v>
      </c>
      <c r="U616" s="112">
        <v>1.3761552384772682</v>
      </c>
      <c r="V616" s="112">
        <v>-1.725245055503402</v>
      </c>
      <c r="W616" s="84">
        <v>0.93361459851803974</v>
      </c>
      <c r="X616" s="46"/>
      <c r="Y616" s="85">
        <v>615</v>
      </c>
      <c r="Z616" s="112">
        <f>(幕後結果!$AB$2+幕後結果!$AB$4*幕後結果_最佳化!$N1617)*12/3</f>
        <v>0.32550946138801096</v>
      </c>
      <c r="AA616" s="112">
        <f>(幕後結果!$AC$2+幕後結果!$AC$4*幕後結果_最佳化!$O1617)*12/3</f>
        <v>-2.2065825684669402</v>
      </c>
      <c r="AB616" s="112">
        <f>(幕後結果!$AD$2+幕後結果!$AD$4*幕後結果_最佳化!$P1617)*12/3</f>
        <v>-1.1377299482586287</v>
      </c>
      <c r="AC616" s="112">
        <f>(幕後結果!$AE$2+幕後結果!$AE$4*幕後結果_最佳化!$Q1617)*12/3</f>
        <v>0.82544431030408505</v>
      </c>
      <c r="AD616" s="112">
        <f>(幕後結果!$AF$2+幕後結果!$AF$4*幕後結果_最佳化!$R1617)*12/3</f>
        <v>1.6686522678681683</v>
      </c>
      <c r="AE616" s="112">
        <f>(幕後結果!$AG$2+幕後結果!$AG$4*幕後結果_最佳化!$S1617)*12/3</f>
        <v>-1.0006186518319795</v>
      </c>
      <c r="AF616" s="112">
        <f>(幕後結果!$AH$2+幕後結果!$AH$4*幕後結果_最佳化!$T1617)*12/3</f>
        <v>0.53947438863927477</v>
      </c>
      <c r="AG616" s="112">
        <f>(幕後結果!$AI$2+幕後結果!$AI$4*幕後結果_最佳化!$U1617)*12/3</f>
        <v>1.2389285775695964</v>
      </c>
      <c r="AH616" s="112">
        <f>(幕後結果!$AJ$2+幕後結果!$AJ$4*幕後結果_最佳化!$V1617)*12/3</f>
        <v>-0.42346882824019128</v>
      </c>
      <c r="AI616" s="86">
        <f>(幕後結果!$AK$2+幕後結果!$AK$4*幕後結果_最佳化!$W1617)*12/3</f>
        <v>0.1440921852999455</v>
      </c>
      <c r="AJ616" s="46"/>
      <c r="AK616" s="46"/>
      <c r="AL616" s="46"/>
      <c r="AM616" s="94">
        <v>615</v>
      </c>
      <c r="AN616" s="112">
        <f t="shared" si="118"/>
        <v>0.11501657194655956</v>
      </c>
      <c r="AO616" s="112">
        <f t="shared" si="119"/>
        <v>0.15690116876579774</v>
      </c>
      <c r="AP616" s="112">
        <f t="shared" si="120"/>
        <v>4.9098045445290839E-2</v>
      </c>
      <c r="AQ616" s="112">
        <f t="shared" si="121"/>
        <v>7.1039888449665217E-2</v>
      </c>
      <c r="AR616" s="112">
        <f t="shared" si="122"/>
        <v>0.1464471068481516</v>
      </c>
      <c r="AS616" s="112">
        <f t="shared" si="123"/>
        <v>2.7188863187857172E-3</v>
      </c>
      <c r="AT616" s="112">
        <f t="shared" si="124"/>
        <v>0.22765132180745828</v>
      </c>
      <c r="AU616" s="112">
        <f t="shared" si="125"/>
        <v>0.1595471040923194</v>
      </c>
      <c r="AV616" s="112">
        <f t="shared" si="126"/>
        <v>2.0653357315389084E-2</v>
      </c>
      <c r="AW616" s="112">
        <f t="shared" si="127"/>
        <v>5.092654901058246E-2</v>
      </c>
      <c r="AX616" s="112">
        <f t="shared" si="128"/>
        <v>1</v>
      </c>
      <c r="AY616" s="112">
        <f>SUMPRODUCT(AN616:AW616,幕後結果_最佳化!$Z$1005:$AI$1005)</f>
        <v>0.23768553548737867</v>
      </c>
      <c r="AZ616" s="112">
        <f>(SUMPRODUCT(AN616:AW616,MMULT(AN616:AW616,幕後結果!$AB$9:$AK$18)))*252</f>
        <v>5.7883994524513351E-2</v>
      </c>
      <c r="BA616" s="112">
        <f t="shared" si="129"/>
        <v>0.24059092776851199</v>
      </c>
      <c r="BB616" s="88">
        <f t="shared" si="130"/>
        <v>0.80961296959124895</v>
      </c>
      <c r="BC616" s="46"/>
      <c r="BD616" s="46"/>
    </row>
    <row r="617" spans="1:56">
      <c r="A617" s="81">
        <v>616</v>
      </c>
      <c r="B617" s="112">
        <v>0.18210971721682823</v>
      </c>
      <c r="C617" s="112">
        <v>1.9039697016715929E-2</v>
      </c>
      <c r="D617" s="112">
        <v>0.27428188775689488</v>
      </c>
      <c r="E617" s="112">
        <v>0.39309329395440762</v>
      </c>
      <c r="F617" s="112">
        <v>0.52392160404995924</v>
      </c>
      <c r="G617" s="112">
        <v>0.77547182863266029</v>
      </c>
      <c r="H617" s="112">
        <v>9.7572244323195889E-2</v>
      </c>
      <c r="I617" s="112">
        <v>0.5850067642971768</v>
      </c>
      <c r="J617" s="112">
        <v>0.7710123284730459</v>
      </c>
      <c r="K617" s="90">
        <v>0.13652164866498495</v>
      </c>
      <c r="L617" s="91"/>
      <c r="M617" s="92">
        <v>616</v>
      </c>
      <c r="N617" s="115">
        <v>-0.90735436356191213</v>
      </c>
      <c r="O617" s="115">
        <v>-2.0739991044327524</v>
      </c>
      <c r="P617" s="115">
        <v>-0.59991366405286994</v>
      </c>
      <c r="Q617" s="115">
        <v>-0.27126582646172503</v>
      </c>
      <c r="R617" s="115">
        <v>5.999854704157425E-2</v>
      </c>
      <c r="S617" s="115">
        <v>0.75698918347466204</v>
      </c>
      <c r="T617" s="115">
        <v>-1.2955096092409057</v>
      </c>
      <c r="U617" s="112">
        <v>0.21471891894971001</v>
      </c>
      <c r="V617" s="112">
        <v>0.74218485545304924</v>
      </c>
      <c r="W617" s="84">
        <v>-1.0960810715780493</v>
      </c>
      <c r="X617" s="46"/>
      <c r="Y617" s="85">
        <v>616</v>
      </c>
      <c r="Z617" s="112">
        <f>(幕後結果!$AB$2+幕後結果!$AB$4*幕後結果_最佳化!$N1618)*12/3</f>
        <v>-1.1748164951342277</v>
      </c>
      <c r="AA617" s="112">
        <f>(幕後結果!$AC$2+幕後結果!$AC$4*幕後結果_最佳化!$O1618)*12/3</f>
        <v>-4.3148762521113353</v>
      </c>
      <c r="AB617" s="112">
        <f>(幕後結果!$AD$2+幕後結果!$AD$4*幕後結果_最佳化!$P1618)*12/3</f>
        <v>-0.54104556906314272</v>
      </c>
      <c r="AC617" s="112">
        <f>(幕後結果!$AE$2+幕後結果!$AE$4*幕後結果_最佳化!$Q1618)*12/3</f>
        <v>0.13683036726477804</v>
      </c>
      <c r="AD617" s="112">
        <f>(幕後結果!$AF$2+幕後結果!$AF$4*幕後結果_最佳化!$R1618)*12/3</f>
        <v>1.1772288177988326</v>
      </c>
      <c r="AE617" s="112">
        <f>(幕後結果!$AG$2+幕後結果!$AG$4*幕後結果_最佳化!$S1618)*12/3</f>
        <v>1.6503831832706081E-2</v>
      </c>
      <c r="AF617" s="112">
        <f>(幕後結果!$AH$2+幕後結果!$AH$4*幕後結果_最佳化!$T1618)*12/3</f>
        <v>-1.2269641072823243</v>
      </c>
      <c r="AG617" s="112">
        <f>(幕後結果!$AI$2+幕後結果!$AI$4*幕後結果_最佳化!$U1618)*12/3</f>
        <v>-0.51358309361091392</v>
      </c>
      <c r="AH617" s="112">
        <f>(幕後結果!$AJ$2+幕後結果!$AJ$4*幕後結果_最佳化!$V1618)*12/3</f>
        <v>1.3992816719644094</v>
      </c>
      <c r="AI617" s="86">
        <f>(幕後結果!$AK$2+幕後結果!$AK$4*幕後結果_最佳化!$W1618)*12/3</f>
        <v>-1.4706227313445563</v>
      </c>
      <c r="AJ617" s="46"/>
      <c r="AK617" s="46"/>
      <c r="AL617" s="46"/>
      <c r="AM617" s="94">
        <v>616</v>
      </c>
      <c r="AN617" s="112">
        <f t="shared" si="118"/>
        <v>9.7821906441486431E-2</v>
      </c>
      <c r="AO617" s="112">
        <f t="shared" si="119"/>
        <v>0.15482060954604213</v>
      </c>
      <c r="AP617" s="112">
        <f t="shared" si="120"/>
        <v>7.6820965881267078E-2</v>
      </c>
      <c r="AQ617" s="112">
        <f t="shared" si="121"/>
        <v>6.2482898114622536E-2</v>
      </c>
      <c r="AR617" s="112">
        <f t="shared" si="122"/>
        <v>0.17810686653033683</v>
      </c>
      <c r="AS617" s="112">
        <f t="shared" si="123"/>
        <v>1.0955595775809396E-2</v>
      </c>
      <c r="AT617" s="112">
        <f t="shared" si="124"/>
        <v>1.9444559018001076E-2</v>
      </c>
      <c r="AU617" s="112">
        <f t="shared" si="125"/>
        <v>0.28411734090222995</v>
      </c>
      <c r="AV617" s="112">
        <f t="shared" si="126"/>
        <v>1.2004937709913474E-2</v>
      </c>
      <c r="AW617" s="112">
        <f t="shared" si="127"/>
        <v>0.10342432008029098</v>
      </c>
      <c r="AX617" s="112">
        <f t="shared" si="128"/>
        <v>1</v>
      </c>
      <c r="AY617" s="112">
        <f>SUMPRODUCT(AN617:AW617,幕後結果_最佳化!$Z$1005:$AI$1005)</f>
        <v>0.36794595017091108</v>
      </c>
      <c r="AZ617" s="112">
        <f>(SUMPRODUCT(AN617:AW617,MMULT(AN617:AW617,幕後結果!$AB$9:$AK$18)))*252</f>
        <v>7.5008161824182545E-2</v>
      </c>
      <c r="BA617" s="112">
        <f t="shared" si="129"/>
        <v>0.27387617973124745</v>
      </c>
      <c r="BB617" s="88">
        <f t="shared" si="130"/>
        <v>1.1868354177054614</v>
      </c>
      <c r="BC617" s="46"/>
      <c r="BD617" s="46"/>
    </row>
    <row r="618" spans="1:56">
      <c r="A618" s="81">
        <v>617</v>
      </c>
      <c r="B618" s="112">
        <v>0.11875035735028261</v>
      </c>
      <c r="C618" s="112">
        <v>0.86762199671077367</v>
      </c>
      <c r="D618" s="112">
        <v>0.43990454688357095</v>
      </c>
      <c r="E618" s="112">
        <v>0.54659647876657402</v>
      </c>
      <c r="F618" s="112">
        <v>0.90761040399524595</v>
      </c>
      <c r="G618" s="112">
        <v>0.96725192163995222</v>
      </c>
      <c r="H618" s="112">
        <v>0.62311439198202301</v>
      </c>
      <c r="I618" s="112">
        <v>0.52403003030284645</v>
      </c>
      <c r="J618" s="112">
        <v>0.87454044133264008</v>
      </c>
      <c r="K618" s="90">
        <v>0.55997977759487316</v>
      </c>
      <c r="L618" s="91"/>
      <c r="M618" s="92">
        <v>617</v>
      </c>
      <c r="N618" s="115">
        <v>-1.1812568213406465</v>
      </c>
      <c r="O618" s="115">
        <v>1.1152203524318847</v>
      </c>
      <c r="P618" s="115">
        <v>-0.15121122763010394</v>
      </c>
      <c r="Q618" s="115">
        <v>0.11706689602106322</v>
      </c>
      <c r="R618" s="115">
        <v>1.3261826885202139</v>
      </c>
      <c r="S618" s="115">
        <v>1.8418564060630531</v>
      </c>
      <c r="T618" s="115">
        <v>0.31367062154561798</v>
      </c>
      <c r="U618" s="112">
        <v>6.0270823208680262E-2</v>
      </c>
      <c r="V618" s="112">
        <v>1.1481197855840697</v>
      </c>
      <c r="W618" s="84">
        <v>0.15091794468239123</v>
      </c>
      <c r="X618" s="46"/>
      <c r="Y618" s="85">
        <v>617</v>
      </c>
      <c r="Z618" s="112">
        <f>(幕後結果!$AB$2+幕後結果!$AB$4*幕後結果_最佳化!$N1619)*12/3</f>
        <v>-1.5148802002976529</v>
      </c>
      <c r="AA618" s="112">
        <f>(幕後結果!$AC$2+幕後結果!$AC$4*幕後結果_最佳化!$O1619)*12/3</f>
        <v>5.6302706711730099E-2</v>
      </c>
      <c r="AB618" s="112">
        <f>(幕後結果!$AD$2+幕後結果!$AD$4*幕後結果_最佳化!$P1619)*12/3</f>
        <v>8.8924007903594449E-2</v>
      </c>
      <c r="AC618" s="112">
        <f>(幕後結果!$AE$2+幕後結果!$AE$4*幕後結果_最佳化!$Q1619)*12/3</f>
        <v>1.05970405329442</v>
      </c>
      <c r="AD618" s="112">
        <f>(幕後結果!$AF$2+幕後結果!$AF$4*幕後結果_最佳化!$R1619)*12/3</f>
        <v>3.3635225729677387</v>
      </c>
      <c r="AE618" s="112">
        <f>(幕後結果!$AG$2+幕後結果!$AG$4*幕後結果_最佳化!$S1619)*12/3</f>
        <v>2.3847453793046616</v>
      </c>
      <c r="AF618" s="112">
        <f>(幕後結果!$AH$2+幕後結果!$AH$4*幕後結果_最佳化!$T1619)*12/3</f>
        <v>0.39679911950838137</v>
      </c>
      <c r="AG618" s="112">
        <f>(幕後結果!$AI$2+幕後結果!$AI$4*幕後結果_最佳化!$U1619)*12/3</f>
        <v>0.83487409205380991</v>
      </c>
      <c r="AH618" s="112">
        <f>(幕後結果!$AJ$2+幕後結果!$AJ$4*幕後結果_最佳化!$V1619)*12/3</f>
        <v>2.3609352759961602</v>
      </c>
      <c r="AI618" s="86">
        <f>(幕後結果!$AK$2+幕後結果!$AK$4*幕後結果_最佳化!$W1619)*12/3</f>
        <v>0.82451054188157691</v>
      </c>
      <c r="AJ618" s="46"/>
      <c r="AK618" s="46"/>
      <c r="AL618" s="46"/>
      <c r="AM618" s="94">
        <v>617</v>
      </c>
      <c r="AN618" s="112">
        <f t="shared" si="118"/>
        <v>1.5047173945404821E-2</v>
      </c>
      <c r="AO618" s="112">
        <f t="shared" si="119"/>
        <v>0.13729582336505455</v>
      </c>
      <c r="AP618" s="112">
        <f t="shared" si="120"/>
        <v>0.10699763194598838</v>
      </c>
      <c r="AQ618" s="112">
        <f t="shared" si="121"/>
        <v>0.14409871441621741</v>
      </c>
      <c r="AR618" s="112">
        <f t="shared" si="122"/>
        <v>0.13249723339822245</v>
      </c>
      <c r="AS618" s="112">
        <f t="shared" si="123"/>
        <v>0.13942995822255569</v>
      </c>
      <c r="AT618" s="112">
        <f t="shared" si="124"/>
        <v>0.1237901538978258</v>
      </c>
      <c r="AU618" s="112">
        <f t="shared" si="125"/>
        <v>3.1374398620933837E-2</v>
      </c>
      <c r="AV618" s="112">
        <f t="shared" si="126"/>
        <v>7.1896831919836618E-2</v>
      </c>
      <c r="AW618" s="112">
        <f t="shared" si="127"/>
        <v>9.7572080267960423E-2</v>
      </c>
      <c r="AX618" s="112">
        <f t="shared" si="128"/>
        <v>0.99999999999999989</v>
      </c>
      <c r="AY618" s="112">
        <f>SUMPRODUCT(AN618:AW618,幕後結果_最佳化!$Z$1005:$AI$1005)</f>
        <v>0.35300984870121593</v>
      </c>
      <c r="AZ618" s="112">
        <f>(SUMPRODUCT(AN618:AW618,MMULT(AN618:AW618,幕後結果!$AB$9:$AK$18)))*252</f>
        <v>5.1555154236310796E-2</v>
      </c>
      <c r="BA618" s="112">
        <f t="shared" si="129"/>
        <v>0.22705760114189261</v>
      </c>
      <c r="BB618" s="88">
        <f t="shared" si="130"/>
        <v>1.3657761164640438</v>
      </c>
      <c r="BC618" s="46"/>
      <c r="BD618" s="46"/>
    </row>
    <row r="619" spans="1:56">
      <c r="A619" s="81">
        <v>618</v>
      </c>
      <c r="B619" s="112">
        <v>0.95352698794647917</v>
      </c>
      <c r="C619" s="112">
        <v>0.86961538684196094</v>
      </c>
      <c r="D619" s="112">
        <v>0.87766059187150613</v>
      </c>
      <c r="E619" s="112">
        <v>0.53551269105520261</v>
      </c>
      <c r="F619" s="112">
        <v>0.15222230680770577</v>
      </c>
      <c r="G619" s="112">
        <v>0.72811068955355984</v>
      </c>
      <c r="H619" s="112">
        <v>4.9055012858219005E-2</v>
      </c>
      <c r="I619" s="112">
        <v>8.0373531274376742E-2</v>
      </c>
      <c r="J619" s="112">
        <v>0.67763303575806</v>
      </c>
      <c r="K619" s="90">
        <v>0.66451161179943319</v>
      </c>
      <c r="L619" s="91"/>
      <c r="M619" s="92">
        <v>618</v>
      </c>
      <c r="N619" s="115">
        <v>1.6800580381758214</v>
      </c>
      <c r="O619" s="115">
        <v>1.1245748730101162</v>
      </c>
      <c r="P619" s="115">
        <v>1.1633714785716907</v>
      </c>
      <c r="Q619" s="115">
        <v>8.9135005309978241E-2</v>
      </c>
      <c r="R619" s="115">
        <v>-1.0269487151918015</v>
      </c>
      <c r="S619" s="115">
        <v>0.60710893506609775</v>
      </c>
      <c r="T619" s="115">
        <v>-1.6540860714426391</v>
      </c>
      <c r="U619" s="112">
        <v>-1.402563432666541</v>
      </c>
      <c r="V619" s="112">
        <v>0.46109014976900137</v>
      </c>
      <c r="W619" s="84">
        <v>0.42480782021234098</v>
      </c>
      <c r="X619" s="46"/>
      <c r="Y619" s="85">
        <v>618</v>
      </c>
      <c r="Z619" s="112">
        <f>(幕後結果!$AB$2+幕後結果!$AB$4*幕後結果_最佳化!$N1620)*12/3</f>
        <v>2.0375863991527789</v>
      </c>
      <c r="AA619" s="112">
        <f>(幕後結果!$AC$2+幕後結果!$AC$4*幕後結果_最佳化!$O1620)*12/3</f>
        <v>0.3177994708609051</v>
      </c>
      <c r="AB619" s="112">
        <f>(幕後結果!$AD$2+幕後結果!$AD$4*幕後結果_最佳化!$P1620)*12/3</f>
        <v>2.0900046092386932</v>
      </c>
      <c r="AC619" s="112">
        <f>(幕後結果!$AE$2+幕後結果!$AE$4*幕後結果_最佳化!$Q1620)*12/3</f>
        <v>1.5213976218412426</v>
      </c>
      <c r="AD619" s="112">
        <f>(幕後結果!$AF$2+幕後結果!$AF$4*幕後結果_最佳化!$R1620)*12/3</f>
        <v>2.0614480008035008</v>
      </c>
      <c r="AE619" s="112">
        <f>(幕後結果!$AG$2+幕後結果!$AG$4*幕後結果_最佳化!$S1620)*12/3</f>
        <v>0.65062053599783742</v>
      </c>
      <c r="AF619" s="112">
        <f>(幕後結果!$AH$2+幕後結果!$AH$4*幕後結果_最佳化!$T1620)*12/3</f>
        <v>-1.1478905590279069</v>
      </c>
      <c r="AG619" s="112">
        <f>(幕後結果!$AI$2+幕後結果!$AI$4*幕後結果_最佳化!$U1620)*12/3</f>
        <v>7.9996021093760583E-2</v>
      </c>
      <c r="AH619" s="112">
        <f>(幕後結果!$AJ$2+幕後結果!$AJ$4*幕後結果_最佳化!$V1620)*12/3</f>
        <v>1.5164595681273305</v>
      </c>
      <c r="AI619" s="86">
        <f>(幕後結果!$AK$2+幕後結果!$AK$4*幕後結果_最佳化!$W1620)*12/3</f>
        <v>1.1146165321376764</v>
      </c>
      <c r="AJ619" s="46"/>
      <c r="AK619" s="46"/>
      <c r="AL619" s="46"/>
      <c r="AM619" s="94">
        <v>618</v>
      </c>
      <c r="AN619" s="112">
        <f t="shared" si="118"/>
        <v>9.3166730263546785E-2</v>
      </c>
      <c r="AO619" s="112">
        <f t="shared" si="119"/>
        <v>4.8872224396104585E-2</v>
      </c>
      <c r="AP619" s="112">
        <f t="shared" si="120"/>
        <v>0.11124104948396561</v>
      </c>
      <c r="AQ619" s="112">
        <f t="shared" si="121"/>
        <v>0.13226519411342952</v>
      </c>
      <c r="AR619" s="112">
        <f t="shared" si="122"/>
        <v>0.11806360679616555</v>
      </c>
      <c r="AS619" s="112">
        <f t="shared" si="123"/>
        <v>0.1629077528527976</v>
      </c>
      <c r="AT619" s="112">
        <f t="shared" si="124"/>
        <v>8.6552970690676925E-2</v>
      </c>
      <c r="AU619" s="112">
        <f t="shared" si="125"/>
        <v>0.14214886730462623</v>
      </c>
      <c r="AV619" s="112">
        <f t="shared" si="126"/>
        <v>2.0207471774959105E-2</v>
      </c>
      <c r="AW619" s="112">
        <f t="shared" si="127"/>
        <v>8.4574132323728013E-2</v>
      </c>
      <c r="AX619" s="112">
        <f t="shared" si="128"/>
        <v>0.99999999999999978</v>
      </c>
      <c r="AY619" s="112">
        <f>SUMPRODUCT(AN619:AW619,幕後結果_最佳化!$Z$1005:$AI$1005)</f>
        <v>0.40711294783377944</v>
      </c>
      <c r="AZ619" s="112">
        <f>(SUMPRODUCT(AN619:AW619,MMULT(AN619:AW619,幕後結果!$AB$9:$AK$18)))*252</f>
        <v>5.1910753191431541E-2</v>
      </c>
      <c r="BA619" s="112">
        <f t="shared" si="129"/>
        <v>0.22783931441134461</v>
      </c>
      <c r="BB619" s="88">
        <f t="shared" si="130"/>
        <v>1.5985518073330565</v>
      </c>
      <c r="BC619" s="46"/>
      <c r="BD619" s="46"/>
    </row>
    <row r="620" spans="1:56">
      <c r="A620" s="81">
        <v>619</v>
      </c>
      <c r="B620" s="112">
        <v>0.84590505779078451</v>
      </c>
      <c r="C620" s="112">
        <v>0.98629524098481181</v>
      </c>
      <c r="D620" s="112">
        <v>0.30436997181490044</v>
      </c>
      <c r="E620" s="112">
        <v>0.66746809269647311</v>
      </c>
      <c r="F620" s="112">
        <v>0.71922226886911522</v>
      </c>
      <c r="G620" s="112">
        <v>2.2234103877444511E-2</v>
      </c>
      <c r="H620" s="112">
        <v>0.18704505665095716</v>
      </c>
      <c r="I620" s="112">
        <v>0.99193908486749183</v>
      </c>
      <c r="J620" s="112">
        <v>3.0628124164979731E-2</v>
      </c>
      <c r="K620" s="90">
        <v>0.34828649868633943</v>
      </c>
      <c r="L620" s="91"/>
      <c r="M620" s="92">
        <v>619</v>
      </c>
      <c r="N620" s="115">
        <v>1.0190275563073303</v>
      </c>
      <c r="O620" s="115">
        <v>2.2056356903368033</v>
      </c>
      <c r="P620" s="115">
        <v>-0.5118729315321926</v>
      </c>
      <c r="Q620" s="115">
        <v>0.43293249139793233</v>
      </c>
      <c r="R620" s="115">
        <v>0.5805326696353752</v>
      </c>
      <c r="S620" s="115">
        <v>-2.0096503549682376</v>
      </c>
      <c r="T620" s="115">
        <v>-0.88883806857330094</v>
      </c>
      <c r="U620" s="112">
        <v>2.4061457730456972</v>
      </c>
      <c r="V620" s="112">
        <v>-1.8716412801889106</v>
      </c>
      <c r="W620" s="84">
        <v>-0.38995070683660155</v>
      </c>
      <c r="X620" s="46"/>
      <c r="Y620" s="85">
        <v>619</v>
      </c>
      <c r="Z620" s="112">
        <f>(幕後結果!$AB$2+幕後結果!$AB$4*幕後結果_最佳化!$N1621)*12/3</f>
        <v>1.2168837420347591</v>
      </c>
      <c r="AA620" s="112">
        <f>(幕後結果!$AC$2+幕後結果!$AC$4*幕後結果_最佳化!$O1621)*12/3</f>
        <v>1.7501464342715394</v>
      </c>
      <c r="AB620" s="112">
        <f>(幕後結果!$AD$2+幕後結果!$AD$4*幕後結果_最佳化!$P1621)*12/3</f>
        <v>0.55004222626178068</v>
      </c>
      <c r="AC620" s="112">
        <f>(幕後結果!$AE$2+幕後結果!$AE$4*幕後結果_最佳化!$Q1621)*12/3</f>
        <v>1.5234610179189458</v>
      </c>
      <c r="AD620" s="112">
        <f>(幕後結果!$AF$2+幕後結果!$AF$4*幕後結果_最佳化!$R1621)*12/3</f>
        <v>3.5792727986723443</v>
      </c>
      <c r="AE620" s="112">
        <f>(幕後結果!$AG$2+幕後結果!$AG$4*幕後結果_最佳化!$S1621)*12/3</f>
        <v>-1.3802844809072568</v>
      </c>
      <c r="AF620" s="112">
        <f>(幕後結果!$AH$2+幕後結果!$AH$4*幕後結果_最佳化!$T1621)*12/3</f>
        <v>-0.32379334858000297</v>
      </c>
      <c r="AG620" s="112">
        <f>(幕後結果!$AI$2+幕後結果!$AI$4*幕後結果_最佳化!$U1621)*12/3</f>
        <v>2.6912591941725843</v>
      </c>
      <c r="AH620" s="112">
        <f>(幕後結果!$AJ$2+幕後結果!$AJ$4*幕後結果_最佳化!$V1621)*12/3</f>
        <v>-0.44233797941316966</v>
      </c>
      <c r="AI620" s="86">
        <f>(幕後結果!$AK$2+幕後結果!$AK$4*幕後結果_最佳化!$W1621)*12/3</f>
        <v>0.32742631895803542</v>
      </c>
      <c r="AJ620" s="46"/>
      <c r="AK620" s="46"/>
      <c r="AL620" s="46"/>
      <c r="AM620" s="94">
        <v>619</v>
      </c>
      <c r="AN620" s="112">
        <f t="shared" si="118"/>
        <v>0.16354437103774702</v>
      </c>
      <c r="AO620" s="112">
        <f t="shared" si="119"/>
        <v>7.5077814648615029E-2</v>
      </c>
      <c r="AP620" s="112">
        <f t="shared" si="120"/>
        <v>2.8083283886794399E-2</v>
      </c>
      <c r="AQ620" s="112">
        <f t="shared" si="121"/>
        <v>5.8446174804764883E-2</v>
      </c>
      <c r="AR620" s="112">
        <f t="shared" si="122"/>
        <v>0.14046728202093031</v>
      </c>
      <c r="AS620" s="112">
        <f t="shared" si="123"/>
        <v>2.0864231922298301E-2</v>
      </c>
      <c r="AT620" s="112">
        <f t="shared" si="124"/>
        <v>4.6350960643145853E-2</v>
      </c>
      <c r="AU620" s="112">
        <f t="shared" si="125"/>
        <v>0.17200981366400514</v>
      </c>
      <c r="AV620" s="112">
        <f t="shared" si="126"/>
        <v>0.1989094426546078</v>
      </c>
      <c r="AW620" s="112">
        <f t="shared" si="127"/>
        <v>9.6246624717091292E-2</v>
      </c>
      <c r="AX620" s="112">
        <f t="shared" si="128"/>
        <v>1</v>
      </c>
      <c r="AY620" s="112">
        <f>SUMPRODUCT(AN620:AW620,幕後結果_最佳化!$Z$1005:$AI$1005)</f>
        <v>0.53885828578191697</v>
      </c>
      <c r="AZ620" s="112">
        <f>(SUMPRODUCT(AN620:AW620,MMULT(AN620:AW620,幕後結果!$AB$9:$AK$18)))*252</f>
        <v>6.0354721056788768E-2</v>
      </c>
      <c r="BA620" s="112">
        <f t="shared" si="129"/>
        <v>0.24567197857466117</v>
      </c>
      <c r="BB620" s="88">
        <f t="shared" si="130"/>
        <v>2.0187824784062309</v>
      </c>
      <c r="BC620" s="46"/>
      <c r="BD620" s="46"/>
    </row>
    <row r="621" spans="1:56">
      <c r="A621" s="81">
        <v>620</v>
      </c>
      <c r="B621" s="112">
        <v>0.44879996329979388</v>
      </c>
      <c r="C621" s="112">
        <v>0.34398375851966168</v>
      </c>
      <c r="D621" s="112">
        <v>0.42670142612213713</v>
      </c>
      <c r="E621" s="112">
        <v>0.31742535196049704</v>
      </c>
      <c r="F621" s="112">
        <v>4.8946195461897934E-2</v>
      </c>
      <c r="G621" s="112">
        <v>0.56088946650829552</v>
      </c>
      <c r="H621" s="112">
        <v>0.63079369157141296</v>
      </c>
      <c r="I621" s="112">
        <v>0.20892599733885731</v>
      </c>
      <c r="J621" s="112">
        <v>0.79779125689913966</v>
      </c>
      <c r="K621" s="90">
        <v>0.44932842438741827</v>
      </c>
      <c r="L621" s="91"/>
      <c r="M621" s="92">
        <v>620</v>
      </c>
      <c r="N621" s="115">
        <v>-0.12869381882566389</v>
      </c>
      <c r="O621" s="115">
        <v>-0.40161482587582759</v>
      </c>
      <c r="P621" s="115">
        <v>-0.18477839766506995</v>
      </c>
      <c r="Q621" s="115">
        <v>-0.47491058861291136</v>
      </c>
      <c r="R621" s="115">
        <v>-1.6551583026052545</v>
      </c>
      <c r="S621" s="115">
        <v>0.15322471635625878</v>
      </c>
      <c r="T621" s="115">
        <v>0.33395619134751686</v>
      </c>
      <c r="U621" s="112">
        <v>-0.8101534378748857</v>
      </c>
      <c r="V621" s="112">
        <v>0.83375778876350537</v>
      </c>
      <c r="W621" s="84">
        <v>-0.12735826262403505</v>
      </c>
      <c r="X621" s="46"/>
      <c r="Y621" s="85">
        <v>620</v>
      </c>
      <c r="Z621" s="112">
        <f>(幕後結果!$AB$2+幕後結果!$AB$4*幕後結果_最佳化!$N1622)*12/3</f>
        <v>-0.20807018677693845</v>
      </c>
      <c r="AA621" s="112">
        <f>(幕後結果!$AC$2+幕後結果!$AC$4*幕後結果_最佳化!$O1622)*12/3</f>
        <v>-1.9425547742303666</v>
      </c>
      <c r="AB621" s="112">
        <f>(幕後結果!$AD$2+幕後結果!$AD$4*幕後結果_最佳化!$P1622)*12/3</f>
        <v>0.22281181051691598</v>
      </c>
      <c r="AC621" s="112">
        <f>(幕後結果!$AE$2+幕後結果!$AE$4*幕後結果_最佳化!$Q1622)*12/3</f>
        <v>0.4227629830253305</v>
      </c>
      <c r="AD621" s="112">
        <f>(幕後結果!$AF$2+幕後結果!$AF$4*幕後結果_最佳化!$R1622)*12/3</f>
        <v>0.14545191123546131</v>
      </c>
      <c r="AE621" s="112">
        <f>(幕後結果!$AG$2+幕後結果!$AG$4*幕後結果_最佳化!$S1622)*12/3</f>
        <v>-0.43051400848619653</v>
      </c>
      <c r="AF621" s="112">
        <f>(幕後結果!$AH$2+幕後結果!$AH$4*幕後結果_最佳化!$T1622)*12/3</f>
        <v>-0.1818397546389128</v>
      </c>
      <c r="AG621" s="112">
        <f>(幕後結果!$AI$2+幕後結果!$AI$4*幕後結果_最佳化!$U1622)*12/3</f>
        <v>-0.77664431806159451</v>
      </c>
      <c r="AH621" s="112">
        <f>(幕後結果!$AJ$2+幕後結果!$AJ$4*幕後結果_最佳化!$V1622)*12/3</f>
        <v>1.46087904957012</v>
      </c>
      <c r="AI621" s="86">
        <f>(幕後結果!$AK$2+幕後結果!$AK$4*幕後結果_最佳化!$W1622)*12/3</f>
        <v>-0.25191800642658219</v>
      </c>
      <c r="AJ621" s="46"/>
      <c r="AK621" s="46"/>
      <c r="AL621" s="46"/>
      <c r="AM621" s="94">
        <v>620</v>
      </c>
      <c r="AN621" s="112">
        <f t="shared" si="118"/>
        <v>0.1523912689392056</v>
      </c>
      <c r="AO621" s="112">
        <f t="shared" si="119"/>
        <v>0.15313964013981413</v>
      </c>
      <c r="AP621" s="112">
        <f t="shared" si="120"/>
        <v>7.6870152682272389E-2</v>
      </c>
      <c r="AQ621" s="112">
        <f t="shared" si="121"/>
        <v>0.11642891929677651</v>
      </c>
      <c r="AR621" s="112">
        <f t="shared" si="122"/>
        <v>6.9483906089412656E-2</v>
      </c>
      <c r="AS621" s="112">
        <f t="shared" si="123"/>
        <v>0.15714875303698014</v>
      </c>
      <c r="AT621" s="112">
        <f t="shared" si="124"/>
        <v>8.9022643735579707E-2</v>
      </c>
      <c r="AU621" s="112">
        <f t="shared" si="125"/>
        <v>3.4569756095970995E-2</v>
      </c>
      <c r="AV621" s="112">
        <f t="shared" si="126"/>
        <v>0.10767529230039799</v>
      </c>
      <c r="AW621" s="112">
        <f t="shared" si="127"/>
        <v>4.3269667683590002E-2</v>
      </c>
      <c r="AX621" s="112">
        <f t="shared" si="128"/>
        <v>1</v>
      </c>
      <c r="AY621" s="112">
        <f>SUMPRODUCT(AN621:AW621,幕後結果_最佳化!$Z$1005:$AI$1005)</f>
        <v>0.18720809634366906</v>
      </c>
      <c r="AZ621" s="112">
        <f>(SUMPRODUCT(AN621:AW621,MMULT(AN621:AW621,幕後結果!$AB$9:$AK$18)))*252</f>
        <v>5.169944111887835E-2</v>
      </c>
      <c r="BA621" s="112">
        <f t="shared" si="129"/>
        <v>0.22737511103653879</v>
      </c>
      <c r="BB621" s="88">
        <f t="shared" si="130"/>
        <v>0.63466971246680992</v>
      </c>
      <c r="BC621" s="46"/>
      <c r="BD621" s="46"/>
    </row>
    <row r="622" spans="1:56">
      <c r="A622" s="81">
        <v>621</v>
      </c>
      <c r="B622" s="112">
        <v>0.59877252063194564</v>
      </c>
      <c r="C622" s="112">
        <v>0.47612841136565831</v>
      </c>
      <c r="D622" s="112">
        <v>0.86917707319275683</v>
      </c>
      <c r="E622" s="112">
        <v>0.83949331152769902</v>
      </c>
      <c r="F622" s="112">
        <v>0.40843910353731649</v>
      </c>
      <c r="G622" s="112">
        <v>0.74136572469552742</v>
      </c>
      <c r="H622" s="112">
        <v>0.77023062047352542</v>
      </c>
      <c r="I622" s="112">
        <v>0.21733257313368592</v>
      </c>
      <c r="J622" s="112">
        <v>0.7341431791942814</v>
      </c>
      <c r="K622" s="90">
        <v>0.80272626431579552</v>
      </c>
      <c r="L622" s="91"/>
      <c r="M622" s="92">
        <v>621</v>
      </c>
      <c r="N622" s="115">
        <v>0.250171196855972</v>
      </c>
      <c r="O622" s="115">
        <v>-5.9872951601134525E-2</v>
      </c>
      <c r="P622" s="115">
        <v>1.1225095399519738</v>
      </c>
      <c r="Q622" s="115">
        <v>0.99237756886937445</v>
      </c>
      <c r="R622" s="115">
        <v>-0.23156202296212811</v>
      </c>
      <c r="S622" s="115">
        <v>0.64756158441370826</v>
      </c>
      <c r="T622" s="115">
        <v>0.73960656162480032</v>
      </c>
      <c r="U622" s="112">
        <v>-0.78123354718202997</v>
      </c>
      <c r="V622" s="112">
        <v>0.62539225878892546</v>
      </c>
      <c r="W622" s="84">
        <v>0.85139949647598112</v>
      </c>
      <c r="X622" s="46"/>
      <c r="Y622" s="85">
        <v>621</v>
      </c>
      <c r="Z622" s="112">
        <f>(幕後結果!$AB$2+幕後結果!$AB$4*幕後結果_最佳化!$N1623)*12/3</f>
        <v>0.26230982380907564</v>
      </c>
      <c r="AA622" s="112">
        <f>(幕後結果!$AC$2+幕後結果!$AC$4*幕後結果_最佳化!$O1623)*12/3</f>
        <v>-1.4386918341952155</v>
      </c>
      <c r="AB622" s="112">
        <f>(幕後結果!$AD$2+幕後結果!$AD$4*幕後結果_最佳化!$P1623)*12/3</f>
        <v>1.503667587896117</v>
      </c>
      <c r="AC622" s="112">
        <f>(幕後結果!$AE$2+幕後結果!$AE$4*幕後結果_最佳化!$Q1623)*12/3</f>
        <v>1.8766458720375876</v>
      </c>
      <c r="AD622" s="112">
        <f>(幕後結果!$AF$2+幕後結果!$AF$4*幕後結果_最佳化!$R1623)*12/3</f>
        <v>2.3034202671407908</v>
      </c>
      <c r="AE622" s="112">
        <f>(幕後結果!$AG$2+幕後結果!$AG$4*幕後結果_最佳化!$S1623)*12/3</f>
        <v>0.57635219694111728</v>
      </c>
      <c r="AF622" s="112">
        <f>(幕後結果!$AH$2+幕後結果!$AH$4*幕後結果_最佳化!$T1623)*12/3</f>
        <v>0.52759617289301419</v>
      </c>
      <c r="AG622" s="112">
        <f>(幕後結果!$AI$2+幕後結果!$AI$4*幕後結果_最佳化!$U1623)*12/3</f>
        <v>0.69391566869041033</v>
      </c>
      <c r="AH622" s="112">
        <f>(幕後結果!$AJ$2+幕後結果!$AJ$4*幕後結果_最佳化!$V1623)*12/3</f>
        <v>1.8671400309641768</v>
      </c>
      <c r="AI622" s="86">
        <f>(幕後結果!$AK$2+幕後結果!$AK$4*幕後結果_最佳化!$W1623)*12/3</f>
        <v>1.0383222392082074</v>
      </c>
      <c r="AJ622" s="46"/>
      <c r="AK622" s="46"/>
      <c r="AL622" s="46"/>
      <c r="AM622" s="94">
        <v>621</v>
      </c>
      <c r="AN622" s="112">
        <f t="shared" si="118"/>
        <v>0.15736104469344164</v>
      </c>
      <c r="AO622" s="112">
        <f t="shared" si="119"/>
        <v>7.3592956363158393E-2</v>
      </c>
      <c r="AP622" s="112">
        <f t="shared" si="120"/>
        <v>0.15302764017423856</v>
      </c>
      <c r="AQ622" s="112">
        <f t="shared" si="121"/>
        <v>0.11868944166779161</v>
      </c>
      <c r="AR622" s="112">
        <f t="shared" si="122"/>
        <v>0.11535781686348619</v>
      </c>
      <c r="AS622" s="112">
        <f t="shared" si="123"/>
        <v>0.12308058431996964</v>
      </c>
      <c r="AT622" s="112">
        <f t="shared" si="124"/>
        <v>3.5102628183855754E-2</v>
      </c>
      <c r="AU622" s="112">
        <f t="shared" si="125"/>
        <v>3.7978891039225755E-2</v>
      </c>
      <c r="AV622" s="112">
        <f t="shared" si="126"/>
        <v>1.2606631266458845E-2</v>
      </c>
      <c r="AW622" s="112">
        <f t="shared" si="127"/>
        <v>0.17320236542837347</v>
      </c>
      <c r="AX622" s="112">
        <f t="shared" si="128"/>
        <v>1</v>
      </c>
      <c r="AY622" s="112">
        <f>SUMPRODUCT(AN622:AW622,幕後結果_最佳化!$Z$1005:$AI$1005)</f>
        <v>0.33579572797310286</v>
      </c>
      <c r="AZ622" s="112">
        <f>(SUMPRODUCT(AN622:AW622,MMULT(AN622:AW622,幕後結果!$AB$9:$AK$18)))*252</f>
        <v>5.5088683020036507E-2</v>
      </c>
      <c r="BA622" s="112">
        <f t="shared" si="129"/>
        <v>0.23470978467042336</v>
      </c>
      <c r="BB622" s="88">
        <f t="shared" si="130"/>
        <v>1.2479059123350291</v>
      </c>
      <c r="BC622" s="46"/>
      <c r="BD622" s="46"/>
    </row>
    <row r="623" spans="1:56">
      <c r="A623" s="81">
        <v>622</v>
      </c>
      <c r="B623" s="112">
        <v>0.6517957147733775</v>
      </c>
      <c r="C623" s="112">
        <v>0.60728346206105521</v>
      </c>
      <c r="D623" s="112">
        <v>0.30248392506937782</v>
      </c>
      <c r="E623" s="112">
        <v>0.77520928686780666</v>
      </c>
      <c r="F623" s="112">
        <v>0.33539454053548301</v>
      </c>
      <c r="G623" s="112">
        <v>0.59433928526222646</v>
      </c>
      <c r="H623" s="112">
        <v>0.7829073757031757</v>
      </c>
      <c r="I623" s="112">
        <v>8.3879146534170612E-2</v>
      </c>
      <c r="J623" s="112">
        <v>0.89082451714460409</v>
      </c>
      <c r="K623" s="90">
        <v>0.48798644576750783</v>
      </c>
      <c r="L623" s="91"/>
      <c r="M623" s="92">
        <v>622</v>
      </c>
      <c r="N623" s="115">
        <v>0.39017307440059351</v>
      </c>
      <c r="O623" s="115">
        <v>0.27224573768288335</v>
      </c>
      <c r="P623" s="115">
        <v>-0.51726977496773896</v>
      </c>
      <c r="Q623" s="115">
        <v>0.75611303680189346</v>
      </c>
      <c r="R623" s="115">
        <v>-0.425065288602677</v>
      </c>
      <c r="S623" s="115">
        <v>0.23872164780607844</v>
      </c>
      <c r="T623" s="115">
        <v>0.78204989960837701</v>
      </c>
      <c r="U623" s="112">
        <v>-1.3794427276280998</v>
      </c>
      <c r="V623" s="112">
        <v>1.2309248680417357</v>
      </c>
      <c r="W623" s="84">
        <v>-3.0118067438216229E-2</v>
      </c>
      <c r="X623" s="46"/>
      <c r="Y623" s="85">
        <v>622</v>
      </c>
      <c r="Z623" s="112">
        <f>(幕後結果!$AB$2+幕後結果!$AB$4*幕後結果_最佳化!$N1624)*12/3</f>
        <v>0.43612921043948111</v>
      </c>
      <c r="AA623" s="112">
        <f>(幕後結果!$AC$2+幕後結果!$AC$4*幕後結果_最佳化!$O1624)*12/3</f>
        <v>-0.96884398624714552</v>
      </c>
      <c r="AB623" s="112">
        <f>(幕後結果!$AD$2+幕後結果!$AD$4*幕後結果_最佳化!$P1624)*12/3</f>
        <v>0.15960572288019681</v>
      </c>
      <c r="AC623" s="112">
        <f>(幕後結果!$AE$2+幕後結果!$AE$4*幕後結果_最佳化!$Q1624)*12/3</f>
        <v>1.384563857743198</v>
      </c>
      <c r="AD623" s="112">
        <f>(幕後結果!$AF$2+幕後結果!$AF$4*幕後結果_最佳化!$R1624)*12/3</f>
        <v>1.9327376290912843</v>
      </c>
      <c r="AE623" s="112">
        <f>(幕後結果!$AG$2+幕後結果!$AG$4*幕後結果_最佳化!$S1624)*12/3</f>
        <v>0.15885967988341765</v>
      </c>
      <c r="AF623" s="112">
        <f>(幕後結果!$AH$2+幕後結果!$AH$4*幕後結果_最佳化!$T1624)*12/3</f>
        <v>0.39717049786658132</v>
      </c>
      <c r="AG623" s="112">
        <f>(幕後結果!$AI$2+幕後結果!$AI$4*幕後結果_最佳化!$U1624)*12/3</f>
        <v>-0.11762303724019751</v>
      </c>
      <c r="AH623" s="112">
        <f>(幕後結果!$AJ$2+幕後結果!$AJ$4*幕後結果_最佳化!$V1624)*12/3</f>
        <v>2.30961574258958</v>
      </c>
      <c r="AI623" s="86">
        <f>(幕後結果!$AK$2+幕後結果!$AK$4*幕後結果_最佳化!$W1624)*12/3</f>
        <v>0.44123109536805138</v>
      </c>
      <c r="AJ623" s="46"/>
      <c r="AK623" s="46"/>
      <c r="AL623" s="46"/>
      <c r="AM623" s="94">
        <v>622</v>
      </c>
      <c r="AN623" s="112">
        <f t="shared" si="118"/>
        <v>6.3857153519159784E-2</v>
      </c>
      <c r="AO623" s="112">
        <f t="shared" si="119"/>
        <v>0.16875728617988256</v>
      </c>
      <c r="AP623" s="112">
        <f t="shared" si="120"/>
        <v>3.2110981401269875E-2</v>
      </c>
      <c r="AQ623" s="112">
        <f t="shared" si="121"/>
        <v>0.12151410464526165</v>
      </c>
      <c r="AR623" s="112">
        <f t="shared" si="122"/>
        <v>0.14468925363544294</v>
      </c>
      <c r="AS623" s="112">
        <f t="shared" si="123"/>
        <v>2.6040836882165116E-2</v>
      </c>
      <c r="AT623" s="112">
        <f t="shared" si="124"/>
        <v>7.7915620038171332E-2</v>
      </c>
      <c r="AU623" s="112">
        <f t="shared" si="125"/>
        <v>6.1127468155636952E-2</v>
      </c>
      <c r="AV623" s="112">
        <f t="shared" si="126"/>
        <v>0.21350083735566583</v>
      </c>
      <c r="AW623" s="112">
        <f t="shared" si="127"/>
        <v>9.048645818734391E-2</v>
      </c>
      <c r="AX623" s="112">
        <f t="shared" si="128"/>
        <v>0.99999999999999989</v>
      </c>
      <c r="AY623" s="112">
        <f>SUMPRODUCT(AN623:AW623,幕後結果_最佳化!$Z$1005:$AI$1005)</f>
        <v>0.46285248492977255</v>
      </c>
      <c r="AZ623" s="112">
        <f>(SUMPRODUCT(AN623:AW623,MMULT(AN623:AW623,幕後結果!$AB$9:$AK$18)))*252</f>
        <v>5.7600208908208439E-2</v>
      </c>
      <c r="BA623" s="112">
        <f t="shared" si="129"/>
        <v>0.24000043522503961</v>
      </c>
      <c r="BB623" s="88">
        <f t="shared" si="130"/>
        <v>1.7497988473895829</v>
      </c>
      <c r="BC623" s="46"/>
      <c r="BD623" s="46"/>
    </row>
    <row r="624" spans="1:56">
      <c r="A624" s="81">
        <v>623</v>
      </c>
      <c r="B624" s="112">
        <v>0.35870131551173756</v>
      </c>
      <c r="C624" s="112">
        <v>0.42600680639138488</v>
      </c>
      <c r="D624" s="112">
        <v>0.64130488337353175</v>
      </c>
      <c r="E624" s="112">
        <v>0.2339840582848185</v>
      </c>
      <c r="F624" s="112">
        <v>0.49170001643092442</v>
      </c>
      <c r="G624" s="112">
        <v>0.72816869243655269</v>
      </c>
      <c r="H624" s="112">
        <v>0.98377608257797156</v>
      </c>
      <c r="I624" s="112">
        <v>7.0885683052527737E-2</v>
      </c>
      <c r="J624" s="112">
        <v>0.55631057434414388</v>
      </c>
      <c r="K624" s="90">
        <v>0.3680716591171127</v>
      </c>
      <c r="L624" s="91"/>
      <c r="M624" s="92">
        <v>623</v>
      </c>
      <c r="N624" s="115">
        <v>-0.36193228794818105</v>
      </c>
      <c r="O624" s="115">
        <v>-0.18654982124728464</v>
      </c>
      <c r="P624" s="115">
        <v>0.36194887808757814</v>
      </c>
      <c r="Q624" s="115">
        <v>-0.72578902410435031</v>
      </c>
      <c r="R624" s="115">
        <v>-2.0806474615430275E-2</v>
      </c>
      <c r="S624" s="115">
        <v>0.6072837582266325</v>
      </c>
      <c r="T624" s="115">
        <v>2.1388497988881574</v>
      </c>
      <c r="U624" s="112">
        <v>-1.4692264953699363</v>
      </c>
      <c r="V624" s="112">
        <v>0.14162166741947804</v>
      </c>
      <c r="W624" s="84">
        <v>-0.33696495543602895</v>
      </c>
      <c r="X624" s="46"/>
      <c r="Y624" s="85">
        <v>623</v>
      </c>
      <c r="Z624" s="112">
        <f>(幕後結果!$AB$2+幕後結果!$AB$4*幕後結果_最佳化!$N1625)*12/3</f>
        <v>-0.49764750068524172</v>
      </c>
      <c r="AA624" s="112">
        <f>(幕後結果!$AC$2+幕後結果!$AC$4*幕後結果_最佳化!$O1625)*12/3</f>
        <v>-1.6664444552423507</v>
      </c>
      <c r="AB624" s="112">
        <f>(幕後結果!$AD$2+幕後結果!$AD$4*幕後結果_最佳化!$P1625)*12/3</f>
        <v>0.64784376643312724</v>
      </c>
      <c r="AC624" s="112">
        <f>(幕後結果!$AE$2+幕後結果!$AE$4*幕後結果_最佳化!$Q1625)*12/3</f>
        <v>0.39304035557272754</v>
      </c>
      <c r="AD624" s="112">
        <f>(幕後結果!$AF$2+幕後結果!$AF$4*幕後結果_最佳化!$R1625)*12/3</f>
        <v>1.8111538959866873</v>
      </c>
      <c r="AE624" s="112">
        <f>(幕後結果!$AG$2+幕後結果!$AG$4*幕後結果_最佳化!$S1625)*12/3</f>
        <v>0.41095465420876015</v>
      </c>
      <c r="AF624" s="112">
        <f>(幕後結果!$AH$2+幕後結果!$AH$4*幕後結果_最佳化!$T1625)*12/3</f>
        <v>1.2710287767749158</v>
      </c>
      <c r="AG624" s="112">
        <f>(幕後結果!$AI$2+幕後結果!$AI$4*幕後結果_最佳化!$U1625)*12/3</f>
        <v>-0.90913789016921509</v>
      </c>
      <c r="AH624" s="112">
        <f>(幕後結果!$AJ$2+幕後結果!$AJ$4*幕後結果_最佳化!$V1625)*12/3</f>
        <v>1.7716445053007233</v>
      </c>
      <c r="AI624" s="86">
        <f>(幕後結果!$AK$2+幕後結果!$AK$4*幕後結果_最佳化!$W1625)*12/3</f>
        <v>-1.3090481938152376E-2</v>
      </c>
      <c r="AJ624" s="46"/>
      <c r="AK624" s="46"/>
      <c r="AL624" s="46"/>
      <c r="AM624" s="94">
        <v>623</v>
      </c>
      <c r="AN624" s="112">
        <f t="shared" si="118"/>
        <v>2.4860932948514176E-2</v>
      </c>
      <c r="AO624" s="112">
        <f t="shared" si="119"/>
        <v>8.7474233027300188E-2</v>
      </c>
      <c r="AP624" s="112">
        <f t="shared" si="120"/>
        <v>0.15581212124989402</v>
      </c>
      <c r="AQ624" s="112">
        <f t="shared" si="121"/>
        <v>3.7779926754466876E-2</v>
      </c>
      <c r="AR624" s="112">
        <f t="shared" si="122"/>
        <v>0.12712166413877238</v>
      </c>
      <c r="AS624" s="112">
        <f t="shared" si="123"/>
        <v>4.4664564987688768E-2</v>
      </c>
      <c r="AT624" s="112">
        <f t="shared" si="124"/>
        <v>0.16222702136807063</v>
      </c>
      <c r="AU624" s="112">
        <f t="shared" si="125"/>
        <v>0.15798782071175083</v>
      </c>
      <c r="AV624" s="112">
        <f t="shared" si="126"/>
        <v>1.6511058125755942E-2</v>
      </c>
      <c r="AW624" s="112">
        <f t="shared" si="127"/>
        <v>0.18556065668778601</v>
      </c>
      <c r="AX624" s="112">
        <f t="shared" si="128"/>
        <v>0.99999999999999989</v>
      </c>
      <c r="AY624" s="112">
        <f>SUMPRODUCT(AN624:AW624,幕後結果_最佳化!$Z$1005:$AI$1005)</f>
        <v>0.32630020248257291</v>
      </c>
      <c r="AZ624" s="112">
        <f>(SUMPRODUCT(AN624:AW624,MMULT(AN624:AW624,幕後結果!$AB$9:$AK$18)))*252</f>
        <v>5.2891816915893071E-2</v>
      </c>
      <c r="BA624" s="112">
        <f t="shared" si="129"/>
        <v>0.22998220999871505</v>
      </c>
      <c r="BB624" s="88">
        <f t="shared" si="130"/>
        <v>1.23227010682329</v>
      </c>
      <c r="BC624" s="46"/>
      <c r="BD624" s="46"/>
    </row>
    <row r="625" spans="1:56">
      <c r="A625" s="81">
        <v>624</v>
      </c>
      <c r="B625" s="112">
        <v>0.60413849315752044</v>
      </c>
      <c r="C625" s="112">
        <v>0.40341866722942132</v>
      </c>
      <c r="D625" s="112">
        <v>0.59992681241777768</v>
      </c>
      <c r="E625" s="112">
        <v>0.11289502439478416</v>
      </c>
      <c r="F625" s="112">
        <v>0.34199794242262871</v>
      </c>
      <c r="G625" s="112">
        <v>0.78100926476728594</v>
      </c>
      <c r="H625" s="112">
        <v>0.73667327960185669</v>
      </c>
      <c r="I625" s="112">
        <v>0.9181766894209249</v>
      </c>
      <c r="J625" s="112">
        <v>0.3531630247722255</v>
      </c>
      <c r="K625" s="90">
        <v>0.57093622886487849</v>
      </c>
      <c r="L625" s="91"/>
      <c r="M625" s="92">
        <v>624</v>
      </c>
      <c r="N625" s="115">
        <v>0.26407384981294502</v>
      </c>
      <c r="O625" s="115">
        <v>-0.24450809350598776</v>
      </c>
      <c r="P625" s="115">
        <v>0.2531576706500826</v>
      </c>
      <c r="Q625" s="115">
        <v>-1.2112749426625591</v>
      </c>
      <c r="R625" s="115">
        <v>-0.40701647924031076</v>
      </c>
      <c r="S625" s="115">
        <v>0.77560631519257894</v>
      </c>
      <c r="T625" s="115">
        <v>0.63312282069604353</v>
      </c>
      <c r="U625" s="112">
        <v>1.3929112793638261</v>
      </c>
      <c r="V625" s="112">
        <v>-0.37679487518474725</v>
      </c>
      <c r="W625" s="84">
        <v>0.17875823289798259</v>
      </c>
      <c r="X625" s="46"/>
      <c r="Y625" s="85">
        <v>624</v>
      </c>
      <c r="Z625" s="112">
        <f>(幕後結果!$AB$2+幕後結果!$AB$4*幕後結果_最佳化!$N1626)*12/3</f>
        <v>0.27957066810558329</v>
      </c>
      <c r="AA625" s="112">
        <f>(幕後結果!$AC$2+幕後結果!$AC$4*幕後結果_最佳化!$O1626)*12/3</f>
        <v>-1.6919245917328023</v>
      </c>
      <c r="AB625" s="112">
        <f>(幕後結果!$AD$2+幕後結果!$AD$4*幕後結果_最佳化!$P1626)*12/3</f>
        <v>0.73629117602335459</v>
      </c>
      <c r="AC625" s="112">
        <f>(幕後結果!$AE$2+幕後結果!$AE$4*幕後結果_最佳化!$Q1626)*12/3</f>
        <v>4.2601962633992851E-2</v>
      </c>
      <c r="AD625" s="112">
        <f>(幕後結果!$AF$2+幕後結果!$AF$4*幕後結果_最佳化!$R1626)*12/3</f>
        <v>1.476172394741595</v>
      </c>
      <c r="AE625" s="112">
        <f>(幕後結果!$AG$2+幕後結果!$AG$4*幕後結果_最佳化!$S1626)*12/3</f>
        <v>0.43847441875232401</v>
      </c>
      <c r="AF625" s="112">
        <f>(幕後結果!$AH$2+幕後結果!$AH$4*幕後結果_最佳化!$T1626)*12/3</f>
        <v>0.14103218536379158</v>
      </c>
      <c r="AG625" s="112">
        <f>(幕後結果!$AI$2+幕後結果!$AI$4*幕後結果_最佳化!$U1626)*12/3</f>
        <v>0.81619793152745002</v>
      </c>
      <c r="AH625" s="112">
        <f>(幕後結果!$AJ$2+幕後結果!$AJ$4*幕後結果_最佳化!$V1626)*12/3</f>
        <v>0.90062687843624589</v>
      </c>
      <c r="AI625" s="86">
        <f>(幕後結果!$AK$2+幕後結果!$AK$4*幕後結果_最佳化!$W1626)*12/3</f>
        <v>0.11209802169203971</v>
      </c>
      <c r="AJ625" s="46"/>
      <c r="AK625" s="46"/>
      <c r="AL625" s="46"/>
      <c r="AM625" s="94">
        <v>624</v>
      </c>
      <c r="AN625" s="112">
        <f t="shared" si="118"/>
        <v>5.4398601740873243E-2</v>
      </c>
      <c r="AO625" s="112">
        <f t="shared" si="119"/>
        <v>8.3668383233751475E-2</v>
      </c>
      <c r="AP625" s="112">
        <f t="shared" si="120"/>
        <v>6.9774122823125801E-3</v>
      </c>
      <c r="AQ625" s="112">
        <f t="shared" si="121"/>
        <v>0.10669381768700019</v>
      </c>
      <c r="AR625" s="112">
        <f t="shared" si="122"/>
        <v>8.2487577186150587E-2</v>
      </c>
      <c r="AS625" s="112">
        <f t="shared" si="123"/>
        <v>0.12593553023768123</v>
      </c>
      <c r="AT625" s="112">
        <f t="shared" si="124"/>
        <v>0.18049043767021569</v>
      </c>
      <c r="AU625" s="112">
        <f t="shared" si="125"/>
        <v>4.9118532693205513E-2</v>
      </c>
      <c r="AV625" s="112">
        <f t="shared" si="126"/>
        <v>0.17559310645538462</v>
      </c>
      <c r="AW625" s="112">
        <f t="shared" si="127"/>
        <v>0.13463660081342496</v>
      </c>
      <c r="AX625" s="112">
        <f t="shared" si="128"/>
        <v>1</v>
      </c>
      <c r="AY625" s="112">
        <f>SUMPRODUCT(AN625:AW625,幕後結果_最佳化!$Z$1005:$AI$1005)</f>
        <v>0.36528163372645622</v>
      </c>
      <c r="AZ625" s="112">
        <f>(SUMPRODUCT(AN625:AW625,MMULT(AN625:AW625,幕後結果!$AB$9:$AK$18)))*252</f>
        <v>4.4807658534013306E-2</v>
      </c>
      <c r="BA625" s="112">
        <f t="shared" si="129"/>
        <v>0.21167819569812404</v>
      </c>
      <c r="BB625" s="88">
        <f t="shared" si="130"/>
        <v>1.5229798830400427</v>
      </c>
      <c r="BC625" s="46"/>
      <c r="BD625" s="46"/>
    </row>
    <row r="626" spans="1:56">
      <c r="A626" s="81">
        <v>625</v>
      </c>
      <c r="B626" s="112">
        <v>0.92948495194812852</v>
      </c>
      <c r="C626" s="112">
        <v>0.67052253346863488</v>
      </c>
      <c r="D626" s="112">
        <v>0.64110255077485712</v>
      </c>
      <c r="E626" s="112">
        <v>0.99216644569450985</v>
      </c>
      <c r="F626" s="112">
        <v>0.48311004842927052</v>
      </c>
      <c r="G626" s="112">
        <v>0.39077852430819116</v>
      </c>
      <c r="H626" s="112">
        <v>7.324585480227408E-2</v>
      </c>
      <c r="I626" s="112">
        <v>9.9347369893461046E-2</v>
      </c>
      <c r="J626" s="112">
        <v>0.3936293225539238</v>
      </c>
      <c r="K626" s="90">
        <v>0.22117334855749626</v>
      </c>
      <c r="L626" s="91"/>
      <c r="M626" s="92">
        <v>625</v>
      </c>
      <c r="N626" s="115">
        <v>1.471965863281635</v>
      </c>
      <c r="O626" s="115">
        <v>0.44135649414843026</v>
      </c>
      <c r="P626" s="115">
        <v>0.36140742471335935</v>
      </c>
      <c r="Q626" s="115">
        <v>2.4165794055830632</v>
      </c>
      <c r="R626" s="115">
        <v>-4.2349485577904813E-2</v>
      </c>
      <c r="S626" s="115">
        <v>-0.27729050646097264</v>
      </c>
      <c r="T626" s="115">
        <v>-1.4520355899413473</v>
      </c>
      <c r="U626" s="112">
        <v>-1.2852791890892936</v>
      </c>
      <c r="V626" s="112">
        <v>-0.26987210897320435</v>
      </c>
      <c r="W626" s="84">
        <v>-0.76823649207060096</v>
      </c>
      <c r="X626" s="46"/>
      <c r="Y626" s="85">
        <v>625</v>
      </c>
      <c r="Z626" s="112">
        <f>(幕後結果!$AB$2+幕後結果!$AB$4*幕後結果_最佳化!$N1627)*12/3</f>
        <v>1.779229476823889</v>
      </c>
      <c r="AA626" s="112">
        <f>(幕後結果!$AC$2+幕後結果!$AC$4*幕後結果_最佳化!$O1627)*12/3</f>
        <v>-0.64180538473232207</v>
      </c>
      <c r="AB626" s="112">
        <f>(幕後結果!$AD$2+幕後結果!$AD$4*幕後結果_最佳化!$P1627)*12/3</f>
        <v>1.2634832973030032</v>
      </c>
      <c r="AC626" s="112">
        <f>(幕後結果!$AE$2+幕後結果!$AE$4*幕後結果_最佳化!$Q1627)*12/3</f>
        <v>2.8894913380798761</v>
      </c>
      <c r="AD626" s="112">
        <f>(幕後結果!$AF$2+幕後結果!$AF$4*幕後結果_最佳化!$R1627)*12/3</f>
        <v>3.1837661833649222</v>
      </c>
      <c r="AE626" s="112">
        <f>(幕後結果!$AG$2+幕後結果!$AG$4*幕後結果_最佳化!$S1627)*12/3</f>
        <v>-0.12808101815131512</v>
      </c>
      <c r="AF626" s="112">
        <f>(幕後結果!$AH$2+幕後結果!$AH$4*幕後結果_最佳化!$T1627)*12/3</f>
        <v>-0.80313276937496403</v>
      </c>
      <c r="AG626" s="112">
        <f>(幕後結果!$AI$2+幕後結果!$AI$4*幕後結果_最佳化!$U1627)*12/3</f>
        <v>1.0720870301214687</v>
      </c>
      <c r="AH626" s="112">
        <f>(幕後結果!$AJ$2+幕後結果!$AJ$4*幕後結果_最佳化!$V1627)*12/3</f>
        <v>0.91365049175906832</v>
      </c>
      <c r="AI626" s="86">
        <f>(幕後結果!$AK$2+幕後結果!$AK$4*幕後結果_最佳化!$W1627)*12/3</f>
        <v>3.3110184157202099E-2</v>
      </c>
      <c r="AJ626" s="46"/>
      <c r="AK626" s="46"/>
      <c r="AL626" s="46"/>
      <c r="AM626" s="94">
        <v>625</v>
      </c>
      <c r="AN626" s="112">
        <f t="shared" si="118"/>
        <v>0.14978730942638463</v>
      </c>
      <c r="AO626" s="112">
        <f t="shared" si="119"/>
        <v>7.3056376639486054E-2</v>
      </c>
      <c r="AP626" s="112">
        <f t="shared" si="120"/>
        <v>4.0810135422595803E-2</v>
      </c>
      <c r="AQ626" s="112">
        <f t="shared" si="121"/>
        <v>0.15325341805650275</v>
      </c>
      <c r="AR626" s="112">
        <f t="shared" si="122"/>
        <v>1.2299932880112446E-2</v>
      </c>
      <c r="AS626" s="112">
        <f t="shared" si="123"/>
        <v>0.13062858677306527</v>
      </c>
      <c r="AT626" s="112">
        <f t="shared" si="124"/>
        <v>7.5657829575614233E-2</v>
      </c>
      <c r="AU626" s="112">
        <f t="shared" si="125"/>
        <v>0.10318456958286179</v>
      </c>
      <c r="AV626" s="112">
        <f t="shared" si="126"/>
        <v>0.12997652521728764</v>
      </c>
      <c r="AW626" s="112">
        <f t="shared" si="127"/>
        <v>0.13134531642608951</v>
      </c>
      <c r="AX626" s="112">
        <f t="shared" si="128"/>
        <v>1.0000000000000002</v>
      </c>
      <c r="AY626" s="112">
        <f>SUMPRODUCT(AN626:AW626,幕後結果_最佳化!$Z$1005:$AI$1005)</f>
        <v>0.25646681589925446</v>
      </c>
      <c r="AZ626" s="112">
        <f>(SUMPRODUCT(AN626:AW626,MMULT(AN626:AW626,幕後結果!$AB$9:$AK$18)))*252</f>
        <v>4.6093308502818564E-2</v>
      </c>
      <c r="BA626" s="112">
        <f t="shared" si="129"/>
        <v>0.21469352226562069</v>
      </c>
      <c r="BB626" s="88">
        <f t="shared" si="130"/>
        <v>0.99475202439982213</v>
      </c>
      <c r="BC626" s="46"/>
      <c r="BD626" s="46"/>
    </row>
    <row r="627" spans="1:56">
      <c r="A627" s="81">
        <v>626</v>
      </c>
      <c r="B627" s="112">
        <v>0.46587284910137794</v>
      </c>
      <c r="C627" s="112">
        <v>0.8362387479966471</v>
      </c>
      <c r="D627" s="112">
        <v>0.21432840182570501</v>
      </c>
      <c r="E627" s="112">
        <v>0.18760498050512564</v>
      </c>
      <c r="F627" s="112">
        <v>0.13891649551997065</v>
      </c>
      <c r="G627" s="112">
        <v>0.88153732638077531</v>
      </c>
      <c r="H627" s="112">
        <v>0.70342665397887205</v>
      </c>
      <c r="I627" s="112">
        <v>0.75837391445939306</v>
      </c>
      <c r="J627" s="112">
        <v>0.27222614700012038</v>
      </c>
      <c r="K627" s="90">
        <v>0.54593975309685194</v>
      </c>
      <c r="L627" s="91"/>
      <c r="M627" s="92">
        <v>626</v>
      </c>
      <c r="N627" s="115">
        <v>-8.5648681709836735E-2</v>
      </c>
      <c r="O627" s="115">
        <v>0.97911632960269845</v>
      </c>
      <c r="P627" s="115">
        <v>-0.79149223835012394</v>
      </c>
      <c r="Q627" s="115">
        <v>-0.88675659489222891</v>
      </c>
      <c r="R627" s="115">
        <v>-1.0852002104345495</v>
      </c>
      <c r="S627" s="115">
        <v>1.18270685311839</v>
      </c>
      <c r="T627" s="115">
        <v>0.53428164113039212</v>
      </c>
      <c r="U627" s="112">
        <v>0.70108147409106625</v>
      </c>
      <c r="V627" s="112">
        <v>-0.60609406176411484</v>
      </c>
      <c r="W627" s="84">
        <v>0.11540957010104559</v>
      </c>
      <c r="X627" s="46"/>
      <c r="Y627" s="85">
        <v>626</v>
      </c>
      <c r="Z627" s="112">
        <f>(幕後結果!$AB$2+幕後結果!$AB$4*幕後結果_最佳化!$N1628)*12/3</f>
        <v>-0.15462747970674162</v>
      </c>
      <c r="AA627" s="112">
        <f>(幕後結果!$AC$2+幕後結果!$AC$4*幕後結果_最佳化!$O1628)*12/3</f>
        <v>-3.6066568491191164E-2</v>
      </c>
      <c r="AB627" s="112">
        <f>(幕後結果!$AD$2+幕後結果!$AD$4*幕後結果_最佳化!$P1628)*12/3</f>
        <v>-0.14937135312571648</v>
      </c>
      <c r="AC627" s="112">
        <f>(幕後結果!$AE$2+幕後結果!$AE$4*幕後結果_最佳化!$Q1628)*12/3</f>
        <v>0.22254973978997694</v>
      </c>
      <c r="AD627" s="112">
        <f>(幕後結果!$AF$2+幕後結果!$AF$4*幕後結果_最佳化!$R1628)*12/3</f>
        <v>0.91466115578533458</v>
      </c>
      <c r="AE627" s="112">
        <f>(幕後結果!$AG$2+幕後結果!$AG$4*幕後結果_最佳化!$S1628)*12/3</f>
        <v>1.1004611151184378</v>
      </c>
      <c r="AF627" s="112">
        <f>(幕後結果!$AH$2+幕後結果!$AH$4*幕後結果_最佳化!$T1628)*12/3</f>
        <v>4.4202939604506081E-2</v>
      </c>
      <c r="AG627" s="112">
        <f>(幕後結果!$AI$2+幕後結果!$AI$4*幕後結果_最佳化!$U1628)*12/3</f>
        <v>0.53020741726739729</v>
      </c>
      <c r="AH627" s="112">
        <f>(幕後結果!$AJ$2+幕後結果!$AJ$4*幕後結果_最佳化!$V1628)*12/3</f>
        <v>0.30139914758104336</v>
      </c>
      <c r="AI627" s="86">
        <f>(幕後結果!$AK$2+幕後結果!$AK$4*幕後結果_最佳化!$W1628)*12/3</f>
        <v>0.16823370018932601</v>
      </c>
      <c r="AJ627" s="46"/>
      <c r="AK627" s="46"/>
      <c r="AL627" s="46"/>
      <c r="AM627" s="94">
        <v>626</v>
      </c>
      <c r="AN627" s="112">
        <f t="shared" si="118"/>
        <v>0.15037429522280168</v>
      </c>
      <c r="AO627" s="112">
        <f t="shared" si="119"/>
        <v>0.16659371873879184</v>
      </c>
      <c r="AP627" s="112">
        <f t="shared" si="120"/>
        <v>0.11575412690193827</v>
      </c>
      <c r="AQ627" s="112">
        <f t="shared" si="121"/>
        <v>0.15633579818971544</v>
      </c>
      <c r="AR627" s="112">
        <f t="shared" si="122"/>
        <v>1.4279357565527671E-2</v>
      </c>
      <c r="AS627" s="112">
        <f t="shared" si="123"/>
        <v>1.241906038052387E-2</v>
      </c>
      <c r="AT627" s="112">
        <f t="shared" si="124"/>
        <v>7.7153375834213986E-2</v>
      </c>
      <c r="AU627" s="112">
        <f t="shared" si="125"/>
        <v>0.15747421268782</v>
      </c>
      <c r="AV627" s="112">
        <f t="shared" si="126"/>
        <v>3.822772380729627E-2</v>
      </c>
      <c r="AW627" s="112">
        <f t="shared" si="127"/>
        <v>0.11138833067137101</v>
      </c>
      <c r="AX627" s="112">
        <f t="shared" si="128"/>
        <v>1</v>
      </c>
      <c r="AY627" s="112">
        <f>SUMPRODUCT(AN627:AW627,幕後結果_最佳化!$Z$1005:$AI$1005)</f>
        <v>8.9867759830113011E-2</v>
      </c>
      <c r="AZ627" s="112">
        <f>(SUMPRODUCT(AN627:AW627,MMULT(AN627:AW627,幕後結果!$AB$9:$AK$18)))*252</f>
        <v>5.8360017650716467E-2</v>
      </c>
      <c r="BA627" s="112">
        <f t="shared" si="129"/>
        <v>0.24157818123894481</v>
      </c>
      <c r="BB627" s="88">
        <f t="shared" si="130"/>
        <v>0.19442053743941898</v>
      </c>
      <c r="BC627" s="46"/>
      <c r="BD627" s="46"/>
    </row>
    <row r="628" spans="1:56">
      <c r="A628" s="81">
        <v>627</v>
      </c>
      <c r="B628" s="112">
        <v>0.2619494353075662</v>
      </c>
      <c r="C628" s="112">
        <v>0.99877561124824243</v>
      </c>
      <c r="D628" s="112">
        <v>0.21838701924351889</v>
      </c>
      <c r="E628" s="112">
        <v>0.11986992639020122</v>
      </c>
      <c r="F628" s="112">
        <v>0.58347440556319352</v>
      </c>
      <c r="G628" s="112">
        <v>0.38778498851898369</v>
      </c>
      <c r="H628" s="112">
        <v>0.51299546185785205</v>
      </c>
      <c r="I628" s="112">
        <v>0.42991311016068079</v>
      </c>
      <c r="J628" s="112">
        <v>0.13332575659734069</v>
      </c>
      <c r="K628" s="90">
        <v>0.59388189441897055</v>
      </c>
      <c r="L628" s="91"/>
      <c r="M628" s="92">
        <v>627</v>
      </c>
      <c r="N628" s="115">
        <v>-0.63734695733683788</v>
      </c>
      <c r="O628" s="115">
        <v>3.0296000879351679</v>
      </c>
      <c r="P628" s="115">
        <v>-0.77765226824779399</v>
      </c>
      <c r="Q628" s="115">
        <v>-1.1756372770639474</v>
      </c>
      <c r="R628" s="115">
        <v>0.21078994002944015</v>
      </c>
      <c r="S628" s="115">
        <v>-0.28509680595070752</v>
      </c>
      <c r="T628" s="115">
        <v>3.258055522005765E-2</v>
      </c>
      <c r="U628" s="112">
        <v>-0.17659538376172229</v>
      </c>
      <c r="V628" s="112">
        <v>-1.1108068131623527</v>
      </c>
      <c r="W628" s="84">
        <v>0.2375421662605319</v>
      </c>
      <c r="X628" s="46"/>
      <c r="Y628" s="85">
        <v>627</v>
      </c>
      <c r="Z628" s="112">
        <f>(幕後結果!$AB$2+幕後結果!$AB$4*幕後結果_最佳化!$N1629)*12/3</f>
        <v>-0.83958869277314319</v>
      </c>
      <c r="AA628" s="112">
        <f>(幕後結果!$AC$2+幕後結果!$AC$4*幕後結果_最佳化!$O1629)*12/3</f>
        <v>2.7417152422339335</v>
      </c>
      <c r="AB628" s="112">
        <f>(幕後結果!$AD$2+幕後結果!$AD$4*幕後結果_最佳化!$P1629)*12/3</f>
        <v>-9.5291047695753361E-2</v>
      </c>
      <c r="AC628" s="112">
        <f>(幕後結果!$AE$2+幕後結果!$AE$4*幕後結果_最佳化!$Q1629)*12/3</f>
        <v>0.33825070006542202</v>
      </c>
      <c r="AD628" s="112">
        <f>(幕後結果!$AF$2+幕後結果!$AF$4*幕後結果_最佳化!$R1629)*12/3</f>
        <v>2.5344018371084136</v>
      </c>
      <c r="AE628" s="112">
        <f>(幕後結果!$AG$2+幕後結果!$AG$4*幕後結果_最佳化!$S1629)*12/3</f>
        <v>0.47802621236467724</v>
      </c>
      <c r="AF628" s="112">
        <f>(幕後結果!$AH$2+幕後結果!$AH$4*幕後結果_最佳化!$T1629)*12/3</f>
        <v>0.16421419023569095</v>
      </c>
      <c r="AG628" s="112">
        <f>(幕後結果!$AI$2+幕後結果!$AI$4*幕後結果_最佳化!$U1629)*12/3</f>
        <v>4.3342016055723687E-2</v>
      </c>
      <c r="AH628" s="112">
        <f>(幕後結果!$AJ$2+幕後結果!$AJ$4*幕後結果_最佳化!$V1629)*12/3</f>
        <v>0.18621882796033795</v>
      </c>
      <c r="AI628" s="86">
        <f>(幕後結果!$AK$2+幕後結果!$AK$4*幕後結果_最佳化!$W1629)*12/3</f>
        <v>0.87955713679578429</v>
      </c>
      <c r="AJ628" s="46"/>
      <c r="AK628" s="46"/>
      <c r="AL628" s="46"/>
      <c r="AM628" s="94">
        <v>627</v>
      </c>
      <c r="AN628" s="112">
        <f t="shared" si="118"/>
        <v>5.7707409497596902E-2</v>
      </c>
      <c r="AO628" s="112">
        <f t="shared" si="119"/>
        <v>1.5471215089147344E-2</v>
      </c>
      <c r="AP628" s="112">
        <f t="shared" si="120"/>
        <v>0.14095542373860367</v>
      </c>
      <c r="AQ628" s="112">
        <f t="shared" si="121"/>
        <v>0.19657893567990892</v>
      </c>
      <c r="AR628" s="112">
        <f t="shared" si="122"/>
        <v>1.0820842295144609E-2</v>
      </c>
      <c r="AS628" s="112">
        <f t="shared" si="123"/>
        <v>0.15863345820907354</v>
      </c>
      <c r="AT628" s="112">
        <f t="shared" si="124"/>
        <v>8.1492852142706032E-2</v>
      </c>
      <c r="AU628" s="112">
        <f t="shared" si="125"/>
        <v>0.12462265583609285</v>
      </c>
      <c r="AV628" s="112">
        <f t="shared" si="126"/>
        <v>0.1455055628071695</v>
      </c>
      <c r="AW628" s="112">
        <f t="shared" si="127"/>
        <v>6.8211644704556637E-2</v>
      </c>
      <c r="AX628" s="112">
        <f t="shared" si="128"/>
        <v>1</v>
      </c>
      <c r="AY628" s="112">
        <f>SUMPRODUCT(AN628:AW628,幕後結果_最佳化!$Z$1005:$AI$1005)</f>
        <v>0.44344258582690171</v>
      </c>
      <c r="AZ628" s="112">
        <f>(SUMPRODUCT(AN628:AW628,MMULT(AN628:AW628,幕後結果!$AB$9:$AK$18)))*252</f>
        <v>4.3371814141414937E-2</v>
      </c>
      <c r="BA628" s="112">
        <f t="shared" si="129"/>
        <v>0.20825900734761735</v>
      </c>
      <c r="BB628" s="88">
        <f t="shared" si="130"/>
        <v>1.9232905742143127</v>
      </c>
      <c r="BC628" s="46"/>
      <c r="BD628" s="46"/>
    </row>
    <row r="629" spans="1:56">
      <c r="A629" s="81">
        <v>628</v>
      </c>
      <c r="B629" s="112">
        <v>0.14366148499141085</v>
      </c>
      <c r="C629" s="112">
        <v>0.28514765532380859</v>
      </c>
      <c r="D629" s="112">
        <v>0.15104853119054629</v>
      </c>
      <c r="E629" s="112">
        <v>0.43872263795699307</v>
      </c>
      <c r="F629" s="112">
        <v>0.97967547132785926</v>
      </c>
      <c r="G629" s="112">
        <v>0.2677858316723698</v>
      </c>
      <c r="H629" s="112">
        <v>0.36943160069689496</v>
      </c>
      <c r="I629" s="112">
        <v>0.44356789995370982</v>
      </c>
      <c r="J629" s="112">
        <v>0.3597539540843171</v>
      </c>
      <c r="K629" s="90">
        <v>2.8500775555862612E-2</v>
      </c>
      <c r="L629" s="91"/>
      <c r="M629" s="92">
        <v>628</v>
      </c>
      <c r="N629" s="115">
        <v>-1.0640126478213143</v>
      </c>
      <c r="O629" s="115">
        <v>-0.56761663276150842</v>
      </c>
      <c r="P629" s="115">
        <v>-1.0319467528442936</v>
      </c>
      <c r="Q629" s="115">
        <v>-0.15420858169775592</v>
      </c>
      <c r="R629" s="115">
        <v>2.0470919488122732</v>
      </c>
      <c r="S629" s="115">
        <v>-0.6195233211871003</v>
      </c>
      <c r="T629" s="115">
        <v>-0.33335914138744915</v>
      </c>
      <c r="U629" s="112">
        <v>-0.14192936409137713</v>
      </c>
      <c r="V629" s="112">
        <v>-0.35911654068045296</v>
      </c>
      <c r="W629" s="84">
        <v>-1.9032989245434979</v>
      </c>
      <c r="X629" s="46"/>
      <c r="Y629" s="85">
        <v>628</v>
      </c>
      <c r="Z629" s="112">
        <f>(幕後結果!$AB$2+幕後結果!$AB$4*幕後結果_最佳化!$N1630)*12/3</f>
        <v>-1.3693156501320753</v>
      </c>
      <c r="AA629" s="112">
        <f>(幕後結果!$AC$2+幕後結果!$AC$4*幕後結果_最佳化!$O1630)*12/3</f>
        <v>-2.25258261568856</v>
      </c>
      <c r="AB629" s="112">
        <f>(幕後結果!$AD$2+幕後結果!$AD$4*幕後結果_最佳化!$P1630)*12/3</f>
        <v>-0.80934989080751307</v>
      </c>
      <c r="AC629" s="112">
        <f>(幕後結果!$AE$2+幕後結果!$AE$4*幕後結果_最佳化!$Q1630)*12/3</f>
        <v>0.37117751948439492</v>
      </c>
      <c r="AD629" s="112">
        <f>(幕後結果!$AF$2+幕後結果!$AF$4*幕後結果_最佳化!$R1630)*12/3</f>
        <v>3.4883660053272689</v>
      </c>
      <c r="AE629" s="112">
        <f>(幕後結果!$AG$2+幕後結果!$AG$4*幕後結果_最佳化!$S1630)*12/3</f>
        <v>-0.5439626360993608</v>
      </c>
      <c r="AF629" s="112">
        <f>(幕後結果!$AH$2+幕後結果!$AH$4*幕後結果_最佳化!$T1630)*12/3</f>
        <v>-0.13962263686884016</v>
      </c>
      <c r="AG629" s="112">
        <f>(幕後結果!$AI$2+幕後結果!$AI$4*幕後結果_最佳化!$U1630)*12/3</f>
        <v>-0.33853086492659523</v>
      </c>
      <c r="AH629" s="112">
        <f>(幕後結果!$AJ$2+幕後結果!$AJ$4*幕後結果_最佳化!$V1630)*12/3</f>
        <v>1.2195193410541472</v>
      </c>
      <c r="AI629" s="86">
        <f>(幕後結果!$AK$2+幕後結果!$AK$4*幕後結果_最佳化!$W1630)*12/3</f>
        <v>-1.443405054128531</v>
      </c>
      <c r="AJ629" s="46"/>
      <c r="AK629" s="46"/>
      <c r="AL629" s="46"/>
      <c r="AM629" s="94">
        <v>628</v>
      </c>
      <c r="AN629" s="112">
        <f t="shared" si="118"/>
        <v>2.0535301103071189E-2</v>
      </c>
      <c r="AO629" s="112">
        <f t="shared" si="119"/>
        <v>0.115624521739893</v>
      </c>
      <c r="AP629" s="112">
        <f t="shared" si="120"/>
        <v>0.19422459860526367</v>
      </c>
      <c r="AQ629" s="112">
        <f t="shared" si="121"/>
        <v>0.16215287668414571</v>
      </c>
      <c r="AR629" s="112">
        <f t="shared" si="122"/>
        <v>0.1733933912261601</v>
      </c>
      <c r="AS629" s="112">
        <f t="shared" si="123"/>
        <v>0.1000493727108465</v>
      </c>
      <c r="AT629" s="112">
        <f t="shared" si="124"/>
        <v>4.7138325967334901E-2</v>
      </c>
      <c r="AU629" s="112">
        <f t="shared" si="125"/>
        <v>2.0741036711922626E-2</v>
      </c>
      <c r="AV629" s="112">
        <f t="shared" si="126"/>
        <v>0.14005103399271773</v>
      </c>
      <c r="AW629" s="112">
        <f t="shared" si="127"/>
        <v>2.6089541258644548E-2</v>
      </c>
      <c r="AX629" s="112">
        <f t="shared" si="128"/>
        <v>1</v>
      </c>
      <c r="AY629" s="112">
        <f>SUMPRODUCT(AN629:AW629,幕後結果_最佳化!$Z$1005:$AI$1005)</f>
        <v>0.6009027335208067</v>
      </c>
      <c r="AZ629" s="112">
        <f>(SUMPRODUCT(AN629:AW629,MMULT(AN629:AW629,幕後結果!$AB$9:$AK$18)))*252</f>
        <v>5.4486057391273011E-2</v>
      </c>
      <c r="BA629" s="112">
        <f t="shared" si="129"/>
        <v>0.23342248690148301</v>
      </c>
      <c r="BB629" s="88">
        <f t="shared" si="130"/>
        <v>2.3905268979347056</v>
      </c>
      <c r="BC629" s="46"/>
      <c r="BD629" s="46"/>
    </row>
    <row r="630" spans="1:56">
      <c r="A630" s="81">
        <v>629</v>
      </c>
      <c r="B630" s="112">
        <v>0.28057425537537029</v>
      </c>
      <c r="C630" s="112">
        <v>3.2950753175531977E-2</v>
      </c>
      <c r="D630" s="112">
        <v>0.45409863832511377</v>
      </c>
      <c r="E630" s="112">
        <v>0.40502558903747943</v>
      </c>
      <c r="F630" s="112">
        <v>0.96063392896419031</v>
      </c>
      <c r="G630" s="112">
        <v>0.17283095696586592</v>
      </c>
      <c r="H630" s="112">
        <v>0.45017475842946553</v>
      </c>
      <c r="I630" s="112">
        <v>3.4641339663332493E-2</v>
      </c>
      <c r="J630" s="112">
        <v>0.61893366870091548</v>
      </c>
      <c r="K630" s="90">
        <v>0.35693220590415442</v>
      </c>
      <c r="L630" s="91"/>
      <c r="M630" s="92">
        <v>629</v>
      </c>
      <c r="N630" s="115">
        <v>-0.58113642542196531</v>
      </c>
      <c r="O630" s="115">
        <v>-1.8390930141633153</v>
      </c>
      <c r="P630" s="115">
        <v>-0.11531269459829452</v>
      </c>
      <c r="Q630" s="115">
        <v>-0.24036000855128523</v>
      </c>
      <c r="R630" s="115">
        <v>1.7580903229213107</v>
      </c>
      <c r="S630" s="115">
        <v>-0.94303712508051896</v>
      </c>
      <c r="T630" s="115">
        <v>-0.12521983236959597</v>
      </c>
      <c r="U630" s="112">
        <v>-1.8165719654285897</v>
      </c>
      <c r="V630" s="112">
        <v>0.30268141485101041</v>
      </c>
      <c r="W630" s="84">
        <v>-0.36667103880711921</v>
      </c>
      <c r="X630" s="46"/>
      <c r="Y630" s="85">
        <v>629</v>
      </c>
      <c r="Z630" s="112">
        <f>(幕後結果!$AB$2+幕後結果!$AB$4*幕後結果_最佳化!$N1631)*12/3</f>
        <v>-0.76980048456502148</v>
      </c>
      <c r="AA630" s="112">
        <f>(幕後結果!$AC$2+幕後結果!$AC$4*幕後結果_最佳化!$O1631)*12/3</f>
        <v>-3.9628150589405937</v>
      </c>
      <c r="AB630" s="112">
        <f>(幕後結果!$AD$2+幕後結果!$AD$4*幕後結果_最佳化!$P1631)*12/3</f>
        <v>7.0120152980096551E-4</v>
      </c>
      <c r="AC630" s="112">
        <f>(幕後結果!$AE$2+幕後結果!$AE$4*幕後結果_最佳化!$Q1631)*12/3</f>
        <v>0.33355597366018747</v>
      </c>
      <c r="AD630" s="112">
        <f>(幕後結果!$AF$2+幕後結果!$AF$4*幕後結果_最佳化!$R1631)*12/3</f>
        <v>3.1331831773630108</v>
      </c>
      <c r="AE630" s="112">
        <f>(幕後結果!$AG$2+幕後結果!$AG$4*幕後結果_最佳化!$S1631)*12/3</f>
        <v>-1.3095006840506598</v>
      </c>
      <c r="AF630" s="112">
        <f>(幕後結果!$AH$2+幕後結果!$AH$4*幕後結果_最佳化!$T1631)*12/3</f>
        <v>-0.10519035021856676</v>
      </c>
      <c r="AG630" s="112">
        <f>(幕後結果!$AI$2+幕後結果!$AI$4*幕後結果_最佳化!$U1631)*12/3</f>
        <v>-1.6855439206430241</v>
      </c>
      <c r="AH630" s="112">
        <f>(幕後結果!$AJ$2+幕後結果!$AJ$4*幕後結果_最佳化!$V1631)*12/3</f>
        <v>2.0639211340641026</v>
      </c>
      <c r="AI630" s="86">
        <f>(幕後結果!$AK$2+幕後結果!$AK$4*幕後結果_最佳化!$W1631)*12/3</f>
        <v>-0.49309425938790818</v>
      </c>
      <c r="AJ630" s="46"/>
      <c r="AK630" s="46"/>
      <c r="AL630" s="46"/>
      <c r="AM630" s="94">
        <v>629</v>
      </c>
      <c r="AN630" s="112">
        <f t="shared" si="118"/>
        <v>3.9444941964195006E-2</v>
      </c>
      <c r="AO630" s="112">
        <f t="shared" si="119"/>
        <v>1.9955215549826783E-2</v>
      </c>
      <c r="AP630" s="112">
        <f t="shared" si="120"/>
        <v>6.8457018664655728E-2</v>
      </c>
      <c r="AQ630" s="112">
        <f t="shared" si="121"/>
        <v>3.1053843718141034E-2</v>
      </c>
      <c r="AR630" s="112">
        <f t="shared" si="122"/>
        <v>0.12377490933828242</v>
      </c>
      <c r="AS630" s="112">
        <f t="shared" si="123"/>
        <v>0.13446677346039321</v>
      </c>
      <c r="AT630" s="112">
        <f t="shared" si="124"/>
        <v>0.10288869639063355</v>
      </c>
      <c r="AU630" s="112">
        <f t="shared" si="125"/>
        <v>0.10080183589215336</v>
      </c>
      <c r="AV630" s="112">
        <f t="shared" si="126"/>
        <v>0.20605483868611713</v>
      </c>
      <c r="AW630" s="112">
        <f t="shared" si="127"/>
        <v>0.17310192633560184</v>
      </c>
      <c r="AX630" s="112">
        <f t="shared" si="128"/>
        <v>1</v>
      </c>
      <c r="AY630" s="112">
        <f>SUMPRODUCT(AN630:AW630,幕後結果_最佳化!$Z$1005:$AI$1005)</f>
        <v>0.56040701608387378</v>
      </c>
      <c r="AZ630" s="112">
        <f>(SUMPRODUCT(AN630:AW630,MMULT(AN630:AW630,幕後結果!$AB$9:$AK$18)))*252</f>
        <v>4.9910660004925222E-2</v>
      </c>
      <c r="BA630" s="112">
        <f t="shared" si="129"/>
        <v>0.22340693813067941</v>
      </c>
      <c r="BB630" s="88">
        <f t="shared" si="130"/>
        <v>2.3164321592428063</v>
      </c>
      <c r="BC630" s="46"/>
      <c r="BD630" s="46"/>
    </row>
    <row r="631" spans="1:56">
      <c r="A631" s="81">
        <v>630</v>
      </c>
      <c r="B631" s="112">
        <v>0.16367619321155047</v>
      </c>
      <c r="C631" s="112">
        <v>0.8198055452406372</v>
      </c>
      <c r="D631" s="112">
        <v>0.67426462537743714</v>
      </c>
      <c r="E631" s="112">
        <v>0.81324619331617587</v>
      </c>
      <c r="F631" s="112">
        <v>9.7643767040717755E-2</v>
      </c>
      <c r="G631" s="112">
        <v>0.86876985271966745</v>
      </c>
      <c r="H631" s="112">
        <v>0.99424872293464372</v>
      </c>
      <c r="I631" s="112">
        <v>0.41265903983795393</v>
      </c>
      <c r="J631" s="112">
        <v>0.91664544214369892</v>
      </c>
      <c r="K631" s="90">
        <v>0.25375385407208118</v>
      </c>
      <c r="L631" s="91"/>
      <c r="M631" s="92">
        <v>630</v>
      </c>
      <c r="N631" s="115">
        <v>-0.97946072287157848</v>
      </c>
      <c r="O631" s="115">
        <v>0.91462427671278879</v>
      </c>
      <c r="P631" s="115">
        <v>0.45171994313565861</v>
      </c>
      <c r="Q631" s="115">
        <v>0.88992229168983195</v>
      </c>
      <c r="R631" s="115">
        <v>-1.2950947839086993</v>
      </c>
      <c r="S631" s="115">
        <v>1.1205949993423669</v>
      </c>
      <c r="T631" s="115">
        <v>2.5270487306118241</v>
      </c>
      <c r="U631" s="112">
        <v>-0.22071021179275011</v>
      </c>
      <c r="V631" s="112">
        <v>1.3828557010229048</v>
      </c>
      <c r="W631" s="84">
        <v>-0.6627234189335256</v>
      </c>
      <c r="X631" s="46"/>
      <c r="Y631" s="85">
        <v>630</v>
      </c>
      <c r="Z631" s="112">
        <f>(幕後結果!$AB$2+幕後結果!$AB$4*幕後結果_最佳化!$N1632)*12/3</f>
        <v>-1.2643401741531977</v>
      </c>
      <c r="AA631" s="112">
        <f>(幕後結果!$AC$2+幕後結果!$AC$4*幕後結果_最佳化!$O1632)*12/3</f>
        <v>-0.20260024574612423</v>
      </c>
      <c r="AB631" s="112">
        <f>(幕後結果!$AD$2+幕後結果!$AD$4*幕後結果_最佳化!$P1632)*12/3</f>
        <v>0.65143314066376035</v>
      </c>
      <c r="AC631" s="112">
        <f>(幕後結果!$AE$2+幕後結果!$AE$4*幕後結果_最佳化!$Q1632)*12/3</f>
        <v>1.7395885242745106</v>
      </c>
      <c r="AD631" s="112">
        <f>(幕後結果!$AF$2+幕後結果!$AF$4*幕後結果_最佳化!$R1632)*12/3</f>
        <v>0.98686375666135406</v>
      </c>
      <c r="AE631" s="112">
        <f>(幕後結果!$AG$2+幕後結果!$AG$4*幕後結果_最佳化!$S1632)*12/3</f>
        <v>1.1593093899026592</v>
      </c>
      <c r="AF631" s="112">
        <f>(幕後結果!$AH$2+幕後結果!$AH$4*幕後結果_最佳化!$T1632)*12/3</f>
        <v>1.6262228716868503</v>
      </c>
      <c r="AG631" s="112">
        <f>(幕後結果!$AI$2+幕後結果!$AI$4*幕後結果_最佳化!$U1632)*12/3</f>
        <v>1.0228306395545077</v>
      </c>
      <c r="AH631" s="112">
        <f>(幕後結果!$AJ$2+幕後結果!$AJ$4*幕後結果_最佳化!$V1632)*12/3</f>
        <v>2.0800299294250197</v>
      </c>
      <c r="AI631" s="86">
        <f>(幕後結果!$AK$2+幕後結果!$AK$4*幕後結果_最佳化!$W1632)*12/3</f>
        <v>2.0712947196966813E-2</v>
      </c>
      <c r="AJ631" s="46"/>
      <c r="AK631" s="46"/>
      <c r="AL631" s="46"/>
      <c r="AM631" s="94">
        <v>630</v>
      </c>
      <c r="AN631" s="112">
        <f t="shared" si="118"/>
        <v>0.15232701831183762</v>
      </c>
      <c r="AO631" s="112">
        <f t="shared" si="119"/>
        <v>3.3588808745421847E-2</v>
      </c>
      <c r="AP631" s="112">
        <f t="shared" si="120"/>
        <v>8.9717941418991697E-4</v>
      </c>
      <c r="AQ631" s="112">
        <f t="shared" si="121"/>
        <v>0.10247723170263567</v>
      </c>
      <c r="AR631" s="112">
        <f t="shared" si="122"/>
        <v>0.11859103989290075</v>
      </c>
      <c r="AS631" s="112">
        <f t="shared" si="123"/>
        <v>0.17937122249938478</v>
      </c>
      <c r="AT631" s="112">
        <f t="shared" si="124"/>
        <v>3.851585363757546E-2</v>
      </c>
      <c r="AU631" s="112">
        <f t="shared" si="125"/>
        <v>0.15574160494778747</v>
      </c>
      <c r="AV631" s="112">
        <f t="shared" si="126"/>
        <v>6.7401478827592953E-2</v>
      </c>
      <c r="AW631" s="112">
        <f t="shared" si="127"/>
        <v>0.15108856202067361</v>
      </c>
      <c r="AX631" s="112">
        <f t="shared" si="128"/>
        <v>1</v>
      </c>
      <c r="AY631" s="112">
        <f>SUMPRODUCT(AN631:AW631,幕後結果_最佳化!$Z$1005:$AI$1005)</f>
        <v>0.41421272502762496</v>
      </c>
      <c r="AZ631" s="112">
        <f>(SUMPRODUCT(AN631:AW631,MMULT(AN631:AW631,幕後結果!$AB$9:$AK$18)))*252</f>
        <v>5.6070593153378097E-2</v>
      </c>
      <c r="BA631" s="112">
        <f t="shared" si="129"/>
        <v>0.23679229960743675</v>
      </c>
      <c r="BB631" s="88">
        <f t="shared" si="130"/>
        <v>1.5680945944745723</v>
      </c>
      <c r="BC631" s="46"/>
      <c r="BD631" s="46"/>
    </row>
    <row r="632" spans="1:56">
      <c r="A632" s="81">
        <v>631</v>
      </c>
      <c r="B632" s="112">
        <v>0.33325476911009</v>
      </c>
      <c r="C632" s="112">
        <v>0.57104124262433853</v>
      </c>
      <c r="D632" s="112">
        <v>0.26875924393893302</v>
      </c>
      <c r="E632" s="112">
        <v>0.53219145803406409</v>
      </c>
      <c r="F632" s="112">
        <v>0.54222703212300671</v>
      </c>
      <c r="G632" s="112">
        <v>0.28966436337381096</v>
      </c>
      <c r="H632" s="112">
        <v>0.75034687966308256</v>
      </c>
      <c r="I632" s="112">
        <v>0.19356582265740063</v>
      </c>
      <c r="J632" s="112">
        <v>0.58427124671707209</v>
      </c>
      <c r="K632" s="90">
        <v>0.11902866997204065</v>
      </c>
      <c r="L632" s="91"/>
      <c r="M632" s="92">
        <v>631</v>
      </c>
      <c r="N632" s="115">
        <v>-0.43094338270773835</v>
      </c>
      <c r="O632" s="115">
        <v>0.17902570923128727</v>
      </c>
      <c r="P632" s="115">
        <v>-0.61656984759006439</v>
      </c>
      <c r="Q632" s="115">
        <v>8.0779786035766299E-2</v>
      </c>
      <c r="R632" s="115">
        <v>0.10604589847628906</v>
      </c>
      <c r="S632" s="115">
        <v>-0.55436550770928494</v>
      </c>
      <c r="T632" s="115">
        <v>0.67558173595506477</v>
      </c>
      <c r="U632" s="112">
        <v>-0.86483083301866559</v>
      </c>
      <c r="V632" s="112">
        <v>0.21283263660366381</v>
      </c>
      <c r="W632" s="84">
        <v>-1.1798563831399227</v>
      </c>
      <c r="X632" s="46"/>
      <c r="Y632" s="85">
        <v>631</v>
      </c>
      <c r="Z632" s="112">
        <f>(幕後結果!$AB$2+幕後結果!$AB$4*幕後結果_最佳化!$N1633)*12/3</f>
        <v>-0.5833282527735546</v>
      </c>
      <c r="AA632" s="112">
        <f>(幕後結果!$AC$2+幕後結果!$AC$4*幕後結果_最佳化!$O1633)*12/3</f>
        <v>-1.1686507477101633</v>
      </c>
      <c r="AB632" s="112">
        <f>(幕後結果!$AD$2+幕後結果!$AD$4*幕後結果_最佳化!$P1633)*12/3</f>
        <v>-0.18315526321820286</v>
      </c>
      <c r="AC632" s="112">
        <f>(幕後結果!$AE$2+幕後結果!$AE$4*幕後結果_最佳化!$Q1633)*12/3</f>
        <v>0.80639581889078416</v>
      </c>
      <c r="AD632" s="112">
        <f>(幕後結果!$AF$2+幕後結果!$AF$4*幕後結果_最佳化!$R1633)*12/3</f>
        <v>2.0344201788646346</v>
      </c>
      <c r="AE632" s="112">
        <f>(幕後結果!$AG$2+幕後結果!$AG$4*幕後結果_最佳化!$S1633)*12/3</f>
        <v>-0.60405182333633856</v>
      </c>
      <c r="AF632" s="112">
        <f>(幕後結果!$AH$2+幕後結果!$AH$4*幕後結果_最佳化!$T1633)*12/3</f>
        <v>0.38248278174577593</v>
      </c>
      <c r="AG632" s="112">
        <f>(幕後結果!$AI$2+幕後結果!$AI$4*幕後結果_最佳化!$U1633)*12/3</f>
        <v>-0.40283737033441175</v>
      </c>
      <c r="AH632" s="112">
        <f>(幕後結果!$AJ$2+幕後結果!$AJ$4*幕後結果_最佳化!$V1633)*12/3</f>
        <v>1.4241644535141107</v>
      </c>
      <c r="AI632" s="86">
        <f>(幕後結果!$AK$2+幕後結果!$AK$4*幕後結果_最佳化!$W1633)*12/3</f>
        <v>-0.6892618392276687</v>
      </c>
      <c r="AJ632" s="46"/>
      <c r="AK632" s="46"/>
      <c r="AL632" s="46"/>
      <c r="AM632" s="94">
        <v>631</v>
      </c>
      <c r="AN632" s="112">
        <f t="shared" si="118"/>
        <v>0.10271010979009594</v>
      </c>
      <c r="AO632" s="112">
        <f t="shared" si="119"/>
        <v>0.1539130372571301</v>
      </c>
      <c r="AP632" s="112">
        <f t="shared" si="120"/>
        <v>0.15691452636096145</v>
      </c>
      <c r="AQ632" s="112">
        <f t="shared" si="121"/>
        <v>0.20846093772490368</v>
      </c>
      <c r="AR632" s="112">
        <f t="shared" si="122"/>
        <v>0.1240363881190378</v>
      </c>
      <c r="AS632" s="112">
        <f t="shared" si="123"/>
        <v>3.5154566484712449E-2</v>
      </c>
      <c r="AT632" s="112">
        <f t="shared" si="124"/>
        <v>2.055012949600616E-2</v>
      </c>
      <c r="AU632" s="112">
        <f t="shared" si="125"/>
        <v>5.4599618078199519E-2</v>
      </c>
      <c r="AV632" s="112">
        <f t="shared" si="126"/>
        <v>3.2311012947035866E-2</v>
      </c>
      <c r="AW632" s="112">
        <f t="shared" si="127"/>
        <v>0.11134967374191704</v>
      </c>
      <c r="AX632" s="112">
        <f t="shared" si="128"/>
        <v>1.0000000000000002</v>
      </c>
      <c r="AY632" s="112">
        <f>SUMPRODUCT(AN632:AW632,幕後結果_最佳化!$Z$1005:$AI$1005)</f>
        <v>0.36528883037885107</v>
      </c>
      <c r="AZ632" s="112">
        <f>(SUMPRODUCT(AN632:AW632,MMULT(AN632:AW632,幕後結果!$AB$9:$AK$18)))*252</f>
        <v>5.9477727267598014E-2</v>
      </c>
      <c r="BA632" s="112">
        <f t="shared" si="129"/>
        <v>0.24388055942940187</v>
      </c>
      <c r="BB632" s="88">
        <f t="shared" si="130"/>
        <v>1.3219127885106219</v>
      </c>
      <c r="BC632" s="46"/>
      <c r="BD632" s="46"/>
    </row>
    <row r="633" spans="1:56">
      <c r="A633" s="81">
        <v>632</v>
      </c>
      <c r="B633" s="112">
        <v>0.52415094970922205</v>
      </c>
      <c r="C633" s="112">
        <v>0.50758074866405756</v>
      </c>
      <c r="D633" s="112">
        <v>8.9367874213295284E-3</v>
      </c>
      <c r="E633" s="112">
        <v>0.43320280994247229</v>
      </c>
      <c r="F633" s="112">
        <v>0.55630442105865474</v>
      </c>
      <c r="G633" s="112">
        <v>0.5503394186103272</v>
      </c>
      <c r="H633" s="112">
        <v>0.30090878907663177</v>
      </c>
      <c r="I633" s="112">
        <v>8.0313394239468483E-2</v>
      </c>
      <c r="J633" s="112">
        <v>0.90131650655623607</v>
      </c>
      <c r="K633" s="90">
        <v>0.2417765760999615</v>
      </c>
      <c r="L633" s="91"/>
      <c r="M633" s="92">
        <v>632</v>
      </c>
      <c r="N633" s="115">
        <v>6.0574477011519128E-2</v>
      </c>
      <c r="O633" s="115">
        <v>1.9003262637918822E-2</v>
      </c>
      <c r="P633" s="115">
        <v>-2.3682268118255974</v>
      </c>
      <c r="Q633" s="115">
        <v>-0.16822583155846776</v>
      </c>
      <c r="R633" s="115">
        <v>0.14160608798185917</v>
      </c>
      <c r="S633" s="115">
        <v>0.12651893340722378</v>
      </c>
      <c r="T633" s="115">
        <v>-0.5217885278152804</v>
      </c>
      <c r="U633" s="112">
        <v>-1.4029666353088681</v>
      </c>
      <c r="V633" s="112">
        <v>1.2890894614140553</v>
      </c>
      <c r="W633" s="84">
        <v>-0.7005992410450248</v>
      </c>
      <c r="X633" s="46"/>
      <c r="Y633" s="85">
        <v>632</v>
      </c>
      <c r="Z633" s="112">
        <f>(幕後結果!$AB$2+幕後結果!$AB$4*幕後結果_最佳化!$N1634)*12/3</f>
        <v>2.6915941037782082E-2</v>
      </c>
      <c r="AA633" s="112">
        <f>(幕後結果!$AC$2+幕後結果!$AC$4*幕後結果_最佳化!$O1634)*12/3</f>
        <v>-1.3464677836975036</v>
      </c>
      <c r="AB633" s="112">
        <f>(幕後結果!$AD$2+幕後結果!$AD$4*幕後結果_最佳化!$P1634)*12/3</f>
        <v>-1.5682112689050403</v>
      </c>
      <c r="AC633" s="112">
        <f>(幕後結果!$AE$2+幕後結果!$AE$4*幕後結果_最佳化!$Q1634)*12/3</f>
        <v>0.21448648734789288</v>
      </c>
      <c r="AD633" s="112">
        <f>(幕後結果!$AF$2+幕後結果!$AF$4*幕後結果_最佳化!$R1634)*12/3</f>
        <v>1.8520439843413723</v>
      </c>
      <c r="AE633" s="112">
        <f>(幕後結果!$AG$2+幕後結果!$AG$4*幕後結果_最佳化!$S1634)*12/3</f>
        <v>-3.4699813395452875E-2</v>
      </c>
      <c r="AF633" s="112">
        <f>(幕後結果!$AH$2+幕後結果!$AH$4*幕後結果_最佳化!$T1634)*12/3</f>
        <v>-0.65379535041263126</v>
      </c>
      <c r="AG633" s="112">
        <f>(幕後結果!$AI$2+幕後結果!$AI$4*幕後結果_最佳化!$U1634)*12/3</f>
        <v>-1.1982583833807312</v>
      </c>
      <c r="AH633" s="112">
        <f>(幕後結果!$AJ$2+幕後結果!$AJ$4*幕後結果_最佳化!$V1634)*12/3</f>
        <v>2.215984457604919</v>
      </c>
      <c r="AI633" s="86">
        <f>(幕後結果!$AK$2+幕後結果!$AK$4*幕後結果_最佳化!$W1634)*12/3</f>
        <v>-0.36574311674462007</v>
      </c>
      <c r="AJ633" s="46"/>
      <c r="AK633" s="46"/>
      <c r="AL633" s="46"/>
      <c r="AM633" s="94">
        <v>632</v>
      </c>
      <c r="AN633" s="112">
        <f t="shared" si="118"/>
        <v>0.11467339105615233</v>
      </c>
      <c r="AO633" s="112">
        <f t="shared" si="119"/>
        <v>0.13588792724437229</v>
      </c>
      <c r="AP633" s="112">
        <f t="shared" si="120"/>
        <v>7.976846076776313E-2</v>
      </c>
      <c r="AQ633" s="112">
        <f t="shared" si="121"/>
        <v>7.9242484815140346E-2</v>
      </c>
      <c r="AR633" s="112">
        <f t="shared" si="122"/>
        <v>5.3851633764893186E-2</v>
      </c>
      <c r="AS633" s="112">
        <f t="shared" si="123"/>
        <v>1.2743831002263607E-2</v>
      </c>
      <c r="AT633" s="112">
        <f t="shared" si="124"/>
        <v>0.16568358041137213</v>
      </c>
      <c r="AU633" s="112">
        <f t="shared" si="125"/>
        <v>0.15863150711200044</v>
      </c>
      <c r="AV633" s="112">
        <f t="shared" si="126"/>
        <v>0.16189818372712519</v>
      </c>
      <c r="AW633" s="112">
        <f t="shared" si="127"/>
        <v>3.7619000098917596E-2</v>
      </c>
      <c r="AX633" s="112">
        <f t="shared" si="128"/>
        <v>1.0000000000000002</v>
      </c>
      <c r="AY633" s="112">
        <f>SUMPRODUCT(AN633:AW633,幕後結果_最佳化!$Z$1005:$AI$1005)</f>
        <v>0.26121454641461345</v>
      </c>
      <c r="AZ633" s="112">
        <f>(SUMPRODUCT(AN633:AW633,MMULT(AN633:AW633,幕後結果!$AB$9:$AK$18)))*252</f>
        <v>5.0071306431982814E-2</v>
      </c>
      <c r="BA633" s="112">
        <f t="shared" si="129"/>
        <v>0.22376618697198827</v>
      </c>
      <c r="BB633" s="88">
        <f t="shared" si="130"/>
        <v>0.9756368885257124</v>
      </c>
      <c r="BC633" s="46"/>
      <c r="BD633" s="46"/>
    </row>
    <row r="634" spans="1:56">
      <c r="A634" s="81">
        <v>633</v>
      </c>
      <c r="B634" s="112">
        <v>5.20919120318597E-2</v>
      </c>
      <c r="C634" s="112">
        <v>0.95959735897108756</v>
      </c>
      <c r="D634" s="112">
        <v>0.15092226864425773</v>
      </c>
      <c r="E634" s="112">
        <v>0.99943221360653611</v>
      </c>
      <c r="F634" s="112">
        <v>0.17410828438016601</v>
      </c>
      <c r="G634" s="112">
        <v>0.8323981882352296</v>
      </c>
      <c r="H634" s="112">
        <v>7.8574972399505283E-2</v>
      </c>
      <c r="I634" s="112">
        <v>0.93733475765776797</v>
      </c>
      <c r="J634" s="112">
        <v>0.43156342165470596</v>
      </c>
      <c r="K634" s="90">
        <v>0.82904049745453956</v>
      </c>
      <c r="L634" s="91"/>
      <c r="M634" s="92">
        <v>633</v>
      </c>
      <c r="N634" s="115">
        <v>-1.624900207176657</v>
      </c>
      <c r="O634" s="115">
        <v>1.7460326298809548</v>
      </c>
      <c r="P634" s="115">
        <v>-1.0324859262615234</v>
      </c>
      <c r="Q634" s="115">
        <v>3.2545872347830502</v>
      </c>
      <c r="R634" s="115">
        <v>-0.93805417724348894</v>
      </c>
      <c r="S634" s="115">
        <v>0.96368550523898999</v>
      </c>
      <c r="T634" s="115">
        <v>-1.4147222610815975</v>
      </c>
      <c r="U634" s="112">
        <v>1.5327783177633096</v>
      </c>
      <c r="V634" s="112">
        <v>-0.17239520282753512</v>
      </c>
      <c r="W634" s="84">
        <v>0.95038038882053921</v>
      </c>
      <c r="X634" s="46"/>
      <c r="Y634" s="85">
        <v>633</v>
      </c>
      <c r="Z634" s="112">
        <f>(幕後結果!$AB$2+幕後結果!$AB$4*幕後結果_最佳化!$N1635)*12/3</f>
        <v>-2.0656858220585028</v>
      </c>
      <c r="AA634" s="112">
        <f>(幕後結果!$AC$2+幕後結果!$AC$4*幕後結果_最佳化!$O1635)*12/3</f>
        <v>0.8870620404418551</v>
      </c>
      <c r="AB634" s="112">
        <f>(幕後結果!$AD$2+幕後結果!$AD$4*幕後結果_最佳化!$P1635)*12/3</f>
        <v>-0.74376045982514982</v>
      </c>
      <c r="AC634" s="112">
        <f>(幕後結果!$AE$2+幕後結果!$AE$4*幕後結果_最佳化!$Q1635)*12/3</f>
        <v>3.2098592086069693</v>
      </c>
      <c r="AD634" s="112">
        <f>(幕後結果!$AF$2+幕後結果!$AF$4*幕後結果_最佳化!$R1635)*12/3</f>
        <v>1.6437073568491865</v>
      </c>
      <c r="AE634" s="112">
        <f>(幕後結果!$AG$2+幕後結果!$AG$4*幕後結果_最佳化!$S1635)*12/3</f>
        <v>1.459914841970918</v>
      </c>
      <c r="AF634" s="112">
        <f>(幕後結果!$AH$2+幕後結果!$AH$4*幕後結果_最佳化!$T1635)*12/3</f>
        <v>-0.74719828874376615</v>
      </c>
      <c r="AG634" s="112">
        <f>(幕後結果!$AI$2+幕後結果!$AI$4*幕後結果_最佳化!$U1635)*12/3</f>
        <v>3.0432905968185708</v>
      </c>
      <c r="AH634" s="112">
        <f>(幕後結果!$AJ$2+幕後結果!$AJ$4*幕後結果_最佳化!$V1635)*12/3</f>
        <v>-0.43535689613242723</v>
      </c>
      <c r="AI634" s="86">
        <f>(幕後結果!$AK$2+幕後結果!$AK$4*幕後結果_最佳化!$W1635)*12/3</f>
        <v>0.72044166250914976</v>
      </c>
      <c r="AJ634" s="46"/>
      <c r="AK634" s="46"/>
      <c r="AL634" s="46"/>
      <c r="AM634" s="94">
        <v>633</v>
      </c>
      <c r="AN634" s="112">
        <f t="shared" si="118"/>
        <v>0.16259704202483571</v>
      </c>
      <c r="AO634" s="112">
        <f t="shared" si="119"/>
        <v>7.3547720972550468E-2</v>
      </c>
      <c r="AP634" s="112">
        <f t="shared" si="120"/>
        <v>6.9678556507428421E-2</v>
      </c>
      <c r="AQ634" s="112">
        <f t="shared" si="121"/>
        <v>0.15548461143287934</v>
      </c>
      <c r="AR634" s="112">
        <f t="shared" si="122"/>
        <v>0.15872952391539474</v>
      </c>
      <c r="AS634" s="112">
        <f t="shared" si="123"/>
        <v>3.8097867519028078E-2</v>
      </c>
      <c r="AT634" s="112">
        <f t="shared" si="124"/>
        <v>7.3199140052512338E-2</v>
      </c>
      <c r="AU634" s="112">
        <f t="shared" si="125"/>
        <v>5.4969593898424242E-2</v>
      </c>
      <c r="AV634" s="112">
        <f t="shared" si="126"/>
        <v>5.1298628305760048E-2</v>
      </c>
      <c r="AW634" s="112">
        <f t="shared" si="127"/>
        <v>0.16239731537118668</v>
      </c>
      <c r="AX634" s="112">
        <f t="shared" si="128"/>
        <v>1.0000000000000002</v>
      </c>
      <c r="AY634" s="112">
        <f>SUMPRODUCT(AN634:AW634,幕後結果_最佳化!$Z$1005:$AI$1005)</f>
        <v>0.47557542860023228</v>
      </c>
      <c r="AZ634" s="112">
        <f>(SUMPRODUCT(AN634:AW634,MMULT(AN634:AW634,幕後結果!$AB$9:$AK$18)))*252</f>
        <v>5.5251324192088426E-2</v>
      </c>
      <c r="BA634" s="112">
        <f t="shared" si="129"/>
        <v>0.23505600224646131</v>
      </c>
      <c r="BB634" s="88">
        <f t="shared" si="130"/>
        <v>1.8407333761533251</v>
      </c>
      <c r="BC634" s="46"/>
      <c r="BD634" s="46"/>
    </row>
    <row r="635" spans="1:56">
      <c r="A635" s="81">
        <v>634</v>
      </c>
      <c r="B635" s="112">
        <v>0.13962314941589815</v>
      </c>
      <c r="C635" s="112">
        <v>0.61902312632516576</v>
      </c>
      <c r="D635" s="112">
        <v>0.27195997380733195</v>
      </c>
      <c r="E635" s="112">
        <v>0.45144471535030495</v>
      </c>
      <c r="F635" s="112">
        <v>0.41136082604781277</v>
      </c>
      <c r="G635" s="112">
        <v>0.765367053644461</v>
      </c>
      <c r="H635" s="112">
        <v>0.90882678682200035</v>
      </c>
      <c r="I635" s="112">
        <v>0.94347785688605579</v>
      </c>
      <c r="J635" s="112">
        <v>0.34428299852295052</v>
      </c>
      <c r="K635" s="90">
        <v>0.26479347933357311</v>
      </c>
      <c r="L635" s="91"/>
      <c r="M635" s="92">
        <v>634</v>
      </c>
      <c r="N635" s="115">
        <v>-1.082014018741581</v>
      </c>
      <c r="O635" s="115">
        <v>0.30291617095759171</v>
      </c>
      <c r="P635" s="115">
        <v>-0.60689597775451498</v>
      </c>
      <c r="Q635" s="115">
        <v>-0.12201210600483607</v>
      </c>
      <c r="R635" s="115">
        <v>-0.22404581747464478</v>
      </c>
      <c r="S635" s="115">
        <v>0.72367401003164511</v>
      </c>
      <c r="T635" s="115">
        <v>1.3335651021504276</v>
      </c>
      <c r="U635" s="112">
        <v>1.5846570019484916</v>
      </c>
      <c r="V635" s="112">
        <v>-0.40080187672305234</v>
      </c>
      <c r="W635" s="84">
        <v>-0.62863665298875437</v>
      </c>
      <c r="X635" s="46"/>
      <c r="Y635" s="85">
        <v>634</v>
      </c>
      <c r="Z635" s="112">
        <f>(幕後結果!$AB$2+幕後結果!$AB$4*幕後結果_最佳化!$N1636)*12/3</f>
        <v>-1.3916652593426366</v>
      </c>
      <c r="AA635" s="112">
        <f>(幕後結果!$AC$2+幕後結果!$AC$4*幕後結果_最佳化!$O1636)*12/3</f>
        <v>-1.0544889766299275</v>
      </c>
      <c r="AB635" s="112">
        <f>(幕後結果!$AD$2+幕後結果!$AD$4*幕後結果_最佳化!$P1636)*12/3</f>
        <v>-0.35828544214294999</v>
      </c>
      <c r="AC635" s="112">
        <f>(幕後結果!$AE$2+幕後結果!$AE$4*幕後結果_最佳化!$Q1636)*12/3</f>
        <v>0.64427621823879089</v>
      </c>
      <c r="AD635" s="112">
        <f>(幕後結果!$AF$2+幕後結果!$AF$4*幕後結果_最佳化!$R1636)*12/3</f>
        <v>1.4941789198762929</v>
      </c>
      <c r="AE635" s="112">
        <f>(幕後結果!$AG$2+幕後結果!$AG$4*幕後結果_最佳化!$S1636)*12/3</f>
        <v>0.67300395751979514</v>
      </c>
      <c r="AF635" s="112">
        <f>(幕後結果!$AH$2+幕後結果!$AH$4*幕後結果_最佳化!$T1636)*12/3</f>
        <v>0.74701546252523265</v>
      </c>
      <c r="AG635" s="112">
        <f>(幕後結果!$AI$2+幕後結果!$AI$4*幕後結果_最佳化!$U1636)*12/3</f>
        <v>1.3203560045974629</v>
      </c>
      <c r="AH635" s="112">
        <f>(幕後結果!$AJ$2+幕後結果!$AJ$4*幕後結果_最佳化!$V1636)*12/3</f>
        <v>0.55745731224931583</v>
      </c>
      <c r="AI635" s="86">
        <f>(幕後結果!$AK$2+幕後結果!$AK$4*幕後結果_最佳化!$W1636)*12/3</f>
        <v>-0.54300121797230305</v>
      </c>
      <c r="AJ635" s="46"/>
      <c r="AK635" s="46"/>
      <c r="AL635" s="46"/>
      <c r="AM635" s="94">
        <v>634</v>
      </c>
      <c r="AN635" s="112">
        <f t="shared" si="118"/>
        <v>3.0645770099858225E-2</v>
      </c>
      <c r="AO635" s="112">
        <f t="shared" si="119"/>
        <v>0.20489837725047691</v>
      </c>
      <c r="AP635" s="112">
        <f t="shared" si="120"/>
        <v>0.11800077993932409</v>
      </c>
      <c r="AQ635" s="112">
        <f t="shared" si="121"/>
        <v>8.3831429203124572E-2</v>
      </c>
      <c r="AR635" s="112">
        <f t="shared" si="122"/>
        <v>1.1130662911972185E-2</v>
      </c>
      <c r="AS635" s="112">
        <f t="shared" si="123"/>
        <v>2.5172697701446117E-2</v>
      </c>
      <c r="AT635" s="112">
        <f t="shared" si="124"/>
        <v>0.14325990000864952</v>
      </c>
      <c r="AU635" s="112">
        <f t="shared" si="125"/>
        <v>1.1451385007758108E-2</v>
      </c>
      <c r="AV635" s="112">
        <f t="shared" si="126"/>
        <v>0.19654595667967625</v>
      </c>
      <c r="AW635" s="112">
        <f t="shared" si="127"/>
        <v>0.17506304119771404</v>
      </c>
      <c r="AX635" s="112">
        <f t="shared" si="128"/>
        <v>1</v>
      </c>
      <c r="AY635" s="112">
        <f>SUMPRODUCT(AN635:AW635,幕後結果_最佳化!$Z$1005:$AI$1005)</f>
        <v>0.10716729082535761</v>
      </c>
      <c r="AZ635" s="112">
        <f>(SUMPRODUCT(AN635:AW635,MMULT(AN635:AW635,幕後結果!$AB$9:$AK$18)))*252</f>
        <v>5.355767221094903E-2</v>
      </c>
      <c r="BA635" s="112">
        <f t="shared" si="129"/>
        <v>0.23142530590008739</v>
      </c>
      <c r="BB635" s="88">
        <f t="shared" si="130"/>
        <v>0.27770208869510388</v>
      </c>
      <c r="BC635" s="46"/>
      <c r="BD635" s="46"/>
    </row>
    <row r="636" spans="1:56">
      <c r="A636" s="81">
        <v>635</v>
      </c>
      <c r="B636" s="112">
        <v>0.28189686255878921</v>
      </c>
      <c r="C636" s="112">
        <v>0.28619671254608936</v>
      </c>
      <c r="D636" s="112">
        <v>0.35688671592917043</v>
      </c>
      <c r="E636" s="112">
        <v>0.59428624101094063</v>
      </c>
      <c r="F636" s="112">
        <v>0.47896777827227899</v>
      </c>
      <c r="G636" s="112">
        <v>0.17718837011322086</v>
      </c>
      <c r="H636" s="112">
        <v>0.11145305425238039</v>
      </c>
      <c r="I636" s="112">
        <v>0.63308481441974074</v>
      </c>
      <c r="J636" s="112">
        <v>0.45523093271064519</v>
      </c>
      <c r="K636" s="90">
        <v>0.87667985599062548</v>
      </c>
      <c r="L636" s="91"/>
      <c r="M636" s="92">
        <v>635</v>
      </c>
      <c r="N636" s="115">
        <v>-0.57721574053766767</v>
      </c>
      <c r="O636" s="115">
        <v>-0.56453009435331003</v>
      </c>
      <c r="P636" s="115">
        <v>-0.36679299680329891</v>
      </c>
      <c r="Q636" s="115">
        <v>0.2385848446993373</v>
      </c>
      <c r="R636" s="115">
        <v>-5.2744407040604367E-2</v>
      </c>
      <c r="S636" s="115">
        <v>-0.92613324241173633</v>
      </c>
      <c r="T636" s="115">
        <v>-1.2188368856679219</v>
      </c>
      <c r="U636" s="112">
        <v>0.34003473351972946</v>
      </c>
      <c r="V636" s="112">
        <v>-0.11245598722298251</v>
      </c>
      <c r="W636" s="84">
        <v>1.1585484593302759</v>
      </c>
      <c r="X636" s="46"/>
      <c r="Y636" s="85">
        <v>635</v>
      </c>
      <c r="Z636" s="112">
        <f>(幕後結果!$AB$2+幕後結果!$AB$4*幕後結果_最佳化!$N1637)*12/3</f>
        <v>-0.76493275669085425</v>
      </c>
      <c r="AA636" s="112">
        <f>(幕後結果!$AC$2+幕後結果!$AC$4*幕後結果_最佳化!$O1637)*12/3</f>
        <v>-2.206033755477673</v>
      </c>
      <c r="AB636" s="112">
        <f>(幕後結果!$AD$2+幕後結果!$AD$4*幕後結果_最佳化!$P1637)*12/3</f>
        <v>-8.6435609754891507E-2</v>
      </c>
      <c r="AC636" s="112">
        <f>(幕後結果!$AE$2+幕後結果!$AE$4*幕後結果_最佳化!$Q1637)*12/3</f>
        <v>0.84234482577589409</v>
      </c>
      <c r="AD636" s="112">
        <f>(幕後結果!$AF$2+幕後結果!$AF$4*幕後結果_最佳化!$R1637)*12/3</f>
        <v>1.7065316629109339</v>
      </c>
      <c r="AE636" s="112">
        <f>(幕後結果!$AG$2+幕後結果!$AG$4*幕後結果_最佳化!$S1637)*12/3</f>
        <v>-1.218380148961772</v>
      </c>
      <c r="AF636" s="112">
        <f>(幕後結果!$AH$2+幕後結果!$AH$4*幕後結果_最佳化!$T1637)*12/3</f>
        <v>-0.91057032409456851</v>
      </c>
      <c r="AG636" s="112">
        <f>(幕後結果!$AI$2+幕後結果!$AI$4*幕後結果_最佳化!$U1637)*12/3</f>
        <v>0.13709625631805877</v>
      </c>
      <c r="AH636" s="112">
        <f>(幕後結果!$AJ$2+幕後結果!$AJ$4*幕後結果_最佳化!$V1637)*12/3</f>
        <v>0.66181980008078845</v>
      </c>
      <c r="AI636" s="86">
        <f>(幕後結果!$AK$2+幕後結果!$AK$4*幕後結果_最佳化!$W1637)*12/3</f>
        <v>0.45703271301710818</v>
      </c>
      <c r="AJ636" s="46"/>
      <c r="AK636" s="46"/>
      <c r="AL636" s="46"/>
      <c r="AM636" s="94">
        <v>635</v>
      </c>
      <c r="AN636" s="112">
        <f t="shared" si="118"/>
        <v>0.16868845485304482</v>
      </c>
      <c r="AO636" s="112">
        <f t="shared" si="119"/>
        <v>0.1809382566146561</v>
      </c>
      <c r="AP636" s="112">
        <f t="shared" si="120"/>
        <v>0.12306346254518752</v>
      </c>
      <c r="AQ636" s="112">
        <f t="shared" si="121"/>
        <v>1.6114016701060781E-2</v>
      </c>
      <c r="AR636" s="112">
        <f t="shared" si="122"/>
        <v>1.8495874315846678E-2</v>
      </c>
      <c r="AS636" s="112">
        <f t="shared" si="123"/>
        <v>0.15459503978876926</v>
      </c>
      <c r="AT636" s="112">
        <f t="shared" si="124"/>
        <v>2.8300308581193367E-2</v>
      </c>
      <c r="AU636" s="112">
        <f t="shared" si="125"/>
        <v>8.6106939938988269E-2</v>
      </c>
      <c r="AV636" s="112">
        <f t="shared" si="126"/>
        <v>0.12877499397983244</v>
      </c>
      <c r="AW636" s="112">
        <f t="shared" si="127"/>
        <v>9.4922652681420763E-2</v>
      </c>
      <c r="AX636" s="112">
        <f t="shared" si="128"/>
        <v>0.99999999999999989</v>
      </c>
      <c r="AY636" s="112">
        <f>SUMPRODUCT(AN636:AW636,幕後結果_最佳化!$Z$1005:$AI$1005)</f>
        <v>2.2601593059471604E-2</v>
      </c>
      <c r="AZ636" s="112">
        <f>(SUMPRODUCT(AN636:AW636,MMULT(AN636:AW636,幕後結果!$AB$9:$AK$18)))*252</f>
        <v>5.9329326825180065E-2</v>
      </c>
      <c r="BA636" s="112">
        <f t="shared" si="129"/>
        <v>0.24357612121302052</v>
      </c>
      <c r="BB636" s="88">
        <f t="shared" si="130"/>
        <v>-8.3334962554791392E-2</v>
      </c>
      <c r="BC636" s="46"/>
      <c r="BD636" s="46"/>
    </row>
    <row r="637" spans="1:56">
      <c r="A637" s="81">
        <v>636</v>
      </c>
      <c r="B637" s="112">
        <v>0.41148538138598245</v>
      </c>
      <c r="C637" s="112">
        <v>0.47617853755837558</v>
      </c>
      <c r="D637" s="112">
        <v>0.44498026825503123</v>
      </c>
      <c r="E637" s="112">
        <v>0.63622119272816091</v>
      </c>
      <c r="F637" s="112">
        <v>0.13306368701907534</v>
      </c>
      <c r="G637" s="112">
        <v>0.49741651342065207</v>
      </c>
      <c r="H637" s="112">
        <v>0.59057629105030229</v>
      </c>
      <c r="I637" s="112">
        <v>0.41551794831669464</v>
      </c>
      <c r="J637" s="112">
        <v>0.82547148689106709</v>
      </c>
      <c r="K637" s="90">
        <v>0.17457361143535444</v>
      </c>
      <c r="L637" s="91"/>
      <c r="M637" s="92">
        <v>636</v>
      </c>
      <c r="N637" s="115">
        <v>-0.22372567982708608</v>
      </c>
      <c r="O637" s="115">
        <v>-5.9747078932067606E-2</v>
      </c>
      <c r="P637" s="115">
        <v>-0.13835414359121778</v>
      </c>
      <c r="Q637" s="115">
        <v>0.34837627920792535</v>
      </c>
      <c r="R637" s="115">
        <v>-1.1120250638512981</v>
      </c>
      <c r="S637" s="115">
        <v>-6.4758857699462585E-3</v>
      </c>
      <c r="T637" s="115">
        <v>0.2290276599479778</v>
      </c>
      <c r="U637" s="112">
        <v>-0.213373181849774</v>
      </c>
      <c r="V637" s="112">
        <v>0.93641991893862897</v>
      </c>
      <c r="W637" s="84">
        <v>-0.93624468134006511</v>
      </c>
      <c r="X637" s="46"/>
      <c r="Y637" s="85">
        <v>636</v>
      </c>
      <c r="Z637" s="112">
        <f>(幕後結果!$AB$2+幕後結果!$AB$4*幕後結果_最佳化!$N1638)*12/3</f>
        <v>-0.32605703152013416</v>
      </c>
      <c r="AA637" s="112">
        <f>(幕後結果!$AC$2+幕後結果!$AC$4*幕後結果_最佳化!$O1638)*12/3</f>
        <v>-1.479692937557713</v>
      </c>
      <c r="AB637" s="112">
        <f>(幕後結果!$AD$2+幕後結果!$AD$4*幕後結果_最佳化!$P1638)*12/3</f>
        <v>0.26911256863058364</v>
      </c>
      <c r="AC637" s="112">
        <f>(幕後結果!$AE$2+幕後結果!$AE$4*幕後結果_最佳化!$Q1638)*12/3</f>
        <v>1.0842072473653797</v>
      </c>
      <c r="AD637" s="112">
        <f>(幕後結果!$AF$2+幕後結果!$AF$4*幕後結果_最佳化!$R1638)*12/3</f>
        <v>0.93746733642647717</v>
      </c>
      <c r="AE637" s="112">
        <f>(幕後結果!$AG$2+幕後結果!$AG$4*幕後結果_最佳化!$S1638)*12/3</f>
        <v>-0.32420315774307817</v>
      </c>
      <c r="AF637" s="112">
        <f>(幕後結果!$AH$2+幕後結果!$AH$4*幕後結果_最佳化!$T1638)*12/3</f>
        <v>-5.8828459991769222E-2</v>
      </c>
      <c r="AG637" s="112">
        <f>(幕後結果!$AI$2+幕後結果!$AI$4*幕後結果_最佳化!$U1638)*12/3</f>
        <v>0.19916894238774752</v>
      </c>
      <c r="AH637" s="112">
        <f>(幕後結果!$AJ$2+幕後結果!$AJ$4*幕後結果_最佳化!$V1638)*12/3</f>
        <v>1.5715335932704086</v>
      </c>
      <c r="AI637" s="86">
        <f>(幕後結果!$AK$2+幕後結果!$AK$4*幕後結果_最佳化!$W1638)*12/3</f>
        <v>-0.61604967619539264</v>
      </c>
      <c r="AJ637" s="46"/>
      <c r="AK637" s="46"/>
      <c r="AL637" s="46"/>
      <c r="AM637" s="94">
        <v>636</v>
      </c>
      <c r="AN637" s="112">
        <f t="shared" si="118"/>
        <v>0.13163742069409537</v>
      </c>
      <c r="AO637" s="112">
        <f t="shared" si="119"/>
        <v>2.0800637240834634E-2</v>
      </c>
      <c r="AP637" s="112">
        <f t="shared" si="120"/>
        <v>0.187175688575066</v>
      </c>
      <c r="AQ637" s="112">
        <f t="shared" si="121"/>
        <v>0.15243188534198801</v>
      </c>
      <c r="AR637" s="112">
        <f t="shared" si="122"/>
        <v>0.21243978413437795</v>
      </c>
      <c r="AS637" s="112">
        <f t="shared" si="123"/>
        <v>0.13100363874048512</v>
      </c>
      <c r="AT637" s="112">
        <f t="shared" si="124"/>
        <v>6.3003707946211782E-2</v>
      </c>
      <c r="AU637" s="112">
        <f t="shared" si="125"/>
        <v>1.3938116343524102E-2</v>
      </c>
      <c r="AV637" s="112">
        <f t="shared" si="126"/>
        <v>2.1193489906234785E-2</v>
      </c>
      <c r="AW637" s="112">
        <f t="shared" si="127"/>
        <v>6.6375631077182237E-2</v>
      </c>
      <c r="AX637" s="112">
        <f t="shared" si="128"/>
        <v>1</v>
      </c>
      <c r="AY637" s="112">
        <f>SUMPRODUCT(AN637:AW637,幕後結果_最佳化!$Z$1005:$AI$1005)</f>
        <v>0.64809734579829881</v>
      </c>
      <c r="AZ637" s="112">
        <f>(SUMPRODUCT(AN637:AW637,MMULT(AN637:AW637,幕後結果!$AB$9:$AK$18)))*252</f>
        <v>5.6372891581404835E-2</v>
      </c>
      <c r="BA637" s="112">
        <f t="shared" si="129"/>
        <v>0.23742976136408181</v>
      </c>
      <c r="BB637" s="88">
        <f t="shared" si="130"/>
        <v>2.5489531822856497</v>
      </c>
      <c r="BC637" s="46"/>
      <c r="BD637" s="46"/>
    </row>
    <row r="638" spans="1:56">
      <c r="A638" s="81">
        <v>637</v>
      </c>
      <c r="B638" s="112">
        <v>0.81413354422333351</v>
      </c>
      <c r="C638" s="112">
        <v>6.8994900105706858E-2</v>
      </c>
      <c r="D638" s="112">
        <v>0.90279633401617021</v>
      </c>
      <c r="E638" s="112">
        <v>0.42689393027163303</v>
      </c>
      <c r="F638" s="112">
        <v>0.83280331939382379</v>
      </c>
      <c r="G638" s="112">
        <v>0.61611828063225915</v>
      </c>
      <c r="H638" s="112">
        <v>6.471960710557112E-2</v>
      </c>
      <c r="I638" s="112">
        <v>0.73825578405675785</v>
      </c>
      <c r="J638" s="112">
        <v>0.28329928739801091</v>
      </c>
      <c r="K638" s="90">
        <v>0.48348221503283662</v>
      </c>
      <c r="L638" s="91"/>
      <c r="M638" s="92">
        <v>637</v>
      </c>
      <c r="N638" s="115">
        <v>0.89323206199996397</v>
      </c>
      <c r="O638" s="115">
        <v>-1.4833185346069204</v>
      </c>
      <c r="P638" s="115">
        <v>1.2976508737879404</v>
      </c>
      <c r="Q638" s="115">
        <v>-0.18428757521000277</v>
      </c>
      <c r="R638" s="115">
        <v>0.96530241767293212</v>
      </c>
      <c r="S638" s="115">
        <v>0.29530167283589648</v>
      </c>
      <c r="T638" s="115">
        <v>-1.5163170033153164</v>
      </c>
      <c r="U638" s="112">
        <v>0.63797733841806048</v>
      </c>
      <c r="V638" s="112">
        <v>-0.57306811546841196</v>
      </c>
      <c r="W638" s="84">
        <v>-4.1415783642735009E-2</v>
      </c>
      <c r="X638" s="46"/>
      <c r="Y638" s="85">
        <v>637</v>
      </c>
      <c r="Z638" s="112">
        <f>(幕後結果!$AB$2+幕後結果!$AB$4*幕後結果_最佳化!$N1639)*12/3</f>
        <v>1.0607022961508921</v>
      </c>
      <c r="AA638" s="112">
        <f>(幕後結果!$AC$2+幕後結果!$AC$4*幕後結果_最佳化!$O1639)*12/3</f>
        <v>-3.3444312655267736</v>
      </c>
      <c r="AB638" s="112">
        <f>(幕後結果!$AD$2+幕後結果!$AD$4*幕後結果_最佳化!$P1639)*12/3</f>
        <v>1.7044363654775871</v>
      </c>
      <c r="AC638" s="112">
        <f>(幕後結果!$AE$2+幕後結果!$AE$4*幕後結果_最佳化!$Q1639)*12/3</f>
        <v>0.85668358486568297</v>
      </c>
      <c r="AD638" s="112">
        <f>(幕後結果!$AF$2+幕後結果!$AF$4*幕後結果_最佳化!$R1639)*12/3</f>
        <v>3.107509176119347</v>
      </c>
      <c r="AE638" s="112">
        <f>(幕後結果!$AG$2+幕後結果!$AG$4*幕後結果_最佳化!$S1639)*12/3</f>
        <v>-8.4503969964039707E-2</v>
      </c>
      <c r="AF638" s="112">
        <f>(幕後結果!$AH$2+幕後結果!$AH$4*幕後結果_最佳化!$T1639)*12/3</f>
        <v>-1.0475594165447017</v>
      </c>
      <c r="AG638" s="112">
        <f>(幕後結果!$AI$2+幕後結果!$AI$4*幕後結果_最佳化!$U1639)*12/3</f>
        <v>0.72678152885086134</v>
      </c>
      <c r="AH638" s="112">
        <f>(幕後結果!$AJ$2+幕後結果!$AJ$4*幕後結果_最佳化!$V1639)*12/3</f>
        <v>1.0412432598727033</v>
      </c>
      <c r="AI638" s="86">
        <f>(幕後結果!$AK$2+幕後結果!$AK$4*幕後結果_最佳化!$W1639)*12/3</f>
        <v>-7.9358977155889299E-2</v>
      </c>
      <c r="AJ638" s="46"/>
      <c r="AK638" s="46"/>
      <c r="AL638" s="46"/>
      <c r="AM638" s="94">
        <v>637</v>
      </c>
      <c r="AN638" s="112">
        <f t="shared" si="118"/>
        <v>8.6160922180119379E-2</v>
      </c>
      <c r="AO638" s="112">
        <f t="shared" si="119"/>
        <v>0.14366680403667551</v>
      </c>
      <c r="AP638" s="112">
        <f t="shared" si="120"/>
        <v>5.4185546323844216E-2</v>
      </c>
      <c r="AQ638" s="112">
        <f t="shared" si="121"/>
        <v>0.12156136504896729</v>
      </c>
      <c r="AR638" s="112">
        <f t="shared" si="122"/>
        <v>0.10876103191750448</v>
      </c>
      <c r="AS638" s="112">
        <f t="shared" si="123"/>
        <v>0.18873812160139516</v>
      </c>
      <c r="AT638" s="112">
        <f t="shared" si="124"/>
        <v>0.19758845862950442</v>
      </c>
      <c r="AU638" s="112">
        <f t="shared" si="125"/>
        <v>8.5044536585809488E-3</v>
      </c>
      <c r="AV638" s="112">
        <f t="shared" si="126"/>
        <v>8.5312319323737729E-2</v>
      </c>
      <c r="AW638" s="112">
        <f t="shared" si="127"/>
        <v>5.5209772796707647E-3</v>
      </c>
      <c r="AX638" s="112">
        <f t="shared" si="128"/>
        <v>0.99999999999999978</v>
      </c>
      <c r="AY638" s="112">
        <f>SUMPRODUCT(AN638:AW638,幕後結果_最佳化!$Z$1005:$AI$1005)</f>
        <v>0.23347726868541774</v>
      </c>
      <c r="AZ638" s="112">
        <f>(SUMPRODUCT(AN638:AW638,MMULT(AN638:AW638,幕後結果!$AB$9:$AK$18)))*252</f>
        <v>4.8952129503748533E-2</v>
      </c>
      <c r="BA638" s="112">
        <f t="shared" si="129"/>
        <v>0.221251281360693</v>
      </c>
      <c r="BB638" s="88">
        <f t="shared" si="130"/>
        <v>0.86136119760920526</v>
      </c>
      <c r="BC638" s="46"/>
      <c r="BD638" s="46"/>
    </row>
    <row r="639" spans="1:56">
      <c r="A639" s="81">
        <v>638</v>
      </c>
      <c r="B639" s="112">
        <v>0.35645085681867084</v>
      </c>
      <c r="C639" s="112">
        <v>0.79955936002112593</v>
      </c>
      <c r="D639" s="112">
        <v>0.64348963280386684</v>
      </c>
      <c r="E639" s="112">
        <v>0.32234191009219204</v>
      </c>
      <c r="F639" s="112">
        <v>0.59502020154672031</v>
      </c>
      <c r="G639" s="112">
        <v>0.74191366665715286</v>
      </c>
      <c r="H639" s="112">
        <v>0.52220620849757093</v>
      </c>
      <c r="I639" s="112">
        <v>0.83737513964719357</v>
      </c>
      <c r="J639" s="112">
        <v>0.19612672837314338</v>
      </c>
      <c r="K639" s="90">
        <v>0.11328301415101372</v>
      </c>
      <c r="L639" s="91"/>
      <c r="M639" s="92">
        <v>638</v>
      </c>
      <c r="N639" s="115">
        <v>-0.36796180597795336</v>
      </c>
      <c r="O639" s="115">
        <v>0.84004834619586155</v>
      </c>
      <c r="P639" s="115">
        <v>0.36780219206977394</v>
      </c>
      <c r="Q639" s="115">
        <v>-0.4611599960032447</v>
      </c>
      <c r="R639" s="115">
        <v>0.24047815414227927</v>
      </c>
      <c r="S639" s="115">
        <v>0.64925639299624693</v>
      </c>
      <c r="T639" s="115">
        <v>5.5691484946034799E-2</v>
      </c>
      <c r="U639" s="112">
        <v>0.98372708116028107</v>
      </c>
      <c r="V639" s="112">
        <v>-0.85553785546435568</v>
      </c>
      <c r="W639" s="84">
        <v>-1.2092520449896924</v>
      </c>
      <c r="X639" s="46"/>
      <c r="Y639" s="85">
        <v>638</v>
      </c>
      <c r="Z639" s="112">
        <f>(幕後結果!$AB$2+幕後結果!$AB$4*幕後結果_最佳化!$N1640)*12/3</f>
        <v>-0.50513345118814101</v>
      </c>
      <c r="AA639" s="112">
        <f>(幕後結果!$AC$2+幕後結果!$AC$4*幕後結果_最佳化!$O1640)*12/3</f>
        <v>-0.25224118815932628</v>
      </c>
      <c r="AB639" s="112">
        <f>(幕後結果!$AD$2+幕後結果!$AD$4*幕後結果_最佳化!$P1640)*12/3</f>
        <v>0.75536253810599818</v>
      </c>
      <c r="AC639" s="112">
        <f>(幕後結果!$AE$2+幕後結果!$AE$4*幕後結果_最佳化!$Q1640)*12/3</f>
        <v>0.76358394891594272</v>
      </c>
      <c r="AD639" s="112">
        <f>(幕後結果!$AF$2+幕後結果!$AF$4*幕後結果_最佳化!$R1640)*12/3</f>
        <v>2.4006000104933474</v>
      </c>
      <c r="AE639" s="112">
        <f>(幕後結果!$AG$2+幕後結果!$AG$4*幕後結果_最佳化!$S1640)*12/3</f>
        <v>0.83690071404627997</v>
      </c>
      <c r="AF639" s="112">
        <f>(幕後結果!$AH$2+幕後結果!$AH$4*幕後結果_最佳化!$T1640)*12/3</f>
        <v>6.8361108021787909E-2</v>
      </c>
      <c r="AG639" s="112">
        <f>(幕後結果!$AI$2+幕後結果!$AI$4*幕後結果_最佳化!$U1640)*12/3</f>
        <v>1.0958127884490545</v>
      </c>
      <c r="AH639" s="112">
        <f>(幕後結果!$AJ$2+幕後結果!$AJ$4*幕後結果_最佳化!$V1640)*12/3</f>
        <v>0.42464299587041116</v>
      </c>
      <c r="AI639" s="86">
        <f>(幕後結果!$AK$2+幕後結果!$AK$4*幕後結果_最佳化!$W1640)*12/3</f>
        <v>-0.57594411593761419</v>
      </c>
      <c r="AJ639" s="46"/>
      <c r="AK639" s="46"/>
      <c r="AL639" s="46"/>
      <c r="AM639" s="94">
        <v>638</v>
      </c>
      <c r="AN639" s="112">
        <f t="shared" si="118"/>
        <v>2.0799837289646735E-2</v>
      </c>
      <c r="AO639" s="112">
        <f t="shared" si="119"/>
        <v>0.28617652964372381</v>
      </c>
      <c r="AP639" s="112">
        <f t="shared" si="120"/>
        <v>5.9861209517971858E-2</v>
      </c>
      <c r="AQ639" s="112">
        <f t="shared" si="121"/>
        <v>1.9450717110303248E-2</v>
      </c>
      <c r="AR639" s="112">
        <f t="shared" si="122"/>
        <v>0.19188554238269664</v>
      </c>
      <c r="AS639" s="112">
        <f t="shared" si="123"/>
        <v>0.31132941787534057</v>
      </c>
      <c r="AT639" s="112">
        <f t="shared" si="124"/>
        <v>6.3365367570066264E-2</v>
      </c>
      <c r="AU639" s="112">
        <f t="shared" si="125"/>
        <v>1.9557451027338465E-2</v>
      </c>
      <c r="AV639" s="112">
        <f t="shared" si="126"/>
        <v>2.6984018609180361E-2</v>
      </c>
      <c r="AW639" s="112">
        <f t="shared" si="127"/>
        <v>5.8990897373203477E-4</v>
      </c>
      <c r="AX639" s="112">
        <f t="shared" si="128"/>
        <v>1</v>
      </c>
      <c r="AY639" s="112">
        <f>SUMPRODUCT(AN639:AW639,幕後結果_最佳化!$Z$1005:$AI$1005)</f>
        <v>6.4690202557929413E-2</v>
      </c>
      <c r="AZ639" s="112">
        <f>(SUMPRODUCT(AN639:AW639,MMULT(AN639:AW639,幕後結果!$AB$9:$AK$18)))*252</f>
        <v>9.1066556184558015E-2</v>
      </c>
      <c r="BA639" s="112">
        <f t="shared" si="129"/>
        <v>0.30177235821817416</v>
      </c>
      <c r="BB639" s="88">
        <f t="shared" si="130"/>
        <v>7.2207417162361898E-2</v>
      </c>
      <c r="BC639" s="46"/>
      <c r="BD639" s="46"/>
    </row>
    <row r="640" spans="1:56">
      <c r="A640" s="81">
        <v>639</v>
      </c>
      <c r="B640" s="112">
        <v>0.18346507327470762</v>
      </c>
      <c r="C640" s="112">
        <v>0.57419234463448388</v>
      </c>
      <c r="D640" s="112">
        <v>0.78679720563157041</v>
      </c>
      <c r="E640" s="112">
        <v>0.98871897666072117</v>
      </c>
      <c r="F640" s="112">
        <v>0.40240728919282631</v>
      </c>
      <c r="G640" s="112">
        <v>0.47352227383066281</v>
      </c>
      <c r="H640" s="112">
        <v>0.83542512494830756</v>
      </c>
      <c r="I640" s="112">
        <v>0.5274577016602946</v>
      </c>
      <c r="J640" s="112">
        <v>0.80672833024671453</v>
      </c>
      <c r="K640" s="90">
        <v>0.15009297701599578</v>
      </c>
      <c r="L640" s="91"/>
      <c r="M640" s="92">
        <v>639</v>
      </c>
      <c r="N640" s="115">
        <v>-0.90223857655442274</v>
      </c>
      <c r="O640" s="115">
        <v>0.18705780518923701</v>
      </c>
      <c r="P640" s="115">
        <v>0.79535747580622473</v>
      </c>
      <c r="Q640" s="115">
        <v>2.2807702331955113</v>
      </c>
      <c r="R640" s="115">
        <v>-0.24712100467543763</v>
      </c>
      <c r="S640" s="115">
        <v>-6.6418618312949249E-2</v>
      </c>
      <c r="T640" s="115">
        <v>0.97582791251320555</v>
      </c>
      <c r="U640" s="112">
        <v>6.8880680547029532E-2</v>
      </c>
      <c r="V640" s="112">
        <v>0.86590303337521757</v>
      </c>
      <c r="W640" s="84">
        <v>-1.036034700617694</v>
      </c>
      <c r="X640" s="46"/>
      <c r="Y640" s="85">
        <v>639</v>
      </c>
      <c r="Z640" s="112">
        <f>(幕後結果!$AB$2+幕後結果!$AB$4*幕後結果_最佳化!$N1641)*12/3</f>
        <v>-1.1684649877446915</v>
      </c>
      <c r="AA640" s="112">
        <f>(幕後結果!$AC$2+幕後結果!$AC$4*幕後結果_最佳化!$O1641)*12/3</f>
        <v>-1.1985304513926214</v>
      </c>
      <c r="AB640" s="112">
        <f>(幕後結果!$AD$2+幕後結果!$AD$4*幕後結果_最佳化!$P1641)*12/3</f>
        <v>0.89836726912824749</v>
      </c>
      <c r="AC640" s="112">
        <f>(幕後結果!$AE$2+幕後結果!$AE$4*幕後結果_最佳化!$Q1641)*12/3</f>
        <v>2.7078885649984432</v>
      </c>
      <c r="AD640" s="112">
        <f>(幕後結果!$AF$2+幕後結果!$AF$4*幕後結果_最佳化!$R1641)*12/3</f>
        <v>2.2264033515459607</v>
      </c>
      <c r="AE640" s="112">
        <f>(幕後結果!$AG$2+幕後結果!$AG$4*幕後結果_最佳化!$S1641)*12/3</f>
        <v>3.2466180387059965E-2</v>
      </c>
      <c r="AF640" s="112">
        <f>(幕後結果!$AH$2+幕後結果!$AH$4*幕後結果_最佳化!$T1641)*12/3</f>
        <v>0.85418233990984405</v>
      </c>
      <c r="AG640" s="112">
        <f>(幕後結果!$AI$2+幕後結果!$AI$4*幕後結果_最佳化!$U1641)*12/3</f>
        <v>1.6947488594622155</v>
      </c>
      <c r="AH640" s="112">
        <f>(幕後結果!$AJ$2+幕後結果!$AJ$4*幕後結果_最佳化!$V1641)*12/3</f>
        <v>1.6325175923885826</v>
      </c>
      <c r="AI640" s="86">
        <f>(幕後結果!$AK$2+幕後結果!$AK$4*幕後結果_最佳化!$W1641)*12/3</f>
        <v>-0.42077709012158665</v>
      </c>
      <c r="AJ640" s="46"/>
      <c r="AK640" s="46"/>
      <c r="AL640" s="46"/>
      <c r="AM640" s="94">
        <v>639</v>
      </c>
      <c r="AN640" s="112">
        <f t="shared" si="118"/>
        <v>0.10139990682850775</v>
      </c>
      <c r="AO640" s="112">
        <f t="shared" si="119"/>
        <v>3.6413917440090652E-5</v>
      </c>
      <c r="AP640" s="112">
        <f t="shared" si="120"/>
        <v>0.14870180035085415</v>
      </c>
      <c r="AQ640" s="112">
        <f t="shared" si="121"/>
        <v>0.15659414271610436</v>
      </c>
      <c r="AR640" s="112">
        <f t="shared" si="122"/>
        <v>0.17058172218723594</v>
      </c>
      <c r="AS640" s="112">
        <f t="shared" si="123"/>
        <v>8.2223487036320403E-2</v>
      </c>
      <c r="AT640" s="112">
        <f t="shared" si="124"/>
        <v>3.0919130686901632E-2</v>
      </c>
      <c r="AU640" s="112">
        <f t="shared" si="125"/>
        <v>9.7695358497474655E-2</v>
      </c>
      <c r="AV640" s="112">
        <f t="shared" si="126"/>
        <v>0.16646781937930463</v>
      </c>
      <c r="AW640" s="112">
        <f t="shared" si="127"/>
        <v>4.5380218399856606E-2</v>
      </c>
      <c r="AX640" s="112">
        <f t="shared" si="128"/>
        <v>1.0000000000000004</v>
      </c>
      <c r="AY640" s="112">
        <f>SUMPRODUCT(AN640:AW640,幕後結果_最佳化!$Z$1005:$AI$1005)</f>
        <v>0.78191915764948361</v>
      </c>
      <c r="AZ640" s="112">
        <f>(SUMPRODUCT(AN640:AW640,MMULT(AN640:AW640,幕後結果!$AB$9:$AK$18)))*252</f>
        <v>5.4224003193672134E-2</v>
      </c>
      <c r="BA640" s="112">
        <f t="shared" si="129"/>
        <v>0.23286048010272617</v>
      </c>
      <c r="BB640" s="88">
        <f t="shared" si="130"/>
        <v>3.1736564200308526</v>
      </c>
      <c r="BC640" s="46"/>
      <c r="BD640" s="46"/>
    </row>
    <row r="641" spans="1:56">
      <c r="A641" s="81">
        <v>640</v>
      </c>
      <c r="B641" s="112">
        <v>0.43052880190056997</v>
      </c>
      <c r="C641" s="112">
        <v>0.62941461171229607</v>
      </c>
      <c r="D641" s="112">
        <v>0.39804479700374129</v>
      </c>
      <c r="E641" s="112">
        <v>0.14134343129356597</v>
      </c>
      <c r="F641" s="112">
        <v>0.28314066252889547</v>
      </c>
      <c r="G641" s="112">
        <v>0.64256872919610353</v>
      </c>
      <c r="H641" s="112">
        <v>0.30230477326860239</v>
      </c>
      <c r="I641" s="112">
        <v>4.1515947745940585E-2</v>
      </c>
      <c r="J641" s="112">
        <v>0.61300443232244861</v>
      </c>
      <c r="K641" s="90">
        <v>0.72431429098791345</v>
      </c>
      <c r="L641" s="91"/>
      <c r="M641" s="92">
        <v>640</v>
      </c>
      <c r="N641" s="115">
        <v>-0.175028036343195</v>
      </c>
      <c r="O641" s="115">
        <v>0.33030333060772832</v>
      </c>
      <c r="P641" s="115">
        <v>-0.25841117370882893</v>
      </c>
      <c r="Q641" s="115">
        <v>-1.0743030855071283</v>
      </c>
      <c r="R641" s="115">
        <v>-0.57353674778101527</v>
      </c>
      <c r="S641" s="115">
        <v>0.36533341029383115</v>
      </c>
      <c r="T641" s="115">
        <v>-0.51778319221770108</v>
      </c>
      <c r="U641" s="112">
        <v>-1.733358913524423</v>
      </c>
      <c r="V641" s="112">
        <v>0.2871582721267586</v>
      </c>
      <c r="W641" s="84">
        <v>0.59570634603364292</v>
      </c>
      <c r="X641" s="46"/>
      <c r="Y641" s="85">
        <v>640</v>
      </c>
      <c r="Z641" s="112">
        <f>(幕後結果!$AB$2+幕後結果!$AB$4*幕後結果_最佳化!$N1642)*12/3</f>
        <v>-0.26559645292526307</v>
      </c>
      <c r="AA641" s="112">
        <f>(幕後結果!$AC$2+幕後結果!$AC$4*幕後結果_最佳化!$O1642)*12/3</f>
        <v>-0.937943929378803</v>
      </c>
      <c r="AB641" s="112">
        <f>(幕後結果!$AD$2+幕後結果!$AD$4*幕後結果_最佳化!$P1642)*12/3</f>
        <v>0.21943188445091233</v>
      </c>
      <c r="AC641" s="112">
        <f>(幕後結果!$AE$2+幕後結果!$AE$4*幕後結果_最佳化!$Q1642)*12/3</f>
        <v>9.4632837696427496E-2</v>
      </c>
      <c r="AD641" s="112">
        <f>(幕後結果!$AF$2+幕後結果!$AF$4*幕後結果_最佳化!$R1642)*12/3</f>
        <v>1.2756257411919865</v>
      </c>
      <c r="AE641" s="112">
        <f>(幕後結果!$AG$2+幕後結果!$AG$4*幕後結果_最佳化!$S1642)*12/3</f>
        <v>0.17220325071667919</v>
      </c>
      <c r="AF641" s="112">
        <f>(幕後結果!$AH$2+幕後結果!$AH$4*幕後結果_最佳化!$T1642)*12/3</f>
        <v>-0.58177507754353286</v>
      </c>
      <c r="AG641" s="112">
        <f>(幕後結果!$AI$2+幕後結果!$AI$4*幕後結果_最佳化!$U1642)*12/3</f>
        <v>-1.5482332769216383</v>
      </c>
      <c r="AH641" s="112">
        <f>(幕後結果!$AJ$2+幕後結果!$AJ$4*幕後結果_最佳化!$V1642)*12/3</f>
        <v>1.3205060837126437</v>
      </c>
      <c r="AI641" s="86">
        <f>(幕後結果!$AK$2+幕後結果!$AK$4*幕後結果_最佳化!$W1642)*12/3</f>
        <v>0.53885620148966684</v>
      </c>
      <c r="AJ641" s="46"/>
      <c r="AK641" s="46"/>
      <c r="AL641" s="46"/>
      <c r="AM641" s="94">
        <v>640</v>
      </c>
      <c r="AN641" s="112">
        <f t="shared" si="118"/>
        <v>2.5884326183751478E-3</v>
      </c>
      <c r="AO641" s="112">
        <f t="shared" si="119"/>
        <v>0.16156823841049966</v>
      </c>
      <c r="AP641" s="112">
        <f t="shared" si="120"/>
        <v>0.14362500680334447</v>
      </c>
      <c r="AQ641" s="112">
        <f t="shared" si="121"/>
        <v>7.5657519684977637E-2</v>
      </c>
      <c r="AR641" s="112">
        <f t="shared" si="122"/>
        <v>7.3830880790954401E-2</v>
      </c>
      <c r="AS641" s="112">
        <f t="shared" si="123"/>
        <v>5.6647149915760822E-2</v>
      </c>
      <c r="AT641" s="112">
        <f t="shared" si="124"/>
        <v>0.12226219712290629</v>
      </c>
      <c r="AU641" s="112">
        <f t="shared" si="125"/>
        <v>0.18637066630030943</v>
      </c>
      <c r="AV641" s="112">
        <f t="shared" si="126"/>
        <v>8.9286314032028496E-2</v>
      </c>
      <c r="AW641" s="112">
        <f t="shared" si="127"/>
        <v>8.8163594320843516E-2</v>
      </c>
      <c r="AX641" s="112">
        <f t="shared" si="128"/>
        <v>0.99999999999999989</v>
      </c>
      <c r="AY641" s="112">
        <f>SUMPRODUCT(AN641:AW641,幕後結果_最佳化!$Z$1005:$AI$1005)</f>
        <v>0.23441286541658116</v>
      </c>
      <c r="AZ641" s="112">
        <f>(SUMPRODUCT(AN641:AW641,MMULT(AN641:AW641,幕後結果!$AB$9:$AK$18)))*252</f>
        <v>5.5264496149097453E-2</v>
      </c>
      <c r="BA641" s="112">
        <f t="shared" si="129"/>
        <v>0.23508401934010201</v>
      </c>
      <c r="BB641" s="88">
        <f t="shared" si="130"/>
        <v>0.81465709984954204</v>
      </c>
      <c r="BC641" s="46"/>
      <c r="BD641" s="46"/>
    </row>
    <row r="642" spans="1:56">
      <c r="A642" s="81">
        <v>641</v>
      </c>
      <c r="B642" s="112">
        <v>0.51378206279533511</v>
      </c>
      <c r="C642" s="112">
        <v>0.6596500461618191</v>
      </c>
      <c r="D642" s="112">
        <v>0.34061930074248536</v>
      </c>
      <c r="E642" s="112">
        <v>5.9203135128084172E-2</v>
      </c>
      <c r="F642" s="112">
        <v>0.68790782130458039</v>
      </c>
      <c r="G642" s="112">
        <v>0.7027172348079529</v>
      </c>
      <c r="H642" s="112">
        <v>0.64900713410225741</v>
      </c>
      <c r="I642" s="112">
        <v>0.58054076166091373</v>
      </c>
      <c r="J642" s="112">
        <v>0.75038007018802522</v>
      </c>
      <c r="K642" s="90">
        <v>0.32574109020331776</v>
      </c>
      <c r="L642" s="91"/>
      <c r="M642" s="92">
        <v>641</v>
      </c>
      <c r="N642" s="115">
        <v>3.4553382810447952E-2</v>
      </c>
      <c r="O642" s="115">
        <v>0.41150823011285503</v>
      </c>
      <c r="P642" s="115">
        <v>-0.41077353388365984</v>
      </c>
      <c r="Q642" s="115">
        <v>-1.5614981065243234</v>
      </c>
      <c r="R642" s="115">
        <v>0.48992869430408936</v>
      </c>
      <c r="S642" s="115">
        <v>0.53223169957358318</v>
      </c>
      <c r="T642" s="115">
        <v>0.38264131587473188</v>
      </c>
      <c r="U642" s="112">
        <v>0.20327707022917973</v>
      </c>
      <c r="V642" s="112">
        <v>0.67568626276844823</v>
      </c>
      <c r="W642" s="84">
        <v>-0.45170407748692865</v>
      </c>
      <c r="X642" s="46"/>
      <c r="Y642" s="85">
        <v>641</v>
      </c>
      <c r="Z642" s="112">
        <f>(幕後結果!$AB$2+幕後結果!$AB$4*幕後結果_最佳化!$N1643)*12/3</f>
        <v>-5.3905587949835757E-3</v>
      </c>
      <c r="AA642" s="112">
        <f>(幕後結果!$AC$2+幕後結果!$AC$4*幕後結果_最佳化!$O1643)*12/3</f>
        <v>-0.80782815871285119</v>
      </c>
      <c r="AB642" s="112">
        <f>(幕後結果!$AD$2+幕後結果!$AD$4*幕後結果_最佳化!$P1643)*12/3</f>
        <v>0.15886389782638222</v>
      </c>
      <c r="AC642" s="112">
        <f>(幕後結果!$AE$2+幕後結果!$AE$4*幕後結果_最佳化!$Q1643)*12/3</f>
        <v>-0.26804191622760021</v>
      </c>
      <c r="AD642" s="112">
        <f>(幕後結果!$AF$2+幕後結果!$AF$4*幕後結果_最佳化!$R1643)*12/3</f>
        <v>2.3057384002007315</v>
      </c>
      <c r="AE642" s="112">
        <f>(幕後結果!$AG$2+幕後結果!$AG$4*幕後結果_最佳化!$S1643)*12/3</f>
        <v>0.52481830313863087</v>
      </c>
      <c r="AF642" s="112">
        <f>(幕後結果!$AH$2+幕後結果!$AH$4*幕後結果_最佳化!$T1643)*12/3</f>
        <v>9.1366745499573909E-2</v>
      </c>
      <c r="AG642" s="112">
        <f>(幕後結果!$AI$2+幕後結果!$AI$4*幕後結果_最佳化!$U1643)*12/3</f>
        <v>-0.19867099594591664</v>
      </c>
      <c r="AH642" s="112">
        <f>(幕後結果!$AJ$2+幕後結果!$AJ$4*幕後結果_最佳化!$V1643)*12/3</f>
        <v>2.1009426144247478</v>
      </c>
      <c r="AI642" s="86">
        <f>(幕後結果!$AK$2+幕後結果!$AK$4*幕後結果_最佳化!$W1643)*12/3</f>
        <v>8.4932538248834011E-2</v>
      </c>
      <c r="AJ642" s="46"/>
      <c r="AK642" s="46"/>
      <c r="AL642" s="46"/>
      <c r="AM642" s="94">
        <v>641</v>
      </c>
      <c r="AN642" s="112">
        <f t="shared" si="118"/>
        <v>1.6887852549261905E-2</v>
      </c>
      <c r="AO642" s="112">
        <f t="shared" si="119"/>
        <v>4.5135442568787237E-2</v>
      </c>
      <c r="AP642" s="112">
        <f t="shared" si="120"/>
        <v>0.15722034972715007</v>
      </c>
      <c r="AQ642" s="112">
        <f t="shared" si="121"/>
        <v>8.5877135244780564E-2</v>
      </c>
      <c r="AR642" s="112">
        <f t="shared" si="122"/>
        <v>0.14730827101264507</v>
      </c>
      <c r="AS642" s="112">
        <f t="shared" si="123"/>
        <v>9.6613623745404414E-2</v>
      </c>
      <c r="AT642" s="112">
        <f t="shared" si="124"/>
        <v>0.14492731668881945</v>
      </c>
      <c r="AU642" s="112">
        <f t="shared" si="125"/>
        <v>0.12293196712967892</v>
      </c>
      <c r="AV642" s="112">
        <f t="shared" si="126"/>
        <v>0.12947674303242598</v>
      </c>
      <c r="AW642" s="112">
        <f t="shared" si="127"/>
        <v>5.3621298301046373E-2</v>
      </c>
      <c r="AX642" s="112">
        <f t="shared" si="128"/>
        <v>0.99999999999999989</v>
      </c>
      <c r="AY642" s="112">
        <f>SUMPRODUCT(AN642:AW642,幕後結果_最佳化!$Z$1005:$AI$1005)</f>
        <v>0.57608917879396104</v>
      </c>
      <c r="AZ642" s="112">
        <f>(SUMPRODUCT(AN642:AW642,MMULT(AN642:AW642,幕後結果!$AB$9:$AK$18)))*252</f>
        <v>4.8309620137043485E-2</v>
      </c>
      <c r="BA642" s="112">
        <f t="shared" si="129"/>
        <v>0.21979449523826453</v>
      </c>
      <c r="BB642" s="88">
        <f t="shared" si="130"/>
        <v>2.4258531962593795</v>
      </c>
      <c r="BC642" s="46"/>
      <c r="BD642" s="46"/>
    </row>
    <row r="643" spans="1:56">
      <c r="A643" s="81">
        <v>642</v>
      </c>
      <c r="B643" s="112">
        <v>0.7642969941627713</v>
      </c>
      <c r="C643" s="112">
        <v>0.9891388159448149</v>
      </c>
      <c r="D643" s="112">
        <v>0.19251738817721531</v>
      </c>
      <c r="E643" s="112">
        <v>0.53748743824399003</v>
      </c>
      <c r="F643" s="112">
        <v>0.43194864232263863</v>
      </c>
      <c r="G643" s="112">
        <v>4.2547577096556433E-2</v>
      </c>
      <c r="H643" s="112">
        <v>0.6321510685929399</v>
      </c>
      <c r="I643" s="112">
        <v>0.84124444677446442</v>
      </c>
      <c r="J643" s="112">
        <v>0.78700969773524521</v>
      </c>
      <c r="K643" s="90">
        <v>0.88878834598266576</v>
      </c>
      <c r="L643" s="91"/>
      <c r="M643" s="92">
        <v>642</v>
      </c>
      <c r="N643" s="115">
        <v>0.72019326242653214</v>
      </c>
      <c r="O643" s="115">
        <v>2.2951877291679894</v>
      </c>
      <c r="P643" s="115">
        <v>-0.86865698374918154</v>
      </c>
      <c r="Q643" s="115">
        <v>9.410578688879126E-2</v>
      </c>
      <c r="R643" s="115">
        <v>-0.17141522435284579</v>
      </c>
      <c r="S643" s="115">
        <v>-1.7218585003299547</v>
      </c>
      <c r="T643" s="115">
        <v>0.33755592282840724</v>
      </c>
      <c r="U643" s="112">
        <v>0.99958557583625285</v>
      </c>
      <c r="V643" s="112">
        <v>0.79608848855665959</v>
      </c>
      <c r="W643" s="84">
        <v>1.2201096574574772</v>
      </c>
      <c r="X643" s="46"/>
      <c r="Y643" s="85">
        <v>642</v>
      </c>
      <c r="Z643" s="112">
        <f>(幕後結果!$AB$2+幕後結果!$AB$4*幕後結果_最佳化!$N1644)*12/3</f>
        <v>0.84586590586370269</v>
      </c>
      <c r="AA643" s="112">
        <f>(幕後結果!$AC$2+幕後結果!$AC$4*幕後結果_最佳化!$O1644)*12/3</f>
        <v>1.8475914349444496</v>
      </c>
      <c r="AB643" s="112">
        <f>(幕後結果!$AD$2+幕後結果!$AD$4*幕後結果_最佳化!$P1644)*12/3</f>
        <v>0.16017883720559523</v>
      </c>
      <c r="AC643" s="112">
        <f>(幕後結果!$AE$2+幕後結果!$AE$4*幕後結果_最佳化!$Q1644)*12/3</f>
        <v>1.1913468471437647</v>
      </c>
      <c r="AD643" s="112">
        <f>(幕後結果!$AF$2+幕後結果!$AF$4*幕後結果_最佳化!$R1644)*12/3</f>
        <v>2.625572508715071</v>
      </c>
      <c r="AE643" s="112">
        <f>(幕後結果!$AG$2+幕後結果!$AG$4*幕後結果_最佳化!$S1644)*12/3</f>
        <v>-1.2290114747970078</v>
      </c>
      <c r="AF643" s="112">
        <f>(幕後結果!$AH$2+幕後結果!$AH$4*幕後結果_最佳化!$T1644)*12/3</f>
        <v>0.33161838769085572</v>
      </c>
      <c r="AG643" s="112">
        <f>(幕後結果!$AI$2+幕後結果!$AI$4*幕後結果_最佳化!$U1644)*12/3</f>
        <v>1.4708601276880291</v>
      </c>
      <c r="AH643" s="112">
        <f>(幕後結果!$AJ$2+幕後結果!$AJ$4*幕後結果_最佳化!$V1644)*12/3</f>
        <v>1.8694596337833691</v>
      </c>
      <c r="AI643" s="86">
        <f>(幕後結果!$AK$2+幕後結果!$AK$4*幕後結果_最佳化!$W1644)*12/3</f>
        <v>1.7590804939270293</v>
      </c>
      <c r="AJ643" s="46"/>
      <c r="AK643" s="46"/>
      <c r="AL643" s="46"/>
      <c r="AM643" s="94">
        <v>642</v>
      </c>
      <c r="AN643" s="112">
        <f t="shared" si="118"/>
        <v>0.14645240714602201</v>
      </c>
      <c r="AO643" s="112">
        <f t="shared" si="119"/>
        <v>7.550967596907579E-2</v>
      </c>
      <c r="AP643" s="112">
        <f t="shared" si="120"/>
        <v>8.1007167431307175E-2</v>
      </c>
      <c r="AQ643" s="112">
        <f t="shared" si="121"/>
        <v>3.6499684435467382E-2</v>
      </c>
      <c r="AR643" s="112">
        <f t="shared" si="122"/>
        <v>5.6930214573432988E-2</v>
      </c>
      <c r="AS643" s="112">
        <f t="shared" si="123"/>
        <v>0.10210498001644056</v>
      </c>
      <c r="AT643" s="112">
        <f t="shared" si="124"/>
        <v>0.22161233044827391</v>
      </c>
      <c r="AU643" s="112">
        <f t="shared" si="125"/>
        <v>5.8765012409490593E-2</v>
      </c>
      <c r="AV643" s="112">
        <f t="shared" si="126"/>
        <v>0.14273394225889185</v>
      </c>
      <c r="AW643" s="112">
        <f t="shared" si="127"/>
        <v>7.8384585311597754E-2</v>
      </c>
      <c r="AX643" s="112">
        <f t="shared" si="128"/>
        <v>1</v>
      </c>
      <c r="AY643" s="112">
        <f>SUMPRODUCT(AN643:AW643,幕後結果_最佳化!$Z$1005:$AI$1005)</f>
        <v>0.24208402115879377</v>
      </c>
      <c r="AZ643" s="112">
        <f>(SUMPRODUCT(AN643:AW643,MMULT(AN643:AW643,幕後結果!$AB$9:$AK$18)))*252</f>
        <v>4.379016521330642E-2</v>
      </c>
      <c r="BA643" s="112">
        <f t="shared" si="129"/>
        <v>0.20926099783119267</v>
      </c>
      <c r="BB643" s="88">
        <f t="shared" si="130"/>
        <v>0.95184493633864908</v>
      </c>
      <c r="BC643" s="46"/>
      <c r="BD643" s="46"/>
    </row>
    <row r="644" spans="1:56">
      <c r="A644" s="81">
        <v>643</v>
      </c>
      <c r="B644" s="112">
        <v>0.51302390329070491</v>
      </c>
      <c r="C644" s="112">
        <v>0.43562977316845819</v>
      </c>
      <c r="D644" s="112">
        <v>0.58725751606651366</v>
      </c>
      <c r="E644" s="112">
        <v>0.10592346988701884</v>
      </c>
      <c r="F644" s="112">
        <v>0.94852259852346177</v>
      </c>
      <c r="G644" s="112">
        <v>0.28110044981925109</v>
      </c>
      <c r="H644" s="112">
        <v>0.43973997161843581</v>
      </c>
      <c r="I644" s="112">
        <v>0.21712789136697097</v>
      </c>
      <c r="J644" s="112">
        <v>0.4766105245542871</v>
      </c>
      <c r="K644" s="90">
        <v>0.64149135104402322</v>
      </c>
      <c r="L644" s="91"/>
      <c r="M644" s="92">
        <v>643</v>
      </c>
      <c r="N644" s="115">
        <v>3.2651885250822923E-2</v>
      </c>
      <c r="O644" s="115">
        <v>-0.16205880475748766</v>
      </c>
      <c r="P644" s="115">
        <v>0.22049589649561063</v>
      </c>
      <c r="Q644" s="115">
        <v>-1.2485029198973838</v>
      </c>
      <c r="R644" s="115">
        <v>1.6306944751261754</v>
      </c>
      <c r="S644" s="115">
        <v>-0.57957552841399218</v>
      </c>
      <c r="T644" s="115">
        <v>-0.15162851308563616</v>
      </c>
      <c r="U644" s="112">
        <v>-0.78192988154021714</v>
      </c>
      <c r="V644" s="112">
        <v>-5.8662348628581537E-2</v>
      </c>
      <c r="W644" s="84">
        <v>0.36244796999744333</v>
      </c>
      <c r="X644" s="46"/>
      <c r="Y644" s="85">
        <v>643</v>
      </c>
      <c r="Z644" s="112">
        <f>(幕後結果!$AB$2+幕後結果!$AB$4*幕後結果_最佳化!$N1645)*12/3</f>
        <v>-7.7513638448150901E-3</v>
      </c>
      <c r="AA644" s="112">
        <f>(幕後結果!$AC$2+幕後結果!$AC$4*幕後結果_最佳化!$O1645)*12/3</f>
        <v>-1.5984105734567597</v>
      </c>
      <c r="AB644" s="112">
        <f>(幕後結果!$AD$2+幕後結果!$AD$4*幕後結果_最佳化!$P1645)*12/3</f>
        <v>0.64668189632244832</v>
      </c>
      <c r="AC644" s="112">
        <f>(幕後結果!$AE$2+幕後結果!$AE$4*幕後結果_最佳化!$Q1645)*12/3</f>
        <v>8.3874775427164039E-3</v>
      </c>
      <c r="AD644" s="112">
        <f>(幕後結果!$AF$2+幕後結果!$AF$4*幕後結果_最佳化!$R1645)*12/3</f>
        <v>3.4698862968960102</v>
      </c>
      <c r="AE644" s="112">
        <f>(幕後結果!$AG$2+幕後結果!$AG$4*幕後結果_最佳化!$S1645)*12/3</f>
        <v>-0.5250829379219587</v>
      </c>
      <c r="AF644" s="112">
        <f>(幕後結果!$AH$2+幕後結果!$AH$4*幕後結果_最佳化!$T1645)*12/3</f>
        <v>-4.3331972833787556E-2</v>
      </c>
      <c r="AG644" s="112">
        <f>(幕後結果!$AI$2+幕後結果!$AI$4*幕後結果_最佳化!$U1645)*12/3</f>
        <v>-0.8458258191238075</v>
      </c>
      <c r="AH644" s="112">
        <f>(幕後結果!$AJ$2+幕後結果!$AJ$4*幕後結果_最佳化!$V1645)*12/3</f>
        <v>1.8695735298274607</v>
      </c>
      <c r="AI644" s="86">
        <f>(幕後結果!$AK$2+幕後結果!$AK$4*幕後結果_最佳化!$W1645)*12/3</f>
        <v>0.5805837144803907</v>
      </c>
      <c r="AJ644" s="46"/>
      <c r="AK644" s="46"/>
      <c r="AL644" s="46"/>
      <c r="AM644" s="94">
        <v>643</v>
      </c>
      <c r="AN644" s="112">
        <f t="shared" ref="AN644:AN707" si="131">B1645/SUM($B1645:$K1645)</f>
        <v>0.13630824702405095</v>
      </c>
      <c r="AO644" s="112">
        <f t="shared" ref="AO644:AO707" si="132">C1645/SUM($B1645:$K1645)</f>
        <v>9.0200174133834188E-2</v>
      </c>
      <c r="AP644" s="112">
        <f t="shared" ref="AP644:AP707" si="133">D1645/SUM($B1645:$K1645)</f>
        <v>5.7248128504745588E-2</v>
      </c>
      <c r="AQ644" s="112">
        <f t="shared" ref="AQ644:AQ707" si="134">E1645/SUM($B1645:$K1645)</f>
        <v>2.1069285490840858E-2</v>
      </c>
      <c r="AR644" s="112">
        <f t="shared" ref="AR644:AR707" si="135">F1645/SUM($B1645:$K1645)</f>
        <v>0.21542809432425197</v>
      </c>
      <c r="AS644" s="112">
        <f t="shared" ref="AS644:AS707" si="136">G1645/SUM($B1645:$K1645)</f>
        <v>8.0580889128870417E-2</v>
      </c>
      <c r="AT644" s="112">
        <f t="shared" ref="AT644:AT707" si="137">H1645/SUM($B1645:$K1645)</f>
        <v>6.73507019047168E-2</v>
      </c>
      <c r="AU644" s="112">
        <f t="shared" ref="AU644:AU707" si="138">I1645/SUM($B1645:$K1645)</f>
        <v>0.16605629574851516</v>
      </c>
      <c r="AV644" s="112">
        <f t="shared" ref="AV644:AV707" si="139">J1645/SUM($B1645:$K1645)</f>
        <v>3.0251276497936352E-2</v>
      </c>
      <c r="AW644" s="112">
        <f t="shared" ref="AW644:AW707" si="140">K1645/SUM($B1645:$K1645)</f>
        <v>0.13550690724223766</v>
      </c>
      <c r="AX644" s="112">
        <f t="shared" ref="AX644:AX707" si="141">SUM(AN644:AW644)</f>
        <v>1</v>
      </c>
      <c r="AY644" s="112">
        <f>SUMPRODUCT(AN644:AW644,幕後結果_最佳化!$Z$1005:$AI$1005)</f>
        <v>0.45527924238256895</v>
      </c>
      <c r="AZ644" s="112">
        <f>(SUMPRODUCT(AN644:AW644,MMULT(AN644:AW644,幕後結果!$AB$9:$AK$18)))*252</f>
        <v>6.4203519576062781E-2</v>
      </c>
      <c r="BA644" s="112">
        <f t="shared" ref="BA644:BA707" si="142">AZ644^0.5</f>
        <v>0.25338413442057256</v>
      </c>
      <c r="BB644" s="88">
        <f t="shared" ref="BB644:BB707" si="143">(AY644-$BC$2)/$BA644</f>
        <v>1.6274864380344067</v>
      </c>
      <c r="BC644" s="46"/>
      <c r="BD644" s="46"/>
    </row>
    <row r="645" spans="1:56">
      <c r="A645" s="81">
        <v>644</v>
      </c>
      <c r="B645" s="112">
        <v>0.99471408740316147</v>
      </c>
      <c r="C645" s="112">
        <v>0.34745994843915806</v>
      </c>
      <c r="D645" s="112">
        <v>0.54337406426386603</v>
      </c>
      <c r="E645" s="112">
        <v>0.80458296006108898</v>
      </c>
      <c r="F645" s="112">
        <v>0.94603043284961097</v>
      </c>
      <c r="G645" s="112">
        <v>0.91358977472300729</v>
      </c>
      <c r="H645" s="112">
        <v>0.92374714784232093</v>
      </c>
      <c r="I645" s="112">
        <v>0.90418429891004171</v>
      </c>
      <c r="J645" s="112">
        <v>0.56632211350927575</v>
      </c>
      <c r="K645" s="90">
        <v>0.27274331158260479</v>
      </c>
      <c r="L645" s="91"/>
      <c r="M645" s="92">
        <v>644</v>
      </c>
      <c r="N645" s="115">
        <v>2.5565421842066747</v>
      </c>
      <c r="O645" s="115">
        <v>-0.39218720563266651</v>
      </c>
      <c r="P645" s="115">
        <v>0.10893774138258688</v>
      </c>
      <c r="Q645" s="115">
        <v>0.85810573678773838</v>
      </c>
      <c r="R645" s="115">
        <v>1.6075255268579622</v>
      </c>
      <c r="S645" s="115">
        <v>1.3631969426686237</v>
      </c>
      <c r="T645" s="115">
        <v>1.4307366529385772</v>
      </c>
      <c r="U645" s="112">
        <v>1.3057681856320342</v>
      </c>
      <c r="V645" s="112">
        <v>0.16701814351511521</v>
      </c>
      <c r="W645" s="84">
        <v>-0.60453708190948763</v>
      </c>
      <c r="X645" s="46"/>
      <c r="Y645" s="85">
        <v>644</v>
      </c>
      <c r="Z645" s="112">
        <f>(幕後結果!$AB$2+幕後結果!$AB$4*幕後結果_最佳化!$N1646)*12/3</f>
        <v>3.1257856385222698</v>
      </c>
      <c r="AA645" s="112">
        <f>(幕後結果!$AC$2+幕後結果!$AC$4*幕後結果_最佳化!$O1646)*12/3</f>
        <v>-1.6962558978432083</v>
      </c>
      <c r="AB645" s="112">
        <f>(幕後結果!$AD$2+幕後結果!$AD$4*幕後結果_最佳化!$P1646)*12/3</f>
        <v>1.286853556516399</v>
      </c>
      <c r="AC645" s="112">
        <f>(幕後結果!$AE$2+幕後結果!$AE$4*幕後結果_最佳化!$Q1646)*12/3</f>
        <v>1.6202211492512228</v>
      </c>
      <c r="AD645" s="112">
        <f>(幕後結果!$AF$2+幕後結果!$AF$4*幕後結果_最佳化!$R1646)*12/3</f>
        <v>4.5863920724155101</v>
      </c>
      <c r="AE645" s="112">
        <f>(幕後結果!$AG$2+幕後結果!$AG$4*幕後結果_最佳化!$S1646)*12/3</f>
        <v>1.4532929905062806</v>
      </c>
      <c r="AF645" s="112">
        <f>(幕後結果!$AH$2+幕後結果!$AH$4*幕後結果_最佳化!$T1646)*12/3</f>
        <v>0.96510477299382413</v>
      </c>
      <c r="AG645" s="112">
        <f>(幕後結果!$AI$2+幕後結果!$AI$4*幕後結果_最佳化!$U1646)*12/3</f>
        <v>2.6504833782408883</v>
      </c>
      <c r="AH645" s="112">
        <f>(幕後結果!$AJ$2+幕後結果!$AJ$4*幕後結果_最佳化!$V1646)*12/3</f>
        <v>2.5048393992008648</v>
      </c>
      <c r="AI645" s="86">
        <f>(幕後結果!$AK$2+幕後結果!$AK$4*幕後結果_最佳化!$W1646)*12/3</f>
        <v>0.5034154773560291</v>
      </c>
      <c r="AJ645" s="46"/>
      <c r="AK645" s="46"/>
      <c r="AL645" s="46"/>
      <c r="AM645" s="94">
        <v>644</v>
      </c>
      <c r="AN645" s="112">
        <f t="shared" si="131"/>
        <v>6.9731729566778089E-2</v>
      </c>
      <c r="AO645" s="112">
        <f t="shared" si="132"/>
        <v>8.1349365379171548E-2</v>
      </c>
      <c r="AP645" s="112">
        <f t="shared" si="133"/>
        <v>6.9748060736608206E-2</v>
      </c>
      <c r="AQ645" s="112">
        <f t="shared" si="134"/>
        <v>3.2951021645438593E-3</v>
      </c>
      <c r="AR645" s="112">
        <f t="shared" si="135"/>
        <v>0.18607814841119943</v>
      </c>
      <c r="AS645" s="112">
        <f t="shared" si="136"/>
        <v>0.12518098997805024</v>
      </c>
      <c r="AT645" s="112">
        <f t="shared" si="137"/>
        <v>0.17754101387074639</v>
      </c>
      <c r="AU645" s="112">
        <f t="shared" si="138"/>
        <v>8.6455138878824944E-2</v>
      </c>
      <c r="AV645" s="112">
        <f t="shared" si="139"/>
        <v>6.2177852696322672E-2</v>
      </c>
      <c r="AW645" s="112">
        <f t="shared" si="140"/>
        <v>0.13844259831775457</v>
      </c>
      <c r="AX645" s="112">
        <f t="shared" si="141"/>
        <v>1</v>
      </c>
      <c r="AY645" s="112">
        <f>SUMPRODUCT(AN645:AW645,幕後結果_最佳化!$Z$1005:$AI$1005)</f>
        <v>0.39848081306015048</v>
      </c>
      <c r="AZ645" s="112">
        <f>(SUMPRODUCT(AN645:AW645,MMULT(AN645:AW645,幕後結果!$AB$9:$AK$18)))*252</f>
        <v>5.2960478671196735E-2</v>
      </c>
      <c r="BA645" s="112">
        <f t="shared" si="142"/>
        <v>0.23013143781586368</v>
      </c>
      <c r="BB645" s="88">
        <f t="shared" si="143"/>
        <v>1.5451205469139915</v>
      </c>
      <c r="BC645" s="46"/>
      <c r="BD645" s="46"/>
    </row>
    <row r="646" spans="1:56">
      <c r="A646" s="81">
        <v>645</v>
      </c>
      <c r="B646" s="112">
        <v>0.258295446695191</v>
      </c>
      <c r="C646" s="112">
        <v>0.9592039893516342</v>
      </c>
      <c r="D646" s="112">
        <v>0.95462335583866342</v>
      </c>
      <c r="E646" s="112">
        <v>0.12897547375813811</v>
      </c>
      <c r="F646" s="112">
        <v>0.59777626247521876</v>
      </c>
      <c r="G646" s="112">
        <v>0.12142101443564601</v>
      </c>
      <c r="H646" s="112">
        <v>0.44813436461003753</v>
      </c>
      <c r="I646" s="112">
        <v>0.92269302065281855</v>
      </c>
      <c r="J646" s="112">
        <v>0.74174195979550217</v>
      </c>
      <c r="K646" s="90">
        <v>0.43935562145120488</v>
      </c>
      <c r="L646" s="91"/>
      <c r="M646" s="92">
        <v>645</v>
      </c>
      <c r="N646" s="115">
        <v>-0.64860937639797522</v>
      </c>
      <c r="O646" s="115">
        <v>1.7415225658210183</v>
      </c>
      <c r="P646" s="115">
        <v>1.691437431416281</v>
      </c>
      <c r="Q646" s="115">
        <v>-1.1312474690561671</v>
      </c>
      <c r="R646" s="115">
        <v>0.2475953937317584</v>
      </c>
      <c r="S646" s="115">
        <v>-1.1679125808479378</v>
      </c>
      <c r="T646" s="115">
        <v>-0.13037628378527497</v>
      </c>
      <c r="U646" s="112">
        <v>1.4234216546991847</v>
      </c>
      <c r="V646" s="112">
        <v>0.64872509569003589</v>
      </c>
      <c r="W646" s="84">
        <v>-0.15260314728032151</v>
      </c>
      <c r="X646" s="46"/>
      <c r="Y646" s="85">
        <v>645</v>
      </c>
      <c r="Z646" s="112">
        <f>(幕後結果!$AB$2+幕後結果!$AB$4*幕後結果_最佳化!$N1647)*12/3</f>
        <v>-0.85357155362840231</v>
      </c>
      <c r="AA646" s="112">
        <f>(幕後結果!$AC$2+幕後結果!$AC$4*幕後結果_最佳化!$O1647)*12/3</f>
        <v>0.96567194409135004</v>
      </c>
      <c r="AB646" s="112">
        <f>(幕後結果!$AD$2+幕後結果!$AD$4*幕後結果_最佳化!$P1647)*12/3</f>
        <v>1.9085905433444585</v>
      </c>
      <c r="AC646" s="112">
        <f>(幕後結果!$AE$2+幕後結果!$AE$4*幕後結果_最佳化!$Q1647)*12/3</f>
        <v>0.72895812740367161</v>
      </c>
      <c r="AD646" s="112">
        <f>(幕後結果!$AF$2+幕後結果!$AF$4*幕後結果_最佳化!$R1647)*12/3</f>
        <v>2.6225196300033398</v>
      </c>
      <c r="AE646" s="112">
        <f>(幕後結果!$AG$2+幕後結果!$AG$4*幕後結果_最佳化!$S1647)*12/3</f>
        <v>-0.73293620303914297</v>
      </c>
      <c r="AF646" s="112">
        <f>(幕後結果!$AH$2+幕後結果!$AH$4*幕後結果_最佳化!$T1647)*12/3</f>
        <v>0.19725631187353818</v>
      </c>
      <c r="AG646" s="112">
        <f>(幕後結果!$AI$2+幕後結果!$AI$4*幕後結果_最佳化!$U1647)*12/3</f>
        <v>1.2060806031436648</v>
      </c>
      <c r="AH646" s="112">
        <f>(幕後結果!$AJ$2+幕後結果!$AJ$4*幕後結果_最佳化!$V1647)*12/3</f>
        <v>1.7820053199527912</v>
      </c>
      <c r="AI646" s="86">
        <f>(幕後結果!$AK$2+幕後結果!$AK$4*幕後結果_最佳化!$W1647)*12/3</f>
        <v>0.648585771144644</v>
      </c>
      <c r="AJ646" s="46"/>
      <c r="AK646" s="46"/>
      <c r="AL646" s="46"/>
      <c r="AM646" s="94">
        <v>645</v>
      </c>
      <c r="AN646" s="112">
        <f t="shared" si="131"/>
        <v>2.4024385328945439E-2</v>
      </c>
      <c r="AO646" s="112">
        <f t="shared" si="132"/>
        <v>0.16724073496445738</v>
      </c>
      <c r="AP646" s="112">
        <f t="shared" si="133"/>
        <v>6.7386963273301806E-2</v>
      </c>
      <c r="AQ646" s="112">
        <f t="shared" si="134"/>
        <v>0.15799777880926535</v>
      </c>
      <c r="AR646" s="112">
        <f t="shared" si="135"/>
        <v>0.12446101567967739</v>
      </c>
      <c r="AS646" s="112">
        <f t="shared" si="136"/>
        <v>4.7235242542791392E-2</v>
      </c>
      <c r="AT646" s="112">
        <f t="shared" si="137"/>
        <v>7.5176724175501961E-2</v>
      </c>
      <c r="AU646" s="112">
        <f t="shared" si="138"/>
        <v>0.11684923513055229</v>
      </c>
      <c r="AV646" s="112">
        <f t="shared" si="139"/>
        <v>5.9710015383511679E-2</v>
      </c>
      <c r="AW646" s="112">
        <f t="shared" si="140"/>
        <v>0.15991790471199524</v>
      </c>
      <c r="AX646" s="112">
        <f t="shared" si="141"/>
        <v>1</v>
      </c>
      <c r="AY646" s="112">
        <f>SUMPRODUCT(AN646:AW646,幕後結果_最佳化!$Z$1005:$AI$1005)</f>
        <v>0.3224757382870217</v>
      </c>
      <c r="AZ646" s="112">
        <f>(SUMPRODUCT(AN646:AW646,MMULT(AN646:AW646,幕後結果!$AB$9:$AK$18)))*252</f>
        <v>5.8687177527180542E-2</v>
      </c>
      <c r="BA646" s="112">
        <f t="shared" si="142"/>
        <v>0.24225436534184588</v>
      </c>
      <c r="BB646" s="88">
        <f t="shared" si="143"/>
        <v>1.1540586188922191</v>
      </c>
      <c r="BC646" s="46"/>
      <c r="BD646" s="46"/>
    </row>
    <row r="647" spans="1:56">
      <c r="A647" s="81">
        <v>646</v>
      </c>
      <c r="B647" s="112">
        <v>0.11771674526993792</v>
      </c>
      <c r="C647" s="112">
        <v>0.87742889388268952</v>
      </c>
      <c r="D647" s="112">
        <v>0.71969448207366393</v>
      </c>
      <c r="E647" s="112">
        <v>9.3720512283034019E-2</v>
      </c>
      <c r="F647" s="112">
        <v>0.99005806467487845</v>
      </c>
      <c r="G647" s="112">
        <v>0.4799947196053127</v>
      </c>
      <c r="H647" s="112">
        <v>0.68383962368819673</v>
      </c>
      <c r="I647" s="112">
        <v>0.99670881608073714</v>
      </c>
      <c r="J647" s="112">
        <v>0.72281047392618603</v>
      </c>
      <c r="K647" s="90">
        <v>0.43246821148026982</v>
      </c>
      <c r="L647" s="91"/>
      <c r="M647" s="92">
        <v>646</v>
      </c>
      <c r="N647" s="115">
        <v>-1.1864782381405454</v>
      </c>
      <c r="O647" s="115">
        <v>1.1622296048413157</v>
      </c>
      <c r="P647" s="115">
        <v>0.58193415133705417</v>
      </c>
      <c r="Q647" s="115">
        <v>-1.3181870946787002</v>
      </c>
      <c r="R647" s="115">
        <v>2.3285320272619541</v>
      </c>
      <c r="S647" s="115">
        <v>-5.0166836113016158E-2</v>
      </c>
      <c r="T647" s="115">
        <v>0.47846293004615553</v>
      </c>
      <c r="U647" s="112">
        <v>2.7172660194447014</v>
      </c>
      <c r="V647" s="112">
        <v>0.59121100173410723</v>
      </c>
      <c r="W647" s="84">
        <v>-0.17009373183142534</v>
      </c>
      <c r="X647" s="46"/>
      <c r="Y647" s="85">
        <v>646</v>
      </c>
      <c r="Z647" s="112">
        <f>(幕後結果!$AB$2+幕後結果!$AB$4*幕後結果_最佳化!$N1648)*12/3</f>
        <v>-1.5213628523978782</v>
      </c>
      <c r="AA647" s="112">
        <f>(幕後結果!$AC$2+幕後結果!$AC$4*幕後結果_最佳化!$O1648)*12/3</f>
        <v>0.12063122162585072</v>
      </c>
      <c r="AB647" s="112">
        <f>(幕後結果!$AD$2+幕後結果!$AD$4*幕後結果_最佳化!$P1648)*12/3</f>
        <v>0.72698973722526405</v>
      </c>
      <c r="AC647" s="112">
        <f>(幕後結果!$AE$2+幕後結果!$AE$4*幕後結果_最佳化!$Q1648)*12/3</f>
        <v>0.19957693302158652</v>
      </c>
      <c r="AD647" s="112">
        <f>(幕後結果!$AF$2+幕後結果!$AF$4*幕後結果_最佳化!$R1648)*12/3</f>
        <v>4.1928883313605247</v>
      </c>
      <c r="AE647" s="112">
        <f>(幕後結果!$AG$2+幕後結果!$AG$4*幕後結果_最佳化!$S1648)*12/3</f>
        <v>0.58810752902104246</v>
      </c>
      <c r="AF647" s="112">
        <f>(幕後結果!$AH$2+幕後結果!$AH$4*幕後結果_最佳化!$T1648)*12/3</f>
        <v>0.66594812039169426</v>
      </c>
      <c r="AG647" s="112">
        <f>(幕後結果!$AI$2+幕後結果!$AI$4*幕後結果_最佳化!$U1648)*12/3</f>
        <v>1.9479385569132139</v>
      </c>
      <c r="AH647" s="112">
        <f>(幕後結果!$AJ$2+幕後結果!$AJ$4*幕後結果_最佳化!$V1648)*12/3</f>
        <v>2.2477498662683386</v>
      </c>
      <c r="AI647" s="86">
        <f>(幕後結果!$AK$2+幕後結果!$AK$4*幕後結果_最佳化!$W1648)*12/3</f>
        <v>0.59462041505001362</v>
      </c>
      <c r="AJ647" s="46"/>
      <c r="AK647" s="46"/>
      <c r="AL647" s="46"/>
      <c r="AM647" s="94">
        <v>646</v>
      </c>
      <c r="AN647" s="112">
        <f t="shared" si="131"/>
        <v>7.3296547493186412E-2</v>
      </c>
      <c r="AO647" s="112">
        <f t="shared" si="132"/>
        <v>0.15785476529959699</v>
      </c>
      <c r="AP647" s="112">
        <f t="shared" si="133"/>
        <v>0.14698145152317674</v>
      </c>
      <c r="AQ647" s="112">
        <f t="shared" si="134"/>
        <v>0.19446220249835133</v>
      </c>
      <c r="AR647" s="112">
        <f t="shared" si="135"/>
        <v>4.5327894509358133E-2</v>
      </c>
      <c r="AS647" s="112">
        <f t="shared" si="136"/>
        <v>5.0273040513157854E-2</v>
      </c>
      <c r="AT647" s="112">
        <f t="shared" si="137"/>
        <v>0.17888389736190011</v>
      </c>
      <c r="AU647" s="112">
        <f t="shared" si="138"/>
        <v>2.154360387882707E-3</v>
      </c>
      <c r="AV647" s="112">
        <f t="shared" si="139"/>
        <v>0.11151807224777505</v>
      </c>
      <c r="AW647" s="112">
        <f t="shared" si="140"/>
        <v>3.9247768165614726E-2</v>
      </c>
      <c r="AX647" s="112">
        <f t="shared" si="141"/>
        <v>1</v>
      </c>
      <c r="AY647" s="112">
        <f>SUMPRODUCT(AN647:AW647,幕後結果_最佳化!$Z$1005:$AI$1005)</f>
        <v>0.23474784578559607</v>
      </c>
      <c r="AZ647" s="112">
        <f>(SUMPRODUCT(AN647:AW647,MMULT(AN647:AW647,幕後結果!$AB$9:$AK$18)))*252</f>
        <v>4.555004968919972E-2</v>
      </c>
      <c r="BA647" s="112">
        <f t="shared" si="142"/>
        <v>0.21342457611343574</v>
      </c>
      <c r="BB647" s="88">
        <f t="shared" si="143"/>
        <v>0.89890231612140314</v>
      </c>
      <c r="BC647" s="46"/>
      <c r="BD647" s="46"/>
    </row>
    <row r="648" spans="1:56">
      <c r="A648" s="81">
        <v>647</v>
      </c>
      <c r="B648" s="112">
        <v>0.32072652639984089</v>
      </c>
      <c r="C648" s="112">
        <v>0.98578179354560747</v>
      </c>
      <c r="D648" s="112">
        <v>0.81130629628277262</v>
      </c>
      <c r="E648" s="112">
        <v>8.9786308396972103E-2</v>
      </c>
      <c r="F648" s="112">
        <v>0.48057769730465649</v>
      </c>
      <c r="G648" s="112">
        <v>0.88927009799155599</v>
      </c>
      <c r="H648" s="112">
        <v>0.98793950569328026</v>
      </c>
      <c r="I648" s="112">
        <v>9.9331990931199821E-2</v>
      </c>
      <c r="J648" s="112">
        <v>0.93455216562541343</v>
      </c>
      <c r="K648" s="90">
        <v>0.1877642966162747</v>
      </c>
      <c r="L648" s="91"/>
      <c r="M648" s="92">
        <v>647</v>
      </c>
      <c r="N648" s="115">
        <v>-0.46566815113807158</v>
      </c>
      <c r="O648" s="115">
        <v>2.1912125767154795</v>
      </c>
      <c r="P648" s="115">
        <v>0.88272030717103922</v>
      </c>
      <c r="Q648" s="115">
        <v>-1.3420721072144013</v>
      </c>
      <c r="R648" s="115">
        <v>-4.8703740899195339E-2</v>
      </c>
      <c r="S648" s="115">
        <v>1.2226555985450762</v>
      </c>
      <c r="T648" s="115">
        <v>2.2551966420874181</v>
      </c>
      <c r="U648" s="112">
        <v>-1.2853672445549431</v>
      </c>
      <c r="V648" s="112">
        <v>1.5105793096600146</v>
      </c>
      <c r="W648" s="84">
        <v>-0.88616505135780266</v>
      </c>
      <c r="X648" s="46"/>
      <c r="Y648" s="85">
        <v>647</v>
      </c>
      <c r="Z648" s="112">
        <f>(幕後結果!$AB$2+幕後結果!$AB$4*幕後結果_最佳化!$N1649)*12/3</f>
        <v>-0.626440802800033</v>
      </c>
      <c r="AA648" s="112">
        <f>(幕後結果!$AC$2+幕後結果!$AC$4*幕後結果_最佳化!$O1649)*12/3</f>
        <v>1.6012724358201689</v>
      </c>
      <c r="AB648" s="112">
        <f>(幕後結果!$AD$2+幕後結果!$AD$4*幕後結果_最佳化!$P1649)*12/3</f>
        <v>1.3090567375713866</v>
      </c>
      <c r="AC648" s="112">
        <f>(幕後結果!$AE$2+幕後結果!$AE$4*幕後結果_最佳化!$Q1649)*12/3</f>
        <v>0.47413687034319002</v>
      </c>
      <c r="AD648" s="112">
        <f>(幕後結果!$AF$2+幕後結果!$AF$4*幕後結果_最佳化!$R1649)*12/3</f>
        <v>2.3268735988451232</v>
      </c>
      <c r="AE648" s="112">
        <f>(幕後結果!$AG$2+幕後結果!$AG$4*幕後結果_最佳化!$S1649)*12/3</f>
        <v>1.7359519790418425</v>
      </c>
      <c r="AF648" s="112">
        <f>(幕後結果!$AH$2+幕後結果!$AH$4*幕後結果_最佳化!$T1649)*12/3</f>
        <v>1.5857612886727737</v>
      </c>
      <c r="AG648" s="112">
        <f>(幕後結果!$AI$2+幕後結果!$AI$4*幕後結果_最佳化!$U1649)*12/3</f>
        <v>-0.34426861287744998</v>
      </c>
      <c r="AH648" s="112">
        <f>(幕後結果!$AJ$2+幕後結果!$AJ$4*幕後結果_最佳化!$V1649)*12/3</f>
        <v>3.0123571143174552</v>
      </c>
      <c r="AI648" s="86">
        <f>(幕後結果!$AK$2+幕後結果!$AK$4*幕後結果_最佳化!$W1649)*12/3</f>
        <v>0.61695263807363032</v>
      </c>
      <c r="AJ648" s="46"/>
      <c r="AK648" s="46"/>
      <c r="AL648" s="46"/>
      <c r="AM648" s="94">
        <v>647</v>
      </c>
      <c r="AN648" s="112">
        <f t="shared" si="131"/>
        <v>0.12651356231449057</v>
      </c>
      <c r="AO648" s="112">
        <f t="shared" si="132"/>
        <v>7.3725378422556914E-2</v>
      </c>
      <c r="AP648" s="112">
        <f t="shared" si="133"/>
        <v>0.11438320109127927</v>
      </c>
      <c r="AQ648" s="112">
        <f t="shared" si="134"/>
        <v>6.8724327478012534E-2</v>
      </c>
      <c r="AR648" s="112">
        <f t="shared" si="135"/>
        <v>0.10461427030692737</v>
      </c>
      <c r="AS648" s="112">
        <f t="shared" si="136"/>
        <v>9.747810963827036E-2</v>
      </c>
      <c r="AT648" s="112">
        <f t="shared" si="137"/>
        <v>0.13239891794941305</v>
      </c>
      <c r="AU648" s="112">
        <f t="shared" si="138"/>
        <v>3.3764346766839863E-2</v>
      </c>
      <c r="AV648" s="112">
        <f t="shared" si="139"/>
        <v>0.12766000895410631</v>
      </c>
      <c r="AW648" s="112">
        <f t="shared" si="140"/>
        <v>0.12073787707810359</v>
      </c>
      <c r="AX648" s="112">
        <f t="shared" si="141"/>
        <v>0.99999999999999978</v>
      </c>
      <c r="AY648" s="112">
        <f>SUMPRODUCT(AN648:AW648,幕後結果_最佳化!$Z$1005:$AI$1005)</f>
        <v>0.37473467356051482</v>
      </c>
      <c r="AZ648" s="112">
        <f>(SUMPRODUCT(AN648:AW648,MMULT(AN648:AW648,幕後結果!$AB$9:$AK$18)))*252</f>
        <v>4.71525114046717E-2</v>
      </c>
      <c r="BA648" s="112">
        <f t="shared" si="142"/>
        <v>0.21714629033136096</v>
      </c>
      <c r="BB648" s="88">
        <f t="shared" si="143"/>
        <v>1.5281618352961115</v>
      </c>
      <c r="BC648" s="46"/>
      <c r="BD648" s="46"/>
    </row>
    <row r="649" spans="1:56">
      <c r="A649" s="81">
        <v>648</v>
      </c>
      <c r="B649" s="112">
        <v>0.19070103165935826</v>
      </c>
      <c r="C649" s="112">
        <v>0.63663473595760145</v>
      </c>
      <c r="D649" s="112">
        <v>0.43034301762074567</v>
      </c>
      <c r="E649" s="112">
        <v>0.9648576714117596</v>
      </c>
      <c r="F649" s="112">
        <v>0.37934922840914687</v>
      </c>
      <c r="G649" s="112">
        <v>7.8990112025428605E-2</v>
      </c>
      <c r="H649" s="112">
        <v>0.26370200424902346</v>
      </c>
      <c r="I649" s="112">
        <v>0.15045606513969756</v>
      </c>
      <c r="J649" s="112">
        <v>0.28880675117089072</v>
      </c>
      <c r="K649" s="90">
        <v>0.20382875522937116</v>
      </c>
      <c r="L649" s="91"/>
      <c r="M649" s="92">
        <v>648</v>
      </c>
      <c r="N649" s="115">
        <v>-0.87531586653150317</v>
      </c>
      <c r="O649" s="115">
        <v>0.34947794172396995</v>
      </c>
      <c r="P649" s="115">
        <v>-0.17550093616699633</v>
      </c>
      <c r="Q649" s="115">
        <v>1.8100717759685616</v>
      </c>
      <c r="R649" s="115">
        <v>-0.30719039392649722</v>
      </c>
      <c r="S649" s="115">
        <v>-1.4118972280666264</v>
      </c>
      <c r="T649" s="115">
        <v>-0.63197378319112663</v>
      </c>
      <c r="U649" s="112">
        <v>-1.0344793400953747</v>
      </c>
      <c r="V649" s="112">
        <v>-0.55687402565129862</v>
      </c>
      <c r="W649" s="84">
        <v>-0.8280229364939361</v>
      </c>
      <c r="X649" s="46"/>
      <c r="Y649" s="85">
        <v>648</v>
      </c>
      <c r="Z649" s="112">
        <f>(幕後結果!$AB$2+幕後結果!$AB$4*幕後結果_最佳化!$N1650)*12/3</f>
        <v>-1.1350390864304707</v>
      </c>
      <c r="AA649" s="112">
        <f>(幕後結果!$AC$2+幕後結果!$AC$4*幕後結果_最佳化!$O1650)*12/3</f>
        <v>-0.97236447667143933</v>
      </c>
      <c r="AB649" s="112">
        <f>(幕後結果!$AD$2+幕後結果!$AD$4*幕後結果_最佳化!$P1650)*12/3</f>
        <v>8.226168395743616E-2</v>
      </c>
      <c r="AC649" s="112">
        <f>(幕後結果!$AE$2+幕後結果!$AE$4*幕後結果_最佳化!$Q1650)*12/3</f>
        <v>2.1673982553691591</v>
      </c>
      <c r="AD649" s="112">
        <f>(幕後結果!$AF$2+幕後結果!$AF$4*幕後結果_最佳化!$R1650)*12/3</f>
        <v>1.9652145654824966</v>
      </c>
      <c r="AE649" s="112">
        <f>(幕後結果!$AG$2+幕後結果!$AG$4*幕後結果_最佳化!$S1650)*12/3</f>
        <v>-1.3578153190112017</v>
      </c>
      <c r="AF649" s="112">
        <f>(幕後結果!$AH$2+幕後結果!$AH$4*幕後結果_最佳化!$T1650)*12/3</f>
        <v>-0.27884366516596137</v>
      </c>
      <c r="AG649" s="112">
        <f>(幕後結果!$AI$2+幕後結果!$AI$4*幕後結果_最佳化!$U1650)*12/3</f>
        <v>0.19508075455231941</v>
      </c>
      <c r="AH649" s="112">
        <f>(幕後結果!$AJ$2+幕後結果!$AJ$4*幕後結果_最佳化!$V1650)*12/3</f>
        <v>0.17950178666184613</v>
      </c>
      <c r="AI649" s="86">
        <f>(幕後結果!$AK$2+幕後結果!$AK$4*幕後結果_最佳化!$W1650)*12/3</f>
        <v>-0.66947352071720234</v>
      </c>
      <c r="AJ649" s="46"/>
      <c r="AK649" s="46"/>
      <c r="AL649" s="46"/>
      <c r="AM649" s="94">
        <v>648</v>
      </c>
      <c r="AN649" s="112">
        <f t="shared" si="131"/>
        <v>4.572281127038994E-3</v>
      </c>
      <c r="AO649" s="112">
        <f t="shared" si="132"/>
        <v>0.12703687255384702</v>
      </c>
      <c r="AP649" s="112">
        <f t="shared" si="133"/>
        <v>6.1222060723978629E-2</v>
      </c>
      <c r="AQ649" s="112">
        <f t="shared" si="134"/>
        <v>0.15491863146395796</v>
      </c>
      <c r="AR649" s="112">
        <f t="shared" si="135"/>
        <v>4.6154899303429503E-2</v>
      </c>
      <c r="AS649" s="112">
        <f t="shared" si="136"/>
        <v>2.2365967533832368E-2</v>
      </c>
      <c r="AT649" s="112">
        <f t="shared" si="137"/>
        <v>0.13981116771182958</v>
      </c>
      <c r="AU649" s="112">
        <f t="shared" si="138"/>
        <v>8.2910887341802922E-2</v>
      </c>
      <c r="AV649" s="112">
        <f t="shared" si="139"/>
        <v>0.2007155844382453</v>
      </c>
      <c r="AW649" s="112">
        <f t="shared" si="140"/>
        <v>0.16029164780203786</v>
      </c>
      <c r="AX649" s="112">
        <f t="shared" si="141"/>
        <v>1.0000000000000002</v>
      </c>
      <c r="AY649" s="112">
        <f>SUMPRODUCT(AN649:AW649,幕後結果_最佳化!$Z$1005:$AI$1005)</f>
        <v>0.35855678209288205</v>
      </c>
      <c r="AZ649" s="112">
        <f>(SUMPRODUCT(AN649:AW649,MMULT(AN649:AW649,幕後結果!$AB$9:$AK$18)))*252</f>
        <v>4.76698482422237E-2</v>
      </c>
      <c r="BA649" s="112">
        <f t="shared" si="142"/>
        <v>0.2183342580591138</v>
      </c>
      <c r="BB649" s="88">
        <f t="shared" si="143"/>
        <v>1.4457501305517446</v>
      </c>
      <c r="BC649" s="46"/>
      <c r="BD649" s="46"/>
    </row>
    <row r="650" spans="1:56">
      <c r="A650" s="81">
        <v>649</v>
      </c>
      <c r="B650" s="112">
        <v>0.15229265162403705</v>
      </c>
      <c r="C650" s="112">
        <v>0.73838830531055866</v>
      </c>
      <c r="D650" s="112">
        <v>0.83336371191248326</v>
      </c>
      <c r="E650" s="112">
        <v>0.3731786890129356</v>
      </c>
      <c r="F650" s="112">
        <v>9.9523722912374879E-2</v>
      </c>
      <c r="G650" s="112">
        <v>0.95659153484868908</v>
      </c>
      <c r="H650" s="112">
        <v>0.37737020982598279</v>
      </c>
      <c r="I650" s="112">
        <v>0.84519098698152995</v>
      </c>
      <c r="J650" s="112">
        <v>0.32153836315537254</v>
      </c>
      <c r="K650" s="90">
        <v>0.33117921935066463</v>
      </c>
      <c r="L650" s="91"/>
      <c r="M650" s="92">
        <v>649</v>
      </c>
      <c r="N650" s="115">
        <v>-1.0266499953686219</v>
      </c>
      <c r="O650" s="115">
        <v>0.63838454435004788</v>
      </c>
      <c r="P650" s="115">
        <v>0.96754316006465169</v>
      </c>
      <c r="Q650" s="115">
        <v>-0.32344615726397841</v>
      </c>
      <c r="R650" s="115">
        <v>-1.284270154541219</v>
      </c>
      <c r="S650" s="115">
        <v>1.7124328460481109</v>
      </c>
      <c r="T650" s="115">
        <v>-0.31239490807026765</v>
      </c>
      <c r="U650" s="112">
        <v>1.0160238569359281</v>
      </c>
      <c r="V650" s="112">
        <v>-0.46340132887999663</v>
      </c>
      <c r="W650" s="84">
        <v>-0.43665931552470166</v>
      </c>
      <c r="X650" s="46"/>
      <c r="Y650" s="85">
        <v>649</v>
      </c>
      <c r="Z650" s="112">
        <f>(幕後結果!$AB$2+幕後結果!$AB$4*幕後結果_最佳化!$N1651)*12/3</f>
        <v>-1.3229280341506957</v>
      </c>
      <c r="AA650" s="112">
        <f>(幕後結果!$AC$2+幕後結果!$AC$4*幕後結果_最佳化!$O1651)*12/3</f>
        <v>-0.58737878589727133</v>
      </c>
      <c r="AB650" s="112">
        <f>(幕後結果!$AD$2+幕後結果!$AD$4*幕後結果_最佳化!$P1651)*12/3</f>
        <v>1.0558391554043405</v>
      </c>
      <c r="AC650" s="112">
        <f>(幕後結果!$AE$2+幕後結果!$AE$4*幕後結果_最佳化!$Q1651)*12/3</f>
        <v>0.93070187606809951</v>
      </c>
      <c r="AD650" s="112">
        <f>(幕後結果!$AF$2+幕後結果!$AF$4*幕後結果_最佳化!$R1651)*12/3</f>
        <v>0.73178258489242687</v>
      </c>
      <c r="AE650" s="112">
        <f>(幕後結果!$AG$2+幕後結果!$AG$4*幕後結果_最佳化!$S1651)*12/3</f>
        <v>1.6101114525344489</v>
      </c>
      <c r="AF650" s="112">
        <f>(幕後結果!$AH$2+幕後結果!$AH$4*幕後結果_最佳化!$T1651)*12/3</f>
        <v>-0.34280711192088065</v>
      </c>
      <c r="AG650" s="112">
        <f>(幕後結果!$AI$2+幕後結果!$AI$4*幕後結果_最佳化!$U1651)*12/3</f>
        <v>1.0774747098316844</v>
      </c>
      <c r="AH650" s="112">
        <f>(幕後結果!$AJ$2+幕後結果!$AJ$4*幕後結果_最佳化!$V1651)*12/3</f>
        <v>6.0517045620144039E-2</v>
      </c>
      <c r="AI650" s="86">
        <f>(幕後結果!$AK$2+幕後結果!$AK$4*幕後結果_最佳化!$W1651)*12/3</f>
        <v>-0.34360004472116662</v>
      </c>
      <c r="AJ650" s="46"/>
      <c r="AK650" s="46"/>
      <c r="AL650" s="46"/>
      <c r="AM650" s="94">
        <v>649</v>
      </c>
      <c r="AN650" s="112">
        <f t="shared" si="131"/>
        <v>0.10936758042183158</v>
      </c>
      <c r="AO650" s="112">
        <f t="shared" si="132"/>
        <v>7.7310571650061138E-2</v>
      </c>
      <c r="AP650" s="112">
        <f t="shared" si="133"/>
        <v>0.17305570159684164</v>
      </c>
      <c r="AQ650" s="112">
        <f t="shared" si="134"/>
        <v>0.18174626269788438</v>
      </c>
      <c r="AR650" s="112">
        <f t="shared" si="135"/>
        <v>8.9010211626048413E-2</v>
      </c>
      <c r="AS650" s="112">
        <f t="shared" si="136"/>
        <v>0.15369006108022715</v>
      </c>
      <c r="AT650" s="112">
        <f t="shared" si="137"/>
        <v>3.5215246007304926E-2</v>
      </c>
      <c r="AU650" s="112">
        <f t="shared" si="138"/>
        <v>9.213145045565696E-2</v>
      </c>
      <c r="AV650" s="112">
        <f t="shared" si="139"/>
        <v>6.5387014770104196E-2</v>
      </c>
      <c r="AW650" s="112">
        <f t="shared" si="140"/>
        <v>2.30858996940396E-2</v>
      </c>
      <c r="AX650" s="112">
        <f t="shared" si="141"/>
        <v>1</v>
      </c>
      <c r="AY650" s="112">
        <f>SUMPRODUCT(AN650:AW650,幕後結果_最佳化!$Z$1005:$AI$1005)</f>
        <v>0.4131655733537129</v>
      </c>
      <c r="AZ650" s="112">
        <f>(SUMPRODUCT(AN650:AW650,MMULT(AN650:AW650,幕後結果!$AB$9:$AK$18)))*252</f>
        <v>5.2036928177596475E-2</v>
      </c>
      <c r="BA650" s="112">
        <f t="shared" si="142"/>
        <v>0.22811604103525135</v>
      </c>
      <c r="BB650" s="88">
        <f t="shared" si="143"/>
        <v>1.6231457098472739</v>
      </c>
      <c r="BC650" s="46"/>
      <c r="BD650" s="46"/>
    </row>
    <row r="651" spans="1:56">
      <c r="A651" s="81">
        <v>650</v>
      </c>
      <c r="B651" s="112">
        <v>0.18086293154892497</v>
      </c>
      <c r="C651" s="112">
        <v>0.26693968779830191</v>
      </c>
      <c r="D651" s="112">
        <v>0.43259211016481758</v>
      </c>
      <c r="E651" s="112">
        <v>0.71925341942798537</v>
      </c>
      <c r="F651" s="112">
        <v>5.9341050215419466E-2</v>
      </c>
      <c r="G651" s="112">
        <v>0.55386001296452458</v>
      </c>
      <c r="H651" s="112">
        <v>0.72322254271458797</v>
      </c>
      <c r="I651" s="112">
        <v>0.96684192672026814</v>
      </c>
      <c r="J651" s="112">
        <v>7.4501785376106522E-3</v>
      </c>
      <c r="K651" s="90">
        <v>0.8722016507442345</v>
      </c>
      <c r="L651" s="91"/>
      <c r="M651" s="92">
        <v>650</v>
      </c>
      <c r="N651" s="115">
        <v>-0.91208141098753504</v>
      </c>
      <c r="O651" s="115">
        <v>-0.62209504097248869</v>
      </c>
      <c r="P651" s="115">
        <v>-0.16977864701439654</v>
      </c>
      <c r="Q651" s="115">
        <v>0.58062508623725428</v>
      </c>
      <c r="R651" s="115">
        <v>-1.5603292252737688</v>
      </c>
      <c r="S651" s="115">
        <v>0.13541979509408605</v>
      </c>
      <c r="T651" s="115">
        <v>0.59244160287056491</v>
      </c>
      <c r="U651" s="112">
        <v>1.8362807413209143</v>
      </c>
      <c r="V651" s="112">
        <v>-2.4347918806452524</v>
      </c>
      <c r="W651" s="84">
        <v>1.136860281134018</v>
      </c>
      <c r="X651" s="46"/>
      <c r="Y651" s="85">
        <v>650</v>
      </c>
      <c r="Z651" s="112">
        <f>(幕後結果!$AB$2+幕後結果!$AB$4*幕後結果_最佳化!$N1652)*12/3</f>
        <v>-1.1806853627416118</v>
      </c>
      <c r="AA651" s="112">
        <f>(幕後結果!$AC$2+幕後結果!$AC$4*幕後結果_最佳化!$O1652)*12/3</f>
        <v>-2.3144572784723669</v>
      </c>
      <c r="AB651" s="112">
        <f>(幕後結果!$AD$2+幕後結果!$AD$4*幕後結果_最佳化!$P1652)*12/3</f>
        <v>-2.253369378852027E-2</v>
      </c>
      <c r="AC651" s="112">
        <f>(幕後結果!$AE$2+幕後結果!$AE$4*幕後結果_最佳化!$Q1652)*12/3</f>
        <v>1.1069139654167299</v>
      </c>
      <c r="AD651" s="112">
        <f>(幕後結果!$AF$2+幕後結果!$AF$4*幕後結果_最佳化!$R1652)*12/3</f>
        <v>0.17248410849827378</v>
      </c>
      <c r="AE651" s="112">
        <f>(幕後結果!$AG$2+幕後結果!$AG$4*幕後結果_最佳化!$S1652)*12/3</f>
        <v>-0.40499389372353867</v>
      </c>
      <c r="AF651" s="112">
        <f>(幕後結果!$AH$2+幕後結果!$AH$4*幕後結果_最佳化!$T1652)*12/3</f>
        <v>9.6534886219856619E-2</v>
      </c>
      <c r="AG651" s="112">
        <f>(幕後結果!$AI$2+幕後結果!$AI$4*幕後結果_最佳化!$U1652)*12/3</f>
        <v>1.5008391402173187</v>
      </c>
      <c r="AH651" s="112">
        <f>(幕後結果!$AJ$2+幕後結果!$AJ$4*幕後結果_最佳化!$V1652)*12/3</f>
        <v>-1.7951917294125475</v>
      </c>
      <c r="AI651" s="86">
        <f>(幕後結果!$AK$2+幕後結果!$AK$4*幕後結果_最佳化!$W1652)*12/3</f>
        <v>-0.12524191218854247</v>
      </c>
      <c r="AJ651" s="46"/>
      <c r="AK651" s="46"/>
      <c r="AL651" s="46"/>
      <c r="AM651" s="94">
        <v>650</v>
      </c>
      <c r="AN651" s="112">
        <f t="shared" si="131"/>
        <v>0.13787383826083446</v>
      </c>
      <c r="AO651" s="112">
        <f t="shared" si="132"/>
        <v>6.8554857983759973E-2</v>
      </c>
      <c r="AP651" s="112">
        <f t="shared" si="133"/>
        <v>0.12232063970163606</v>
      </c>
      <c r="AQ651" s="112">
        <f t="shared" si="134"/>
        <v>0.11093177073161048</v>
      </c>
      <c r="AR651" s="112">
        <f t="shared" si="135"/>
        <v>0.10359530880733134</v>
      </c>
      <c r="AS651" s="112">
        <f t="shared" si="136"/>
        <v>0.1364253967189494</v>
      </c>
      <c r="AT651" s="112">
        <f t="shared" si="137"/>
        <v>8.1686730482566111E-2</v>
      </c>
      <c r="AU651" s="112">
        <f t="shared" si="138"/>
        <v>0.13131386253972593</v>
      </c>
      <c r="AV651" s="112">
        <f t="shared" si="139"/>
        <v>9.6249963730814125E-2</v>
      </c>
      <c r="AW651" s="112">
        <f t="shared" si="140"/>
        <v>1.1047631042772028E-2</v>
      </c>
      <c r="AX651" s="112">
        <f t="shared" si="141"/>
        <v>0.99999999999999978</v>
      </c>
      <c r="AY651" s="112">
        <f>SUMPRODUCT(AN651:AW651,幕後結果_最佳化!$Z$1005:$AI$1005)</f>
        <v>0.4114865586417768</v>
      </c>
      <c r="AZ651" s="112">
        <f>(SUMPRODUCT(AN651:AW651,MMULT(AN651:AW651,幕後結果!$AB$9:$AK$18)))*252</f>
        <v>5.1119192107416125E-2</v>
      </c>
      <c r="BA651" s="112">
        <f t="shared" si="142"/>
        <v>0.22609553756634854</v>
      </c>
      <c r="BB651" s="88">
        <f t="shared" si="143"/>
        <v>1.6302248271203219</v>
      </c>
      <c r="BC651" s="46"/>
      <c r="BD651" s="46"/>
    </row>
    <row r="652" spans="1:56">
      <c r="A652" s="81">
        <v>651</v>
      </c>
      <c r="B652" s="112">
        <v>0.86089721440191624</v>
      </c>
      <c r="C652" s="112">
        <v>0.69039480837751555</v>
      </c>
      <c r="D652" s="112">
        <v>6.8072912156414533E-2</v>
      </c>
      <c r="E652" s="112">
        <v>0.99498806639491599</v>
      </c>
      <c r="F652" s="112">
        <v>0.70293603145688355</v>
      </c>
      <c r="G652" s="112">
        <v>6.5243653493064713E-2</v>
      </c>
      <c r="H652" s="112">
        <v>0.77614520346765237</v>
      </c>
      <c r="I652" s="112">
        <v>0.75736489942952079</v>
      </c>
      <c r="J652" s="112">
        <v>0.10325637397321885</v>
      </c>
      <c r="K652" s="90">
        <v>0.20547039152160429</v>
      </c>
      <c r="L652" s="91"/>
      <c r="M652" s="92">
        <v>651</v>
      </c>
      <c r="N652" s="115">
        <v>1.0843591890853765</v>
      </c>
      <c r="O652" s="115">
        <v>0.49696975010264538</v>
      </c>
      <c r="P652" s="115">
        <v>-1.4902982809170449</v>
      </c>
      <c r="Q652" s="115">
        <v>2.5750048808767789</v>
      </c>
      <c r="R652" s="115">
        <v>0.53286369668606337</v>
      </c>
      <c r="S652" s="115">
        <v>-1.5121830296296501</v>
      </c>
      <c r="T652" s="115">
        <v>0.75923901193269538</v>
      </c>
      <c r="U652" s="112">
        <v>0.69785128718522416</v>
      </c>
      <c r="V652" s="112">
        <v>-1.2632127055095752</v>
      </c>
      <c r="W652" s="84">
        <v>-0.82223918167755428</v>
      </c>
      <c r="X652" s="46"/>
      <c r="Y652" s="85">
        <v>651</v>
      </c>
      <c r="Z652" s="112">
        <f>(幕後結果!$AB$2+幕後結果!$AB$4*幕後結果_最佳化!$N1653)*12/3</f>
        <v>1.2979962566395973</v>
      </c>
      <c r="AA652" s="112">
        <f>(幕後結果!$AC$2+幕後結果!$AC$4*幕後結果_最佳化!$O1653)*12/3</f>
        <v>-0.59884349675256987</v>
      </c>
      <c r="AB652" s="112">
        <f>(幕後結果!$AD$2+幕後結果!$AD$4*幕後結果_最佳化!$P1653)*12/3</f>
        <v>-0.45108410362732143</v>
      </c>
      <c r="AC652" s="112">
        <f>(幕後結果!$AE$2+幕後結果!$AE$4*幕後結果_最佳化!$Q1653)*12/3</f>
        <v>2.5543922937294181</v>
      </c>
      <c r="AD652" s="112">
        <f>(幕後結果!$AF$2+幕後結果!$AF$4*幕後結果_最佳化!$R1653)*12/3</f>
        <v>3.4064970575986018</v>
      </c>
      <c r="AE652" s="112">
        <f>(幕後結果!$AG$2+幕後結果!$AG$4*幕後結果_最佳化!$S1653)*12/3</f>
        <v>-1.2897851869880921</v>
      </c>
      <c r="AF652" s="112">
        <f>(幕後結果!$AH$2+幕後結果!$AH$4*幕後結果_最佳化!$T1653)*12/3</f>
        <v>0.6288885891306677</v>
      </c>
      <c r="AG652" s="112">
        <f>(幕後結果!$AI$2+幕後結果!$AI$4*幕後結果_最佳化!$U1653)*12/3</f>
        <v>2.2519765746289018</v>
      </c>
      <c r="AH652" s="112">
        <f>(幕後結果!$AJ$2+幕後結果!$AJ$4*幕後結果_最佳化!$V1653)*12/3</f>
        <v>0.21393288932500254</v>
      </c>
      <c r="AI652" s="86">
        <f>(幕後結果!$AK$2+幕後結果!$AK$4*幕後結果_最佳化!$W1653)*12/3</f>
        <v>-0.3088822794182372</v>
      </c>
      <c r="AJ652" s="46"/>
      <c r="AK652" s="46"/>
      <c r="AL652" s="46"/>
      <c r="AM652" s="94">
        <v>651</v>
      </c>
      <c r="AN652" s="112">
        <f t="shared" si="131"/>
        <v>0.12163868421857194</v>
      </c>
      <c r="AO652" s="112">
        <f t="shared" si="132"/>
        <v>0.12213559891777541</v>
      </c>
      <c r="AP652" s="112">
        <f t="shared" si="133"/>
        <v>8.3123492485639952E-2</v>
      </c>
      <c r="AQ652" s="112">
        <f t="shared" si="134"/>
        <v>0.14743277873492625</v>
      </c>
      <c r="AR652" s="112">
        <f t="shared" si="135"/>
        <v>6.512385496535396E-3</v>
      </c>
      <c r="AS652" s="112">
        <f t="shared" si="136"/>
        <v>0.13668590613777518</v>
      </c>
      <c r="AT652" s="112">
        <f t="shared" si="137"/>
        <v>7.7975115313846849E-2</v>
      </c>
      <c r="AU652" s="112">
        <f t="shared" si="138"/>
        <v>0.10905777712636897</v>
      </c>
      <c r="AV652" s="112">
        <f t="shared" si="139"/>
        <v>4.8717184858689706E-2</v>
      </c>
      <c r="AW652" s="112">
        <f t="shared" si="140"/>
        <v>0.14672107670987042</v>
      </c>
      <c r="AX652" s="112">
        <f t="shared" si="141"/>
        <v>1</v>
      </c>
      <c r="AY652" s="112">
        <f>SUMPRODUCT(AN652:AW652,幕後結果_最佳化!$Z$1005:$AI$1005)</f>
        <v>0.10250571370370665</v>
      </c>
      <c r="AZ652" s="112">
        <f>(SUMPRODUCT(AN652:AW652,MMULT(AN652:AW652,幕後結果!$AB$9:$AK$18)))*252</f>
        <v>4.9955449819206223E-2</v>
      </c>
      <c r="BA652" s="112">
        <f t="shared" si="142"/>
        <v>0.22350715831759443</v>
      </c>
      <c r="BB652" s="88">
        <f t="shared" si="143"/>
        <v>0.26668368992016528</v>
      </c>
      <c r="BC652" s="46"/>
      <c r="BD652" s="46"/>
    </row>
    <row r="653" spans="1:56">
      <c r="A653" s="81">
        <v>652</v>
      </c>
      <c r="B653" s="112">
        <v>0.89123798512533714</v>
      </c>
      <c r="C653" s="112">
        <v>0.88324631704892287</v>
      </c>
      <c r="D653" s="112">
        <v>0.42667978316039434</v>
      </c>
      <c r="E653" s="112">
        <v>0.61545716956145657</v>
      </c>
      <c r="F653" s="112">
        <v>6.6901079793832086E-2</v>
      </c>
      <c r="G653" s="112">
        <v>0.19816820181860928</v>
      </c>
      <c r="H653" s="112">
        <v>9.7438721232748993E-2</v>
      </c>
      <c r="I653" s="112">
        <v>0.26908643079479666</v>
      </c>
      <c r="J653" s="112">
        <v>0.76590096717848555</v>
      </c>
      <c r="K653" s="90">
        <v>0.46722734654202092</v>
      </c>
      <c r="L653" s="91"/>
      <c r="M653" s="92">
        <v>652</v>
      </c>
      <c r="N653" s="115">
        <v>1.2331386766163075</v>
      </c>
      <c r="O653" s="115">
        <v>1.1913725454593154</v>
      </c>
      <c r="P653" s="115">
        <v>-0.18483358290192489</v>
      </c>
      <c r="Q653" s="115">
        <v>0.29357110147315529</v>
      </c>
      <c r="R653" s="115">
        <v>-1.499275561478548</v>
      </c>
      <c r="S653" s="115">
        <v>-0.84818238873272256</v>
      </c>
      <c r="T653" s="115">
        <v>-1.2962846282930383</v>
      </c>
      <c r="U653" s="112">
        <v>-0.6155783231172236</v>
      </c>
      <c r="V653" s="112">
        <v>0.72541403461038245</v>
      </c>
      <c r="W653" s="84">
        <v>-8.2241474708110884E-2</v>
      </c>
      <c r="X653" s="46"/>
      <c r="Y653" s="85">
        <v>652</v>
      </c>
      <c r="Z653" s="112">
        <f>(幕後結果!$AB$2+幕後結果!$AB$4*幕後結果_最佳化!$N1654)*12/3</f>
        <v>1.4827134884322219</v>
      </c>
      <c r="AA653" s="112">
        <f>(幕後結果!$AC$2+幕後結果!$AC$4*幕後結果_最佳化!$O1654)*12/3</f>
        <v>0.37102091320894059</v>
      </c>
      <c r="AB653" s="112">
        <f>(幕後結果!$AD$2+幕後結果!$AD$4*幕後結果_最佳化!$P1654)*12/3</f>
        <v>0.79471334299460594</v>
      </c>
      <c r="AC653" s="112">
        <f>(幕後結果!$AE$2+幕後結果!$AE$4*幕後結果_最佳化!$Q1654)*12/3</f>
        <v>1.3367596023719532</v>
      </c>
      <c r="AD653" s="112">
        <f>(幕後結果!$AF$2+幕後結果!$AF$4*幕後結果_最佳化!$R1654)*12/3</f>
        <v>1.3005676105815076</v>
      </c>
      <c r="AE653" s="112">
        <f>(幕後結果!$AG$2+幕後結果!$AG$4*幕後結果_最佳化!$S1654)*12/3</f>
        <v>-0.91090372579412004</v>
      </c>
      <c r="AF653" s="112">
        <f>(幕後結果!$AH$2+幕後結果!$AH$4*幕後結果_最佳化!$T1654)*12/3</f>
        <v>-1.0104396867924532</v>
      </c>
      <c r="AG653" s="112">
        <f>(幕後結果!$AI$2+幕後結果!$AI$4*幕後結果_最佳化!$U1654)*12/3</f>
        <v>0.22645866735410949</v>
      </c>
      <c r="AH653" s="112">
        <f>(幕後結果!$AJ$2+幕後結果!$AJ$4*幕後結果_最佳化!$V1654)*12/3</f>
        <v>1.366013802882688</v>
      </c>
      <c r="AI653" s="86">
        <f>(幕後結果!$AK$2+幕後結果!$AK$4*幕後結果_最佳化!$W1654)*12/3</f>
        <v>0.45286104932513344</v>
      </c>
      <c r="AJ653" s="46"/>
      <c r="AK653" s="46"/>
      <c r="AL653" s="46"/>
      <c r="AM653" s="94">
        <v>652</v>
      </c>
      <c r="AN653" s="112">
        <f t="shared" si="131"/>
        <v>0.10434337298300489</v>
      </c>
      <c r="AO653" s="112">
        <f t="shared" si="132"/>
        <v>2.7257515033182349E-2</v>
      </c>
      <c r="AP653" s="112">
        <f t="shared" si="133"/>
        <v>0.20746602652127255</v>
      </c>
      <c r="AQ653" s="112">
        <f t="shared" si="134"/>
        <v>1.4382909633475266E-2</v>
      </c>
      <c r="AR653" s="112">
        <f t="shared" si="135"/>
        <v>0.10575780536719211</v>
      </c>
      <c r="AS653" s="112">
        <f t="shared" si="136"/>
        <v>9.11889515406301E-2</v>
      </c>
      <c r="AT653" s="112">
        <f t="shared" si="137"/>
        <v>0.20175929784468197</v>
      </c>
      <c r="AU653" s="112">
        <f t="shared" si="138"/>
        <v>6.1737570661062349E-2</v>
      </c>
      <c r="AV653" s="112">
        <f t="shared" si="139"/>
        <v>0.14740705456361658</v>
      </c>
      <c r="AW653" s="112">
        <f t="shared" si="140"/>
        <v>3.8699495851881864E-2</v>
      </c>
      <c r="AX653" s="112">
        <f t="shared" si="141"/>
        <v>0.99999999999999989</v>
      </c>
      <c r="AY653" s="112">
        <f>SUMPRODUCT(AN653:AW653,幕後結果_最佳化!$Z$1005:$AI$1005)</f>
        <v>0.45554941565870777</v>
      </c>
      <c r="AZ653" s="112">
        <f>(SUMPRODUCT(AN653:AW653,MMULT(AN653:AW653,幕後結果!$AB$9:$AK$18)))*252</f>
        <v>4.6539241481671462E-2</v>
      </c>
      <c r="BA653" s="112">
        <f t="shared" si="142"/>
        <v>0.21572955634699539</v>
      </c>
      <c r="BB653" s="88">
        <f t="shared" si="143"/>
        <v>1.9128089013216709</v>
      </c>
      <c r="BC653" s="46"/>
      <c r="BD653" s="46"/>
    </row>
    <row r="654" spans="1:56">
      <c r="A654" s="81">
        <v>653</v>
      </c>
      <c r="B654" s="112">
        <v>0.82510716479505208</v>
      </c>
      <c r="C654" s="112">
        <v>0.48659480230844965</v>
      </c>
      <c r="D654" s="112">
        <v>0.59846456055166608</v>
      </c>
      <c r="E654" s="112">
        <v>0.60661832770027102</v>
      </c>
      <c r="F654" s="112">
        <v>0.76581072198343447</v>
      </c>
      <c r="G654" s="112">
        <v>0.27685875334655763</v>
      </c>
      <c r="H654" s="112">
        <v>0.55742873239976087</v>
      </c>
      <c r="I654" s="112">
        <v>0.55793945073687579</v>
      </c>
      <c r="J654" s="112">
        <v>0.41830866199044392</v>
      </c>
      <c r="K654" s="90">
        <v>8.9113825320460638E-2</v>
      </c>
      <c r="L654" s="91"/>
      <c r="M654" s="92">
        <v>653</v>
      </c>
      <c r="N654" s="115">
        <v>0.93500510140543658</v>
      </c>
      <c r="O654" s="115">
        <v>-3.3608173279652362E-2</v>
      </c>
      <c r="P654" s="115">
        <v>0.24937479651684763</v>
      </c>
      <c r="Q654" s="115">
        <v>0.27051595424885438</v>
      </c>
      <c r="R654" s="115">
        <v>0.72511977131457073</v>
      </c>
      <c r="S654" s="115">
        <v>-0.59219874953656038</v>
      </c>
      <c r="T654" s="115">
        <v>0.14445329442257529</v>
      </c>
      <c r="U654" s="112">
        <v>0.14574702321994648</v>
      </c>
      <c r="V654" s="112">
        <v>-0.20622223003375628</v>
      </c>
      <c r="W654" s="84">
        <v>-1.3462321780832156</v>
      </c>
      <c r="X654" s="46"/>
      <c r="Y654" s="85">
        <v>653</v>
      </c>
      <c r="Z654" s="112">
        <f>(幕後結果!$AB$2+幕後結果!$AB$4*幕後結果_最佳化!$N1655)*12/3</f>
        <v>1.1125656298039195</v>
      </c>
      <c r="AA654" s="112">
        <f>(幕後結果!$AC$2+幕後結果!$AC$4*幕後結果_最佳化!$O1655)*12/3</f>
        <v>-1.3429952099351106</v>
      </c>
      <c r="AB654" s="112">
        <f>(幕後結果!$AD$2+幕後結果!$AD$4*幕後結果_最佳化!$P1655)*12/3</f>
        <v>0.95650714835979966</v>
      </c>
      <c r="AC654" s="112">
        <f>(幕後結果!$AE$2+幕後結果!$AE$4*幕後結果_最佳化!$Q1655)*12/3</f>
        <v>1.1926909444563536</v>
      </c>
      <c r="AD654" s="112">
        <f>(幕後結果!$AF$2+幕後結果!$AF$4*幕後結果_最佳化!$R1655)*12/3</f>
        <v>3.1937119747936027</v>
      </c>
      <c r="AE654" s="112">
        <f>(幕後結果!$AG$2+幕後結果!$AG$4*幕後結果_最佳化!$S1655)*12/3</f>
        <v>-0.58681820754966585</v>
      </c>
      <c r="AF654" s="112">
        <f>(幕後結果!$AH$2+幕後結果!$AH$4*幕後結果_最佳化!$T1655)*12/3</f>
        <v>0.14051181728415568</v>
      </c>
      <c r="AG654" s="112">
        <f>(幕後結果!$AI$2+幕後結果!$AI$4*幕後結果_最佳化!$U1655)*12/3</f>
        <v>0.82412866401779861</v>
      </c>
      <c r="AH654" s="112">
        <f>(幕後結果!$AJ$2+幕後結果!$AJ$4*幕後結果_最佳化!$V1655)*12/3</f>
        <v>1.4670061918386985</v>
      </c>
      <c r="AI654" s="86">
        <f>(幕後結果!$AK$2+幕後結果!$AK$4*幕後結果_最佳化!$W1655)*12/3</f>
        <v>-0.52504542943119681</v>
      </c>
      <c r="AJ654" s="46"/>
      <c r="AK654" s="46"/>
      <c r="AL654" s="46"/>
      <c r="AM654" s="94">
        <v>653</v>
      </c>
      <c r="AN654" s="112">
        <f t="shared" si="131"/>
        <v>6.5924144917120786E-3</v>
      </c>
      <c r="AO654" s="112">
        <f t="shared" si="132"/>
        <v>3.9195008558015179E-2</v>
      </c>
      <c r="AP654" s="112">
        <f t="shared" si="133"/>
        <v>0.13580329180635667</v>
      </c>
      <c r="AQ654" s="112">
        <f t="shared" si="134"/>
        <v>5.6174630582746122E-3</v>
      </c>
      <c r="AR654" s="112">
        <f t="shared" si="135"/>
        <v>2.096764339248873E-2</v>
      </c>
      <c r="AS654" s="112">
        <f t="shared" si="136"/>
        <v>0.28960801832379118</v>
      </c>
      <c r="AT654" s="112">
        <f t="shared" si="137"/>
        <v>0.19737498959168404</v>
      </c>
      <c r="AU654" s="112">
        <f t="shared" si="138"/>
        <v>9.0455571186545923E-3</v>
      </c>
      <c r="AV654" s="112">
        <f t="shared" si="139"/>
        <v>0.25704825191049008</v>
      </c>
      <c r="AW654" s="112">
        <f t="shared" si="140"/>
        <v>3.8747361748532883E-2</v>
      </c>
      <c r="AX654" s="112">
        <f t="shared" si="141"/>
        <v>1</v>
      </c>
      <c r="AY654" s="112">
        <f>SUMPRODUCT(AN654:AW654,幕後結果_最佳化!$Z$1005:$AI$1005)</f>
        <v>0.32552055023884785</v>
      </c>
      <c r="AZ654" s="112">
        <f>(SUMPRODUCT(AN654:AW654,MMULT(AN654:AW654,幕後結果!$AB$9:$AK$18)))*252</f>
        <v>4.9808003712119173E-2</v>
      </c>
      <c r="BA654" s="112">
        <f t="shared" si="142"/>
        <v>0.2231770680695469</v>
      </c>
      <c r="BB654" s="88">
        <f t="shared" si="143"/>
        <v>1.2663512102004004</v>
      </c>
      <c r="BC654" s="46"/>
      <c r="BD654" s="46"/>
    </row>
    <row r="655" spans="1:56">
      <c r="A655" s="81">
        <v>654</v>
      </c>
      <c r="B655" s="112">
        <v>0.39704954213429633</v>
      </c>
      <c r="C655" s="112">
        <v>0.78759865000310492</v>
      </c>
      <c r="D655" s="112">
        <v>0.95378145929007796</v>
      </c>
      <c r="E655" s="112">
        <v>4.1825359479561453E-2</v>
      </c>
      <c r="F655" s="112">
        <v>0.12641288307409004</v>
      </c>
      <c r="G655" s="112">
        <v>0.41560787002132216</v>
      </c>
      <c r="H655" s="112">
        <v>0.24252522898698459</v>
      </c>
      <c r="I655" s="112">
        <v>0.91009854588543981</v>
      </c>
      <c r="J655" s="112">
        <v>0.15398101639865391</v>
      </c>
      <c r="K655" s="90">
        <v>0.28686264184493604</v>
      </c>
      <c r="L655" s="91"/>
      <c r="M655" s="92">
        <v>654</v>
      </c>
      <c r="N655" s="115">
        <v>-0.2609914713470764</v>
      </c>
      <c r="O655" s="115">
        <v>0.79811682258326877</v>
      </c>
      <c r="P655" s="115">
        <v>1.6826798660550186</v>
      </c>
      <c r="Q655" s="115">
        <v>-1.7298855865417448</v>
      </c>
      <c r="R655" s="115">
        <v>-1.1435127450422198</v>
      </c>
      <c r="S655" s="115">
        <v>-0.21314259736071212</v>
      </c>
      <c r="T655" s="115">
        <v>-0.69820266836895739</v>
      </c>
      <c r="U655" s="112">
        <v>1.3413621253957251</v>
      </c>
      <c r="V655" s="112">
        <v>-1.0195076297981007</v>
      </c>
      <c r="W655" s="84">
        <v>-0.56257358448221562</v>
      </c>
      <c r="X655" s="46"/>
      <c r="Y655" s="85">
        <v>654</v>
      </c>
      <c r="Z655" s="112">
        <f>(幕後結果!$AB$2+幕後結果!$AB$4*幕後結果_最佳化!$N1656)*12/3</f>
        <v>-0.37232438977207449</v>
      </c>
      <c r="AA655" s="112">
        <f>(幕後結果!$AC$2+幕後結果!$AC$4*幕後結果_最佳化!$O1656)*12/3</f>
        <v>-0.30073176025457693</v>
      </c>
      <c r="AB655" s="112">
        <f>(幕後結果!$AD$2+幕後結果!$AD$4*幕後結果_最佳化!$P1656)*12/3</f>
        <v>1.921933436850459</v>
      </c>
      <c r="AC655" s="112">
        <f>(幕後結果!$AE$2+幕後結果!$AE$4*幕後結果_最佳化!$Q1656)*12/3</f>
        <v>0.15264545354067938</v>
      </c>
      <c r="AD655" s="112">
        <f>(幕後結果!$AF$2+幕後結果!$AF$4*幕後結果_最佳化!$R1656)*12/3</f>
        <v>0.95962855307175321</v>
      </c>
      <c r="AE655" s="112">
        <f>(幕後結果!$AG$2+幕後結果!$AG$4*幕後結果_最佳化!$S1656)*12/3</f>
        <v>-0.36727286927404029</v>
      </c>
      <c r="AF655" s="112">
        <f>(幕後結果!$AH$2+幕後結果!$AH$4*幕後結果_最佳化!$T1656)*12/3</f>
        <v>-0.5656445587909491</v>
      </c>
      <c r="AG655" s="112">
        <f>(幕後結果!$AI$2+幕後結果!$AI$4*幕後結果_最佳化!$U1656)*12/3</f>
        <v>0.60074992702166141</v>
      </c>
      <c r="AH655" s="112">
        <f>(幕後結果!$AJ$2+幕後結果!$AJ$4*幕後結果_最佳化!$V1656)*12/3</f>
        <v>-8.4434638395223915E-2</v>
      </c>
      <c r="AI655" s="86">
        <f>(幕後結果!$AK$2+幕後結果!$AK$4*幕後結果_最佳化!$W1656)*12/3</f>
        <v>-0.35419917697891146</v>
      </c>
      <c r="AJ655" s="46"/>
      <c r="AK655" s="46"/>
      <c r="AL655" s="46"/>
      <c r="AM655" s="94">
        <v>654</v>
      </c>
      <c r="AN655" s="112">
        <f t="shared" si="131"/>
        <v>7.4247517501758536E-2</v>
      </c>
      <c r="AO655" s="112">
        <f t="shared" si="132"/>
        <v>1.0465423313116538E-2</v>
      </c>
      <c r="AP655" s="112">
        <f t="shared" si="133"/>
        <v>7.6581179110056324E-2</v>
      </c>
      <c r="AQ655" s="112">
        <f t="shared" si="134"/>
        <v>0.12265980579174426</v>
      </c>
      <c r="AR655" s="112">
        <f t="shared" si="135"/>
        <v>0.1197498585886379</v>
      </c>
      <c r="AS655" s="112">
        <f t="shared" si="136"/>
        <v>0.14151845490234702</v>
      </c>
      <c r="AT655" s="112">
        <f t="shared" si="137"/>
        <v>8.1723768158882465E-2</v>
      </c>
      <c r="AU655" s="112">
        <f t="shared" si="138"/>
        <v>0.16554239912420018</v>
      </c>
      <c r="AV655" s="112">
        <f t="shared" si="139"/>
        <v>6.5605800437632159E-2</v>
      </c>
      <c r="AW655" s="112">
        <f t="shared" si="140"/>
        <v>0.14190579307162465</v>
      </c>
      <c r="AX655" s="112">
        <f t="shared" si="141"/>
        <v>1</v>
      </c>
      <c r="AY655" s="112">
        <f>SUMPRODUCT(AN655:AW655,幕後結果_最佳化!$Z$1005:$AI$1005)</f>
        <v>0.50844058233270961</v>
      </c>
      <c r="AZ655" s="112">
        <f>(SUMPRODUCT(AN655:AW655,MMULT(AN655:AW655,幕後結果!$AB$9:$AK$18)))*252</f>
        <v>5.0058422935380917E-2</v>
      </c>
      <c r="BA655" s="112">
        <f t="shared" si="142"/>
        <v>0.22373739726603803</v>
      </c>
      <c r="BB655" s="88">
        <f t="shared" si="143"/>
        <v>2.0807454990600083</v>
      </c>
      <c r="BC655" s="46"/>
      <c r="BD655" s="46"/>
    </row>
    <row r="656" spans="1:56">
      <c r="A656" s="81">
        <v>655</v>
      </c>
      <c r="B656" s="112">
        <v>0.43567227386667295</v>
      </c>
      <c r="C656" s="112">
        <v>0.47215441070400233</v>
      </c>
      <c r="D656" s="112">
        <v>0.85226407501890278</v>
      </c>
      <c r="E656" s="112">
        <v>0.89435284604198362</v>
      </c>
      <c r="F656" s="112">
        <v>0.6457745746895065</v>
      </c>
      <c r="G656" s="112">
        <v>0.21983818807343591</v>
      </c>
      <c r="H656" s="112">
        <v>0.46230029818201435</v>
      </c>
      <c r="I656" s="112">
        <v>0.20650432643182448</v>
      </c>
      <c r="J656" s="112">
        <v>0.71570828097265249</v>
      </c>
      <c r="K656" s="90">
        <v>0.4618630574089404</v>
      </c>
      <c r="L656" s="91"/>
      <c r="M656" s="92">
        <v>655</v>
      </c>
      <c r="N656" s="115">
        <v>-0.16195086407702614</v>
      </c>
      <c r="O656" s="115">
        <v>-6.985531280745097E-2</v>
      </c>
      <c r="P656" s="115">
        <v>1.0461931823217769</v>
      </c>
      <c r="Q656" s="115">
        <v>1.2500143429807902</v>
      </c>
      <c r="R656" s="115">
        <v>0.37393745349676338</v>
      </c>
      <c r="S656" s="115">
        <v>-0.77273981869154929</v>
      </c>
      <c r="T656" s="115">
        <v>-9.4640227414429387E-2</v>
      </c>
      <c r="U656" s="112">
        <v>-0.81861053772255477</v>
      </c>
      <c r="V656" s="112">
        <v>0.57013898114679584</v>
      </c>
      <c r="W656" s="84">
        <v>-9.5741204397416013E-2</v>
      </c>
      <c r="X656" s="46"/>
      <c r="Y656" s="85">
        <v>655</v>
      </c>
      <c r="Z656" s="112">
        <f>(幕後結果!$AB$2+幕後結果!$AB$4*幕後結果_最佳化!$N1657)*12/3</f>
        <v>-0.2493604845080456</v>
      </c>
      <c r="AA656" s="112">
        <f>(幕後結果!$AC$2+幕後結果!$AC$4*幕後結果_最佳化!$O1657)*12/3</f>
        <v>-1.4882555115861731</v>
      </c>
      <c r="AB656" s="112">
        <f>(幕後結果!$AD$2+幕後結果!$AD$4*幕後結果_最佳化!$P1657)*12/3</f>
        <v>1.3124445961764093</v>
      </c>
      <c r="AC656" s="112">
        <f>(幕後結果!$AE$2+幕後結果!$AE$4*幕後結果_最佳化!$Q1657)*12/3</f>
        <v>2.0192063825882878</v>
      </c>
      <c r="AD656" s="112">
        <f>(幕後結果!$AF$2+幕後結果!$AF$4*幕後結果_最佳化!$R1657)*12/3</f>
        <v>2.8293283694411167</v>
      </c>
      <c r="AE656" s="112">
        <f>(幕後結果!$AG$2+幕後結果!$AG$4*幕後結果_最佳化!$S1657)*12/3</f>
        <v>-0.72940928847986053</v>
      </c>
      <c r="AF656" s="112">
        <f>(幕後結果!$AH$2+幕後結果!$AH$4*幕後結果_最佳化!$T1657)*12/3</f>
        <v>0.14021092139720948</v>
      </c>
      <c r="AG656" s="112">
        <f>(幕後結果!$AI$2+幕後結果!$AI$4*幕後結果_最佳化!$U1657)*12/3</f>
        <v>0.503314169250351</v>
      </c>
      <c r="AH656" s="112">
        <f>(幕後結果!$AJ$2+幕後結果!$AJ$4*幕後結果_最佳化!$V1657)*12/3</f>
        <v>1.77627118997096</v>
      </c>
      <c r="AI656" s="86">
        <f>(幕後結果!$AK$2+幕後結果!$AK$4*幕後結果_最佳化!$W1657)*12/3</f>
        <v>0.29383506751957122</v>
      </c>
      <c r="AJ656" s="46"/>
      <c r="AK656" s="46"/>
      <c r="AL656" s="46"/>
      <c r="AM656" s="94">
        <v>655</v>
      </c>
      <c r="AN656" s="112">
        <f t="shared" si="131"/>
        <v>0.13468558816797058</v>
      </c>
      <c r="AO656" s="112">
        <f t="shared" si="132"/>
        <v>0.18767050173395547</v>
      </c>
      <c r="AP656" s="112">
        <f t="shared" si="133"/>
        <v>0.18142512424502202</v>
      </c>
      <c r="AQ656" s="112">
        <f t="shared" si="134"/>
        <v>0.12813512969980723</v>
      </c>
      <c r="AR656" s="112">
        <f t="shared" si="135"/>
        <v>4.2102721855752569E-2</v>
      </c>
      <c r="AS656" s="112">
        <f t="shared" si="136"/>
        <v>2.2462344374751222E-2</v>
      </c>
      <c r="AT656" s="112">
        <f t="shared" si="137"/>
        <v>0.10305786292166937</v>
      </c>
      <c r="AU656" s="112">
        <f t="shared" si="138"/>
        <v>8.1833609725774761E-2</v>
      </c>
      <c r="AV656" s="112">
        <f t="shared" si="139"/>
        <v>1.4257475211509846E-3</v>
      </c>
      <c r="AW656" s="112">
        <f t="shared" si="140"/>
        <v>0.11720136975414588</v>
      </c>
      <c r="AX656" s="112">
        <f t="shared" si="141"/>
        <v>1.0000000000000002</v>
      </c>
      <c r="AY656" s="112">
        <f>SUMPRODUCT(AN656:AW656,幕後結果_最佳化!$Z$1005:$AI$1005)</f>
        <v>5.1810683116582476E-2</v>
      </c>
      <c r="AZ656" s="112">
        <f>(SUMPRODUCT(AN656:AW656,MMULT(AN656:AW656,幕後結果!$AB$9:$AK$18)))*252</f>
        <v>5.8884599758722032E-2</v>
      </c>
      <c r="BA656" s="112">
        <f t="shared" si="142"/>
        <v>0.24266149212168384</v>
      </c>
      <c r="BB656" s="88">
        <f t="shared" si="143"/>
        <v>3.6720631026673847E-2</v>
      </c>
      <c r="BC656" s="46"/>
      <c r="BD656" s="46"/>
    </row>
    <row r="657" spans="1:56">
      <c r="A657" s="81">
        <v>656</v>
      </c>
      <c r="B657" s="112">
        <v>0.80616634181514879</v>
      </c>
      <c r="C657" s="112">
        <v>0.24595300120849117</v>
      </c>
      <c r="D657" s="112">
        <v>0.93599712717012218</v>
      </c>
      <c r="E657" s="112">
        <v>0.48690344528310492</v>
      </c>
      <c r="F657" s="112">
        <v>0.16399008697993511</v>
      </c>
      <c r="G657" s="112">
        <v>0.42872214279799747</v>
      </c>
      <c r="H657" s="112">
        <v>0.77965057442237651</v>
      </c>
      <c r="I657" s="112">
        <v>0.10593945291866014</v>
      </c>
      <c r="J657" s="112">
        <v>6.5368766336989514E-2</v>
      </c>
      <c r="K657" s="90">
        <v>0.2958723797172409</v>
      </c>
      <c r="L657" s="91"/>
      <c r="M657" s="92">
        <v>656</v>
      </c>
      <c r="N657" s="115">
        <v>0.86385542471725385</v>
      </c>
      <c r="O657" s="115">
        <v>-0.6872804716815224</v>
      </c>
      <c r="P657" s="115">
        <v>1.522013310137357</v>
      </c>
      <c r="Q657" s="115">
        <v>-3.2834093016757958E-2</v>
      </c>
      <c r="R657" s="115">
        <v>-0.97819037903910211</v>
      </c>
      <c r="S657" s="115">
        <v>-0.17962842770364623</v>
      </c>
      <c r="T657" s="115">
        <v>0.77101363258953071</v>
      </c>
      <c r="U657" s="112">
        <v>-1.2484155813933044</v>
      </c>
      <c r="V657" s="112">
        <v>-1.5111998812139933</v>
      </c>
      <c r="W657" s="84">
        <v>-0.53630936482553959</v>
      </c>
      <c r="X657" s="46"/>
      <c r="Y657" s="85">
        <v>656</v>
      </c>
      <c r="Z657" s="112">
        <f>(幕後結果!$AB$2+幕後結果!$AB$4*幕後結果_最佳化!$N1658)*12/3</f>
        <v>1.024229720473347</v>
      </c>
      <c r="AA657" s="112">
        <f>(幕後結果!$AC$2+幕後結果!$AC$4*幕後結果_最佳化!$O1658)*12/3</f>
        <v>-2.2499851528703743</v>
      </c>
      <c r="AB657" s="112">
        <f>(幕後結果!$AD$2+幕後結果!$AD$4*幕後結果_最佳化!$P1658)*12/3</f>
        <v>1.9707236300318425</v>
      </c>
      <c r="AC657" s="112">
        <f>(幕後結果!$AE$2+幕後結果!$AE$4*幕後結果_最佳化!$Q1658)*12/3</f>
        <v>1.1553852152107003</v>
      </c>
      <c r="AD657" s="112">
        <f>(幕後結果!$AF$2+幕後結果!$AF$4*幕後結果_最佳化!$R1658)*12/3</f>
        <v>1.4149974684957083</v>
      </c>
      <c r="AE657" s="112">
        <f>(幕後結果!$AG$2+幕後結果!$AG$4*幕後結果_最佳化!$S1658)*12/3</f>
        <v>-0.67336564987714864</v>
      </c>
      <c r="AF657" s="112">
        <f>(幕後結果!$AH$2+幕後結果!$AH$4*幕後結果_最佳化!$T1658)*12/3</f>
        <v>0.34121442191347651</v>
      </c>
      <c r="AG657" s="112">
        <f>(幕後結果!$AI$2+幕後結果!$AI$4*幕後結果_最佳化!$U1658)*12/3</f>
        <v>-0.33431699282972227</v>
      </c>
      <c r="AH657" s="112">
        <f>(幕後結果!$AJ$2+幕後結果!$AJ$4*幕後結果_最佳化!$V1658)*12/3</f>
        <v>7.5468242006280439E-2</v>
      </c>
      <c r="AI657" s="86">
        <f>(幕後結果!$AK$2+幕後結果!$AK$4*幕後結果_最佳化!$W1658)*12/3</f>
        <v>-0.44669927810527743</v>
      </c>
      <c r="AJ657" s="46"/>
      <c r="AK657" s="46"/>
      <c r="AL657" s="46"/>
      <c r="AM657" s="94">
        <v>656</v>
      </c>
      <c r="AN657" s="112">
        <f t="shared" si="131"/>
        <v>5.5815391504246163E-3</v>
      </c>
      <c r="AO657" s="112">
        <f t="shared" si="132"/>
        <v>0.17199141879309118</v>
      </c>
      <c r="AP657" s="112">
        <f t="shared" si="133"/>
        <v>6.6140297254313238E-2</v>
      </c>
      <c r="AQ657" s="112">
        <f t="shared" si="134"/>
        <v>3.5137337265815456E-3</v>
      </c>
      <c r="AR657" s="112">
        <f t="shared" si="135"/>
        <v>0.1972350313204245</v>
      </c>
      <c r="AS657" s="112">
        <f t="shared" si="136"/>
        <v>2.7505791611300668E-2</v>
      </c>
      <c r="AT657" s="112">
        <f t="shared" si="137"/>
        <v>0.24688783232533204</v>
      </c>
      <c r="AU657" s="112">
        <f t="shared" si="138"/>
        <v>0.14432625179126829</v>
      </c>
      <c r="AV657" s="112">
        <f t="shared" si="139"/>
        <v>2.8125030938985173E-2</v>
      </c>
      <c r="AW657" s="112">
        <f t="shared" si="140"/>
        <v>0.10869307308827875</v>
      </c>
      <c r="AX657" s="112">
        <f t="shared" si="141"/>
        <v>1</v>
      </c>
      <c r="AY657" s="112">
        <f>SUMPRODUCT(AN657:AW657,幕後結果_最佳化!$Z$1005:$AI$1005)</f>
        <v>0.28390926510756254</v>
      </c>
      <c r="AZ657" s="112">
        <f>(SUMPRODUCT(AN657:AW657,MMULT(AN657:AW657,幕後結果!$AB$9:$AK$18)))*252</f>
        <v>6.218208003830928E-2</v>
      </c>
      <c r="BA657" s="112">
        <f t="shared" si="142"/>
        <v>0.24936334942871874</v>
      </c>
      <c r="BB657" s="88">
        <f t="shared" si="143"/>
        <v>0.96649834733013062</v>
      </c>
      <c r="BC657" s="46"/>
      <c r="BD657" s="46"/>
    </row>
    <row r="658" spans="1:56">
      <c r="A658" s="81">
        <v>657</v>
      </c>
      <c r="B658" s="112">
        <v>0.68079595259307712</v>
      </c>
      <c r="C658" s="112">
        <v>0.28924816125543185</v>
      </c>
      <c r="D658" s="112">
        <v>0.10745698307826057</v>
      </c>
      <c r="E658" s="112">
        <v>0.30641032577729299</v>
      </c>
      <c r="F658" s="112">
        <v>0.36194707849743124</v>
      </c>
      <c r="G658" s="112">
        <v>0.39687574589354457</v>
      </c>
      <c r="H658" s="112">
        <v>0.55965914453444965</v>
      </c>
      <c r="I658" s="112">
        <v>0.72975127632811843</v>
      </c>
      <c r="J658" s="112">
        <v>3.6815188144256217E-2</v>
      </c>
      <c r="K658" s="90">
        <v>0.45610685463045941</v>
      </c>
      <c r="L658" s="91"/>
      <c r="M658" s="92">
        <v>657</v>
      </c>
      <c r="N658" s="115">
        <v>0.46992571030325475</v>
      </c>
      <c r="O658" s="115">
        <v>-0.55558246334920613</v>
      </c>
      <c r="P658" s="115">
        <v>-1.2401660950096696</v>
      </c>
      <c r="Q658" s="115">
        <v>-0.50605127938395467</v>
      </c>
      <c r="R658" s="115">
        <v>-0.35325916378759797</v>
      </c>
      <c r="S658" s="115">
        <v>-0.26144223323974519</v>
      </c>
      <c r="T658" s="115">
        <v>0.15010508152829738</v>
      </c>
      <c r="U658" s="112">
        <v>0.6120609276449368</v>
      </c>
      <c r="V658" s="112">
        <v>-1.7889033867312174</v>
      </c>
      <c r="W658" s="84">
        <v>-0.11024672202312741</v>
      </c>
      <c r="X658" s="46"/>
      <c r="Y658" s="85">
        <v>657</v>
      </c>
      <c r="Z658" s="112">
        <f>(幕後結果!$AB$2+幕後結果!$AB$4*幕後結果_最佳化!$N1659)*12/3</f>
        <v>0.53514612719718935</v>
      </c>
      <c r="AA658" s="112">
        <f>(幕後結果!$AC$2+幕後結果!$AC$4*幕後結果_最佳化!$O1659)*12/3</f>
        <v>-2.1027223052416177</v>
      </c>
      <c r="AB658" s="112">
        <f>(幕後結果!$AD$2+幕後結果!$AD$4*幕後結果_最佳化!$P1659)*12/3</f>
        <v>-0.52644110733757188</v>
      </c>
      <c r="AC658" s="112">
        <f>(幕後結果!$AE$2+幕後結果!$AE$4*幕後結果_最佳化!$Q1659)*12/3</f>
        <v>0.16040314904937703</v>
      </c>
      <c r="AD658" s="112">
        <f>(幕後結果!$AF$2+幕後結果!$AF$4*幕後結果_最佳化!$R1659)*12/3</f>
        <v>1.4294551947424532</v>
      </c>
      <c r="AE658" s="112">
        <f>(幕後結果!$AG$2+幕後結果!$AG$4*幕後結果_最佳化!$S1659)*12/3</f>
        <v>-0.70028889620110002</v>
      </c>
      <c r="AF658" s="112">
        <f>(幕後結果!$AH$2+幕後結果!$AH$4*幕後結果_最佳化!$T1659)*12/3</f>
        <v>-0.25991065675147129</v>
      </c>
      <c r="AG658" s="112">
        <f>(幕後結果!$AI$2+幕後結果!$AI$4*幕後結果_最佳化!$U1659)*12/3</f>
        <v>0.16388912347437928</v>
      </c>
      <c r="AH658" s="112">
        <f>(幕後結果!$AJ$2+幕後結果!$AJ$4*幕後結果_最佳化!$V1659)*12/3</f>
        <v>-0.4579739205025648</v>
      </c>
      <c r="AI658" s="86">
        <f>(幕後結果!$AK$2+幕後結果!$AK$4*幕後結果_最佳化!$W1659)*12/3</f>
        <v>-0.53915657046278964</v>
      </c>
      <c r="AJ658" s="46"/>
      <c r="AK658" s="46"/>
      <c r="AL658" s="46"/>
      <c r="AM658" s="94">
        <v>657</v>
      </c>
      <c r="AN658" s="112">
        <f t="shared" si="131"/>
        <v>0.13141300085266081</v>
      </c>
      <c r="AO658" s="112">
        <f t="shared" si="132"/>
        <v>2.6790517139741725E-2</v>
      </c>
      <c r="AP658" s="112">
        <f t="shared" si="133"/>
        <v>0.13965534971114701</v>
      </c>
      <c r="AQ658" s="112">
        <f t="shared" si="134"/>
        <v>0.16646680296789607</v>
      </c>
      <c r="AR658" s="112">
        <f t="shared" si="135"/>
        <v>0.1034671095164824</v>
      </c>
      <c r="AS658" s="112">
        <f t="shared" si="136"/>
        <v>7.4016218722245855E-2</v>
      </c>
      <c r="AT658" s="112">
        <f t="shared" si="137"/>
        <v>0.14563457777363406</v>
      </c>
      <c r="AU658" s="112">
        <f t="shared" si="138"/>
        <v>5.7947246102658286E-2</v>
      </c>
      <c r="AV658" s="112">
        <f t="shared" si="139"/>
        <v>3.2346606829087368E-2</v>
      </c>
      <c r="AW658" s="112">
        <f t="shared" si="140"/>
        <v>0.1222625703844462</v>
      </c>
      <c r="AX658" s="112">
        <f t="shared" si="141"/>
        <v>0.99999999999999989</v>
      </c>
      <c r="AY658" s="112">
        <f>SUMPRODUCT(AN658:AW658,幕後結果_最佳化!$Z$1005:$AI$1005)</f>
        <v>0.43608970063795138</v>
      </c>
      <c r="AZ658" s="112">
        <f>(SUMPRODUCT(AN658:AW658,MMULT(AN658:AW658,幕後結果!$AB$9:$AK$18)))*252</f>
        <v>4.5905146060875882E-2</v>
      </c>
      <c r="BA658" s="112">
        <f t="shared" si="142"/>
        <v>0.21425486239727648</v>
      </c>
      <c r="BB658" s="88">
        <f t="shared" si="143"/>
        <v>1.835149486170772</v>
      </c>
      <c r="BC658" s="46"/>
      <c r="BD658" s="46"/>
    </row>
    <row r="659" spans="1:56">
      <c r="A659" s="81">
        <v>658</v>
      </c>
      <c r="B659" s="112">
        <v>0.94736369563715406</v>
      </c>
      <c r="C659" s="112">
        <v>0.11569826378505277</v>
      </c>
      <c r="D659" s="112">
        <v>0.38713091673406375</v>
      </c>
      <c r="E659" s="112">
        <v>0.30606931076180754</v>
      </c>
      <c r="F659" s="112">
        <v>0.53602477103945789</v>
      </c>
      <c r="G659" s="112">
        <v>0.83469141163072536</v>
      </c>
      <c r="H659" s="112">
        <v>0.63560022183039866</v>
      </c>
      <c r="I659" s="112">
        <v>0.72463060436968374</v>
      </c>
      <c r="J659" s="112">
        <v>0.38054517942874355</v>
      </c>
      <c r="K659" s="90">
        <v>0.2678621670655692</v>
      </c>
      <c r="L659" s="91"/>
      <c r="M659" s="92">
        <v>658</v>
      </c>
      <c r="N659" s="115">
        <v>1.6198122746551515</v>
      </c>
      <c r="O659" s="115">
        <v>-1.196769196809756</v>
      </c>
      <c r="P659" s="115">
        <v>-0.28680473985414745</v>
      </c>
      <c r="Q659" s="115">
        <v>-0.50702308425148412</v>
      </c>
      <c r="R659" s="115">
        <v>9.0423783106580821E-2</v>
      </c>
      <c r="S659" s="115">
        <v>0.97287148884073726</v>
      </c>
      <c r="T659" s="115">
        <v>0.34672283101971169</v>
      </c>
      <c r="U659" s="112">
        <v>0.59665342949645173</v>
      </c>
      <c r="V659" s="112">
        <v>-0.30404926474525934</v>
      </c>
      <c r="W659" s="84">
        <v>-0.61929151351956679</v>
      </c>
      <c r="X659" s="46"/>
      <c r="Y659" s="85">
        <v>658</v>
      </c>
      <c r="Z659" s="112">
        <f>(幕後結果!$AB$2+幕後結果!$AB$4*幕後結果_最佳化!$N1660)*12/3</f>
        <v>1.9627882475429501</v>
      </c>
      <c r="AA659" s="112">
        <f>(幕後結果!$AC$2+幕後結果!$AC$4*幕後結果_最佳化!$O1660)*12/3</f>
        <v>-2.8864164052908432</v>
      </c>
      <c r="AB659" s="112">
        <f>(幕後結果!$AD$2+幕後結果!$AD$4*幕後結果_最佳化!$P1660)*12/3</f>
        <v>0.58031982537340931</v>
      </c>
      <c r="AC659" s="112">
        <f>(幕後結果!$AE$2+幕後結果!$AE$4*幕後結果_最佳化!$Q1660)*12/3</f>
        <v>0.3419934694011626</v>
      </c>
      <c r="AD659" s="112">
        <f>(幕後結果!$AF$2+幕後結果!$AF$4*幕後結果_最佳化!$R1660)*12/3</f>
        <v>2.206126128223497</v>
      </c>
      <c r="AE659" s="112">
        <f>(幕後結果!$AG$2+幕後結果!$AG$4*幕後結果_最佳化!$S1660)*12/3</f>
        <v>0.43983835082277861</v>
      </c>
      <c r="AF659" s="112">
        <f>(幕後結果!$AH$2+幕後結果!$AH$4*幕後結果_最佳化!$T1660)*12/3</f>
        <v>-0.139532373472913</v>
      </c>
      <c r="AG659" s="112">
        <f>(幕後結果!$AI$2+幕後結果!$AI$4*幕後結果_最佳化!$U1660)*12/3</f>
        <v>0.62650846426739948</v>
      </c>
      <c r="AH659" s="112">
        <f>(幕後結果!$AJ$2+幕後結果!$AJ$4*幕後結果_最佳化!$V1660)*12/3</f>
        <v>1.3531671746821596</v>
      </c>
      <c r="AI659" s="86">
        <f>(幕後結果!$AK$2+幕後結果!$AK$4*幕後結果_最佳化!$W1660)*12/3</f>
        <v>-0.40553559182566046</v>
      </c>
      <c r="AJ659" s="46"/>
      <c r="AK659" s="46"/>
      <c r="AL659" s="46"/>
      <c r="AM659" s="94">
        <v>658</v>
      </c>
      <c r="AN659" s="112">
        <f t="shared" si="131"/>
        <v>0.10743697077239037</v>
      </c>
      <c r="AO659" s="112">
        <f t="shared" si="132"/>
        <v>0.10778328094981268</v>
      </c>
      <c r="AP659" s="112">
        <f t="shared" si="133"/>
        <v>5.5246991119876805E-2</v>
      </c>
      <c r="AQ659" s="112">
        <f t="shared" si="134"/>
        <v>6.8438111272845978E-2</v>
      </c>
      <c r="AR659" s="112">
        <f t="shared" si="135"/>
        <v>0.13590604686154714</v>
      </c>
      <c r="AS659" s="112">
        <f t="shared" si="136"/>
        <v>0.1849718106946984</v>
      </c>
      <c r="AT659" s="112">
        <f t="shared" si="137"/>
        <v>6.5832753165380217E-2</v>
      </c>
      <c r="AU659" s="112">
        <f t="shared" si="138"/>
        <v>8.411286459114925E-2</v>
      </c>
      <c r="AV659" s="112">
        <f t="shared" si="139"/>
        <v>9.4981346580858342E-3</v>
      </c>
      <c r="AW659" s="112">
        <f t="shared" si="140"/>
        <v>0.18077303591421354</v>
      </c>
      <c r="AX659" s="112">
        <f t="shared" si="141"/>
        <v>1</v>
      </c>
      <c r="AY659" s="112">
        <f>SUMPRODUCT(AN659:AW659,幕後結果_最佳化!$Z$1005:$AI$1005)</f>
        <v>0.25353889324414203</v>
      </c>
      <c r="AZ659" s="112">
        <f>(SUMPRODUCT(AN659:AW659,MMULT(AN659:AW659,幕後結果!$AB$9:$AK$18)))*252</f>
        <v>5.8012578099679447E-2</v>
      </c>
      <c r="BA659" s="112">
        <f t="shared" si="142"/>
        <v>0.24085800401830007</v>
      </c>
      <c r="BB659" s="88">
        <f t="shared" si="143"/>
        <v>0.87453557585795638</v>
      </c>
      <c r="BC659" s="46"/>
      <c r="BD659" s="46"/>
    </row>
    <row r="660" spans="1:56">
      <c r="A660" s="81">
        <v>659</v>
      </c>
      <c r="B660" s="112">
        <v>0.6106101919990945</v>
      </c>
      <c r="C660" s="112">
        <v>0.71376059137251913</v>
      </c>
      <c r="D660" s="112">
        <v>0.76181128335092541</v>
      </c>
      <c r="E660" s="112">
        <v>0.49167565185109363</v>
      </c>
      <c r="F660" s="112">
        <v>0.31482355061577993</v>
      </c>
      <c r="G660" s="112">
        <v>7.5491542647405652E-3</v>
      </c>
      <c r="H660" s="112">
        <v>0.82119955946027212</v>
      </c>
      <c r="I660" s="112">
        <v>0.30281120855774279</v>
      </c>
      <c r="J660" s="112">
        <v>0.50000774638025658</v>
      </c>
      <c r="K660" s="90">
        <v>0.24974839595653431</v>
      </c>
      <c r="L660" s="91"/>
      <c r="M660" s="92">
        <v>659</v>
      </c>
      <c r="N660" s="115">
        <v>0.28090975811441488</v>
      </c>
      <c r="O660" s="115">
        <v>0.56440458787608738</v>
      </c>
      <c r="P660" s="115">
        <v>0.71214105548107209</v>
      </c>
      <c r="Q660" s="115">
        <v>-2.086756081994786E-2</v>
      </c>
      <c r="R660" s="115">
        <v>-0.48222361736015201</v>
      </c>
      <c r="S660" s="115">
        <v>-2.4300123457753369</v>
      </c>
      <c r="T660" s="115">
        <v>0.9199461870858312</v>
      </c>
      <c r="U660" s="112">
        <v>-0.51633219043678469</v>
      </c>
      <c r="V660" s="112">
        <v>1.9417295778404784E-5</v>
      </c>
      <c r="W660" s="84">
        <v>-0.67528172574820011</v>
      </c>
      <c r="X660" s="46"/>
      <c r="Y660" s="85">
        <v>659</v>
      </c>
      <c r="Z660" s="112">
        <f>(幕後結果!$AB$2+幕後結果!$AB$4*幕後結果_最佳化!$N1661)*12/3</f>
        <v>0.30047329673922096</v>
      </c>
      <c r="AA660" s="112">
        <f>(幕後結果!$AC$2+幕後結果!$AC$4*幕後結果_最佳化!$O1661)*12/3</f>
        <v>-0.57572113549530024</v>
      </c>
      <c r="AB660" s="112">
        <f>(幕後結果!$AD$2+幕後結果!$AD$4*幕後結果_最佳化!$P1661)*12/3</f>
        <v>1.2209733108636143</v>
      </c>
      <c r="AC660" s="112">
        <f>(幕後結果!$AE$2+幕後結果!$AE$4*幕後結果_最佳化!$Q1661)*12/3</f>
        <v>1.1549940966607342</v>
      </c>
      <c r="AD660" s="112">
        <f>(幕後結果!$AF$2+幕後結果!$AF$4*幕後結果_最佳化!$R1661)*12/3</f>
        <v>1.9440527796985598</v>
      </c>
      <c r="AE660" s="112">
        <f>(幕後結果!$AG$2+幕後結果!$AG$4*幕後結果_最佳化!$S1661)*12/3</f>
        <v>-2.4901088795393962</v>
      </c>
      <c r="AF660" s="112">
        <f>(幕後結果!$AH$2+幕後結果!$AH$4*幕後結果_最佳化!$T1661)*12/3</f>
        <v>0.67090629593661177</v>
      </c>
      <c r="AG660" s="112">
        <f>(幕後結果!$AI$2+幕後結果!$AI$4*幕後結果_最佳化!$U1661)*12/3</f>
        <v>1.051843262066765E-2</v>
      </c>
      <c r="AH660" s="112">
        <f>(幕後結果!$AJ$2+幕後結果!$AJ$4*幕後結果_最佳化!$V1661)*12/3</f>
        <v>1.3364491920431323</v>
      </c>
      <c r="AI660" s="86">
        <f>(幕後結果!$AK$2+幕後結果!$AK$4*幕後結果_最佳化!$W1661)*12/3</f>
        <v>-0.13657828838248548</v>
      </c>
      <c r="AJ660" s="46"/>
      <c r="AK660" s="46"/>
      <c r="AL660" s="46"/>
      <c r="AM660" s="94">
        <v>659</v>
      </c>
      <c r="AN660" s="112">
        <f t="shared" si="131"/>
        <v>4.2276434649060009E-2</v>
      </c>
      <c r="AO660" s="112">
        <f t="shared" si="132"/>
        <v>0.14485577316767206</v>
      </c>
      <c r="AP660" s="112">
        <f t="shared" si="133"/>
        <v>9.4705654517689933E-2</v>
      </c>
      <c r="AQ660" s="112">
        <f t="shared" si="134"/>
        <v>0.17630669337198737</v>
      </c>
      <c r="AR660" s="112">
        <f t="shared" si="135"/>
        <v>5.2241760546689983E-2</v>
      </c>
      <c r="AS660" s="112">
        <f t="shared" si="136"/>
        <v>0.15600781223484972</v>
      </c>
      <c r="AT660" s="112">
        <f t="shared" si="137"/>
        <v>8.8872052876183369E-2</v>
      </c>
      <c r="AU660" s="112">
        <f t="shared" si="138"/>
        <v>0.12430415354356306</v>
      </c>
      <c r="AV660" s="112">
        <f t="shared" si="139"/>
        <v>0.11299136129075814</v>
      </c>
      <c r="AW660" s="112">
        <f t="shared" si="140"/>
        <v>7.4383038015464475E-3</v>
      </c>
      <c r="AX660" s="112">
        <f t="shared" si="141"/>
        <v>1</v>
      </c>
      <c r="AY660" s="112">
        <f>SUMPRODUCT(AN660:AW660,幕後結果_最佳化!$Z$1005:$AI$1005)</f>
        <v>0.27210064661694949</v>
      </c>
      <c r="AZ660" s="112">
        <f>(SUMPRODUCT(AN660:AW660,MMULT(AN660:AW660,幕後結果!$AB$9:$AK$18)))*252</f>
        <v>5.1381964907535237E-2</v>
      </c>
      <c r="BA660" s="112">
        <f t="shared" si="142"/>
        <v>0.22667590279413302</v>
      </c>
      <c r="BB660" s="88">
        <f t="shared" si="143"/>
        <v>1.0111381218369271</v>
      </c>
      <c r="BC660" s="46"/>
      <c r="BD660" s="46"/>
    </row>
    <row r="661" spans="1:56">
      <c r="A661" s="81">
        <v>660</v>
      </c>
      <c r="B661" s="112">
        <v>0.41960682878734978</v>
      </c>
      <c r="C661" s="112">
        <v>0.31356721544002886</v>
      </c>
      <c r="D661" s="112">
        <v>0.93088300934365731</v>
      </c>
      <c r="E661" s="112">
        <v>0.27913563449340817</v>
      </c>
      <c r="F661" s="112">
        <v>0.24095819932671847</v>
      </c>
      <c r="G661" s="112">
        <v>0.21298054253268428</v>
      </c>
      <c r="H661" s="112">
        <v>0.48597920464551247</v>
      </c>
      <c r="I661" s="112">
        <v>0.46738150261884548</v>
      </c>
      <c r="J661" s="112">
        <v>0.2488471995335384</v>
      </c>
      <c r="K661" s="90">
        <v>0.77615463623903591</v>
      </c>
      <c r="L661" s="91"/>
      <c r="M661" s="92">
        <v>660</v>
      </c>
      <c r="N661" s="115">
        <v>-0.20289940727144118</v>
      </c>
      <c r="O661" s="115">
        <v>-0.48576409927746617</v>
      </c>
      <c r="P661" s="115">
        <v>1.4823996716046683</v>
      </c>
      <c r="Q661" s="115">
        <v>-0.58541118617086996</v>
      </c>
      <c r="R661" s="115">
        <v>-0.70322362468104549</v>
      </c>
      <c r="S661" s="115">
        <v>-0.79612207408570279</v>
      </c>
      <c r="T661" s="115">
        <v>-3.5152160163926152E-2</v>
      </c>
      <c r="U661" s="112">
        <v>-8.1853759907164009E-2</v>
      </c>
      <c r="V661" s="112">
        <v>-0.67812191120399512</v>
      </c>
      <c r="W661" s="84">
        <v>0.75927055527007137</v>
      </c>
      <c r="X661" s="46"/>
      <c r="Y661" s="85">
        <v>660</v>
      </c>
      <c r="Z661" s="112">
        <f>(幕後結果!$AB$2+幕後結果!$AB$4*幕後結果_最佳化!$N1662)*12/3</f>
        <v>-0.30020016456300302</v>
      </c>
      <c r="AA661" s="112">
        <f>(幕後結果!$AC$2+幕後結果!$AC$4*幕後結果_最佳化!$O1662)*12/3</f>
        <v>-2.0649659678172911</v>
      </c>
      <c r="AB661" s="112">
        <f>(幕後結果!$AD$2+幕後結果!$AD$4*幕後結果_最佳化!$P1662)*12/3</f>
        <v>1.6356010233542648</v>
      </c>
      <c r="AC661" s="112">
        <f>(幕後結果!$AE$2+幕後結果!$AE$4*幕後結果_最佳化!$Q1662)*12/3</f>
        <v>0.71666970255516826</v>
      </c>
      <c r="AD661" s="112">
        <f>(幕後結果!$AF$2+幕後結果!$AF$4*幕後結果_最佳化!$R1662)*12/3</f>
        <v>1.296673989486731</v>
      </c>
      <c r="AE661" s="112">
        <f>(幕後結果!$AG$2+幕後結果!$AG$4*幕後結果_最佳化!$S1662)*12/3</f>
        <v>-1.1984316982489813</v>
      </c>
      <c r="AF661" s="112">
        <f>(幕後結果!$AH$2+幕後結果!$AH$4*幕後結果_最佳化!$T1662)*12/3</f>
        <v>-0.1168036643156648</v>
      </c>
      <c r="AG661" s="112">
        <f>(幕後結果!$AI$2+幕後結果!$AI$4*幕後結果_最佳化!$U1662)*12/3</f>
        <v>-0.11495627189393526</v>
      </c>
      <c r="AH661" s="112">
        <f>(幕後結果!$AJ$2+幕後結果!$AJ$4*幕後結果_最佳化!$V1662)*12/3</f>
        <v>0.4824340258444817</v>
      </c>
      <c r="AI661" s="86">
        <f>(幕後結果!$AK$2+幕後結果!$AK$4*幕後結果_最佳化!$W1662)*12/3</f>
        <v>0.35036732349464</v>
      </c>
      <c r="AJ661" s="46"/>
      <c r="AK661" s="46"/>
      <c r="AL661" s="46"/>
      <c r="AM661" s="94">
        <v>660</v>
      </c>
      <c r="AN661" s="112">
        <f t="shared" si="131"/>
        <v>0.15050954308679554</v>
      </c>
      <c r="AO661" s="112">
        <f t="shared" si="132"/>
        <v>0.14324887633140737</v>
      </c>
      <c r="AP661" s="112">
        <f t="shared" si="133"/>
        <v>0.12929876348331032</v>
      </c>
      <c r="AQ661" s="112">
        <f t="shared" si="134"/>
        <v>4.2625625965673201E-2</v>
      </c>
      <c r="AR661" s="112">
        <f t="shared" si="135"/>
        <v>0.11242744508573137</v>
      </c>
      <c r="AS661" s="112">
        <f t="shared" si="136"/>
        <v>1.1663185091461583E-2</v>
      </c>
      <c r="AT661" s="112">
        <f t="shared" si="137"/>
        <v>0.14632012918704768</v>
      </c>
      <c r="AU661" s="112">
        <f t="shared" si="138"/>
        <v>8.8322071315243708E-2</v>
      </c>
      <c r="AV661" s="112">
        <f t="shared" si="139"/>
        <v>7.5755038410426814E-2</v>
      </c>
      <c r="AW661" s="112">
        <f t="shared" si="140"/>
        <v>9.982932204290236E-2</v>
      </c>
      <c r="AX661" s="112">
        <f t="shared" si="141"/>
        <v>1</v>
      </c>
      <c r="AY661" s="112">
        <f>SUMPRODUCT(AN661:AW661,幕後結果_最佳化!$Z$1005:$AI$1005)</f>
        <v>0.23978677934580475</v>
      </c>
      <c r="AZ661" s="112">
        <f>(SUMPRODUCT(AN661:AW661,MMULT(AN661:AW661,幕後結果!$AB$9:$AK$18)))*252</f>
        <v>5.5147214885123058E-2</v>
      </c>
      <c r="BA661" s="112">
        <f t="shared" si="142"/>
        <v>0.23483444143720286</v>
      </c>
      <c r="BB661" s="88">
        <f t="shared" si="143"/>
        <v>0.8384067436652145</v>
      </c>
      <c r="BC661" s="46"/>
      <c r="BD661" s="46"/>
    </row>
    <row r="662" spans="1:56">
      <c r="A662" s="81">
        <v>661</v>
      </c>
      <c r="B662" s="112">
        <v>0.6850632361145681</v>
      </c>
      <c r="C662" s="112">
        <v>0.95849773945307493</v>
      </c>
      <c r="D662" s="112">
        <v>0.49004689102264498</v>
      </c>
      <c r="E662" s="112">
        <v>0.21181662256238387</v>
      </c>
      <c r="F662" s="112">
        <v>6.7555440360528962E-2</v>
      </c>
      <c r="G662" s="112">
        <v>0.57294799085428849</v>
      </c>
      <c r="H662" s="112">
        <v>0.4172757499078168</v>
      </c>
      <c r="I662" s="112">
        <v>0.71029294421558764</v>
      </c>
      <c r="J662" s="112">
        <v>0.43975899990019407</v>
      </c>
      <c r="K662" s="90">
        <v>0.44238577593291173</v>
      </c>
      <c r="L662" s="91"/>
      <c r="M662" s="92">
        <v>661</v>
      </c>
      <c r="N662" s="115">
        <v>0.48190486806490557</v>
      </c>
      <c r="O662" s="115">
        <v>1.7335130440319615</v>
      </c>
      <c r="P662" s="115">
        <v>-2.4951333129222247E-2</v>
      </c>
      <c r="Q662" s="115">
        <v>-0.80013385995214048</v>
      </c>
      <c r="R662" s="115">
        <v>-1.4942477329498081</v>
      </c>
      <c r="S662" s="115">
        <v>0.18388455911815221</v>
      </c>
      <c r="T662" s="115">
        <v>-0.20886772544518473</v>
      </c>
      <c r="U662" s="112">
        <v>0.55424072353086562</v>
      </c>
      <c r="V662" s="112">
        <v>-0.15158026496556806</v>
      </c>
      <c r="W662" s="84">
        <v>-0.14492314552618454</v>
      </c>
      <c r="X662" s="46"/>
      <c r="Y662" s="85">
        <v>661</v>
      </c>
      <c r="Z662" s="112">
        <f>(幕後結果!$AB$2+幕後結果!$AB$4*幕後結果_最佳化!$N1663)*12/3</f>
        <v>0.55001885527053496</v>
      </c>
      <c r="AA662" s="112">
        <f>(幕後結果!$AC$2+幕後結果!$AC$4*幕後結果_最佳化!$O1663)*12/3</f>
        <v>1.0528590524544297</v>
      </c>
      <c r="AB662" s="112">
        <f>(幕後結果!$AD$2+幕後結果!$AD$4*幕後結果_最佳化!$P1663)*12/3</f>
        <v>0.76196759282422299</v>
      </c>
      <c r="AC662" s="112">
        <f>(幕後結果!$AE$2+幕後結果!$AE$4*幕後結果_最佳化!$Q1663)*12/3</f>
        <v>0.63040196953639771</v>
      </c>
      <c r="AD662" s="112">
        <f>(幕後結果!$AF$2+幕後結果!$AF$4*幕後結果_最佳化!$R1663)*12/3</f>
        <v>1.0110941820528394</v>
      </c>
      <c r="AE662" s="112">
        <f>(幕後結果!$AG$2+幕後結果!$AG$4*幕後結果_最佳化!$S1663)*12/3</f>
        <v>0.25321600300242353</v>
      </c>
      <c r="AF662" s="112">
        <f>(幕後結果!$AH$2+幕後結果!$AH$4*幕後結果_最佳化!$T1663)*12/3</f>
        <v>-0.31923688918451076</v>
      </c>
      <c r="AG662" s="112">
        <f>(幕後結果!$AI$2+幕後結果!$AI$4*幕後結果_最佳化!$U1663)*12/3</f>
        <v>0.69721065927506098</v>
      </c>
      <c r="AH662" s="112">
        <f>(幕後結果!$AJ$2+幕後結果!$AJ$4*幕後結果_最佳化!$V1663)*12/3</f>
        <v>0.6282807753847871</v>
      </c>
      <c r="AI662" s="86">
        <f>(幕後結果!$AK$2+幕後結果!$AK$4*幕後結果_最佳化!$W1663)*12/3</f>
        <v>0.3540693569919533</v>
      </c>
      <c r="AJ662" s="46"/>
      <c r="AK662" s="46"/>
      <c r="AL662" s="46"/>
      <c r="AM662" s="94">
        <v>661</v>
      </c>
      <c r="AN662" s="112">
        <f t="shared" si="131"/>
        <v>3.2224403469784543E-2</v>
      </c>
      <c r="AO662" s="112">
        <f t="shared" si="132"/>
        <v>6.5919962779348196E-2</v>
      </c>
      <c r="AP662" s="112">
        <f t="shared" si="133"/>
        <v>0.14440397161357582</v>
      </c>
      <c r="AQ662" s="112">
        <f t="shared" si="134"/>
        <v>0.10882886835144388</v>
      </c>
      <c r="AR662" s="112">
        <f t="shared" si="135"/>
        <v>0.23082620472959323</v>
      </c>
      <c r="AS662" s="112">
        <f t="shared" si="136"/>
        <v>0.17823847379565019</v>
      </c>
      <c r="AT662" s="112">
        <f t="shared" si="137"/>
        <v>1.886772936341885E-2</v>
      </c>
      <c r="AU662" s="112">
        <f t="shared" si="138"/>
        <v>3.7185135011133644E-2</v>
      </c>
      <c r="AV662" s="112">
        <f t="shared" si="139"/>
        <v>0.15597352857116589</v>
      </c>
      <c r="AW662" s="112">
        <f t="shared" si="140"/>
        <v>2.7531722314885678E-2</v>
      </c>
      <c r="AX662" s="112">
        <f t="shared" si="141"/>
        <v>0.99999999999999989</v>
      </c>
      <c r="AY662" s="112">
        <f>SUMPRODUCT(AN662:AW662,幕後結果_最佳化!$Z$1005:$AI$1005)</f>
        <v>0.73663246084542433</v>
      </c>
      <c r="AZ662" s="112">
        <f>(SUMPRODUCT(AN662:AW662,MMULT(AN662:AW662,幕後結果!$AB$9:$AK$18)))*252</f>
        <v>5.937712716730139E-2</v>
      </c>
      <c r="BA662" s="112">
        <f t="shared" si="142"/>
        <v>0.24367422343633599</v>
      </c>
      <c r="BB662" s="88">
        <f t="shared" si="143"/>
        <v>2.8469669506371633</v>
      </c>
      <c r="BC662" s="46"/>
      <c r="BD662" s="46"/>
    </row>
    <row r="663" spans="1:56">
      <c r="A663" s="81">
        <v>662</v>
      </c>
      <c r="B663" s="112">
        <v>0.12686931869144913</v>
      </c>
      <c r="C663" s="112">
        <v>0.26753064218276013</v>
      </c>
      <c r="D663" s="112">
        <v>0.46847729296828611</v>
      </c>
      <c r="E663" s="112">
        <v>0.25890298495542741</v>
      </c>
      <c r="F663" s="112">
        <v>3.5061300161687736E-2</v>
      </c>
      <c r="G663" s="112">
        <v>6.2661902902936273E-2</v>
      </c>
      <c r="H663" s="112">
        <v>0.29223871381702815</v>
      </c>
      <c r="I663" s="112">
        <v>0.34374322142234837</v>
      </c>
      <c r="J663" s="112">
        <v>0.78724610888598101</v>
      </c>
      <c r="K663" s="90">
        <v>0.95976453478420254</v>
      </c>
      <c r="L663" s="91"/>
      <c r="M663" s="92">
        <v>662</v>
      </c>
      <c r="N663" s="115">
        <v>-1.1413155405118063</v>
      </c>
      <c r="O663" s="115">
        <v>-0.62029849686272565</v>
      </c>
      <c r="P663" s="115">
        <v>-7.9098111093654763E-2</v>
      </c>
      <c r="Q663" s="115">
        <v>-0.64673113319759068</v>
      </c>
      <c r="R663" s="115">
        <v>-1.8111179189390252</v>
      </c>
      <c r="S663" s="115">
        <v>-1.5328054159524445</v>
      </c>
      <c r="T663" s="115">
        <v>-0.54685634766567293</v>
      </c>
      <c r="U663" s="112">
        <v>-0.40226848854660141</v>
      </c>
      <c r="V663" s="112">
        <v>0.79690228759042736</v>
      </c>
      <c r="W663" s="84">
        <v>1.7479601362863342</v>
      </c>
      <c r="X663" s="46"/>
      <c r="Y663" s="85">
        <v>662</v>
      </c>
      <c r="Z663" s="112">
        <f>(幕後結果!$AB$2+幕後結果!$AB$4*幕後結果_最佳化!$N1664)*12/3</f>
        <v>-1.4652910872324441</v>
      </c>
      <c r="AA663" s="112">
        <f>(幕後結果!$AC$2+幕後結果!$AC$4*幕後結果_最佳化!$O1664)*12/3</f>
        <v>-2.3318985339207736</v>
      </c>
      <c r="AB663" s="112">
        <f>(幕後結果!$AD$2+幕後結果!$AD$4*幕後結果_最佳化!$P1664)*12/3</f>
        <v>-1.2867806435012508E-2</v>
      </c>
      <c r="AC663" s="112">
        <f>(幕後結果!$AE$2+幕後結果!$AE$4*幕後結果_最佳化!$Q1664)*12/3</f>
        <v>0.22492544156642225</v>
      </c>
      <c r="AD663" s="112">
        <f>(幕後結果!$AF$2+幕後結果!$AF$4*幕後結果_最佳化!$R1664)*12/3</f>
        <v>-0.3977904923924469</v>
      </c>
      <c r="AE663" s="112">
        <f>(幕後結果!$AG$2+幕後結果!$AG$4*幕後結果_最佳化!$S1664)*12/3</f>
        <v>-2.2240052383123512</v>
      </c>
      <c r="AF663" s="112">
        <f>(幕後結果!$AH$2+幕後結果!$AH$4*幕後結果_最佳化!$T1664)*12/3</f>
        <v>-0.70884527042055012</v>
      </c>
      <c r="AG663" s="112">
        <f>(幕後結果!$AI$2+幕後結果!$AI$4*幕後結果_最佳化!$U1664)*12/3</f>
        <v>-1.1431515211186196</v>
      </c>
      <c r="AH663" s="112">
        <f>(幕後結果!$AJ$2+幕後結果!$AJ$4*幕後結果_最佳化!$V1664)*12/3</f>
        <v>1.0070217002888455</v>
      </c>
      <c r="AI663" s="86">
        <f>(幕後結果!$AK$2+幕後結果!$AK$4*幕後結果_最佳化!$W1664)*12/3</f>
        <v>0.62145270842666034</v>
      </c>
      <c r="AJ663" s="46"/>
      <c r="AK663" s="46"/>
      <c r="AL663" s="46"/>
      <c r="AM663" s="94">
        <v>662</v>
      </c>
      <c r="AN663" s="112">
        <f t="shared" si="131"/>
        <v>2.2464197810378863E-2</v>
      </c>
      <c r="AO663" s="112">
        <f t="shared" si="132"/>
        <v>7.0521555789785528E-2</v>
      </c>
      <c r="AP663" s="112">
        <f t="shared" si="133"/>
        <v>0.19896712397986721</v>
      </c>
      <c r="AQ663" s="112">
        <f t="shared" si="134"/>
        <v>6.2838910548566704E-2</v>
      </c>
      <c r="AR663" s="112">
        <f t="shared" si="135"/>
        <v>0.21624356134381717</v>
      </c>
      <c r="AS663" s="112">
        <f t="shared" si="136"/>
        <v>1.5109135221726683E-2</v>
      </c>
      <c r="AT663" s="112">
        <f t="shared" si="137"/>
        <v>8.9319976133978143E-2</v>
      </c>
      <c r="AU663" s="112">
        <f t="shared" si="138"/>
        <v>8.0349700670168223E-2</v>
      </c>
      <c r="AV663" s="112">
        <f t="shared" si="139"/>
        <v>0.1364102390984071</v>
      </c>
      <c r="AW663" s="112">
        <f t="shared" si="140"/>
        <v>0.10777559940330443</v>
      </c>
      <c r="AX663" s="112">
        <f t="shared" si="141"/>
        <v>1</v>
      </c>
      <c r="AY663" s="112">
        <f>SUMPRODUCT(AN663:AW663,幕後結果_最佳化!$Z$1005:$AI$1005)</f>
        <v>0.68975844853276591</v>
      </c>
      <c r="AZ663" s="112">
        <f>(SUMPRODUCT(AN663:AW663,MMULT(AN663:AW663,幕後結果!$AB$9:$AK$18)))*252</f>
        <v>5.7560222252604251E-2</v>
      </c>
      <c r="BA663" s="112">
        <f t="shared" si="142"/>
        <v>0.23991711538071694</v>
      </c>
      <c r="BB663" s="88">
        <f t="shared" si="143"/>
        <v>2.6961746664313067</v>
      </c>
      <c r="BC663" s="46"/>
      <c r="BD663" s="46"/>
    </row>
    <row r="664" spans="1:56">
      <c r="A664" s="81">
        <v>663</v>
      </c>
      <c r="B664" s="112">
        <v>0.26323578984726925</v>
      </c>
      <c r="C664" s="112">
        <v>6.4207851488017775E-2</v>
      </c>
      <c r="D664" s="112">
        <v>0.55225637262681437</v>
      </c>
      <c r="E664" s="112">
        <v>0.29551365960547882</v>
      </c>
      <c r="F664" s="112">
        <v>0.62209347486220068</v>
      </c>
      <c r="G664" s="112">
        <v>0.84378881329951838</v>
      </c>
      <c r="H664" s="112">
        <v>0.38947920728783703</v>
      </c>
      <c r="I664" s="112">
        <v>0.35280359438824216</v>
      </c>
      <c r="J664" s="112">
        <v>0.52919544777627547</v>
      </c>
      <c r="K664" s="90">
        <v>0.30259573722844735</v>
      </c>
      <c r="L664" s="91"/>
      <c r="M664" s="92">
        <v>663</v>
      </c>
      <c r="N664" s="115">
        <v>-0.63340135605386294</v>
      </c>
      <c r="O664" s="115">
        <v>-1.5203791843309158</v>
      </c>
      <c r="P664" s="115">
        <v>0.13136414022663728</v>
      </c>
      <c r="Q664" s="115">
        <v>-0.53734790726528958</v>
      </c>
      <c r="R664" s="115">
        <v>0.31098365122200455</v>
      </c>
      <c r="S664" s="115">
        <v>1.0101522060373138</v>
      </c>
      <c r="T664" s="115">
        <v>-0.28067665669065894</v>
      </c>
      <c r="U664" s="112">
        <v>-0.37776229122685356</v>
      </c>
      <c r="V664" s="112">
        <v>7.3247580292738076E-2</v>
      </c>
      <c r="W664" s="84">
        <v>-0.51694941027429941</v>
      </c>
      <c r="X664" s="46"/>
      <c r="Y664" s="85">
        <v>663</v>
      </c>
      <c r="Z664" s="112">
        <f>(幕後結果!$AB$2+幕後結果!$AB$4*幕後結果_最佳化!$N1665)*12/3</f>
        <v>-0.83469002993430896</v>
      </c>
      <c r="AA664" s="112">
        <f>(幕後結果!$AC$2+幕後結果!$AC$4*幕後結果_最佳化!$O1665)*12/3</f>
        <v>-3.5281452007106306</v>
      </c>
      <c r="AB664" s="112">
        <f>(幕後結果!$AD$2+幕後結果!$AD$4*幕後結果_最佳化!$P1665)*12/3</f>
        <v>0.23093872123193673</v>
      </c>
      <c r="AC664" s="112">
        <f>(幕後結果!$AE$2+幕後結果!$AE$4*幕後結果_最佳化!$Q1665)*12/3</f>
        <v>0.22837710909468223</v>
      </c>
      <c r="AD664" s="112">
        <f>(幕後結果!$AF$2+幕後結果!$AF$4*幕後結果_最佳化!$R1665)*12/3</f>
        <v>1.7164338085996445</v>
      </c>
      <c r="AE664" s="112">
        <f>(幕後結果!$AG$2+幕後結果!$AG$4*幕後結果_最佳化!$S1665)*12/3</f>
        <v>0.48707138911461256</v>
      </c>
      <c r="AF664" s="112">
        <f>(幕後結果!$AH$2+幕後結果!$AH$4*幕後結果_最佳化!$T1665)*12/3</f>
        <v>-0.43570592186530499</v>
      </c>
      <c r="AG664" s="112">
        <f>(幕後結果!$AI$2+幕後結果!$AI$4*幕後結果_最佳化!$U1665)*12/3</f>
        <v>-0.60129721917777634</v>
      </c>
      <c r="AH664" s="112">
        <f>(幕後結果!$AJ$2+幕後結果!$AJ$4*幕後結果_最佳化!$V1665)*12/3</f>
        <v>1.2537310872000733</v>
      </c>
      <c r="AI664" s="86">
        <f>(幕後結果!$AK$2+幕後結果!$AK$4*幕後結果_最佳化!$W1665)*12/3</f>
        <v>-0.74203263200541192</v>
      </c>
      <c r="AJ664" s="46"/>
      <c r="AK664" s="46"/>
      <c r="AL664" s="46"/>
      <c r="AM664" s="94">
        <v>663</v>
      </c>
      <c r="AN664" s="112">
        <f t="shared" si="131"/>
        <v>1.4575222300376268E-2</v>
      </c>
      <c r="AO664" s="112">
        <f t="shared" si="132"/>
        <v>0.11788992478703407</v>
      </c>
      <c r="AP664" s="112">
        <f t="shared" si="133"/>
        <v>0.10880057615874987</v>
      </c>
      <c r="AQ664" s="112">
        <f t="shared" si="134"/>
        <v>0.19132170886813643</v>
      </c>
      <c r="AR664" s="112">
        <f t="shared" si="135"/>
        <v>0.19574715966447978</v>
      </c>
      <c r="AS664" s="112">
        <f t="shared" si="136"/>
        <v>7.2370438519011454E-2</v>
      </c>
      <c r="AT664" s="112">
        <f t="shared" si="137"/>
        <v>2.5661747764517726E-2</v>
      </c>
      <c r="AU664" s="112">
        <f t="shared" si="138"/>
        <v>0.13566876377821155</v>
      </c>
      <c r="AV664" s="112">
        <f t="shared" si="139"/>
        <v>7.8880317171020078E-2</v>
      </c>
      <c r="AW664" s="112">
        <f t="shared" si="140"/>
        <v>5.9084140988462971E-2</v>
      </c>
      <c r="AX664" s="112">
        <f t="shared" si="141"/>
        <v>1.0000000000000002</v>
      </c>
      <c r="AY664" s="112">
        <f>SUMPRODUCT(AN664:AW664,幕後結果_最佳化!$Z$1005:$AI$1005)</f>
        <v>0.61071850354708102</v>
      </c>
      <c r="AZ664" s="112">
        <f>(SUMPRODUCT(AN664:AW664,MMULT(AN664:AW664,幕後結果!$AB$9:$AK$18)))*252</f>
        <v>6.1076464962803959E-2</v>
      </c>
      <c r="BA664" s="112">
        <f t="shared" si="142"/>
        <v>0.24713653101636746</v>
      </c>
      <c r="BB664" s="88">
        <f t="shared" si="143"/>
        <v>2.297590328762344</v>
      </c>
      <c r="BC664" s="46"/>
      <c r="BD664" s="46"/>
    </row>
    <row r="665" spans="1:56">
      <c r="A665" s="81">
        <v>664</v>
      </c>
      <c r="B665" s="112">
        <v>0.30647517698239546</v>
      </c>
      <c r="C665" s="112">
        <v>0.39533421967937055</v>
      </c>
      <c r="D665" s="112">
        <v>0.70702309153939735</v>
      </c>
      <c r="E665" s="112">
        <v>0.86433289880029984</v>
      </c>
      <c r="F665" s="112">
        <v>0.30797446971010123</v>
      </c>
      <c r="G665" s="112">
        <v>0.50934470915451713</v>
      </c>
      <c r="H665" s="112">
        <v>0.67856758534691597</v>
      </c>
      <c r="I665" s="112">
        <v>0.75073453744544016</v>
      </c>
      <c r="J665" s="112">
        <v>0.80962448194382586</v>
      </c>
      <c r="K665" s="90">
        <v>0.51728470425498596</v>
      </c>
      <c r="L665" s="91"/>
      <c r="M665" s="92">
        <v>664</v>
      </c>
      <c r="N665" s="115">
        <v>-0.5058665242712761</v>
      </c>
      <c r="O665" s="115">
        <v>-0.26544270820453097</v>
      </c>
      <c r="P665" s="115">
        <v>0.54470879214009238</v>
      </c>
      <c r="Q665" s="115">
        <v>1.0999952249704379</v>
      </c>
      <c r="R665" s="115">
        <v>-0.50159997155919078</v>
      </c>
      <c r="S665" s="115">
        <v>2.3425854578850804E-2</v>
      </c>
      <c r="T665" s="115">
        <v>0.46369702449698746</v>
      </c>
      <c r="U665" s="112">
        <v>0.67680304626758792</v>
      </c>
      <c r="V665" s="112">
        <v>0.87651332421194317</v>
      </c>
      <c r="W665" s="84">
        <v>4.3339892469886246E-2</v>
      </c>
      <c r="X665" s="46"/>
      <c r="Y665" s="85">
        <v>664</v>
      </c>
      <c r="Z665" s="112">
        <f>(幕後結果!$AB$2+幕後結果!$AB$4*幕後結果_最佳化!$N1666)*12/3</f>
        <v>-0.67634910891776201</v>
      </c>
      <c r="AA665" s="112">
        <f>(幕後結果!$AC$2+幕後結果!$AC$4*幕後結果_最佳化!$O1666)*12/3</f>
        <v>-1.7876703436858634</v>
      </c>
      <c r="AB665" s="112">
        <f>(幕後結果!$AD$2+幕後結果!$AD$4*幕後結果_最佳化!$P1666)*12/3</f>
        <v>0.75474087782504018</v>
      </c>
      <c r="AC665" s="112">
        <f>(幕後結果!$AE$2+幕後結果!$AE$4*幕後結果_最佳化!$Q1666)*12/3</f>
        <v>1.7378741882651623</v>
      </c>
      <c r="AD665" s="112">
        <f>(幕後結果!$AF$2+幕後結果!$AF$4*幕後結果_最佳化!$R1666)*12/3</f>
        <v>1.6799894107002169</v>
      </c>
      <c r="AE665" s="112">
        <f>(幕後結果!$AG$2+幕後結果!$AG$4*幕後結果_最佳化!$S1666)*12/3</f>
        <v>-0.1623774014807918</v>
      </c>
      <c r="AF665" s="112">
        <f>(幕後結果!$AH$2+幕後結果!$AH$4*幕後結果_最佳化!$T1666)*12/3</f>
        <v>0.29254931646344517</v>
      </c>
      <c r="AG665" s="112">
        <f>(幕後結果!$AI$2+幕後結果!$AI$4*幕後結果_最佳化!$U1666)*12/3</f>
        <v>1.3423442467116582</v>
      </c>
      <c r="AH665" s="112">
        <f>(幕後結果!$AJ$2+幕後結果!$AJ$4*幕後結果_最佳化!$V1666)*12/3</f>
        <v>1.6135737274169</v>
      </c>
      <c r="AI665" s="86">
        <f>(幕後結果!$AK$2+幕後結果!$AK$4*幕後結果_最佳化!$W1666)*12/3</f>
        <v>0.11267703858146107</v>
      </c>
      <c r="AJ665" s="46"/>
      <c r="AK665" s="46"/>
      <c r="AL665" s="46"/>
      <c r="AM665" s="94">
        <v>664</v>
      </c>
      <c r="AN665" s="112">
        <f t="shared" si="131"/>
        <v>4.5932176986022991E-2</v>
      </c>
      <c r="AO665" s="112">
        <f t="shared" si="132"/>
        <v>8.8206952055795901E-2</v>
      </c>
      <c r="AP665" s="112">
        <f t="shared" si="133"/>
        <v>0.18365846185550405</v>
      </c>
      <c r="AQ665" s="112">
        <f t="shared" si="134"/>
        <v>0.11159965947069392</v>
      </c>
      <c r="AR665" s="112">
        <f t="shared" si="135"/>
        <v>7.6916891255547334E-2</v>
      </c>
      <c r="AS665" s="112">
        <f t="shared" si="136"/>
        <v>0.15962744119335256</v>
      </c>
      <c r="AT665" s="112">
        <f t="shared" si="137"/>
        <v>4.2599960629258686E-2</v>
      </c>
      <c r="AU665" s="112">
        <f t="shared" si="138"/>
        <v>3.8962302222635394E-2</v>
      </c>
      <c r="AV665" s="112">
        <f t="shared" si="139"/>
        <v>6.8888732587493548E-2</v>
      </c>
      <c r="AW665" s="112">
        <f t="shared" si="140"/>
        <v>0.18360742174369568</v>
      </c>
      <c r="AX665" s="112">
        <f t="shared" si="141"/>
        <v>1</v>
      </c>
      <c r="AY665" s="112">
        <f>SUMPRODUCT(AN665:AW665,幕後結果_最佳化!$Z$1005:$AI$1005)</f>
        <v>0.31712635961423863</v>
      </c>
      <c r="AZ665" s="112">
        <f>(SUMPRODUCT(AN665:AW665,MMULT(AN665:AW665,幕後結果!$AB$9:$AK$18)))*252</f>
        <v>5.0459422304441039E-2</v>
      </c>
      <c r="BA665" s="112">
        <f t="shared" si="142"/>
        <v>0.22463174821124693</v>
      </c>
      <c r="BB665" s="88">
        <f t="shared" si="143"/>
        <v>1.2207818431629363</v>
      </c>
      <c r="BC665" s="46"/>
      <c r="BD665" s="46"/>
    </row>
    <row r="666" spans="1:56">
      <c r="A666" s="81">
        <v>665</v>
      </c>
      <c r="B666" s="112">
        <v>0.44597436585153072</v>
      </c>
      <c r="C666" s="112">
        <v>0.32928328630876758</v>
      </c>
      <c r="D666" s="112">
        <v>0.66877274170139556</v>
      </c>
      <c r="E666" s="112">
        <v>0.70548381406784677</v>
      </c>
      <c r="F666" s="112">
        <v>0.38429521131146505</v>
      </c>
      <c r="G666" s="112">
        <v>0.62743968670650085</v>
      </c>
      <c r="H666" s="112">
        <v>0.17469652428279048</v>
      </c>
      <c r="I666" s="112">
        <v>0.9068929042505669</v>
      </c>
      <c r="J666" s="112">
        <v>0.57081519593615426</v>
      </c>
      <c r="K666" s="90">
        <v>0.92652977144564774</v>
      </c>
      <c r="L666" s="91"/>
      <c r="M666" s="92">
        <v>665</v>
      </c>
      <c r="N666" s="115">
        <v>-0.13583878186585752</v>
      </c>
      <c r="O666" s="115">
        <v>-0.44189308800074872</v>
      </c>
      <c r="P666" s="115">
        <v>0.43652685861364893</v>
      </c>
      <c r="Q666" s="115">
        <v>0.54023877985481372</v>
      </c>
      <c r="R666" s="115">
        <v>-0.2942191836564253</v>
      </c>
      <c r="S666" s="115">
        <v>0.32507986617755263</v>
      </c>
      <c r="T666" s="115">
        <v>-0.9357672274191825</v>
      </c>
      <c r="U666" s="112">
        <v>1.3218617497844305</v>
      </c>
      <c r="V666" s="112">
        <v>0.17844997064345489</v>
      </c>
      <c r="W666" s="84">
        <v>1.4504235024304424</v>
      </c>
      <c r="X666" s="46"/>
      <c r="Y666" s="85">
        <v>665</v>
      </c>
      <c r="Z666" s="112">
        <f>(幕後結果!$AB$2+幕後結果!$AB$4*幕後結果_最佳化!$N1667)*12/3</f>
        <v>-0.21694101847523153</v>
      </c>
      <c r="AA666" s="112">
        <f>(幕後結果!$AC$2+幕後結果!$AC$4*幕後結果_最佳化!$O1667)*12/3</f>
        <v>-1.9986819474810649</v>
      </c>
      <c r="AB666" s="112">
        <f>(幕後結果!$AD$2+幕後結果!$AD$4*幕後結果_最佳化!$P1667)*12/3</f>
        <v>0.7545854414025136</v>
      </c>
      <c r="AC666" s="112">
        <f>(幕後結果!$AE$2+幕後結果!$AE$4*幕後結果_最佳化!$Q1667)*12/3</f>
        <v>1.2979726137042367</v>
      </c>
      <c r="AD666" s="112">
        <f>(幕後結果!$AF$2+幕後結果!$AF$4*幕後結果_最佳化!$R1667)*12/3</f>
        <v>1.8189186000985085</v>
      </c>
      <c r="AE666" s="112">
        <f>(幕後結果!$AG$2+幕後結果!$AG$4*幕後結果_最佳化!$S1667)*12/3</f>
        <v>7.8088412861382225E-2</v>
      </c>
      <c r="AF666" s="112">
        <f>(幕後結果!$AH$2+幕後結果!$AH$4*幕後結果_最佳化!$T1667)*12/3</f>
        <v>-0.7030686748813274</v>
      </c>
      <c r="AG666" s="112">
        <f>(幕後結果!$AI$2+幕後結果!$AI$4*幕後結果_最佳化!$U1667)*12/3</f>
        <v>1.442097454055028</v>
      </c>
      <c r="AH666" s="112">
        <f>(幕後結果!$AJ$2+幕後結果!$AJ$4*幕後結果_最佳化!$V1667)*12/3</f>
        <v>0.92696108430177571</v>
      </c>
      <c r="AI666" s="86">
        <f>(幕後結果!$AK$2+幕後結果!$AK$4*幕後結果_最佳化!$W1667)*12/3</f>
        <v>0.91704727299913757</v>
      </c>
      <c r="AJ666" s="46"/>
      <c r="AK666" s="46"/>
      <c r="AL666" s="46"/>
      <c r="AM666" s="94">
        <v>665</v>
      </c>
      <c r="AN666" s="112">
        <f t="shared" si="131"/>
        <v>7.7793652346970943E-2</v>
      </c>
      <c r="AO666" s="112">
        <f t="shared" si="132"/>
        <v>0.13562112539283347</v>
      </c>
      <c r="AP666" s="112">
        <f t="shared" si="133"/>
        <v>0.14783996606822833</v>
      </c>
      <c r="AQ666" s="112">
        <f t="shared" si="134"/>
        <v>0.16286939488644062</v>
      </c>
      <c r="AR666" s="112">
        <f t="shared" si="135"/>
        <v>0.17502995542099575</v>
      </c>
      <c r="AS666" s="112">
        <f t="shared" si="136"/>
        <v>1.9813085548185071E-2</v>
      </c>
      <c r="AT666" s="112">
        <f t="shared" si="137"/>
        <v>1.1921939460116434E-2</v>
      </c>
      <c r="AU666" s="112">
        <f t="shared" si="138"/>
        <v>0.11235311984132287</v>
      </c>
      <c r="AV666" s="112">
        <f t="shared" si="139"/>
        <v>1.0849117851137189E-2</v>
      </c>
      <c r="AW666" s="112">
        <f t="shared" si="140"/>
        <v>0.1459086431837692</v>
      </c>
      <c r="AX666" s="112">
        <f t="shared" si="141"/>
        <v>0.99999999999999989</v>
      </c>
      <c r="AY666" s="112">
        <f>SUMPRODUCT(AN666:AW666,幕後結果_最佳化!$Z$1005:$AI$1005)</f>
        <v>0.45371550418659151</v>
      </c>
      <c r="AZ666" s="112">
        <f>(SUMPRODUCT(AN666:AW666,MMULT(AN666:AW666,幕後結果!$AB$9:$AK$18)))*252</f>
        <v>6.4276631113529964E-2</v>
      </c>
      <c r="BA666" s="112">
        <f t="shared" si="142"/>
        <v>0.25352836352867891</v>
      </c>
      <c r="BB666" s="88">
        <f t="shared" si="143"/>
        <v>1.6203926790231518</v>
      </c>
      <c r="BC666" s="46"/>
      <c r="BD666" s="46"/>
    </row>
    <row r="667" spans="1:56">
      <c r="A667" s="81">
        <v>666</v>
      </c>
      <c r="B667" s="112">
        <v>3.3757558544430744E-2</v>
      </c>
      <c r="C667" s="112">
        <v>0.43547477788953382</v>
      </c>
      <c r="D667" s="112">
        <v>0.82142865835149825</v>
      </c>
      <c r="E667" s="112">
        <v>0.55262347341513363</v>
      </c>
      <c r="F667" s="112">
        <v>0.95565124364715826</v>
      </c>
      <c r="G667" s="112">
        <v>0.27738693753676125</v>
      </c>
      <c r="H667" s="112">
        <v>0.96475974237606299</v>
      </c>
      <c r="I667" s="112">
        <v>0.62610917501498564</v>
      </c>
      <c r="J667" s="112">
        <v>0.62449904745354901</v>
      </c>
      <c r="K667" s="90">
        <v>0.17187731581280019</v>
      </c>
      <c r="L667" s="91"/>
      <c r="M667" s="92">
        <v>666</v>
      </c>
      <c r="N667" s="115">
        <v>-1.8282294886889618</v>
      </c>
      <c r="O667" s="115">
        <v>-0.16245246832036464</v>
      </c>
      <c r="P667" s="115">
        <v>0.92082330929362821</v>
      </c>
      <c r="Q667" s="115">
        <v>0.13229235612043991</v>
      </c>
      <c r="R667" s="115">
        <v>1.7023087110287347</v>
      </c>
      <c r="S667" s="115">
        <v>-0.59062176983367276</v>
      </c>
      <c r="T667" s="115">
        <v>1.8088100704126384</v>
      </c>
      <c r="U667" s="112">
        <v>0.32156580843697641</v>
      </c>
      <c r="V667" s="112">
        <v>0.31731854759555383</v>
      </c>
      <c r="W667" s="84">
        <v>-0.94677266886499467</v>
      </c>
      <c r="X667" s="46"/>
      <c r="Y667" s="85">
        <v>666</v>
      </c>
      <c r="Z667" s="112">
        <f>(幕後結果!$AB$2+幕後結果!$AB$4*幕後結果_最佳化!$N1668)*12/3</f>
        <v>-2.318129372218789</v>
      </c>
      <c r="AA667" s="112">
        <f>(幕後結果!$AC$2+幕後結果!$AC$4*幕後結果_最佳化!$O1668)*12/3</f>
        <v>-1.7606358859684876</v>
      </c>
      <c r="AB667" s="112">
        <f>(幕後結果!$AD$2+幕後結果!$AD$4*幕後結果_最佳化!$P1668)*12/3</f>
        <v>0.69262504999715835</v>
      </c>
      <c r="AC667" s="112">
        <f>(幕後結果!$AE$2+幕後結果!$AE$4*幕後結果_最佳化!$Q1668)*12/3</f>
        <v>1.0638588139090537</v>
      </c>
      <c r="AD667" s="112">
        <f>(幕後結果!$AF$2+幕後結果!$AF$4*幕後結果_最佳化!$R1668)*12/3</f>
        <v>3.3796940779155498</v>
      </c>
      <c r="AE667" s="112">
        <f>(幕後結果!$AG$2+幕後結果!$AG$4*幕後結果_最佳化!$S1668)*12/3</f>
        <v>-0.35999458827251157</v>
      </c>
      <c r="AF667" s="112">
        <f>(幕後結果!$AH$2+幕後結果!$AH$4*幕後結果_最佳化!$T1668)*12/3</f>
        <v>1.5112954798323945</v>
      </c>
      <c r="AG667" s="112">
        <f>(幕後結果!$AI$2+幕後結果!$AI$4*幕後結果_最佳化!$U1668)*12/3</f>
        <v>0.61311691905314891</v>
      </c>
      <c r="AH667" s="112">
        <f>(幕後結果!$AJ$2+幕後結果!$AJ$4*幕後結果_最佳化!$V1668)*12/3</f>
        <v>1.9522938372713758</v>
      </c>
      <c r="AI667" s="86">
        <f>(幕後結果!$AK$2+幕後結果!$AK$4*幕後結果_最佳化!$W1668)*12/3</f>
        <v>-0.43427629328498601</v>
      </c>
      <c r="AJ667" s="46"/>
      <c r="AK667" s="46"/>
      <c r="AL667" s="46"/>
      <c r="AM667" s="94">
        <v>666</v>
      </c>
      <c r="AN667" s="112">
        <f t="shared" si="131"/>
        <v>0.12610055170540158</v>
      </c>
      <c r="AO667" s="112">
        <f t="shared" si="132"/>
        <v>5.8347254177153536E-2</v>
      </c>
      <c r="AP667" s="112">
        <f t="shared" si="133"/>
        <v>0.15692773165996146</v>
      </c>
      <c r="AQ667" s="112">
        <f t="shared" si="134"/>
        <v>0.15516686481481989</v>
      </c>
      <c r="AR667" s="112">
        <f t="shared" si="135"/>
        <v>0.143489182600718</v>
      </c>
      <c r="AS667" s="112">
        <f t="shared" si="136"/>
        <v>7.1643425361012245E-2</v>
      </c>
      <c r="AT667" s="112">
        <f t="shared" si="137"/>
        <v>0.12082269175609908</v>
      </c>
      <c r="AU667" s="112">
        <f t="shared" si="138"/>
        <v>4.0612847072904308E-2</v>
      </c>
      <c r="AV667" s="112">
        <f t="shared" si="139"/>
        <v>0.10817065275456279</v>
      </c>
      <c r="AW667" s="112">
        <f t="shared" si="140"/>
        <v>1.8718798097367186E-2</v>
      </c>
      <c r="AX667" s="112">
        <f t="shared" si="141"/>
        <v>1</v>
      </c>
      <c r="AY667" s="112">
        <f>SUMPRODUCT(AN667:AW667,幕後結果_最佳化!$Z$1005:$AI$1005)</f>
        <v>0.54921132128213446</v>
      </c>
      <c r="AZ667" s="112">
        <f>(SUMPRODUCT(AN667:AW667,MMULT(AN667:AW667,幕後結果!$AB$9:$AK$18)))*252</f>
        <v>4.8907663169594225E-2</v>
      </c>
      <c r="BA667" s="112">
        <f t="shared" si="142"/>
        <v>0.22115077022157129</v>
      </c>
      <c r="BB667" s="88">
        <f t="shared" si="143"/>
        <v>2.2894395564386247</v>
      </c>
      <c r="BC667" s="46"/>
      <c r="BD667" s="46"/>
    </row>
    <row r="668" spans="1:56">
      <c r="A668" s="81">
        <v>667</v>
      </c>
      <c r="B668" s="112">
        <v>0.99211228459186351</v>
      </c>
      <c r="C668" s="112">
        <v>0.93472261888393038</v>
      </c>
      <c r="D668" s="112">
        <v>0.45085867377694688</v>
      </c>
      <c r="E668" s="112">
        <v>0.8448559616152933</v>
      </c>
      <c r="F668" s="112">
        <v>0.66071344082838457</v>
      </c>
      <c r="G668" s="112">
        <v>0.593709399009134</v>
      </c>
      <c r="H668" s="112">
        <v>0.98128123815753576</v>
      </c>
      <c r="I668" s="112">
        <v>0.27938304081318388</v>
      </c>
      <c r="J668" s="112">
        <v>0.41354729651863709</v>
      </c>
      <c r="K668" s="90">
        <v>0.60791937344346603</v>
      </c>
      <c r="L668" s="91"/>
      <c r="M668" s="92">
        <v>667</v>
      </c>
      <c r="N668" s="115">
        <v>2.4140700105633024</v>
      </c>
      <c r="O668" s="115">
        <v>1.511917850920792</v>
      </c>
      <c r="P668" s="115">
        <v>-0.12349220373759877</v>
      </c>
      <c r="Q668" s="115">
        <v>1.0146177460370662</v>
      </c>
      <c r="R668" s="115">
        <v>0.41441102189497092</v>
      </c>
      <c r="S668" s="115">
        <v>0.23709743530217053</v>
      </c>
      <c r="T668" s="115">
        <v>2.0809604783301214</v>
      </c>
      <c r="U668" s="112">
        <v>-0.58467527579197742</v>
      </c>
      <c r="V668" s="112">
        <v>-0.21842935841403735</v>
      </c>
      <c r="W668" s="84">
        <v>0.27390028428065283</v>
      </c>
      <c r="X668" s="46"/>
      <c r="Y668" s="85">
        <v>667</v>
      </c>
      <c r="Z668" s="112">
        <f>(幕後結果!$AB$2+幕後結果!$AB$4*幕後結果_最佳化!$N1669)*12/3</f>
        <v>2.948899254790033</v>
      </c>
      <c r="AA668" s="112">
        <f>(幕後結果!$AC$2+幕後結果!$AC$4*幕後結果_最佳化!$O1669)*12/3</f>
        <v>0.91536102681617615</v>
      </c>
      <c r="AB668" s="112">
        <f>(幕後結果!$AD$2+幕後結果!$AD$4*幕後結果_最佳化!$P1669)*12/3</f>
        <v>1.2360617995432088</v>
      </c>
      <c r="AC668" s="112">
        <f>(幕後結果!$AE$2+幕後結果!$AE$4*幕後結果_最佳化!$Q1669)*12/3</f>
        <v>1.9998935957736916</v>
      </c>
      <c r="AD668" s="112">
        <f>(幕後結果!$AF$2+幕後結果!$AF$4*幕後結果_最佳化!$R1669)*12/3</f>
        <v>3.8381476734200697</v>
      </c>
      <c r="AE668" s="112">
        <f>(幕後結果!$AG$2+幕後結果!$AG$4*幕後結果_最佳化!$S1669)*12/3</f>
        <v>0.67496924560503535</v>
      </c>
      <c r="AF668" s="112">
        <f>(幕後結果!$AH$2+幕後結果!$AH$4*幕後結果_最佳化!$T1669)*12/3</f>
        <v>1.4819946061762359</v>
      </c>
      <c r="AG668" s="112">
        <f>(幕後結果!$AI$2+幕後結果!$AI$4*幕後結果_最佳化!$U1669)*12/3</f>
        <v>1.6065273846030153</v>
      </c>
      <c r="AH668" s="112">
        <f>(幕後結果!$AJ$2+幕後結果!$AJ$4*幕後結果_最佳化!$V1669)*12/3</f>
        <v>1.9415558291357291</v>
      </c>
      <c r="AI668" s="86">
        <f>(幕後結果!$AK$2+幕後結果!$AK$4*幕後結果_最佳化!$W1669)*12/3</f>
        <v>1.4613141107846215</v>
      </c>
      <c r="AJ668" s="46"/>
      <c r="AK668" s="46"/>
      <c r="AL668" s="46"/>
      <c r="AM668" s="94">
        <v>667</v>
      </c>
      <c r="AN668" s="112">
        <f t="shared" si="131"/>
        <v>0.10544554116884856</v>
      </c>
      <c r="AO668" s="112">
        <f t="shared" si="132"/>
        <v>0.2584178612995191</v>
      </c>
      <c r="AP668" s="112">
        <f t="shared" si="133"/>
        <v>4.8074197449290233E-3</v>
      </c>
      <c r="AQ668" s="112">
        <f t="shared" si="134"/>
        <v>2.406623081788797E-2</v>
      </c>
      <c r="AR668" s="112">
        <f t="shared" si="135"/>
        <v>1.8153594950550859E-4</v>
      </c>
      <c r="AS668" s="112">
        <f t="shared" si="136"/>
        <v>9.5439429711835708E-2</v>
      </c>
      <c r="AT668" s="112">
        <f t="shared" si="137"/>
        <v>6.7268184314357951E-2</v>
      </c>
      <c r="AU668" s="112">
        <f t="shared" si="138"/>
        <v>1.9055609829493461E-2</v>
      </c>
      <c r="AV668" s="112">
        <f t="shared" si="139"/>
        <v>0.24249057292839712</v>
      </c>
      <c r="AW668" s="112">
        <f t="shared" si="140"/>
        <v>0.1828276142352257</v>
      </c>
      <c r="AX668" s="112">
        <f t="shared" si="141"/>
        <v>1.0000000000000002</v>
      </c>
      <c r="AY668" s="112">
        <f>SUMPRODUCT(AN668:AW668,幕後結果_最佳化!$Z$1005:$AI$1005)</f>
        <v>-4.4254720435878442E-2</v>
      </c>
      <c r="AZ668" s="112">
        <f>(SUMPRODUCT(AN668:AW668,MMULT(AN668:AW668,幕後結果!$AB$9:$AK$18)))*252</f>
        <v>6.6910287372579938E-2</v>
      </c>
      <c r="BA668" s="112">
        <f t="shared" si="142"/>
        <v>0.25867022900322323</v>
      </c>
      <c r="BB668" s="88">
        <f t="shared" si="143"/>
        <v>-0.33693371197654298</v>
      </c>
      <c r="BC668" s="46"/>
      <c r="BD668" s="46"/>
    </row>
    <row r="669" spans="1:56">
      <c r="A669" s="81">
        <v>668</v>
      </c>
      <c r="B669" s="112">
        <v>0.97076658006931549</v>
      </c>
      <c r="C669" s="112">
        <v>0.18354249061751915</v>
      </c>
      <c r="D669" s="112">
        <v>0.79522101970594927</v>
      </c>
      <c r="E669" s="112">
        <v>0.70050257064223342</v>
      </c>
      <c r="F669" s="112">
        <v>3.2716694645118949E-2</v>
      </c>
      <c r="G669" s="112">
        <v>0.19982163394759977</v>
      </c>
      <c r="H669" s="112">
        <v>5.6552422389801738E-2</v>
      </c>
      <c r="I669" s="112">
        <v>0.79094087146956582</v>
      </c>
      <c r="J669" s="112">
        <v>0.77349173733047261</v>
      </c>
      <c r="K669" s="90">
        <v>0.89906651687863781</v>
      </c>
      <c r="L669" s="91"/>
      <c r="M669" s="92">
        <v>668</v>
      </c>
      <c r="N669" s="115">
        <v>1.8921812186107425</v>
      </c>
      <c r="O669" s="115">
        <v>-0.90194707798702034</v>
      </c>
      <c r="P669" s="115">
        <v>0.82467177417952098</v>
      </c>
      <c r="Q669" s="115">
        <v>0.5258465065703366</v>
      </c>
      <c r="R669" s="115">
        <v>-1.842285570609445</v>
      </c>
      <c r="S669" s="115">
        <v>-0.84225851274859853</v>
      </c>
      <c r="T669" s="115">
        <v>-1.5843906656122451</v>
      </c>
      <c r="U669" s="112">
        <v>0.80969019093755112</v>
      </c>
      <c r="V669" s="112">
        <v>0.75039552497367945</v>
      </c>
      <c r="W669" s="84">
        <v>1.2762505450591215</v>
      </c>
      <c r="X669" s="46"/>
      <c r="Y669" s="85">
        <v>668</v>
      </c>
      <c r="Z669" s="112">
        <f>(幕後結果!$AB$2+幕後結果!$AB$4*幕後結果_最佳化!$N1670)*12/3</f>
        <v>2.3009480180106205</v>
      </c>
      <c r="AA669" s="112">
        <f>(幕後結果!$AC$2+幕後結果!$AC$4*幕後結果_最佳化!$O1670)*12/3</f>
        <v>-2.4564652290652464</v>
      </c>
      <c r="AB669" s="112">
        <f>(幕後結果!$AD$2+幕後結果!$AD$4*幕後結果_最佳化!$P1670)*12/3</f>
        <v>1.6547736241586932</v>
      </c>
      <c r="AC669" s="112">
        <f>(幕後結果!$AE$2+幕後結果!$AE$4*幕後結果_最佳化!$Q1670)*12/3</f>
        <v>1.4202343592055946</v>
      </c>
      <c r="AD669" s="112">
        <f>(幕後結果!$AF$2+幕後結果!$AF$4*幕後結果_最佳化!$R1670)*12/3</f>
        <v>0.81057816482990175</v>
      </c>
      <c r="AE669" s="112">
        <f>(幕後結果!$AG$2+幕後結果!$AG$4*幕後結果_最佳化!$S1670)*12/3</f>
        <v>-1.5838525427021903</v>
      </c>
      <c r="AF669" s="112">
        <f>(幕後結果!$AH$2+幕後結果!$AH$4*幕後結果_最佳化!$T1670)*12/3</f>
        <v>-1.383700176352737</v>
      </c>
      <c r="AG669" s="112">
        <f>(幕後結果!$AI$2+幕後結果!$AI$4*幕後結果_最佳化!$U1670)*12/3</f>
        <v>1.1028202246073886</v>
      </c>
      <c r="AH669" s="112">
        <f>(幕後結果!$AJ$2+幕後結果!$AJ$4*幕後結果_最佳化!$V1670)*12/3</f>
        <v>1.3362990573480975</v>
      </c>
      <c r="AI669" s="86">
        <f>(幕後結果!$AK$2+幕後結果!$AK$4*幕後結果_最佳化!$W1670)*12/3</f>
        <v>0.85199638944978939</v>
      </c>
      <c r="AJ669" s="46"/>
      <c r="AK669" s="46"/>
      <c r="AL669" s="46"/>
      <c r="AM669" s="94">
        <v>668</v>
      </c>
      <c r="AN669" s="112">
        <f t="shared" si="131"/>
        <v>5.3260636650702353E-2</v>
      </c>
      <c r="AO669" s="112">
        <f t="shared" si="132"/>
        <v>0.12113115120775866</v>
      </c>
      <c r="AP669" s="112">
        <f t="shared" si="133"/>
        <v>9.9631652314573466E-2</v>
      </c>
      <c r="AQ669" s="112">
        <f t="shared" si="134"/>
        <v>0.13021924875472918</v>
      </c>
      <c r="AR669" s="112">
        <f t="shared" si="135"/>
        <v>0.13074332390967261</v>
      </c>
      <c r="AS669" s="112">
        <f t="shared" si="136"/>
        <v>0.12366258853504289</v>
      </c>
      <c r="AT669" s="112">
        <f t="shared" si="137"/>
        <v>3.7962470299913995E-2</v>
      </c>
      <c r="AU669" s="112">
        <f t="shared" si="138"/>
        <v>5.374312491565645E-2</v>
      </c>
      <c r="AV669" s="112">
        <f t="shared" si="139"/>
        <v>5.7323393680768303E-2</v>
      </c>
      <c r="AW669" s="112">
        <f t="shared" si="140"/>
        <v>0.19232240973118211</v>
      </c>
      <c r="AX669" s="112">
        <f t="shared" si="141"/>
        <v>1</v>
      </c>
      <c r="AY669" s="112">
        <f>SUMPRODUCT(AN669:AW669,幕後結果_最佳化!$Z$1005:$AI$1005)</f>
        <v>0.35878175583868893</v>
      </c>
      <c r="AZ669" s="112">
        <f>(SUMPRODUCT(AN669:AW669,MMULT(AN669:AW669,幕後結果!$AB$9:$AK$18)))*252</f>
        <v>5.519668628928761E-2</v>
      </c>
      <c r="BA669" s="112">
        <f t="shared" si="142"/>
        <v>0.23493975033886372</v>
      </c>
      <c r="BB669" s="88">
        <f t="shared" si="143"/>
        <v>1.3445223951378134</v>
      </c>
      <c r="BC669" s="46"/>
      <c r="BD669" s="46"/>
    </row>
    <row r="670" spans="1:56">
      <c r="A670" s="81">
        <v>669</v>
      </c>
      <c r="B670" s="112">
        <v>0.60311473863545095</v>
      </c>
      <c r="C670" s="112">
        <v>0.81004582581173801</v>
      </c>
      <c r="D670" s="112">
        <v>0.20959266031817547</v>
      </c>
      <c r="E670" s="112">
        <v>3.7172383057573199E-2</v>
      </c>
      <c r="F670" s="112">
        <v>0.73936480659199888</v>
      </c>
      <c r="G670" s="112">
        <v>0.10815586467836269</v>
      </c>
      <c r="H670" s="112">
        <v>0.64600701179436815</v>
      </c>
      <c r="I670" s="112">
        <v>0.43662199351950304</v>
      </c>
      <c r="J670" s="112">
        <v>0.76831146659003791</v>
      </c>
      <c r="K670" s="90">
        <v>0.3166742589425946</v>
      </c>
      <c r="L670" s="91"/>
      <c r="M670" s="92">
        <v>669</v>
      </c>
      <c r="N670" s="115">
        <v>0.26141755232337482</v>
      </c>
      <c r="O670" s="115">
        <v>0.87806517888900504</v>
      </c>
      <c r="P670" s="115">
        <v>-0.80783543966559013</v>
      </c>
      <c r="Q670" s="115">
        <v>-1.7844857634495406</v>
      </c>
      <c r="R670" s="115">
        <v>0.64138837055610476</v>
      </c>
      <c r="S670" s="115">
        <v>-1.2363951195425347</v>
      </c>
      <c r="T670" s="115">
        <v>0.37456235229500523</v>
      </c>
      <c r="U670" s="112">
        <v>-0.15953931377184954</v>
      </c>
      <c r="V670" s="112">
        <v>0.73329738959963109</v>
      </c>
      <c r="W670" s="84">
        <v>-0.47701910416023158</v>
      </c>
      <c r="X670" s="46"/>
      <c r="Y670" s="85">
        <v>669</v>
      </c>
      <c r="Z670" s="112">
        <f>(幕後結果!$AB$2+幕後結果!$AB$4*幕後結果_最佳化!$N1671)*12/3</f>
        <v>0.27627274090315829</v>
      </c>
      <c r="AA670" s="112">
        <f>(幕後結果!$AC$2+幕後結果!$AC$4*幕後結果_最佳化!$O1671)*12/3</f>
        <v>-0.14516754826501832</v>
      </c>
      <c r="AB670" s="112">
        <f>(幕後結果!$AD$2+幕後結果!$AD$4*幕後結果_最佳化!$P1671)*12/3</f>
        <v>-6.9257138183718481E-2</v>
      </c>
      <c r="AC670" s="112">
        <f>(幕後結果!$AE$2+幕後結果!$AE$4*幕後結果_最佳化!$Q1671)*12/3</f>
        <v>-0.42910598410960943</v>
      </c>
      <c r="AD670" s="112">
        <f>(幕後結果!$AF$2+幕後結果!$AF$4*幕後結果_最佳化!$R1671)*12/3</f>
        <v>2.5409894973810871</v>
      </c>
      <c r="AE670" s="112">
        <f>(幕後結果!$AG$2+幕後結果!$AG$4*幕後結果_最佳化!$S1671)*12/3</f>
        <v>-1.1333946348670081</v>
      </c>
      <c r="AF670" s="112">
        <f>(幕後結果!$AH$2+幕後結果!$AH$4*幕後結果_最佳化!$T1671)*12/3</f>
        <v>0.15736204444953641</v>
      </c>
      <c r="AG670" s="112">
        <f>(幕後結果!$AI$2+幕後結果!$AI$4*幕後結果_最佳化!$U1671)*12/3</f>
        <v>-0.70082211989360932</v>
      </c>
      <c r="AH670" s="112">
        <f>(幕後結果!$AJ$2+幕後結果!$AJ$4*幕後結果_最佳化!$V1671)*12/3</f>
        <v>2.2806103960466868</v>
      </c>
      <c r="AI670" s="86">
        <f>(幕後結果!$AK$2+幕後結果!$AK$4*幕後結果_最佳化!$W1671)*12/3</f>
        <v>0.18778237246518137</v>
      </c>
      <c r="AJ670" s="46"/>
      <c r="AK670" s="46"/>
      <c r="AL670" s="46"/>
      <c r="AM670" s="94">
        <v>669</v>
      </c>
      <c r="AN670" s="112">
        <f t="shared" si="131"/>
        <v>0.13108837243771387</v>
      </c>
      <c r="AO670" s="112">
        <f t="shared" si="132"/>
        <v>0.12222040229233443</v>
      </c>
      <c r="AP670" s="112">
        <f t="shared" si="133"/>
        <v>0.12673701773130436</v>
      </c>
      <c r="AQ670" s="112">
        <f t="shared" si="134"/>
        <v>0.13431912542111721</v>
      </c>
      <c r="AR670" s="112">
        <f t="shared" si="135"/>
        <v>0.1075593392577494</v>
      </c>
      <c r="AS670" s="112">
        <f t="shared" si="136"/>
        <v>4.998894101427373E-2</v>
      </c>
      <c r="AT670" s="112">
        <f t="shared" si="137"/>
        <v>0.14739959836798883</v>
      </c>
      <c r="AU670" s="112">
        <f t="shared" si="138"/>
        <v>5.7590182387728062E-2</v>
      </c>
      <c r="AV670" s="112">
        <f t="shared" si="139"/>
        <v>5.0415246832091781E-2</v>
      </c>
      <c r="AW670" s="112">
        <f t="shared" si="140"/>
        <v>7.2681774257698395E-2</v>
      </c>
      <c r="AX670" s="112">
        <f t="shared" si="141"/>
        <v>1</v>
      </c>
      <c r="AY670" s="112">
        <f>SUMPRODUCT(AN670:AW670,幕後結果_最佳化!$Z$1005:$AI$1005)</f>
        <v>0.29749825547022229</v>
      </c>
      <c r="AZ670" s="112">
        <f>(SUMPRODUCT(AN670:AW670,MMULT(AN670:AW670,幕後結果!$AB$9:$AK$18)))*252</f>
        <v>4.990554396405552E-2</v>
      </c>
      <c r="BA670" s="112">
        <f t="shared" si="142"/>
        <v>0.22339548778803819</v>
      </c>
      <c r="BB670" s="88">
        <f t="shared" si="143"/>
        <v>1.1396750130951161</v>
      </c>
      <c r="BC670" s="46"/>
      <c r="BD670" s="46"/>
    </row>
    <row r="671" spans="1:56">
      <c r="A671" s="81">
        <v>670</v>
      </c>
      <c r="B671" s="112">
        <v>0.56839583639693325</v>
      </c>
      <c r="C671" s="112">
        <v>0.19479966923572434</v>
      </c>
      <c r="D671" s="112">
        <v>8.7828259793923502E-2</v>
      </c>
      <c r="E671" s="112">
        <v>0.10037708147675861</v>
      </c>
      <c r="F671" s="112">
        <v>0.20089365945023774</v>
      </c>
      <c r="G671" s="112">
        <v>0.19591154597457172</v>
      </c>
      <c r="H671" s="112">
        <v>0.81331463577231422</v>
      </c>
      <c r="I671" s="112">
        <v>0.58718400030334839</v>
      </c>
      <c r="J671" s="112">
        <v>0.88964586039322802</v>
      </c>
      <c r="K671" s="90">
        <v>0.70597330422803073</v>
      </c>
      <c r="L671" s="91"/>
      <c r="M671" s="92">
        <v>670</v>
      </c>
      <c r="N671" s="115">
        <v>0.17229154992028053</v>
      </c>
      <c r="O671" s="115">
        <v>-0.86034419367381887</v>
      </c>
      <c r="P671" s="115">
        <v>-1.3542503526473471</v>
      </c>
      <c r="Q671" s="115">
        <v>-1.2794058838750415</v>
      </c>
      <c r="R671" s="115">
        <v>-0.83843343328580233</v>
      </c>
      <c r="S671" s="115">
        <v>-0.85631585814207056</v>
      </c>
      <c r="T671" s="115">
        <v>0.89017723116342484</v>
      </c>
      <c r="U671" s="112">
        <v>0.2203070892194976</v>
      </c>
      <c r="V671" s="112">
        <v>1.2246469258643493</v>
      </c>
      <c r="W671" s="84">
        <v>0.54165906909781247</v>
      </c>
      <c r="X671" s="46"/>
      <c r="Y671" s="85">
        <v>670</v>
      </c>
      <c r="Z671" s="112">
        <f>(幕後結果!$AB$2+幕後結果!$AB$4*幕後結果_最佳化!$N1672)*12/3</f>
        <v>0.1656183172466732</v>
      </c>
      <c r="AA671" s="112">
        <f>(幕後結果!$AC$2+幕後結果!$AC$4*幕後結果_最佳化!$O1672)*12/3</f>
        <v>-2.5485661611825989</v>
      </c>
      <c r="AB671" s="112">
        <f>(幕後結果!$AD$2+幕後結果!$AD$4*幕後結果_最佳化!$P1672)*12/3</f>
        <v>-0.7458266224946134</v>
      </c>
      <c r="AC671" s="112">
        <f>(幕後結果!$AE$2+幕後結果!$AE$4*幕後結果_最佳化!$Q1672)*12/3</f>
        <v>-0.49775135810884108</v>
      </c>
      <c r="AD671" s="112">
        <f>(幕後結果!$AF$2+幕後結果!$AF$4*幕後結果_最佳化!$R1672)*12/3</f>
        <v>0.5863440309264234</v>
      </c>
      <c r="AE671" s="112">
        <f>(幕後結果!$AG$2+幕後結果!$AG$4*幕後結果_最佳化!$S1672)*12/3</f>
        <v>-1.5396919159232187</v>
      </c>
      <c r="AF671" s="112">
        <f>(幕後結果!$AH$2+幕後結果!$AH$4*幕後結果_最佳化!$T1672)*12/3</f>
        <v>8.766180167777686E-2</v>
      </c>
      <c r="AG671" s="112">
        <f>(幕後結果!$AI$2+幕後結果!$AI$4*幕後結果_最佳化!$U1672)*12/3</f>
        <v>-0.76098785783853773</v>
      </c>
      <c r="AH671" s="112">
        <f>(幕後結果!$AJ$2+幕後結果!$AJ$4*幕後結果_最佳化!$V1672)*12/3</f>
        <v>2.1585558541565644</v>
      </c>
      <c r="AI671" s="86">
        <f>(幕後結果!$AK$2+幕後結果!$AK$4*幕後結果_最佳化!$W1672)*12/3</f>
        <v>0.12530850839060362</v>
      </c>
      <c r="AJ671" s="46"/>
      <c r="AK671" s="46"/>
      <c r="AL671" s="46"/>
      <c r="AM671" s="94">
        <v>670</v>
      </c>
      <c r="AN671" s="112">
        <f t="shared" si="131"/>
        <v>0.10174066274406</v>
      </c>
      <c r="AO671" s="112">
        <f t="shared" si="132"/>
        <v>4.4143017281316199E-2</v>
      </c>
      <c r="AP671" s="112">
        <f t="shared" si="133"/>
        <v>4.036423511474993E-2</v>
      </c>
      <c r="AQ671" s="112">
        <f t="shared" si="134"/>
        <v>3.6270125012957954E-2</v>
      </c>
      <c r="AR671" s="112">
        <f t="shared" si="135"/>
        <v>0.18629105952598593</v>
      </c>
      <c r="AS671" s="112">
        <f t="shared" si="136"/>
        <v>0.1842757154932152</v>
      </c>
      <c r="AT671" s="112">
        <f t="shared" si="137"/>
        <v>0.19400742393121947</v>
      </c>
      <c r="AU671" s="112">
        <f t="shared" si="138"/>
        <v>0.17507086635169034</v>
      </c>
      <c r="AV671" s="112">
        <f t="shared" si="139"/>
        <v>1.7612300156849968E-2</v>
      </c>
      <c r="AW671" s="112">
        <f t="shared" si="140"/>
        <v>2.0224594387954854E-2</v>
      </c>
      <c r="AX671" s="112">
        <f t="shared" si="141"/>
        <v>0.99999999999999989</v>
      </c>
      <c r="AY671" s="112">
        <f>SUMPRODUCT(AN671:AW671,幕後結果_最佳化!$Z$1005:$AI$1005)</f>
        <v>0.42823669703024447</v>
      </c>
      <c r="AZ671" s="112">
        <f>(SUMPRODUCT(AN671:AW671,MMULT(AN671:AW671,幕後結果!$AB$9:$AK$18)))*252</f>
        <v>5.5913749123053448E-2</v>
      </c>
      <c r="BA671" s="112">
        <f t="shared" si="142"/>
        <v>0.23646088286025968</v>
      </c>
      <c r="BB671" s="88">
        <f t="shared" si="143"/>
        <v>1.6296001789774477</v>
      </c>
      <c r="BC671" s="46"/>
      <c r="BD671" s="46"/>
    </row>
    <row r="672" spans="1:56">
      <c r="A672" s="81">
        <v>671</v>
      </c>
      <c r="B672" s="112">
        <v>0.30608728887662551</v>
      </c>
      <c r="C672" s="112">
        <v>0.75144156571823872</v>
      </c>
      <c r="D672" s="112">
        <v>0.44241016202951977</v>
      </c>
      <c r="E672" s="112">
        <v>0.46079468427210357</v>
      </c>
      <c r="F672" s="112">
        <v>0.35506258119968481</v>
      </c>
      <c r="G672" s="112">
        <v>0.12664831371793817</v>
      </c>
      <c r="H672" s="112">
        <v>0.16984064662008946</v>
      </c>
      <c r="I672" s="112">
        <v>0.47913165694301929</v>
      </c>
      <c r="J672" s="112">
        <v>0.7170435307915235</v>
      </c>
      <c r="K672" s="90">
        <v>0.27719340000735215</v>
      </c>
      <c r="L672" s="91"/>
      <c r="M672" s="92">
        <v>671</v>
      </c>
      <c r="N672" s="115">
        <v>-0.50697183930945033</v>
      </c>
      <c r="O672" s="115">
        <v>0.67903313302471335</v>
      </c>
      <c r="P672" s="115">
        <v>-0.14486137362574908</v>
      </c>
      <c r="Q672" s="115">
        <v>-9.8431870510045011E-2</v>
      </c>
      <c r="R672" s="115">
        <v>-0.37168799751613962</v>
      </c>
      <c r="S672" s="115">
        <v>-1.1423787327069117</v>
      </c>
      <c r="T672" s="115">
        <v>-0.95479516444908918</v>
      </c>
      <c r="U672" s="112">
        <v>-5.2333056790805833E-2</v>
      </c>
      <c r="V672" s="112">
        <v>0.57408107617804349</v>
      </c>
      <c r="W672" s="84">
        <v>-0.59119943687922194</v>
      </c>
      <c r="X672" s="46"/>
      <c r="Y672" s="85">
        <v>671</v>
      </c>
      <c r="Z672" s="112">
        <f>(幕後結果!$AB$2+幕後結果!$AB$4*幕後結果_最佳化!$N1673)*12/3</f>
        <v>-0.67772141324209179</v>
      </c>
      <c r="AA672" s="112">
        <f>(幕後結果!$AC$2+幕後結果!$AC$4*幕後結果_最佳化!$O1673)*12/3</f>
        <v>-0.48620979137963483</v>
      </c>
      <c r="AB672" s="112">
        <f>(幕後結果!$AD$2+幕後結果!$AD$4*幕後結果_最佳化!$P1673)*12/3</f>
        <v>0.25320326122502212</v>
      </c>
      <c r="AC672" s="112">
        <f>(幕後結果!$AE$2+幕後結果!$AE$4*幕後結果_最佳化!$Q1673)*12/3</f>
        <v>0.8696239311222872</v>
      </c>
      <c r="AD672" s="112">
        <f>(幕後結果!$AF$2+幕後結果!$AF$4*幕後結果_最佳化!$R1673)*12/3</f>
        <v>1.6961427008482011</v>
      </c>
      <c r="AE672" s="112">
        <f>(幕後結果!$AG$2+幕後結果!$AG$4*幕後結果_最佳化!$S1673)*12/3</f>
        <v>-1.1355613176673587</v>
      </c>
      <c r="AF672" s="112">
        <f>(幕後結果!$AH$2+幕後結果!$AH$4*幕後結果_最佳化!$T1673)*12/3</f>
        <v>-0.64343925189343365</v>
      </c>
      <c r="AG672" s="112">
        <f>(幕後結果!$AI$2+幕後結果!$AI$4*幕後結果_最佳化!$U1673)*12/3</f>
        <v>1.3384727310482236E-2</v>
      </c>
      <c r="AH672" s="112">
        <f>(幕後結果!$AJ$2+幕後結果!$AJ$4*幕後結果_最佳化!$V1673)*12/3</f>
        <v>1.2821233932709044</v>
      </c>
      <c r="AI672" s="86">
        <f>(幕後結果!$AK$2+幕後結果!$AK$4*幕後結果_最佳化!$W1673)*12/3</f>
        <v>-0.25353265117878765</v>
      </c>
      <c r="AJ672" s="46"/>
      <c r="AK672" s="46"/>
      <c r="AL672" s="46"/>
      <c r="AM672" s="94">
        <v>671</v>
      </c>
      <c r="AN672" s="112">
        <f t="shared" si="131"/>
        <v>3.6367390229504547E-2</v>
      </c>
      <c r="AO672" s="112">
        <f t="shared" si="132"/>
        <v>2.7711268325302452E-2</v>
      </c>
      <c r="AP672" s="112">
        <f t="shared" si="133"/>
        <v>0.19867785589950679</v>
      </c>
      <c r="AQ672" s="112">
        <f t="shared" si="134"/>
        <v>0.13828277009544987</v>
      </c>
      <c r="AR672" s="112">
        <f t="shared" si="135"/>
        <v>9.2180267452761339E-2</v>
      </c>
      <c r="AS672" s="112">
        <f t="shared" si="136"/>
        <v>0.18302785445976427</v>
      </c>
      <c r="AT672" s="112">
        <f t="shared" si="137"/>
        <v>7.6609293485070826E-2</v>
      </c>
      <c r="AU672" s="112">
        <f t="shared" si="138"/>
        <v>3.2862969204627807E-2</v>
      </c>
      <c r="AV672" s="112">
        <f t="shared" si="139"/>
        <v>8.2693673210458896E-2</v>
      </c>
      <c r="AW672" s="112">
        <f t="shared" si="140"/>
        <v>0.13158665763755317</v>
      </c>
      <c r="AX672" s="112">
        <f t="shared" si="141"/>
        <v>0.99999999999999989</v>
      </c>
      <c r="AY672" s="112">
        <f>SUMPRODUCT(AN672:AW672,幕後結果_最佳化!$Z$1005:$AI$1005)</f>
        <v>0.46849227835445506</v>
      </c>
      <c r="AZ672" s="112">
        <f>(SUMPRODUCT(AN672:AW672,MMULT(AN672:AW672,幕後結果!$AB$9:$AK$18)))*252</f>
        <v>4.6501197612925128E-2</v>
      </c>
      <c r="BA672" s="112">
        <f t="shared" si="142"/>
        <v>0.21564136340907589</v>
      </c>
      <c r="BB672" s="88">
        <f t="shared" si="143"/>
        <v>1.9736115169476933</v>
      </c>
      <c r="BC672" s="46"/>
      <c r="BD672" s="46"/>
    </row>
    <row r="673" spans="1:56">
      <c r="A673" s="81">
        <v>672</v>
      </c>
      <c r="B673" s="112">
        <v>6.2046844596125972E-2</v>
      </c>
      <c r="C673" s="112">
        <v>0.65084182073358376</v>
      </c>
      <c r="D673" s="112">
        <v>0.33437583965799988</v>
      </c>
      <c r="E673" s="112">
        <v>4.4147454207768222E-2</v>
      </c>
      <c r="F673" s="112">
        <v>0.73109856952439745</v>
      </c>
      <c r="G673" s="112">
        <v>0.23561812658813919</v>
      </c>
      <c r="H673" s="112">
        <v>0.36847395264244875</v>
      </c>
      <c r="I673" s="112">
        <v>0.74081985638800352</v>
      </c>
      <c r="J673" s="112">
        <v>0.25679769202559322</v>
      </c>
      <c r="K673" s="90">
        <v>0.49101381946786149</v>
      </c>
      <c r="L673" s="91"/>
      <c r="M673" s="92">
        <v>672</v>
      </c>
      <c r="N673" s="115">
        <v>-1.5378156776228857</v>
      </c>
      <c r="O673" s="115">
        <v>0.38759420437660619</v>
      </c>
      <c r="P673" s="115">
        <v>-0.42786188347730758</v>
      </c>
      <c r="Q673" s="115">
        <v>-1.7044614699937239</v>
      </c>
      <c r="R673" s="115">
        <v>0.6161388835193472</v>
      </c>
      <c r="S673" s="115">
        <v>-0.72046904331475181</v>
      </c>
      <c r="T673" s="115">
        <v>-0.33589784088580699</v>
      </c>
      <c r="U673" s="112">
        <v>0.64587503721455009</v>
      </c>
      <c r="V673" s="112">
        <v>-0.65324959160744944</v>
      </c>
      <c r="W673" s="84">
        <v>-2.2526919317386523E-2</v>
      </c>
      <c r="X673" s="46"/>
      <c r="Y673" s="85">
        <v>672</v>
      </c>
      <c r="Z673" s="112">
        <f>(幕後結果!$AB$2+幕後結果!$AB$4*幕後結果_最佳化!$N1674)*12/3</f>
        <v>-1.9575659898283286</v>
      </c>
      <c r="AA673" s="112">
        <f>(幕後結果!$AC$2+幕後結果!$AC$4*幕後結果_最佳化!$O1674)*12/3</f>
        <v>-0.97739883194937016</v>
      </c>
      <c r="AB673" s="112">
        <f>(幕後結果!$AD$2+幕後結果!$AD$4*幕後結果_最佳化!$P1674)*12/3</f>
        <v>-0.33193020831216924</v>
      </c>
      <c r="AC673" s="112">
        <f>(幕後結果!$AE$2+幕後結果!$AE$4*幕後結果_最佳化!$Q1674)*12/3</f>
        <v>-0.47353610038016747</v>
      </c>
      <c r="AD673" s="112">
        <f>(幕後結果!$AF$2+幕後結果!$AF$4*幕後結果_最佳化!$R1674)*12/3</f>
        <v>1.9151658275020933</v>
      </c>
      <c r="AE673" s="112">
        <f>(幕後結果!$AG$2+幕後結果!$AG$4*幕後結果_最佳化!$S1674)*12/3</f>
        <v>-0.70242972516178481</v>
      </c>
      <c r="AF673" s="112">
        <f>(幕後結果!$AH$2+幕後結果!$AH$4*幕後結果_最佳化!$T1674)*12/3</f>
        <v>-0.27418214464272006</v>
      </c>
      <c r="AG673" s="112">
        <f>(幕後結果!$AI$2+幕後結果!$AI$4*幕後結果_最佳化!$U1674)*12/3</f>
        <v>-0.51984465063487106</v>
      </c>
      <c r="AH673" s="112">
        <f>(幕後結果!$AJ$2+幕後結果!$AJ$4*幕後結果_最佳化!$V1674)*12/3</f>
        <v>0.49735876986037236</v>
      </c>
      <c r="AI673" s="86">
        <f>(幕後結果!$AK$2+幕後結果!$AK$4*幕後結果_最佳化!$W1674)*12/3</f>
        <v>-0.22274978328394368</v>
      </c>
      <c r="AJ673" s="46"/>
      <c r="AK673" s="46"/>
      <c r="AL673" s="46"/>
      <c r="AM673" s="94">
        <v>672</v>
      </c>
      <c r="AN673" s="112">
        <f t="shared" si="131"/>
        <v>0.10894562834756467</v>
      </c>
      <c r="AO673" s="112">
        <f t="shared" si="132"/>
        <v>0.18202439746388899</v>
      </c>
      <c r="AP673" s="112">
        <f t="shared" si="133"/>
        <v>0.12868917037076616</v>
      </c>
      <c r="AQ673" s="112">
        <f t="shared" si="134"/>
        <v>0.17475882908961349</v>
      </c>
      <c r="AR673" s="112">
        <f t="shared" si="135"/>
        <v>4.2081028786671491E-2</v>
      </c>
      <c r="AS673" s="112">
        <f t="shared" si="136"/>
        <v>1.970474563356104E-2</v>
      </c>
      <c r="AT673" s="112">
        <f t="shared" si="137"/>
        <v>5.2212497548976874E-2</v>
      </c>
      <c r="AU673" s="112">
        <f t="shared" si="138"/>
        <v>8.1510147199516519E-2</v>
      </c>
      <c r="AV673" s="112">
        <f t="shared" si="139"/>
        <v>0.11757777250094086</v>
      </c>
      <c r="AW673" s="112">
        <f t="shared" si="140"/>
        <v>9.2495783058499773E-2</v>
      </c>
      <c r="AX673" s="112">
        <f t="shared" si="141"/>
        <v>0.99999999999999989</v>
      </c>
      <c r="AY673" s="112">
        <f>SUMPRODUCT(AN673:AW673,幕後結果_最佳化!$Z$1005:$AI$1005)</f>
        <v>0.21776643760536424</v>
      </c>
      <c r="AZ673" s="112">
        <f>(SUMPRODUCT(AN673:AW673,MMULT(AN673:AW673,幕後結果!$AB$9:$AK$18)))*252</f>
        <v>5.48495161170598E-2</v>
      </c>
      <c r="BA673" s="112">
        <f t="shared" si="142"/>
        <v>0.23419973551876569</v>
      </c>
      <c r="BB673" s="88">
        <f t="shared" si="143"/>
        <v>0.74665514552364964</v>
      </c>
      <c r="BC673" s="46"/>
      <c r="BD673" s="46"/>
    </row>
    <row r="674" spans="1:56">
      <c r="A674" s="81">
        <v>673</v>
      </c>
      <c r="B674" s="112">
        <v>2.6067679908581054E-2</v>
      </c>
      <c r="C674" s="112">
        <v>0.8171496272903862</v>
      </c>
      <c r="D674" s="112">
        <v>0.3854563130891524</v>
      </c>
      <c r="E674" s="112">
        <v>0.1867258658528359</v>
      </c>
      <c r="F674" s="112">
        <v>0.24385411578064353</v>
      </c>
      <c r="G674" s="112">
        <v>0.13406770339572627</v>
      </c>
      <c r="H674" s="112">
        <v>0.41248058861593262</v>
      </c>
      <c r="I674" s="112">
        <v>1.8264384878729167E-2</v>
      </c>
      <c r="J674" s="112">
        <v>5.8835135519987869E-3</v>
      </c>
      <c r="K674" s="90">
        <v>0.98605478586221063</v>
      </c>
      <c r="L674" s="91"/>
      <c r="M674" s="92">
        <v>673</v>
      </c>
      <c r="N674" s="115">
        <v>-1.9420143772495859</v>
      </c>
      <c r="O674" s="115">
        <v>0.9045558281148437</v>
      </c>
      <c r="P674" s="115">
        <v>-0.29118134902165488</v>
      </c>
      <c r="Q674" s="115">
        <v>-0.89002636075628649</v>
      </c>
      <c r="R674" s="115">
        <v>-0.69395850545742932</v>
      </c>
      <c r="S674" s="115">
        <v>-1.1073667239283549</v>
      </c>
      <c r="T674" s="115">
        <v>-0.22116857456381545</v>
      </c>
      <c r="U674" s="112">
        <v>-2.0909921267719365</v>
      </c>
      <c r="V674" s="112">
        <v>-2.5190550106861527</v>
      </c>
      <c r="W674" s="84">
        <v>2.1988241546511564</v>
      </c>
      <c r="X674" s="46"/>
      <c r="Y674" s="85">
        <v>673</v>
      </c>
      <c r="Z674" s="112">
        <f>(幕後結果!$AB$2+幕後結果!$AB$4*幕後結果_最佳化!$N1675)*12/3</f>
        <v>-2.4593990457709389</v>
      </c>
      <c r="AA674" s="112">
        <f>(幕後結果!$AC$2+幕後結果!$AC$4*幕後結果_最佳化!$O1675)*12/3</f>
        <v>-0.30010684743121119</v>
      </c>
      <c r="AB674" s="112">
        <f>(幕後結果!$AD$2+幕後結果!$AD$4*幕後結果_最佳化!$P1675)*12/3</f>
        <v>-0.28280427402997244</v>
      </c>
      <c r="AC674" s="112">
        <f>(幕後結果!$AE$2+幕後結果!$AE$4*幕後結果_最佳化!$Q1675)*12/3</f>
        <v>0.21464609467114204</v>
      </c>
      <c r="AD674" s="112">
        <f>(幕後結果!$AF$2+幕後結果!$AF$4*幕後結果_最佳化!$R1675)*12/3</f>
        <v>0.80200505914462505</v>
      </c>
      <c r="AE674" s="112">
        <f>(幕後結果!$AG$2+幕後結果!$AG$4*幕後結果_最佳化!$S1675)*12/3</f>
        <v>-1.1146210817110249</v>
      </c>
      <c r="AF674" s="112">
        <f>(幕後結果!$AH$2+幕後結果!$AH$4*幕後結果_最佳化!$T1675)*12/3</f>
        <v>-0.20468365508622099</v>
      </c>
      <c r="AG674" s="112">
        <f>(幕後結果!$AI$2+幕後結果!$AI$4*幕後結果_最佳化!$U1675)*12/3</f>
        <v>-2.1119283727402367</v>
      </c>
      <c r="AH674" s="112">
        <f>(幕後結果!$AJ$2+幕後結果!$AJ$4*幕後結果_最佳化!$V1675)*12/3</f>
        <v>-1.5062911376022357</v>
      </c>
      <c r="AI674" s="86">
        <f>(幕後結果!$AK$2+幕後結果!$AK$4*幕後結果_最佳化!$W1675)*12/3</f>
        <v>1.0073844227926245</v>
      </c>
      <c r="AJ674" s="46"/>
      <c r="AK674" s="46"/>
      <c r="AL674" s="46"/>
      <c r="AM674" s="94">
        <v>673</v>
      </c>
      <c r="AN674" s="112">
        <f t="shared" si="131"/>
        <v>9.9586574987359247E-2</v>
      </c>
      <c r="AO674" s="112">
        <f t="shared" si="132"/>
        <v>0.12035840715660569</v>
      </c>
      <c r="AP674" s="112">
        <f t="shared" si="133"/>
        <v>0.10036030452085824</v>
      </c>
      <c r="AQ674" s="112">
        <f t="shared" si="134"/>
        <v>6.8375543253772916E-2</v>
      </c>
      <c r="AR674" s="112">
        <f t="shared" si="135"/>
        <v>0.13994734440526499</v>
      </c>
      <c r="AS674" s="112">
        <f t="shared" si="136"/>
        <v>9.0392205737022932E-2</v>
      </c>
      <c r="AT674" s="112">
        <f t="shared" si="137"/>
        <v>5.2349157011306727E-2</v>
      </c>
      <c r="AU674" s="112">
        <f t="shared" si="138"/>
        <v>7.3196866694501789E-2</v>
      </c>
      <c r="AV674" s="112">
        <f t="shared" si="139"/>
        <v>0.13843604481981264</v>
      </c>
      <c r="AW674" s="112">
        <f t="shared" si="140"/>
        <v>0.1169975514134949</v>
      </c>
      <c r="AX674" s="112">
        <f t="shared" si="141"/>
        <v>1</v>
      </c>
      <c r="AY674" s="112">
        <f>SUMPRODUCT(AN674:AW674,幕後結果_最佳化!$Z$1005:$AI$1005)</f>
        <v>0.41402071062099371</v>
      </c>
      <c r="AZ674" s="112">
        <f>(SUMPRODUCT(AN674:AW674,MMULT(AN674:AW674,幕後結果!$AB$9:$AK$18)))*252</f>
        <v>5.4687359300401063E-2</v>
      </c>
      <c r="BA674" s="112">
        <f t="shared" si="142"/>
        <v>0.23385328584478146</v>
      </c>
      <c r="BB674" s="88">
        <f t="shared" si="143"/>
        <v>1.5869809538076047</v>
      </c>
      <c r="BC674" s="46"/>
      <c r="BD674" s="46"/>
    </row>
    <row r="675" spans="1:56">
      <c r="A675" s="81">
        <v>674</v>
      </c>
      <c r="B675" s="112">
        <v>0.77827889686660567</v>
      </c>
      <c r="C675" s="112">
        <v>0.80357868308269387</v>
      </c>
      <c r="D675" s="112">
        <v>0.18230248394736726</v>
      </c>
      <c r="E675" s="112">
        <v>0.27991170182254455</v>
      </c>
      <c r="F675" s="112">
        <v>0.90498394949331851</v>
      </c>
      <c r="G675" s="112">
        <v>7.0259834565226331E-2</v>
      </c>
      <c r="H675" s="112">
        <v>3.6785426211015659E-2</v>
      </c>
      <c r="I675" s="112">
        <v>0.91774223604676508</v>
      </c>
      <c r="J675" s="112">
        <v>0.87994445753833084</v>
      </c>
      <c r="K675" s="90">
        <v>0.99989109068000048</v>
      </c>
      <c r="L675" s="91"/>
      <c r="M675" s="92">
        <v>674</v>
      </c>
      <c r="N675" s="115">
        <v>0.76639348817597042</v>
      </c>
      <c r="O675" s="115">
        <v>0.85447359487137176</v>
      </c>
      <c r="P675" s="115">
        <v>-0.90662531916509148</v>
      </c>
      <c r="Q675" s="115">
        <v>-0.58310383289453116</v>
      </c>
      <c r="R675" s="115">
        <v>1.3104841550375885</v>
      </c>
      <c r="S675" s="115">
        <v>-1.4738585903663461</v>
      </c>
      <c r="T675" s="115">
        <v>-1.7892730479695975</v>
      </c>
      <c r="U675" s="112">
        <v>1.3900439629400656</v>
      </c>
      <c r="V675" s="112">
        <v>1.1747091812387647</v>
      </c>
      <c r="W675" s="84">
        <v>3.6974003970901679</v>
      </c>
      <c r="X675" s="46"/>
      <c r="Y675" s="85">
        <v>674</v>
      </c>
      <c r="Z675" s="112">
        <f>(幕後結果!$AB$2+幕後結果!$AB$4*幕後結果_最佳化!$N1676)*12/3</f>
        <v>0.90322581447917205</v>
      </c>
      <c r="AA675" s="112">
        <f>(幕後結果!$AC$2+幕後結果!$AC$4*幕後結果_最佳化!$O1676)*12/3</f>
        <v>-0.13380360009370484</v>
      </c>
      <c r="AB675" s="112">
        <f>(幕後結果!$AD$2+幕後結果!$AD$4*幕後結果_最佳化!$P1676)*12/3</f>
        <v>-5.1106829042892876E-3</v>
      </c>
      <c r="AC675" s="112">
        <f>(幕後結果!$AE$2+幕後結果!$AE$4*幕後結果_最佳化!$Q1676)*12/3</f>
        <v>0.44478892475719145</v>
      </c>
      <c r="AD675" s="112">
        <f>(幕後結果!$AF$2+幕後結果!$AF$4*幕後結果_最佳化!$R1676)*12/3</f>
        <v>3.6045592469948127</v>
      </c>
      <c r="AE675" s="112">
        <f>(幕後結果!$AG$2+幕後結果!$AG$4*幕後結果_最佳化!$S1676)*12/3</f>
        <v>-1.1875939424614996</v>
      </c>
      <c r="AF675" s="112">
        <f>(幕後結果!$AH$2+幕後結果!$AH$4*幕後結果_最佳化!$T1676)*12/3</f>
        <v>-1.1013145004729477</v>
      </c>
      <c r="AG675" s="112">
        <f>(幕後結果!$AI$2+幕後結果!$AI$4*幕後結果_最佳化!$U1676)*12/3</f>
        <v>0.98963812500015791</v>
      </c>
      <c r="AH675" s="112">
        <f>(幕後結果!$AJ$2+幕後結果!$AJ$4*幕後結果_最佳化!$V1676)*12/3</f>
        <v>2.409649552121893</v>
      </c>
      <c r="AI675" s="86">
        <f>(幕後結果!$AK$2+幕後結果!$AK$4*幕後結果_最佳化!$W1676)*12/3</f>
        <v>3.1823388411119544</v>
      </c>
      <c r="AJ675" s="46"/>
      <c r="AK675" s="46"/>
      <c r="AL675" s="46"/>
      <c r="AM675" s="94">
        <v>674</v>
      </c>
      <c r="AN675" s="112">
        <f t="shared" si="131"/>
        <v>8.6804404258147908E-2</v>
      </c>
      <c r="AO675" s="112">
        <f t="shared" si="132"/>
        <v>0.12846094151284135</v>
      </c>
      <c r="AP675" s="112">
        <f t="shared" si="133"/>
        <v>0.14294476525971367</v>
      </c>
      <c r="AQ675" s="112">
        <f t="shared" si="134"/>
        <v>0.12712923943773935</v>
      </c>
      <c r="AR675" s="112">
        <f t="shared" si="135"/>
        <v>5.8926742296605279E-2</v>
      </c>
      <c r="AS675" s="112">
        <f t="shared" si="136"/>
        <v>7.5317485861407144E-2</v>
      </c>
      <c r="AT675" s="112">
        <f t="shared" si="137"/>
        <v>7.068160714428344E-2</v>
      </c>
      <c r="AU675" s="112">
        <f t="shared" si="138"/>
        <v>5.1489311582094882E-2</v>
      </c>
      <c r="AV675" s="112">
        <f t="shared" si="139"/>
        <v>0.11736139191164763</v>
      </c>
      <c r="AW675" s="112">
        <f t="shared" si="140"/>
        <v>0.14088411073551932</v>
      </c>
      <c r="AX675" s="112">
        <f t="shared" si="141"/>
        <v>1</v>
      </c>
      <c r="AY675" s="112">
        <f>SUMPRODUCT(AN675:AW675,幕後結果_最佳化!$Z$1005:$AI$1005)</f>
        <v>0.27803600311916965</v>
      </c>
      <c r="AZ675" s="112">
        <f>(SUMPRODUCT(AN675:AW675,MMULT(AN675:AW675,幕後結果!$AB$9:$AK$18)))*252</f>
        <v>4.9067476745208852E-2</v>
      </c>
      <c r="BA675" s="112">
        <f t="shared" si="142"/>
        <v>0.22151179820770012</v>
      </c>
      <c r="BB675" s="88">
        <f t="shared" si="143"/>
        <v>1.061505549689479</v>
      </c>
      <c r="BC675" s="46"/>
      <c r="BD675" s="46"/>
    </row>
    <row r="676" spans="1:56">
      <c r="A676" s="81">
        <v>675</v>
      </c>
      <c r="B676" s="112">
        <v>0.41016262692374506</v>
      </c>
      <c r="C676" s="112">
        <v>0.67646954126205228</v>
      </c>
      <c r="D676" s="112">
        <v>0.21278907885285214</v>
      </c>
      <c r="E676" s="112">
        <v>0.50971048621957604</v>
      </c>
      <c r="F676" s="112">
        <v>0.71397600814561191</v>
      </c>
      <c r="G676" s="112">
        <v>0.36626494595406656</v>
      </c>
      <c r="H676" s="112">
        <v>0.59262697101404038</v>
      </c>
      <c r="I676" s="112">
        <v>0.49831078832965892</v>
      </c>
      <c r="J676" s="112">
        <v>0.85426636554317525</v>
      </c>
      <c r="K676" s="90">
        <v>0.64388331444980706</v>
      </c>
      <c r="L676" s="91"/>
      <c r="M676" s="92">
        <v>675</v>
      </c>
      <c r="N676" s="115">
        <v>-0.22712666023721928</v>
      </c>
      <c r="O676" s="115">
        <v>0.457849016637357</v>
      </c>
      <c r="P676" s="115">
        <v>-0.79678112727614536</v>
      </c>
      <c r="Q676" s="115">
        <v>2.4342983302283096E-2</v>
      </c>
      <c r="R676" s="115">
        <v>0.56503790305951518</v>
      </c>
      <c r="S676" s="115">
        <v>-0.34176215563341295</v>
      </c>
      <c r="T676" s="115">
        <v>0.23430776516405669</v>
      </c>
      <c r="U676" s="112">
        <v>-4.2342383871306214E-3</v>
      </c>
      <c r="V676" s="112">
        <v>1.0549082933512679</v>
      </c>
      <c r="W676" s="84">
        <v>0.36885826732894772</v>
      </c>
      <c r="X676" s="46"/>
      <c r="Y676" s="85">
        <v>675</v>
      </c>
      <c r="Z676" s="112">
        <f>(幕後結果!$AB$2+幕後結果!$AB$4*幕後結果_最佳化!$N1677)*12/3</f>
        <v>-0.33027952009813888</v>
      </c>
      <c r="AA676" s="112">
        <f>(幕後結果!$AC$2+幕後結果!$AC$4*幕後結果_最佳化!$O1677)*12/3</f>
        <v>-0.76670326519298848</v>
      </c>
      <c r="AB676" s="112">
        <f>(幕後結果!$AD$2+幕後結果!$AD$4*幕後結果_最佳化!$P1677)*12/3</f>
        <v>-0.24950406258450297</v>
      </c>
      <c r="AC676" s="112">
        <f>(幕後結果!$AE$2+幕後結果!$AE$4*幕後結果_最佳化!$Q1677)*12/3</f>
        <v>0.78337131273243232</v>
      </c>
      <c r="AD676" s="112">
        <f>(幕後結果!$AF$2+幕後結果!$AF$4*幕後結果_最佳化!$R1677)*12/3</f>
        <v>2.5927435636939622</v>
      </c>
      <c r="AE676" s="112">
        <f>(幕後結果!$AG$2+幕後結果!$AG$4*幕後結果_最佳化!$S1677)*12/3</f>
        <v>-0.22968309481834179</v>
      </c>
      <c r="AF676" s="112">
        <f>(幕後結果!$AH$2+幕後結果!$AH$4*幕後結果_最佳化!$T1677)*12/3</f>
        <v>0.14555125343554304</v>
      </c>
      <c r="AG676" s="112">
        <f>(幕後結果!$AI$2+幕後結果!$AI$4*幕後結果_最佳化!$U1677)*12/3</f>
        <v>0.29270385677832667</v>
      </c>
      <c r="AH676" s="112">
        <f>(幕後結果!$AJ$2+幕後結果!$AJ$4*幕後結果_最佳化!$V1677)*12/3</f>
        <v>2.2091561841922092</v>
      </c>
      <c r="AI676" s="86">
        <f>(幕後結果!$AK$2+幕後結果!$AK$4*幕後結果_最佳化!$W1677)*12/3</f>
        <v>0.6480914946077887</v>
      </c>
      <c r="AJ676" s="46"/>
      <c r="AK676" s="46"/>
      <c r="AL676" s="46"/>
      <c r="AM676" s="94">
        <v>675</v>
      </c>
      <c r="AN676" s="112">
        <f t="shared" si="131"/>
        <v>2.4787962543780902E-2</v>
      </c>
      <c r="AO676" s="112">
        <f t="shared" si="132"/>
        <v>0.10323950971660825</v>
      </c>
      <c r="AP676" s="112">
        <f t="shared" si="133"/>
        <v>0.16338018364184126</v>
      </c>
      <c r="AQ676" s="112">
        <f t="shared" si="134"/>
        <v>0.13546630585672315</v>
      </c>
      <c r="AR676" s="112">
        <f t="shared" si="135"/>
        <v>0.13340861435081799</v>
      </c>
      <c r="AS676" s="112">
        <f t="shared" si="136"/>
        <v>8.60520642276945E-2</v>
      </c>
      <c r="AT676" s="112">
        <f t="shared" si="137"/>
        <v>5.0575628742562335E-2</v>
      </c>
      <c r="AU676" s="112">
        <f t="shared" si="138"/>
        <v>0.13209863878816647</v>
      </c>
      <c r="AV676" s="112">
        <f t="shared" si="139"/>
        <v>0.11135477500608812</v>
      </c>
      <c r="AW676" s="112">
        <f t="shared" si="140"/>
        <v>5.9636317125716973E-2</v>
      </c>
      <c r="AX676" s="112">
        <f t="shared" si="141"/>
        <v>0.99999999999999989</v>
      </c>
      <c r="AY676" s="112">
        <f>SUMPRODUCT(AN676:AW676,幕後結果_最佳化!$Z$1005:$AI$1005)</f>
        <v>0.50648253302000368</v>
      </c>
      <c r="AZ676" s="112">
        <f>(SUMPRODUCT(AN676:AW676,MMULT(AN676:AW676,幕後結果!$AB$9:$AK$18)))*252</f>
        <v>5.3614510839009422E-2</v>
      </c>
      <c r="BA676" s="112">
        <f t="shared" si="142"/>
        <v>0.2315480745741787</v>
      </c>
      <c r="BB676" s="88">
        <f t="shared" si="143"/>
        <v>2.0021005740278373</v>
      </c>
      <c r="BC676" s="46"/>
      <c r="BD676" s="46"/>
    </row>
    <row r="677" spans="1:56">
      <c r="A677" s="81">
        <v>676</v>
      </c>
      <c r="B677" s="112">
        <v>0.95955757997113622</v>
      </c>
      <c r="C677" s="112">
        <v>0.45444240141441017</v>
      </c>
      <c r="D677" s="112">
        <v>0.25737811739420047</v>
      </c>
      <c r="E677" s="112">
        <v>0.96785223398428766</v>
      </c>
      <c r="F677" s="112">
        <v>0.82250193572747632</v>
      </c>
      <c r="G677" s="112">
        <v>0.20138932360485584</v>
      </c>
      <c r="H677" s="112">
        <v>0.40085492113315357</v>
      </c>
      <c r="I677" s="112">
        <v>0.10711452565871427</v>
      </c>
      <c r="J677" s="112">
        <v>0.27287422609590872</v>
      </c>
      <c r="K677" s="90">
        <v>0.66226313344388976</v>
      </c>
      <c r="L677" s="91"/>
      <c r="M677" s="92">
        <v>676</v>
      </c>
      <c r="N677" s="115">
        <v>1.7455749394337139</v>
      </c>
      <c r="O677" s="115">
        <v>-0.11444530357482935</v>
      </c>
      <c r="P677" s="115">
        <v>-0.65144970333533292</v>
      </c>
      <c r="Q677" s="115">
        <v>1.8501250237634657</v>
      </c>
      <c r="R677" s="115">
        <v>0.92494190281032695</v>
      </c>
      <c r="S677" s="115">
        <v>-0.83666900291152979</v>
      </c>
      <c r="T677" s="115">
        <v>-0.25113486347232489</v>
      </c>
      <c r="U677" s="112">
        <v>-1.2420203568776578</v>
      </c>
      <c r="V677" s="112">
        <v>-0.60414318210451001</v>
      </c>
      <c r="W677" s="84">
        <v>0.41864754992518161</v>
      </c>
      <c r="X677" s="46"/>
      <c r="Y677" s="85">
        <v>676</v>
      </c>
      <c r="Z677" s="112">
        <f>(幕後結果!$AB$2+幕後結果!$AB$4*幕後結果_最佳化!$N1678)*12/3</f>
        <v>2.1189289339123012</v>
      </c>
      <c r="AA677" s="112">
        <f>(幕後結果!$AC$2+幕後結果!$AC$4*幕後結果_最佳化!$O1678)*12/3</f>
        <v>-1.3839682505936863</v>
      </c>
      <c r="AB677" s="112">
        <f>(幕後結果!$AD$2+幕後結果!$AD$4*幕後結果_最佳化!$P1678)*12/3</f>
        <v>0.41236039928926166</v>
      </c>
      <c r="AC677" s="112">
        <f>(幕後結果!$AE$2+幕後結果!$AE$4*幕後結果_最佳化!$Q1678)*12/3</f>
        <v>2.1600867224632254</v>
      </c>
      <c r="AD677" s="112">
        <f>(幕後結果!$AF$2+幕後結果!$AF$4*幕後結果_最佳化!$R1678)*12/3</f>
        <v>3.8178504532643114</v>
      </c>
      <c r="AE677" s="112">
        <f>(幕後結果!$AG$2+幕後結果!$AG$4*幕後結果_最佳化!$S1678)*12/3</f>
        <v>-0.7593181221485189</v>
      </c>
      <c r="AF677" s="112">
        <f>(幕後結果!$AH$2+幕後結果!$AH$4*幕後結果_最佳化!$T1678)*12/3</f>
        <v>-8.0628628169908428E-2</v>
      </c>
      <c r="AG677" s="112">
        <f>(幕後結果!$AI$2+幕後結果!$AI$4*幕後結果_最佳化!$U1678)*12/3</f>
        <v>0.64199925876100195</v>
      </c>
      <c r="AH677" s="112">
        <f>(幕後結果!$AJ$2+幕後結果!$AJ$4*幕後結果_最佳化!$V1678)*12/3</f>
        <v>1.1937653800340495</v>
      </c>
      <c r="AI677" s="86">
        <f>(幕後結果!$AK$2+幕後結果!$AK$4*幕後結果_最佳化!$W1678)*12/3</f>
        <v>0.75410604495231393</v>
      </c>
      <c r="AJ677" s="46"/>
      <c r="AK677" s="46"/>
      <c r="AL677" s="46"/>
      <c r="AM677" s="94">
        <v>676</v>
      </c>
      <c r="AN677" s="112">
        <f t="shared" si="131"/>
        <v>2.3782469809047989E-2</v>
      </c>
      <c r="AO677" s="112">
        <f t="shared" si="132"/>
        <v>0.15353895572087098</v>
      </c>
      <c r="AP677" s="112">
        <f t="shared" si="133"/>
        <v>3.5389626474657696E-2</v>
      </c>
      <c r="AQ677" s="112">
        <f t="shared" si="134"/>
        <v>0.10751777857423223</v>
      </c>
      <c r="AR677" s="112">
        <f t="shared" si="135"/>
        <v>0.12281284345952248</v>
      </c>
      <c r="AS677" s="112">
        <f t="shared" si="136"/>
        <v>0.15039126009337259</v>
      </c>
      <c r="AT677" s="112">
        <f t="shared" si="137"/>
        <v>0.11826820782440453</v>
      </c>
      <c r="AU677" s="112">
        <f t="shared" si="138"/>
        <v>0.10391194225696491</v>
      </c>
      <c r="AV677" s="112">
        <f t="shared" si="139"/>
        <v>0.11979603419799938</v>
      </c>
      <c r="AW677" s="112">
        <f t="shared" si="140"/>
        <v>6.4590881588927479E-2</v>
      </c>
      <c r="AX677" s="112">
        <f t="shared" si="141"/>
        <v>1.0000000000000002</v>
      </c>
      <c r="AY677" s="112">
        <f>SUMPRODUCT(AN677:AW677,幕後結果_最佳化!$Z$1005:$AI$1005)</f>
        <v>0.32272683944655173</v>
      </c>
      <c r="AZ677" s="112">
        <f>(SUMPRODUCT(AN677:AW677,MMULT(AN677:AW677,幕後結果!$AB$9:$AK$18)))*252</f>
        <v>5.4568594866319778E-2</v>
      </c>
      <c r="BA677" s="112">
        <f t="shared" si="142"/>
        <v>0.23359921846256201</v>
      </c>
      <c r="BB677" s="88">
        <f t="shared" si="143"/>
        <v>1.1978928751912687</v>
      </c>
      <c r="BC677" s="46"/>
      <c r="BD677" s="46"/>
    </row>
    <row r="678" spans="1:56">
      <c r="A678" s="81">
        <v>677</v>
      </c>
      <c r="B678" s="112">
        <v>0.84162028180853921</v>
      </c>
      <c r="C678" s="112">
        <v>0.22955875376732449</v>
      </c>
      <c r="D678" s="112">
        <v>0.84373418492479368</v>
      </c>
      <c r="E678" s="112">
        <v>0.56403928541279935</v>
      </c>
      <c r="F678" s="112">
        <v>0.1421224682016633</v>
      </c>
      <c r="G678" s="112">
        <v>0.29506325690341995</v>
      </c>
      <c r="H678" s="112">
        <v>0.60941847199043697</v>
      </c>
      <c r="I678" s="112">
        <v>0.38090723930632375</v>
      </c>
      <c r="J678" s="112">
        <v>0.93021672180823911</v>
      </c>
      <c r="K678" s="90">
        <v>0.18105608521182748</v>
      </c>
      <c r="L678" s="91"/>
      <c r="M678" s="92">
        <v>677</v>
      </c>
      <c r="N678" s="115">
        <v>1.0011393642671886</v>
      </c>
      <c r="O678" s="115">
        <v>-0.74030078041139979</v>
      </c>
      <c r="P678" s="115">
        <v>1.0099241524744274</v>
      </c>
      <c r="Q678" s="115">
        <v>0.16121834972227203</v>
      </c>
      <c r="R678" s="115">
        <v>-1.0708320873151145</v>
      </c>
      <c r="S678" s="115">
        <v>-0.53865270435934653</v>
      </c>
      <c r="T678" s="115">
        <v>0.27780369314194636</v>
      </c>
      <c r="U678" s="112">
        <v>-0.30309891811909717</v>
      </c>
      <c r="V678" s="112">
        <v>1.4774070541505637</v>
      </c>
      <c r="W678" s="84">
        <v>-0.91134775786509237</v>
      </c>
      <c r="X678" s="46"/>
      <c r="Y678" s="85">
        <v>677</v>
      </c>
      <c r="Z678" s="112">
        <f>(幕後結果!$AB$2+幕後結果!$AB$4*幕後結果_最佳化!$N1679)*12/3</f>
        <v>1.1946746501077359</v>
      </c>
      <c r="AA678" s="112">
        <f>(幕後結果!$AC$2+幕後結果!$AC$4*幕後結果_最佳化!$O1679)*12/3</f>
        <v>-2.3111230797380804</v>
      </c>
      <c r="AB678" s="112">
        <f>(幕後結果!$AD$2+幕後結果!$AD$4*幕後結果_最佳化!$P1679)*12/3</f>
        <v>1.563244724402449</v>
      </c>
      <c r="AC678" s="112">
        <f>(幕後結果!$AE$2+幕後結果!$AE$4*幕後結果_最佳化!$Q1679)*12/3</f>
        <v>1.1743878953388598</v>
      </c>
      <c r="AD678" s="112">
        <f>(幕後結果!$AF$2+幕後結果!$AF$4*幕後結果_最佳化!$R1679)*12/3</f>
        <v>1.3111467499127183</v>
      </c>
      <c r="AE678" s="112">
        <f>(幕後結果!$AG$2+幕後結果!$AG$4*幕後結果_最佳化!$S1679)*12/3</f>
        <v>-1.0768962794001009</v>
      </c>
      <c r="AF678" s="112">
        <f>(幕後結果!$AH$2+幕後結果!$AH$4*幕後結果_最佳化!$T1679)*12/3</f>
        <v>-2.7153558730714344E-2</v>
      </c>
      <c r="AG678" s="112">
        <f>(幕後結果!$AI$2+幕後結果!$AI$4*幕後結果_最佳化!$U1679)*12/3</f>
        <v>0.26924894627773949</v>
      </c>
      <c r="AH678" s="112">
        <f>(幕後結果!$AJ$2+幕後結果!$AJ$4*幕後結果_最佳化!$V1679)*12/3</f>
        <v>2.4678624908858247</v>
      </c>
      <c r="AI678" s="86">
        <f>(幕後結果!$AK$2+幕後結果!$AK$4*幕後結果_最佳化!$W1679)*12/3</f>
        <v>-0.3807538385610621</v>
      </c>
      <c r="AJ678" s="46"/>
      <c r="AK678" s="46"/>
      <c r="AL678" s="46"/>
      <c r="AM678" s="94">
        <v>677</v>
      </c>
      <c r="AN678" s="112">
        <f t="shared" si="131"/>
        <v>8.0305959225455373E-2</v>
      </c>
      <c r="AO678" s="112">
        <f t="shared" si="132"/>
        <v>7.0037549136505077E-3</v>
      </c>
      <c r="AP678" s="112">
        <f t="shared" si="133"/>
        <v>0.16561071834094104</v>
      </c>
      <c r="AQ678" s="112">
        <f t="shared" si="134"/>
        <v>1.1556621759157233E-2</v>
      </c>
      <c r="AR678" s="112">
        <f t="shared" si="135"/>
        <v>0.1318330018760914</v>
      </c>
      <c r="AS678" s="112">
        <f t="shared" si="136"/>
        <v>0.14306057171905365</v>
      </c>
      <c r="AT678" s="112">
        <f t="shared" si="137"/>
        <v>0.12943373121536977</v>
      </c>
      <c r="AU678" s="112">
        <f t="shared" si="138"/>
        <v>7.6540040666262391E-3</v>
      </c>
      <c r="AV678" s="112">
        <f t="shared" si="139"/>
        <v>0.16150784362412829</v>
      </c>
      <c r="AW678" s="112">
        <f t="shared" si="140"/>
        <v>0.16203379325952658</v>
      </c>
      <c r="AX678" s="112">
        <f t="shared" si="141"/>
        <v>1</v>
      </c>
      <c r="AY678" s="112">
        <f>SUMPRODUCT(AN678:AW678,幕後結果_最佳化!$Z$1005:$AI$1005)</f>
        <v>0.52745382575202449</v>
      </c>
      <c r="AZ678" s="112">
        <f>(SUMPRODUCT(AN678:AW678,MMULT(AN678:AW678,幕後結果!$AB$9:$AK$18)))*252</f>
        <v>4.937201368342576E-2</v>
      </c>
      <c r="BA678" s="112">
        <f t="shared" si="142"/>
        <v>0.22219814059398824</v>
      </c>
      <c r="BB678" s="88">
        <f t="shared" si="143"/>
        <v>2.180728535606542</v>
      </c>
      <c r="BC678" s="46"/>
      <c r="BD678" s="46"/>
    </row>
    <row r="679" spans="1:56">
      <c r="A679" s="81">
        <v>678</v>
      </c>
      <c r="B679" s="112">
        <v>0.51831439467668017</v>
      </c>
      <c r="C679" s="112">
        <v>9.5787356441514149E-2</v>
      </c>
      <c r="D679" s="112">
        <v>0.59163256313349133</v>
      </c>
      <c r="E679" s="112">
        <v>0.78290256664449753</v>
      </c>
      <c r="F679" s="112">
        <v>5.0010713975276566E-2</v>
      </c>
      <c r="G679" s="112">
        <v>0.91920311406666477</v>
      </c>
      <c r="H679" s="112">
        <v>0.64363914557410973</v>
      </c>
      <c r="I679" s="112">
        <v>0.35483614067944247</v>
      </c>
      <c r="J679" s="112">
        <v>0.93208133687214345</v>
      </c>
      <c r="K679" s="90">
        <v>0.81990303663817232</v>
      </c>
      <c r="L679" s="91"/>
      <c r="M679" s="92">
        <v>678</v>
      </c>
      <c r="N679" s="115">
        <v>4.5923516305577596E-2</v>
      </c>
      <c r="O679" s="115">
        <v>-1.3059348531425246</v>
      </c>
      <c r="P679" s="115">
        <v>0.23174655003442204</v>
      </c>
      <c r="Q679" s="115">
        <v>0.78203353314180546</v>
      </c>
      <c r="R679" s="115">
        <v>-1.6447497534504629</v>
      </c>
      <c r="S679" s="115">
        <v>1.3997313843756913</v>
      </c>
      <c r="T679" s="115">
        <v>0.36820322090934787</v>
      </c>
      <c r="U679" s="112">
        <v>-0.37229626208012417</v>
      </c>
      <c r="V679" s="112">
        <v>1.4914731087672173</v>
      </c>
      <c r="W679" s="84">
        <v>0.91499562533395828</v>
      </c>
      <c r="X679" s="46"/>
      <c r="Y679" s="85">
        <v>678</v>
      </c>
      <c r="Z679" s="112">
        <f>(幕後結果!$AB$2+幕後結果!$AB$4*幕後結果_最佳化!$N1680)*12/3</f>
        <v>8.726034958549192E-3</v>
      </c>
      <c r="AA679" s="112">
        <f>(幕後結果!$AC$2+幕後結果!$AC$4*幕後結果_最佳化!$O1680)*12/3</f>
        <v>-3.1736020817620525</v>
      </c>
      <c r="AB679" s="112">
        <f>(幕後結果!$AD$2+幕後結果!$AD$4*幕後結果_最佳化!$P1680)*12/3</f>
        <v>0.54424412440763148</v>
      </c>
      <c r="AC679" s="112">
        <f>(幕後結果!$AE$2+幕後結果!$AE$4*幕後結果_最佳化!$Q1680)*12/3</f>
        <v>1.2863631747401802</v>
      </c>
      <c r="AD679" s="112">
        <f>(幕後結果!$AF$2+幕後結果!$AF$4*幕後結果_最佳化!$R1680)*12/3</f>
        <v>0.30422907715591707</v>
      </c>
      <c r="AE679" s="112">
        <f>(幕後結果!$AG$2+幕後結果!$AG$4*幕後結果_最佳化!$S1680)*12/3</f>
        <v>0.65538643372546634</v>
      </c>
      <c r="AF679" s="112">
        <f>(幕後結果!$AH$2+幕後結果!$AH$4*幕後結果_最佳化!$T1680)*12/3</f>
        <v>-0.16543644262504012</v>
      </c>
      <c r="AG679" s="112">
        <f>(幕後結果!$AI$2+幕後結果!$AI$4*幕後結果_最佳化!$U1680)*12/3</f>
        <v>0.27488173837711172</v>
      </c>
      <c r="AH679" s="112">
        <f>(幕後結果!$AJ$2+幕後結果!$AJ$4*幕後結果_最佳化!$V1680)*12/3</f>
        <v>1.9568470631412511</v>
      </c>
      <c r="AI679" s="86">
        <f>(幕後結果!$AK$2+幕後結果!$AK$4*幕後結果_最佳化!$W1680)*12/3</f>
        <v>0.42890360598900507</v>
      </c>
      <c r="AJ679" s="46"/>
      <c r="AK679" s="46"/>
      <c r="AL679" s="46"/>
      <c r="AM679" s="94">
        <v>678</v>
      </c>
      <c r="AN679" s="112">
        <f t="shared" si="131"/>
        <v>2.3731337989251187E-3</v>
      </c>
      <c r="AO679" s="112">
        <f t="shared" si="132"/>
        <v>0.14670288098470002</v>
      </c>
      <c r="AP679" s="112">
        <f t="shared" si="133"/>
        <v>5.5350518645853414E-2</v>
      </c>
      <c r="AQ679" s="112">
        <f t="shared" si="134"/>
        <v>0.16259189130111365</v>
      </c>
      <c r="AR679" s="112">
        <f t="shared" si="135"/>
        <v>0.11231930422307394</v>
      </c>
      <c r="AS679" s="112">
        <f t="shared" si="136"/>
        <v>5.151133334810697E-3</v>
      </c>
      <c r="AT679" s="112">
        <f t="shared" si="137"/>
        <v>1.1619645609813864E-2</v>
      </c>
      <c r="AU679" s="112">
        <f t="shared" si="138"/>
        <v>0.22686941348282155</v>
      </c>
      <c r="AV679" s="112">
        <f t="shared" si="139"/>
        <v>0.16699264730882443</v>
      </c>
      <c r="AW679" s="112">
        <f t="shared" si="140"/>
        <v>0.11002943131006336</v>
      </c>
      <c r="AX679" s="112">
        <f t="shared" si="141"/>
        <v>1</v>
      </c>
      <c r="AY679" s="112">
        <f>SUMPRODUCT(AN679:AW679,幕後結果_最佳化!$Z$1005:$AI$1005)</f>
        <v>0.49424569785514255</v>
      </c>
      <c r="AZ679" s="112">
        <f>(SUMPRODUCT(AN679:AW679,MMULT(AN679:AW679,幕後結果!$AB$9:$AK$18)))*252</f>
        <v>6.2249038748854166E-2</v>
      </c>
      <c r="BA679" s="112">
        <f t="shared" si="142"/>
        <v>0.24949757263118646</v>
      </c>
      <c r="BB679" s="88">
        <f t="shared" si="143"/>
        <v>1.8090183928255408</v>
      </c>
      <c r="BC679" s="46"/>
      <c r="BD679" s="46"/>
    </row>
    <row r="680" spans="1:56">
      <c r="A680" s="81">
        <v>679</v>
      </c>
      <c r="B680" s="112">
        <v>0.88937219079884877</v>
      </c>
      <c r="C680" s="112">
        <v>0.81293624893451844</v>
      </c>
      <c r="D680" s="112">
        <v>0.61335738325070399</v>
      </c>
      <c r="E680" s="112">
        <v>0.24510029522017307</v>
      </c>
      <c r="F680" s="112">
        <v>0.20550158519620498</v>
      </c>
      <c r="G680" s="112">
        <v>0.39673786311038128</v>
      </c>
      <c r="H680" s="112">
        <v>0.19258614911897243</v>
      </c>
      <c r="I680" s="112">
        <v>0.74912451648484524</v>
      </c>
      <c r="J680" s="112">
        <v>0.18697052095206312</v>
      </c>
      <c r="K680" s="90">
        <v>0.71197549110454572</v>
      </c>
      <c r="L680" s="91"/>
      <c r="M680" s="92">
        <v>679</v>
      </c>
      <c r="N680" s="115">
        <v>1.2231961526051771</v>
      </c>
      <c r="O680" s="115">
        <v>0.8887685114058218</v>
      </c>
      <c r="P680" s="115">
        <v>0.2880803503249571</v>
      </c>
      <c r="Q680" s="115">
        <v>-0.68998981802707926</v>
      </c>
      <c r="R680" s="115">
        <v>-0.82212954768962943</v>
      </c>
      <c r="S680" s="115">
        <v>-0.26179988695932693</v>
      </c>
      <c r="T680" s="115">
        <v>-0.86840565854405483</v>
      </c>
      <c r="U680" s="112">
        <v>0.67173727480306256</v>
      </c>
      <c r="V680" s="112">
        <v>-0.88911543973937801</v>
      </c>
      <c r="W680" s="84">
        <v>0.55916514579010357</v>
      </c>
      <c r="X680" s="46"/>
      <c r="Y680" s="85">
        <v>679</v>
      </c>
      <c r="Z680" s="112">
        <f>(幕後結果!$AB$2+幕後結果!$AB$4*幕後結果_最佳化!$N1681)*12/3</f>
        <v>1.4703693438001475</v>
      </c>
      <c r="AA680" s="112">
        <f>(幕後結果!$AC$2+幕後結果!$AC$4*幕後結果_最佳化!$O1681)*12/3</f>
        <v>-4.685337087139696E-2</v>
      </c>
      <c r="AB680" s="112">
        <f>(幕後結果!$AD$2+幕後結果!$AD$4*幕後結果_最佳化!$P1681)*12/3</f>
        <v>1.1705025945029754</v>
      </c>
      <c r="AC680" s="112">
        <f>(幕後結果!$AE$2+幕後結果!$AE$4*幕後結果_最佳化!$Q1681)*12/3</f>
        <v>0.68206033940647348</v>
      </c>
      <c r="AD680" s="112">
        <f>(幕後結果!$AF$2+幕後結果!$AF$4*幕後結果_最佳化!$R1681)*12/3</f>
        <v>1.7644058762834109</v>
      </c>
      <c r="AE680" s="112">
        <f>(幕後結果!$AG$2+幕後結果!$AG$4*幕後結果_最佳化!$S1681)*12/3</f>
        <v>-0.33374839914345195</v>
      </c>
      <c r="AF680" s="112">
        <f>(幕後結果!$AH$2+幕後結果!$AH$4*幕後結果_最佳化!$T1681)*12/3</f>
        <v>-0.72941675627233449</v>
      </c>
      <c r="AG680" s="112">
        <f>(幕後結果!$AI$2+幕後結果!$AI$4*幕後結果_最佳化!$U1681)*12/3</f>
        <v>0.78629662211030649</v>
      </c>
      <c r="AH680" s="112">
        <f>(幕後結果!$AJ$2+幕後結果!$AJ$4*幕後結果_最佳化!$V1681)*12/3</f>
        <v>0.29052754740175479</v>
      </c>
      <c r="AI680" s="86">
        <f>(幕後結果!$AK$2+幕後結果!$AK$4*幕後結果_最佳化!$W1681)*12/3</f>
        <v>0.6968921509214544</v>
      </c>
      <c r="AJ680" s="46"/>
      <c r="AK680" s="46"/>
      <c r="AL680" s="46"/>
      <c r="AM680" s="94">
        <v>679</v>
      </c>
      <c r="AN680" s="112">
        <f t="shared" si="131"/>
        <v>2.3872522576698307E-2</v>
      </c>
      <c r="AO680" s="112">
        <f t="shared" si="132"/>
        <v>9.518789620734823E-2</v>
      </c>
      <c r="AP680" s="112">
        <f t="shared" si="133"/>
        <v>0.10079449638515484</v>
      </c>
      <c r="AQ680" s="112">
        <f t="shared" si="134"/>
        <v>0.12556596401924619</v>
      </c>
      <c r="AR680" s="112">
        <f t="shared" si="135"/>
        <v>2.3442430290457434E-3</v>
      </c>
      <c r="AS680" s="112">
        <f t="shared" si="136"/>
        <v>1.8985012658760271E-2</v>
      </c>
      <c r="AT680" s="112">
        <f t="shared" si="137"/>
        <v>0.16892122835760581</v>
      </c>
      <c r="AU680" s="112">
        <f t="shared" si="138"/>
        <v>0.11111422438605927</v>
      </c>
      <c r="AV680" s="112">
        <f t="shared" si="139"/>
        <v>0.15429266530376332</v>
      </c>
      <c r="AW680" s="112">
        <f t="shared" si="140"/>
        <v>0.19892174707631807</v>
      </c>
      <c r="AX680" s="112">
        <f t="shared" si="141"/>
        <v>1</v>
      </c>
      <c r="AY680" s="112">
        <f>SUMPRODUCT(AN680:AW680,幕後結果_最佳化!$Z$1005:$AI$1005)</f>
        <v>0.25731648641394766</v>
      </c>
      <c r="AZ680" s="112">
        <f>(SUMPRODUCT(AN680:AW680,MMULT(AN680:AW680,幕後結果!$AB$9:$AK$18)))*252</f>
        <v>4.4344386524264381E-2</v>
      </c>
      <c r="BA680" s="112">
        <f t="shared" si="142"/>
        <v>0.2105810687698787</v>
      </c>
      <c r="BB680" s="88">
        <f t="shared" si="143"/>
        <v>1.018213496903942</v>
      </c>
      <c r="BC680" s="46"/>
      <c r="BD680" s="46"/>
    </row>
    <row r="681" spans="1:56">
      <c r="A681" s="81">
        <v>680</v>
      </c>
      <c r="B681" s="112">
        <v>0.31419803762649035</v>
      </c>
      <c r="C681" s="112">
        <v>0.8313152825774599</v>
      </c>
      <c r="D681" s="112">
        <v>3.7762311085325351E-2</v>
      </c>
      <c r="E681" s="112">
        <v>0.12644140559751604</v>
      </c>
      <c r="F681" s="112">
        <v>0.21767224882390113</v>
      </c>
      <c r="G681" s="112">
        <v>0.83418405733049683</v>
      </c>
      <c r="H681" s="112">
        <v>0.69348661867748151</v>
      </c>
      <c r="I681" s="112">
        <v>0.16324674526359084</v>
      </c>
      <c r="J681" s="112">
        <v>1.4058570440008467E-2</v>
      </c>
      <c r="K681" s="90">
        <v>0.50424193092198943</v>
      </c>
      <c r="L681" s="91"/>
      <c r="M681" s="92">
        <v>680</v>
      </c>
      <c r="N681" s="115">
        <v>-0.48398561904794479</v>
      </c>
      <c r="O681" s="115">
        <v>0.95937585363014932</v>
      </c>
      <c r="P681" s="115">
        <v>-1.7772651653457532</v>
      </c>
      <c r="Q681" s="115">
        <v>-1.1433752806787101</v>
      </c>
      <c r="R681" s="115">
        <v>-0.78007879401335034</v>
      </c>
      <c r="S681" s="115">
        <v>0.97083211910951561</v>
      </c>
      <c r="T681" s="115">
        <v>0.5057576917060026</v>
      </c>
      <c r="U681" s="112">
        <v>-0.98120128520262795</v>
      </c>
      <c r="V681" s="112">
        <v>-2.1956480962993523</v>
      </c>
      <c r="W681" s="84">
        <v>1.0633144355237031E-2</v>
      </c>
      <c r="X681" s="46"/>
      <c r="Y681" s="85">
        <v>680</v>
      </c>
      <c r="Z681" s="112">
        <f>(幕後結果!$AB$2+幕後結果!$AB$4*幕後結果_最佳化!$N1682)*12/3</f>
        <v>-0.64918286235349498</v>
      </c>
      <c r="AA681" s="112">
        <f>(幕後結果!$AC$2+幕後結果!$AC$4*幕後結果_最佳化!$O1682)*12/3</f>
        <v>-9.7879918186908776E-2</v>
      </c>
      <c r="AB681" s="112">
        <f>(幕後結果!$AD$2+幕後結果!$AD$4*幕後結果_最佳化!$P1682)*12/3</f>
        <v>-1.124973306922588</v>
      </c>
      <c r="AC681" s="112">
        <f>(幕後結果!$AE$2+幕後結果!$AE$4*幕後結果_最佳化!$Q1682)*12/3</f>
        <v>-0.2230643745058154</v>
      </c>
      <c r="AD681" s="112">
        <f>(幕後結果!$AF$2+幕後結果!$AF$4*幕後結果_最佳化!$R1682)*12/3</f>
        <v>0.88789873374145012</v>
      </c>
      <c r="AE681" s="112">
        <f>(幕後結果!$AG$2+幕後結果!$AG$4*幕後結果_最佳化!$S1682)*12/3</f>
        <v>0.90069665035009805</v>
      </c>
      <c r="AF681" s="112">
        <f>(幕後結果!$AH$2+幕後結果!$AH$4*幕後結果_最佳化!$T1682)*12/3</f>
        <v>-3.0288927701104456E-2</v>
      </c>
      <c r="AG681" s="112">
        <f>(幕後結果!$AI$2+幕後結果!$AI$4*幕後結果_最佳化!$U1682)*12/3</f>
        <v>-1.0847952417925488</v>
      </c>
      <c r="AH681" s="112">
        <f>(幕後結果!$AJ$2+幕後結果!$AJ$4*幕後結果_最佳化!$V1682)*12/3</f>
        <v>-0.99373039830312615</v>
      </c>
      <c r="AI681" s="86">
        <f>(幕後結果!$AK$2+幕後結果!$AK$4*幕後結果_最佳化!$W1682)*12/3</f>
        <v>-0.24959478104685595</v>
      </c>
      <c r="AJ681" s="46"/>
      <c r="AK681" s="46"/>
      <c r="AL681" s="46"/>
      <c r="AM681" s="94">
        <v>680</v>
      </c>
      <c r="AN681" s="112">
        <f t="shared" si="131"/>
        <v>0.18659708648210593</v>
      </c>
      <c r="AO681" s="112">
        <f t="shared" si="132"/>
        <v>0.14243698995995815</v>
      </c>
      <c r="AP681" s="112">
        <f t="shared" si="133"/>
        <v>7.4439105645555063E-3</v>
      </c>
      <c r="AQ681" s="112">
        <f t="shared" si="134"/>
        <v>7.6633524268235761E-2</v>
      </c>
      <c r="AR681" s="112">
        <f t="shared" si="135"/>
        <v>0.11933051018672931</v>
      </c>
      <c r="AS681" s="112">
        <f t="shared" si="136"/>
        <v>0.17215297904610558</v>
      </c>
      <c r="AT681" s="112">
        <f t="shared" si="137"/>
        <v>2.6040140549315128E-2</v>
      </c>
      <c r="AU681" s="112">
        <f t="shared" si="138"/>
        <v>0.15261395351713167</v>
      </c>
      <c r="AV681" s="112">
        <f t="shared" si="139"/>
        <v>7.4629335999575011E-2</v>
      </c>
      <c r="AW681" s="112">
        <f t="shared" si="140"/>
        <v>4.2121569426287836E-2</v>
      </c>
      <c r="AX681" s="112">
        <f t="shared" si="141"/>
        <v>1</v>
      </c>
      <c r="AY681" s="112">
        <f>SUMPRODUCT(AN681:AW681,幕後結果_最佳化!$Z$1005:$AI$1005)</f>
        <v>0.24269582658276498</v>
      </c>
      <c r="AZ681" s="112">
        <f>(SUMPRODUCT(AN681:AW681,MMULT(AN681:AW681,幕後結果!$AB$9:$AK$18)))*252</f>
        <v>6.4214816260615246E-2</v>
      </c>
      <c r="BA681" s="112">
        <f t="shared" si="142"/>
        <v>0.25340642505788058</v>
      </c>
      <c r="BB681" s="88">
        <f t="shared" si="143"/>
        <v>0.78844025575566845</v>
      </c>
      <c r="BC681" s="46"/>
      <c r="BD681" s="46"/>
    </row>
    <row r="682" spans="1:56">
      <c r="A682" s="81">
        <v>681</v>
      </c>
      <c r="B682" s="112">
        <v>0.14057503790211179</v>
      </c>
      <c r="C682" s="112">
        <v>1.4048988281528674E-2</v>
      </c>
      <c r="D682" s="112">
        <v>0.92998520796220507</v>
      </c>
      <c r="E682" s="112">
        <v>0.39606288403715473</v>
      </c>
      <c r="F682" s="112">
        <v>0.2593710921502026</v>
      </c>
      <c r="G682" s="112">
        <v>0.58841853034823166</v>
      </c>
      <c r="H682" s="112">
        <v>0.70458092153228358</v>
      </c>
      <c r="I682" s="112">
        <v>0.55225412435052479</v>
      </c>
      <c r="J682" s="112">
        <v>0.81866827848851176</v>
      </c>
      <c r="K682" s="90">
        <v>2.6716665098790005E-2</v>
      </c>
      <c r="L682" s="91"/>
      <c r="M682" s="92">
        <v>681</v>
      </c>
      <c r="N682" s="115">
        <v>-1.0777393873851946</v>
      </c>
      <c r="O682" s="115">
        <v>-2.1959157169486789</v>
      </c>
      <c r="P682" s="115">
        <v>1.4756808690579812</v>
      </c>
      <c r="Q682" s="115">
        <v>-0.26355119731284443</v>
      </c>
      <c r="R682" s="115">
        <v>-0.64528550495437231</v>
      </c>
      <c r="S682" s="115">
        <v>0.22347872517810241</v>
      </c>
      <c r="T682" s="115">
        <v>0.53762182877210618</v>
      </c>
      <c r="U682" s="112">
        <v>0.13135845580005195</v>
      </c>
      <c r="V682" s="112">
        <v>0.91030166062054796</v>
      </c>
      <c r="W682" s="84">
        <v>-1.9314022251885339</v>
      </c>
      <c r="X682" s="46"/>
      <c r="Y682" s="85">
        <v>681</v>
      </c>
      <c r="Z682" s="112">
        <f>(幕後結果!$AB$2+幕後結果!$AB$4*幕後結果_最佳化!$N1683)*12/3</f>
        <v>-1.3863580890855707</v>
      </c>
      <c r="AA682" s="112">
        <f>(幕後結果!$AC$2+幕後結果!$AC$4*幕後結果_最佳化!$O1683)*12/3</f>
        <v>-4.4976901506196523</v>
      </c>
      <c r="AB682" s="112">
        <f>(幕後結果!$AD$2+幕後結果!$AD$4*幕後結果_最佳化!$P1683)*12/3</f>
        <v>1.1926067401484959</v>
      </c>
      <c r="AC682" s="112">
        <f>(幕後結果!$AE$2+幕後結果!$AE$4*幕後結果_最佳化!$Q1683)*12/3</f>
        <v>0.60047684700728099</v>
      </c>
      <c r="AD682" s="112">
        <f>(幕後結果!$AF$2+幕後結果!$AF$4*幕後結果_最佳化!$R1683)*12/3</f>
        <v>0.70637969345479268</v>
      </c>
      <c r="AE682" s="112">
        <f>(幕後結果!$AG$2+幕後結果!$AG$4*幕後結果_最佳化!$S1683)*12/3</f>
        <v>-0.6319800697282888</v>
      </c>
      <c r="AF682" s="112">
        <f>(幕後結果!$AH$2+幕後結果!$AH$4*幕後結果_最佳化!$T1683)*12/3</f>
        <v>0.10170679903354746</v>
      </c>
      <c r="AG682" s="112">
        <f>(幕後結果!$AI$2+幕後結果!$AI$4*幕後結果_最佳化!$U1683)*12/3</f>
        <v>-0.22537499206907141</v>
      </c>
      <c r="AH682" s="112">
        <f>(幕後結果!$AJ$2+幕後結果!$AJ$4*幕後結果_最佳化!$V1683)*12/3</f>
        <v>1.7386569436606703</v>
      </c>
      <c r="AI682" s="86">
        <f>(幕後結果!$AK$2+幕後結果!$AK$4*幕後結果_最佳化!$W1683)*12/3</f>
        <v>-1.9017574983174217</v>
      </c>
      <c r="AJ682" s="46"/>
      <c r="AK682" s="46"/>
      <c r="AL682" s="46"/>
      <c r="AM682" s="94">
        <v>681</v>
      </c>
      <c r="AN682" s="112">
        <f t="shared" si="131"/>
        <v>0.14156431924880122</v>
      </c>
      <c r="AO682" s="112">
        <f t="shared" si="132"/>
        <v>9.2534120852328733E-2</v>
      </c>
      <c r="AP682" s="112">
        <f t="shared" si="133"/>
        <v>9.3304758240262228E-2</v>
      </c>
      <c r="AQ682" s="112">
        <f t="shared" si="134"/>
        <v>1.8029162170365067E-2</v>
      </c>
      <c r="AR682" s="112">
        <f t="shared" si="135"/>
        <v>0.13397496469872261</v>
      </c>
      <c r="AS682" s="112">
        <f t="shared" si="136"/>
        <v>2.79654167871606E-3</v>
      </c>
      <c r="AT682" s="112">
        <f t="shared" si="137"/>
        <v>0.12617937260662099</v>
      </c>
      <c r="AU682" s="112">
        <f t="shared" si="138"/>
        <v>0.22316569237386211</v>
      </c>
      <c r="AV682" s="112">
        <f t="shared" si="139"/>
        <v>0.13600592369468098</v>
      </c>
      <c r="AW682" s="112">
        <f t="shared" si="140"/>
        <v>3.2445144435640047E-2</v>
      </c>
      <c r="AX682" s="112">
        <f t="shared" si="141"/>
        <v>1</v>
      </c>
      <c r="AY682" s="112">
        <f>SUMPRODUCT(AN682:AW682,幕後結果_最佳化!$Z$1005:$AI$1005)</f>
        <v>0.43111820480452789</v>
      </c>
      <c r="AZ682" s="112">
        <f>(SUMPRODUCT(AN682:AW682,MMULT(AN682:AW682,幕後結果!$AB$9:$AK$18)))*252</f>
        <v>5.8348447334213759E-2</v>
      </c>
      <c r="BA682" s="112">
        <f t="shared" si="142"/>
        <v>0.24155423269778106</v>
      </c>
      <c r="BB682" s="88">
        <f t="shared" si="143"/>
        <v>1.607167883041174</v>
      </c>
      <c r="BC682" s="46"/>
      <c r="BD682" s="46"/>
    </row>
    <row r="683" spans="1:56">
      <c r="A683" s="81">
        <v>682</v>
      </c>
      <c r="B683" s="112">
        <v>0.86220217619071127</v>
      </c>
      <c r="C683" s="112">
        <v>0.3116090901063544</v>
      </c>
      <c r="D683" s="112">
        <v>0.82630773724778628</v>
      </c>
      <c r="E683" s="112">
        <v>0.31662104607558961</v>
      </c>
      <c r="F683" s="112">
        <v>0.37011665800376781</v>
      </c>
      <c r="G683" s="112">
        <v>6.5897994418580019E-3</v>
      </c>
      <c r="H683" s="112">
        <v>0.48760110367422715</v>
      </c>
      <c r="I683" s="112">
        <v>0.50810756498211718</v>
      </c>
      <c r="J683" s="112">
        <v>0.27651565731469496</v>
      </c>
      <c r="K683" s="90">
        <v>0.25030361095911413</v>
      </c>
      <c r="L683" s="91"/>
      <c r="M683" s="92">
        <v>682</v>
      </c>
      <c r="N683" s="115">
        <v>1.0902667721261274</v>
      </c>
      <c r="O683" s="115">
        <v>-0.49129448459682767</v>
      </c>
      <c r="P683" s="115">
        <v>0.93967454585456445</v>
      </c>
      <c r="Q683" s="115">
        <v>-0.47716856703400184</v>
      </c>
      <c r="R683" s="115">
        <v>-0.33154439094838761</v>
      </c>
      <c r="S683" s="115">
        <v>-2.4788790516956483</v>
      </c>
      <c r="T683" s="115">
        <v>-3.1084429224453442E-2</v>
      </c>
      <c r="U683" s="112">
        <v>2.0324050735133416E-2</v>
      </c>
      <c r="V683" s="112">
        <v>-0.59322390782299417</v>
      </c>
      <c r="W683" s="84">
        <v>-0.67353463504149536</v>
      </c>
      <c r="X683" s="46"/>
      <c r="Y683" s="85">
        <v>682</v>
      </c>
      <c r="Z683" s="112">
        <f>(幕後結果!$AB$2+幕後結果!$AB$4*幕後結果_最佳化!$N1684)*12/3</f>
        <v>1.3053308187084827</v>
      </c>
      <c r="AA683" s="112">
        <f>(幕後結果!$AC$2+幕後結果!$AC$4*幕後結果_最佳化!$O1684)*12/3</f>
        <v>-1.9602304032389626</v>
      </c>
      <c r="AB683" s="112">
        <f>(幕後結果!$AD$2+幕後結果!$AD$4*幕後結果_最佳化!$P1684)*12/3</f>
        <v>1.5545461271294849</v>
      </c>
      <c r="AC683" s="112">
        <f>(幕後結果!$AE$2+幕後結果!$AE$4*幕後結果_最佳化!$Q1684)*12/3</f>
        <v>0.7432917082358278</v>
      </c>
      <c r="AD683" s="112">
        <f>(幕後結果!$AF$2+幕後結果!$AF$4*幕後結果_最佳化!$R1684)*12/3</f>
        <v>2.0022736125692577</v>
      </c>
      <c r="AE683" s="112">
        <f>(幕後結果!$AG$2+幕後結果!$AG$4*幕後結果_最佳化!$S1684)*12/3</f>
        <v>-2.880759984650664</v>
      </c>
      <c r="AF683" s="112">
        <f>(幕後結果!$AH$2+幕後結果!$AH$4*幕後結果_最佳化!$T1684)*12/3</f>
        <v>-9.6232828868120332E-2</v>
      </c>
      <c r="AG683" s="112">
        <f>(幕後結果!$AI$2+幕後結果!$AI$4*幕後結果_最佳化!$U1684)*12/3</f>
        <v>8.3011676602082196E-3</v>
      </c>
      <c r="AH683" s="112">
        <f>(幕後結果!$AJ$2+幕後結果!$AJ$4*幕後結果_最佳化!$V1684)*12/3</f>
        <v>0.92960945139260598</v>
      </c>
      <c r="AI683" s="86">
        <f>(幕後結果!$AK$2+幕後結果!$AK$4*幕後結果_最佳化!$W1684)*12/3</f>
        <v>-0.43619019563571976</v>
      </c>
      <c r="AJ683" s="46"/>
      <c r="AK683" s="46"/>
      <c r="AL683" s="46"/>
      <c r="AM683" s="94">
        <v>682</v>
      </c>
      <c r="AN683" s="112">
        <f t="shared" si="131"/>
        <v>1.909817362287862E-2</v>
      </c>
      <c r="AO683" s="112">
        <f t="shared" si="132"/>
        <v>3.5468640152298531E-2</v>
      </c>
      <c r="AP683" s="112">
        <f t="shared" si="133"/>
        <v>0.16955457611725638</v>
      </c>
      <c r="AQ683" s="112">
        <f t="shared" si="134"/>
        <v>5.9126885667283073E-2</v>
      </c>
      <c r="AR683" s="112">
        <f t="shared" si="135"/>
        <v>9.3341933491720527E-2</v>
      </c>
      <c r="AS683" s="112">
        <f t="shared" si="136"/>
        <v>0.14074312934518776</v>
      </c>
      <c r="AT683" s="112">
        <f t="shared" si="137"/>
        <v>9.970402762475164E-2</v>
      </c>
      <c r="AU683" s="112">
        <f t="shared" si="138"/>
        <v>0.14807943061360118</v>
      </c>
      <c r="AV683" s="112">
        <f t="shared" si="139"/>
        <v>0.16385305373662784</v>
      </c>
      <c r="AW683" s="112">
        <f t="shared" si="140"/>
        <v>7.1030149628394337E-2</v>
      </c>
      <c r="AX683" s="112">
        <f t="shared" si="141"/>
        <v>0.99999999999999989</v>
      </c>
      <c r="AY683" s="112">
        <f>SUMPRODUCT(AN683:AW683,幕後結果_最佳化!$Z$1005:$AI$1005)</f>
        <v>0.50829889675669859</v>
      </c>
      <c r="AZ683" s="112">
        <f>(SUMPRODUCT(AN683:AW683,MMULT(AN683:AW683,幕後結果!$AB$9:$AK$18)))*252</f>
        <v>4.7645675392780217E-2</v>
      </c>
      <c r="BA683" s="112">
        <f t="shared" si="142"/>
        <v>0.21827889360352781</v>
      </c>
      <c r="BB683" s="88">
        <f t="shared" si="143"/>
        <v>2.1321296304627082</v>
      </c>
      <c r="BC683" s="46"/>
      <c r="BD683" s="46"/>
    </row>
    <row r="684" spans="1:56">
      <c r="A684" s="81">
        <v>683</v>
      </c>
      <c r="B684" s="112">
        <v>0.3493194570067053</v>
      </c>
      <c r="C684" s="112">
        <v>0.12432284938871607</v>
      </c>
      <c r="D684" s="112">
        <v>0.61359387236062024</v>
      </c>
      <c r="E684" s="112">
        <v>0.81244055288464634</v>
      </c>
      <c r="F684" s="112">
        <v>0.38703720267913266</v>
      </c>
      <c r="G684" s="112">
        <v>0.81399901227977023</v>
      </c>
      <c r="H684" s="112">
        <v>0.49854237325424111</v>
      </c>
      <c r="I684" s="112">
        <v>0.5555212512312393</v>
      </c>
      <c r="J684" s="112">
        <v>3.0895640763227483E-2</v>
      </c>
      <c r="K684" s="90">
        <v>0.36772447191959645</v>
      </c>
      <c r="L684" s="91"/>
      <c r="M684" s="92">
        <v>683</v>
      </c>
      <c r="N684" s="115">
        <v>-0.38715844215925821</v>
      </c>
      <c r="O684" s="115">
        <v>-1.1536451036349158</v>
      </c>
      <c r="P684" s="115">
        <v>0.28869831105438692</v>
      </c>
      <c r="Q684" s="115">
        <v>0.88692571819479837</v>
      </c>
      <c r="R684" s="115">
        <v>-0.28704951751733931</v>
      </c>
      <c r="S684" s="115">
        <v>0.89272963638286562</v>
      </c>
      <c r="T684" s="115">
        <v>-3.6537365441977024E-3</v>
      </c>
      <c r="U684" s="112">
        <v>0.13962346791038657</v>
      </c>
      <c r="V684" s="112">
        <v>-1.8677904758014303</v>
      </c>
      <c r="W684" s="84">
        <v>-0.33788620473650477</v>
      </c>
      <c r="X684" s="46"/>
      <c r="Y684" s="85">
        <v>683</v>
      </c>
      <c r="Z684" s="112">
        <f>(幕後結果!$AB$2+幕後結果!$AB$4*幕後結果_最佳化!$N1685)*12/3</f>
        <v>-0.52896704245792936</v>
      </c>
      <c r="AA684" s="112">
        <f>(幕後結果!$AC$2+幕後結果!$AC$4*幕後結果_最佳化!$O1685)*12/3</f>
        <v>-3.0013640586967814</v>
      </c>
      <c r="AB684" s="112">
        <f>(幕後結果!$AD$2+幕後結果!$AD$4*幕後結果_最佳化!$P1685)*12/3</f>
        <v>0.47859243138629098</v>
      </c>
      <c r="AC684" s="112">
        <f>(幕後結果!$AE$2+幕後結果!$AE$4*幕後結果_最佳化!$Q1685)*12/3</f>
        <v>1.3764051910502502</v>
      </c>
      <c r="AD684" s="112">
        <f>(幕後結果!$AF$2+幕後結果!$AF$4*幕後結果_最佳化!$R1685)*12/3</f>
        <v>1.6133399900375636</v>
      </c>
      <c r="AE684" s="112">
        <f>(幕後結果!$AG$2+幕後結果!$AG$4*幕後結果_最佳化!$S1685)*12/3</f>
        <v>0.46396466696153854</v>
      </c>
      <c r="AF684" s="112">
        <f>(幕後結果!$AH$2+幕後結果!$AH$4*幕後結果_最佳化!$T1685)*12/3</f>
        <v>-0.16376495212774456</v>
      </c>
      <c r="AG684" s="112">
        <f>(幕後結果!$AI$2+幕後結果!$AI$4*幕後結果_最佳化!$U1685)*12/3</f>
        <v>0.68230768145640308</v>
      </c>
      <c r="AH684" s="112">
        <f>(幕後結果!$AJ$2+幕後結果!$AJ$4*幕後結果_最佳化!$V1685)*12/3</f>
        <v>-0.70881771381532799</v>
      </c>
      <c r="AI684" s="86">
        <f>(幕後結果!$AK$2+幕後結果!$AK$4*幕後結果_最佳化!$W1685)*12/3</f>
        <v>-0.79858585193357545</v>
      </c>
      <c r="AJ684" s="46"/>
      <c r="AK684" s="46"/>
      <c r="AL684" s="46"/>
      <c r="AM684" s="94">
        <v>683</v>
      </c>
      <c r="AN684" s="112">
        <f t="shared" si="131"/>
        <v>6.7735148081103837E-3</v>
      </c>
      <c r="AO684" s="112">
        <f t="shared" si="132"/>
        <v>0.11392183674057681</v>
      </c>
      <c r="AP684" s="112">
        <f t="shared" si="133"/>
        <v>0.16984582894032882</v>
      </c>
      <c r="AQ684" s="112">
        <f t="shared" si="134"/>
        <v>9.725335369407305E-2</v>
      </c>
      <c r="AR684" s="112">
        <f t="shared" si="135"/>
        <v>7.5220373050985834E-2</v>
      </c>
      <c r="AS684" s="112">
        <f t="shared" si="136"/>
        <v>8.2237151772873801E-2</v>
      </c>
      <c r="AT684" s="112">
        <f t="shared" si="137"/>
        <v>6.3879347335813186E-2</v>
      </c>
      <c r="AU684" s="112">
        <f t="shared" si="138"/>
        <v>0.16001373052417064</v>
      </c>
      <c r="AV684" s="112">
        <f t="shared" si="139"/>
        <v>9.3717781587578611E-2</v>
      </c>
      <c r="AW684" s="112">
        <f t="shared" si="140"/>
        <v>0.13713708154548887</v>
      </c>
      <c r="AX684" s="112">
        <f t="shared" si="141"/>
        <v>1</v>
      </c>
      <c r="AY684" s="112">
        <f>SUMPRODUCT(AN684:AW684,幕後結果_最佳化!$Z$1005:$AI$1005)</f>
        <v>0.33584466497135429</v>
      </c>
      <c r="AZ684" s="112">
        <f>(SUMPRODUCT(AN684:AW684,MMULT(AN684:AW684,幕後結果!$AB$9:$AK$18)))*252</f>
        <v>5.2632317151437881E-2</v>
      </c>
      <c r="BA684" s="112">
        <f t="shared" si="142"/>
        <v>0.22941734274338957</v>
      </c>
      <c r="BB684" s="88">
        <f t="shared" si="143"/>
        <v>1.2769072358187934</v>
      </c>
      <c r="BC684" s="46"/>
      <c r="BD684" s="46"/>
    </row>
    <row r="685" spans="1:56">
      <c r="A685" s="81">
        <v>684</v>
      </c>
      <c r="B685" s="112">
        <v>0.70214781460551756</v>
      </c>
      <c r="C685" s="112">
        <v>0.71512631791260328</v>
      </c>
      <c r="D685" s="112">
        <v>0.91854389617327059</v>
      </c>
      <c r="E685" s="112">
        <v>0.82798918932548693</v>
      </c>
      <c r="F685" s="112">
        <v>0.51394575804895504</v>
      </c>
      <c r="G685" s="112">
        <v>0.55542488217965058</v>
      </c>
      <c r="H685" s="112">
        <v>0.6950271797826193</v>
      </c>
      <c r="I685" s="112">
        <v>6.3823473694814004E-2</v>
      </c>
      <c r="J685" s="112">
        <v>0.43976796261748841</v>
      </c>
      <c r="K685" s="90">
        <v>0.80779677112712833</v>
      </c>
      <c r="L685" s="91"/>
      <c r="M685" s="92">
        <v>684</v>
      </c>
      <c r="N685" s="115">
        <v>0.53058791675643191</v>
      </c>
      <c r="O685" s="115">
        <v>0.56842360753189347</v>
      </c>
      <c r="P685" s="115">
        <v>1.3953437411526233</v>
      </c>
      <c r="Q685" s="115">
        <v>0.94624895635869899</v>
      </c>
      <c r="R685" s="115">
        <v>3.4963953908396843E-2</v>
      </c>
      <c r="S685" s="115">
        <v>0.13937954457438254</v>
      </c>
      <c r="T685" s="115">
        <v>0.51015105322630672</v>
      </c>
      <c r="U685" s="112">
        <v>-1.5234468541677728</v>
      </c>
      <c r="V685" s="112">
        <v>-0.15155753921768353</v>
      </c>
      <c r="W685" s="84">
        <v>0.86980595288456863</v>
      </c>
      <c r="X685" s="46"/>
      <c r="Y685" s="85">
        <v>684</v>
      </c>
      <c r="Z685" s="112">
        <f>(幕後結果!$AB$2+幕後結果!$AB$4*幕後結果_最佳化!$N1686)*12/3</f>
        <v>0.61046131369515311</v>
      </c>
      <c r="AA685" s="112">
        <f>(幕後結果!$AC$2+幕後結果!$AC$4*幕後結果_最佳化!$O1686)*12/3</f>
        <v>-0.54848932808450146</v>
      </c>
      <c r="AB685" s="112">
        <f>(幕後結果!$AD$2+幕後結果!$AD$4*幕後結果_最佳化!$P1686)*12/3</f>
        <v>1.8881960206874417</v>
      </c>
      <c r="AC685" s="112">
        <f>(幕後結果!$AE$2+幕後結果!$AE$4*幕後結果_最佳化!$Q1686)*12/3</f>
        <v>2.0329261663402773</v>
      </c>
      <c r="AD685" s="112">
        <f>(幕後結果!$AF$2+幕後結果!$AF$4*幕後結果_最佳化!$R1686)*12/3</f>
        <v>2.8555945905177698</v>
      </c>
      <c r="AE685" s="112">
        <f>(幕後結果!$AG$2+幕後結果!$AG$4*幕後結果_最佳化!$S1686)*12/3</f>
        <v>0.30084855422454537</v>
      </c>
      <c r="AF685" s="112">
        <f>(幕後結果!$AH$2+幕後結果!$AH$4*幕後結果_最佳化!$T1686)*12/3</f>
        <v>0.51177209715744432</v>
      </c>
      <c r="AG685" s="112">
        <f>(幕後結果!$AI$2+幕後結果!$AI$4*幕後結果_最佳化!$U1686)*12/3</f>
        <v>0.34958722230353462</v>
      </c>
      <c r="AH685" s="112">
        <f>(幕後結果!$AJ$2+幕後結果!$AJ$4*幕後結果_最佳化!$V1686)*12/3</f>
        <v>1.3892371528987286</v>
      </c>
      <c r="AI685" s="86">
        <f>(幕後結果!$AK$2+幕後結果!$AK$4*幕後結果_最佳化!$W1686)*12/3</f>
        <v>1.2547291281510256</v>
      </c>
      <c r="AJ685" s="46"/>
      <c r="AK685" s="46"/>
      <c r="AL685" s="46"/>
      <c r="AM685" s="94">
        <v>684</v>
      </c>
      <c r="AN685" s="112">
        <f t="shared" si="131"/>
        <v>1.9433024221101949E-2</v>
      </c>
      <c r="AO685" s="112">
        <f t="shared" si="132"/>
        <v>4.6847176493132907E-2</v>
      </c>
      <c r="AP685" s="112">
        <f t="shared" si="133"/>
        <v>2.4520959426119131E-3</v>
      </c>
      <c r="AQ685" s="112">
        <f t="shared" si="134"/>
        <v>0.18273679938882459</v>
      </c>
      <c r="AR685" s="112">
        <f t="shared" si="135"/>
        <v>0.2470244922581778</v>
      </c>
      <c r="AS685" s="112">
        <f t="shared" si="136"/>
        <v>0.16460600429744113</v>
      </c>
      <c r="AT685" s="112">
        <f t="shared" si="137"/>
        <v>5.9022814809544084E-2</v>
      </c>
      <c r="AU685" s="112">
        <f t="shared" si="138"/>
        <v>0.10136970315074154</v>
      </c>
      <c r="AV685" s="112">
        <f t="shared" si="139"/>
        <v>1.7708723017307755E-2</v>
      </c>
      <c r="AW685" s="112">
        <f t="shared" si="140"/>
        <v>0.15879916642111616</v>
      </c>
      <c r="AX685" s="112">
        <f t="shared" si="141"/>
        <v>0.99999999999999978</v>
      </c>
      <c r="AY685" s="112">
        <f>SUMPRODUCT(AN685:AW685,幕後結果_最佳化!$Z$1005:$AI$1005)</f>
        <v>0.67386918095862103</v>
      </c>
      <c r="AZ685" s="112">
        <f>(SUMPRODUCT(AN685:AW685,MMULT(AN685:AW685,幕後結果!$AB$9:$AK$18)))*252</f>
        <v>6.2651910161784785E-2</v>
      </c>
      <c r="BA685" s="112">
        <f t="shared" si="142"/>
        <v>0.25030363593400873</v>
      </c>
      <c r="BB685" s="88">
        <f t="shared" si="143"/>
        <v>2.5208150836649166</v>
      </c>
      <c r="BC685" s="46"/>
      <c r="BD685" s="46"/>
    </row>
    <row r="686" spans="1:56">
      <c r="A686" s="81">
        <v>685</v>
      </c>
      <c r="B686" s="112">
        <v>0.23730853922736239</v>
      </c>
      <c r="C686" s="112">
        <v>0.75655784009968619</v>
      </c>
      <c r="D686" s="112">
        <v>0.50047083203048359</v>
      </c>
      <c r="E686" s="112">
        <v>0.33374842125730342</v>
      </c>
      <c r="F686" s="112">
        <v>0.93764313045357639</v>
      </c>
      <c r="G686" s="112">
        <v>0.78146880806504915</v>
      </c>
      <c r="H686" s="112">
        <v>0.43050284490350665</v>
      </c>
      <c r="I686" s="112">
        <v>9.5421406039807533E-2</v>
      </c>
      <c r="J686" s="112">
        <v>0.16231619458210034</v>
      </c>
      <c r="K686" s="90">
        <v>0.40288950415818481</v>
      </c>
      <c r="L686" s="91"/>
      <c r="M686" s="92">
        <v>685</v>
      </c>
      <c r="N686" s="115">
        <v>-0.71498699637732044</v>
      </c>
      <c r="O686" s="115">
        <v>0.69527285910435888</v>
      </c>
      <c r="P686" s="115">
        <v>1.1802011541907744E-3</v>
      </c>
      <c r="Q686" s="115">
        <v>-0.4295859729728248</v>
      </c>
      <c r="R686" s="115">
        <v>1.5352853989385653</v>
      </c>
      <c r="S686" s="115">
        <v>0.77716338102865812</v>
      </c>
      <c r="T686" s="115">
        <v>-0.17509410556002164</v>
      </c>
      <c r="U686" s="112">
        <v>-1.3080899197168931</v>
      </c>
      <c r="V686" s="112">
        <v>-0.98498306569500216</v>
      </c>
      <c r="W686" s="84">
        <v>-0.2458749853295972</v>
      </c>
      <c r="X686" s="46"/>
      <c r="Y686" s="85">
        <v>685</v>
      </c>
      <c r="Z686" s="112">
        <f>(幕後結果!$AB$2+幕後結果!$AB$4*幕後結果_最佳化!$N1687)*12/3</f>
        <v>-0.9359827140581517</v>
      </c>
      <c r="AA686" s="112">
        <f>(幕後結果!$AC$2+幕後結果!$AC$4*幕後結果_最佳化!$O1687)*12/3</f>
        <v>-0.48190367677843932</v>
      </c>
      <c r="AB686" s="112">
        <f>(幕後結果!$AD$2+幕後結果!$AD$4*幕後結果_最佳化!$P1687)*12/3</f>
        <v>0.31866645209934902</v>
      </c>
      <c r="AC686" s="112">
        <f>(幕後結果!$AE$2+幕後結果!$AE$4*幕後結果_最佳化!$Q1687)*12/3</f>
        <v>0.65433329365943038</v>
      </c>
      <c r="AD686" s="112">
        <f>(幕後結果!$AF$2+幕後結果!$AF$4*幕後結果_最佳化!$R1687)*12/3</f>
        <v>3.5126918227961172</v>
      </c>
      <c r="AE686" s="112">
        <f>(幕後結果!$AG$2+幕後結果!$AG$4*幕後結果_最佳化!$S1687)*12/3</f>
        <v>1.1681545209072752</v>
      </c>
      <c r="AF686" s="112">
        <f>(幕後結果!$AH$2+幕後結果!$AH$4*幕後結果_最佳化!$T1687)*12/3</f>
        <v>4.772475649737748E-2</v>
      </c>
      <c r="AG686" s="112">
        <f>(幕後結果!$AI$2+幕後結果!$AI$4*幕後結果_最佳化!$U1687)*12/3</f>
        <v>-0.58440579114825109</v>
      </c>
      <c r="AH686" s="112">
        <f>(幕後結果!$AJ$2+幕後結果!$AJ$4*幕後結果_最佳化!$V1687)*12/3</f>
        <v>0.78301747652922116</v>
      </c>
      <c r="AI686" s="86">
        <f>(幕後結果!$AK$2+幕後結果!$AK$4*幕後結果_最佳化!$W1687)*12/3</f>
        <v>0.19841696331947381</v>
      </c>
      <c r="AJ686" s="46"/>
      <c r="AK686" s="46"/>
      <c r="AL686" s="46"/>
      <c r="AM686" s="94">
        <v>685</v>
      </c>
      <c r="AN686" s="112">
        <f t="shared" si="131"/>
        <v>4.1614367501116648E-2</v>
      </c>
      <c r="AO686" s="112">
        <f t="shared" si="132"/>
        <v>2.1402661958283324E-2</v>
      </c>
      <c r="AP686" s="112">
        <f t="shared" si="133"/>
        <v>0.10471269592011566</v>
      </c>
      <c r="AQ686" s="112">
        <f t="shared" si="134"/>
        <v>4.1278305802770907E-2</v>
      </c>
      <c r="AR686" s="112">
        <f t="shared" si="135"/>
        <v>0.14155179231296272</v>
      </c>
      <c r="AS686" s="112">
        <f t="shared" si="136"/>
        <v>0.14802878935361308</v>
      </c>
      <c r="AT686" s="112">
        <f t="shared" si="137"/>
        <v>0.17031629422939157</v>
      </c>
      <c r="AU686" s="112">
        <f t="shared" si="138"/>
        <v>9.783414381820689E-2</v>
      </c>
      <c r="AV686" s="112">
        <f t="shared" si="139"/>
        <v>0.16189657613572656</v>
      </c>
      <c r="AW686" s="112">
        <f t="shared" si="140"/>
        <v>7.1364372967812673E-2</v>
      </c>
      <c r="AX686" s="112">
        <f t="shared" si="141"/>
        <v>1</v>
      </c>
      <c r="AY686" s="112">
        <f>SUMPRODUCT(AN686:AW686,幕後結果_最佳化!$Z$1005:$AI$1005)</f>
        <v>0.55365758236341223</v>
      </c>
      <c r="AZ686" s="112">
        <f>(SUMPRODUCT(AN686:AW686,MMULT(AN686:AW686,幕後結果!$AB$9:$AK$18)))*252</f>
        <v>4.6965619907322106E-2</v>
      </c>
      <c r="BA686" s="112">
        <f t="shared" si="142"/>
        <v>0.2167155276100956</v>
      </c>
      <c r="BB686" s="88">
        <f t="shared" si="143"/>
        <v>2.3568111985143179</v>
      </c>
      <c r="BC686" s="46"/>
      <c r="BD686" s="46"/>
    </row>
    <row r="687" spans="1:56">
      <c r="A687" s="81">
        <v>686</v>
      </c>
      <c r="B687" s="112">
        <v>0.51524945992598603</v>
      </c>
      <c r="C687" s="112">
        <v>0.37283954725557478</v>
      </c>
      <c r="D687" s="112">
        <v>0.47664742467786336</v>
      </c>
      <c r="E687" s="112">
        <v>7.9182741152945324E-2</v>
      </c>
      <c r="F687" s="112">
        <v>0.94896853398138203</v>
      </c>
      <c r="G687" s="112">
        <v>0.96593106436881304</v>
      </c>
      <c r="H687" s="112">
        <v>0.96173914173558428</v>
      </c>
      <c r="I687" s="112">
        <v>3.1826886680566657E-2</v>
      </c>
      <c r="J687" s="112">
        <v>0.94308941740832197</v>
      </c>
      <c r="K687" s="90">
        <v>0.88875222973589563</v>
      </c>
      <c r="L687" s="91"/>
      <c r="M687" s="92">
        <v>686</v>
      </c>
      <c r="N687" s="115">
        <v>3.8234040734654882E-2</v>
      </c>
      <c r="O687" s="115">
        <v>-0.32434204081586421</v>
      </c>
      <c r="P687" s="115">
        <v>-5.8569694700155051E-2</v>
      </c>
      <c r="Q687" s="115">
        <v>-1.4105902020808438</v>
      </c>
      <c r="R687" s="115">
        <v>1.6349337711160294</v>
      </c>
      <c r="S687" s="115">
        <v>1.8240939418307449</v>
      </c>
      <c r="T687" s="115">
        <v>1.7712344873025538</v>
      </c>
      <c r="U687" s="112">
        <v>-1.8545971644247399</v>
      </c>
      <c r="V687" s="112">
        <v>1.5812487830809165</v>
      </c>
      <c r="W687" s="84">
        <v>1.2199191104554137</v>
      </c>
      <c r="X687" s="46"/>
      <c r="Y687" s="85">
        <v>686</v>
      </c>
      <c r="Z687" s="112">
        <f>(幕後結果!$AB$2+幕後結果!$AB$4*幕後結果_最佳化!$N1688)*12/3</f>
        <v>-8.2083648838035539E-4</v>
      </c>
      <c r="AA687" s="112">
        <f>(幕後結果!$AC$2+幕後結果!$AC$4*幕後結果_最佳化!$O1688)*12/3</f>
        <v>-1.8215637017009243</v>
      </c>
      <c r="AB687" s="112">
        <f>(幕後結果!$AD$2+幕後結果!$AD$4*幕後結果_最佳化!$P1688)*12/3</f>
        <v>0.39022533830484035</v>
      </c>
      <c r="AC687" s="112">
        <f>(幕後結果!$AE$2+幕後結果!$AE$4*幕後結果_最佳化!$Q1688)*12/3</f>
        <v>-0.20268336617085447</v>
      </c>
      <c r="AD687" s="112">
        <f>(幕後結果!$AF$2+幕後結果!$AF$4*幕後結果_最佳化!$R1688)*12/3</f>
        <v>3.3551055544587522</v>
      </c>
      <c r="AE687" s="112">
        <f>(幕後結果!$AG$2+幕後結果!$AG$4*幕後結果_最佳化!$S1688)*12/3</f>
        <v>1.8493657057400874</v>
      </c>
      <c r="AF687" s="112">
        <f>(幕後結果!$AH$2+幕後結果!$AH$4*幕後結果_最佳化!$T1688)*12/3</f>
        <v>1.0750123606319801</v>
      </c>
      <c r="AG687" s="112">
        <f>(幕後結果!$AI$2+幕後結果!$AI$4*幕後結果_最佳化!$U1688)*12/3</f>
        <v>-1.3111843315742551</v>
      </c>
      <c r="AH687" s="112">
        <f>(幕後結果!$AJ$2+幕後結果!$AJ$4*幕後結果_最佳化!$V1688)*12/3</f>
        <v>3.6781593477632142</v>
      </c>
      <c r="AI687" s="86">
        <f>(幕後結果!$AK$2+幕後結果!$AK$4*幕後結果_最佳化!$W1688)*12/3</f>
        <v>1.5668537737543138</v>
      </c>
      <c r="AJ687" s="46"/>
      <c r="AK687" s="46"/>
      <c r="AL687" s="46"/>
      <c r="AM687" s="94">
        <v>686</v>
      </c>
      <c r="AN687" s="112">
        <f t="shared" si="131"/>
        <v>0.15875819525376952</v>
      </c>
      <c r="AO687" s="112">
        <f t="shared" si="132"/>
        <v>9.567039358654518E-2</v>
      </c>
      <c r="AP687" s="112">
        <f t="shared" si="133"/>
        <v>0.13542153257652861</v>
      </c>
      <c r="AQ687" s="112">
        <f t="shared" si="134"/>
        <v>1.5921354475400874E-2</v>
      </c>
      <c r="AR687" s="112">
        <f t="shared" si="135"/>
        <v>9.632350568507686E-2</v>
      </c>
      <c r="AS687" s="112">
        <f t="shared" si="136"/>
        <v>3.2954962553801807E-2</v>
      </c>
      <c r="AT687" s="112">
        <f t="shared" si="137"/>
        <v>7.0299240238313701E-2</v>
      </c>
      <c r="AU687" s="112">
        <f t="shared" si="138"/>
        <v>0.12183334768221318</v>
      </c>
      <c r="AV687" s="112">
        <f t="shared" si="139"/>
        <v>8.6456336402439896E-2</v>
      </c>
      <c r="AW687" s="112">
        <f t="shared" si="140"/>
        <v>0.18636113154591039</v>
      </c>
      <c r="AX687" s="112">
        <f t="shared" si="141"/>
        <v>1</v>
      </c>
      <c r="AY687" s="112">
        <f>SUMPRODUCT(AN687:AW687,幕後結果_最佳化!$Z$1005:$AI$1005)</f>
        <v>0.28478344239730441</v>
      </c>
      <c r="AZ687" s="112">
        <f>(SUMPRODUCT(AN687:AW687,MMULT(AN687:AW687,幕後結果!$AB$9:$AK$18)))*252</f>
        <v>5.6848259901515499E-2</v>
      </c>
      <c r="BA687" s="112">
        <f t="shared" si="142"/>
        <v>0.23842873128361752</v>
      </c>
      <c r="BB687" s="88">
        <f t="shared" si="143"/>
        <v>1.0144894916610423</v>
      </c>
      <c r="BC687" s="46"/>
      <c r="BD687" s="46"/>
    </row>
    <row r="688" spans="1:56">
      <c r="A688" s="81">
        <v>687</v>
      </c>
      <c r="B688" s="112">
        <v>7.5791902978382453E-2</v>
      </c>
      <c r="C688" s="112">
        <v>7.4167106350205625E-2</v>
      </c>
      <c r="D688" s="112">
        <v>0.89190793184654327</v>
      </c>
      <c r="E688" s="112">
        <v>0.45935439077796092</v>
      </c>
      <c r="F688" s="112">
        <v>0.42175208817988619</v>
      </c>
      <c r="G688" s="112">
        <v>0.82435680303438263</v>
      </c>
      <c r="H688" s="112">
        <v>7.0009327353889095E-2</v>
      </c>
      <c r="I688" s="112">
        <v>0.2008779354900283</v>
      </c>
      <c r="J688" s="112">
        <v>0.89675823881342676</v>
      </c>
      <c r="K688" s="90">
        <v>0.12717750732364097</v>
      </c>
      <c r="L688" s="91"/>
      <c r="M688" s="92">
        <v>687</v>
      </c>
      <c r="N688" s="115">
        <v>-1.4339595515317778</v>
      </c>
      <c r="O688" s="115">
        <v>-1.4454404348605348</v>
      </c>
      <c r="P688" s="115">
        <v>1.2367386191820164</v>
      </c>
      <c r="Q688" s="115">
        <v>-0.10206033888955049</v>
      </c>
      <c r="R688" s="115">
        <v>-0.19741323119769388</v>
      </c>
      <c r="S688" s="115">
        <v>0.93209700845350363</v>
      </c>
      <c r="T688" s="115">
        <v>-1.4757215635134218</v>
      </c>
      <c r="U688" s="112">
        <v>-0.83848944904158484</v>
      </c>
      <c r="V688" s="112">
        <v>1.2632940538169488</v>
      </c>
      <c r="W688" s="84">
        <v>-1.1398350828288253</v>
      </c>
      <c r="X688" s="46"/>
      <c r="Y688" s="85">
        <v>687</v>
      </c>
      <c r="Z688" s="112">
        <f>(幕後結果!$AB$2+幕後結果!$AB$4*幕後結果_最佳化!$N1689)*12/3</f>
        <v>-1.8286233752607999</v>
      </c>
      <c r="AA688" s="112">
        <f>(幕後結果!$AC$2+幕後結果!$AC$4*幕後結果_最佳化!$O1689)*12/3</f>
        <v>-3.494430696682759</v>
      </c>
      <c r="AB688" s="112">
        <f>(幕後結果!$AD$2+幕後結果!$AD$4*幕後結果_最佳化!$P1689)*12/3</f>
        <v>0.95463082599489768</v>
      </c>
      <c r="AC688" s="112">
        <f>(幕後結果!$AE$2+幕後結果!$AE$4*幕後結果_最佳化!$Q1689)*12/3</f>
        <v>0.76988699747505651</v>
      </c>
      <c r="AD688" s="112">
        <f>(幕後結果!$AF$2+幕後結果!$AF$4*幕後結果_最佳化!$R1689)*12/3</f>
        <v>1.2446851791526612</v>
      </c>
      <c r="AE688" s="112">
        <f>(幕後結果!$AG$2+幕後結果!$AG$4*幕後結果_最佳化!$S1689)*12/3</f>
        <v>0.4167136731499439</v>
      </c>
      <c r="AF688" s="112">
        <f>(幕後結果!$AH$2+幕後結果!$AH$4*幕後結果_最佳化!$T1689)*12/3</f>
        <v>-1.1043433232621696</v>
      </c>
      <c r="AG688" s="112">
        <f>(幕後結果!$AI$2+幕後結果!$AI$4*幕後結果_最佳化!$U1689)*12/3</f>
        <v>-0.79965300860275901</v>
      </c>
      <c r="AH688" s="112">
        <f>(幕後結果!$AJ$2+幕後結果!$AJ$4*幕後結果_最佳化!$V1689)*12/3</f>
        <v>1.8170314458558472</v>
      </c>
      <c r="AI688" s="86">
        <f>(幕後結果!$AK$2+幕後結果!$AK$4*幕後結果_最佳化!$W1689)*12/3</f>
        <v>-1.128993287269348</v>
      </c>
      <c r="AJ688" s="46"/>
      <c r="AK688" s="46"/>
      <c r="AL688" s="46"/>
      <c r="AM688" s="94">
        <v>687</v>
      </c>
      <c r="AN688" s="112">
        <f t="shared" si="131"/>
        <v>5.8392449317965125E-2</v>
      </c>
      <c r="AO688" s="112">
        <f t="shared" si="132"/>
        <v>4.4121539640607194E-2</v>
      </c>
      <c r="AP688" s="112">
        <f t="shared" si="133"/>
        <v>7.3690385659346533E-2</v>
      </c>
      <c r="AQ688" s="112">
        <f t="shared" si="134"/>
        <v>0.12252441916653391</v>
      </c>
      <c r="AR688" s="112">
        <f t="shared" si="135"/>
        <v>0.13418194650990278</v>
      </c>
      <c r="AS688" s="112">
        <f t="shared" si="136"/>
        <v>8.6772521863070523E-2</v>
      </c>
      <c r="AT688" s="112">
        <f t="shared" si="137"/>
        <v>7.2316328626003179E-2</v>
      </c>
      <c r="AU688" s="112">
        <f t="shared" si="138"/>
        <v>6.9412894054995039E-2</v>
      </c>
      <c r="AV688" s="112">
        <f t="shared" si="139"/>
        <v>0.14327879360734541</v>
      </c>
      <c r="AW688" s="112">
        <f t="shared" si="140"/>
        <v>0.19530872155423015</v>
      </c>
      <c r="AX688" s="112">
        <f t="shared" si="141"/>
        <v>0.99999999999999989</v>
      </c>
      <c r="AY688" s="112">
        <f>SUMPRODUCT(AN688:AW688,幕後結果_最佳化!$Z$1005:$AI$1005)</f>
        <v>0.55737679282254904</v>
      </c>
      <c r="AZ688" s="112">
        <f>(SUMPRODUCT(AN688:AW688,MMULT(AN688:AW688,幕後結果!$AB$9:$AK$18)))*252</f>
        <v>4.916164132933331E-2</v>
      </c>
      <c r="BA688" s="112">
        <f t="shared" si="142"/>
        <v>0.22172424614672459</v>
      </c>
      <c r="BB688" s="88">
        <f t="shared" si="143"/>
        <v>2.3203452115114973</v>
      </c>
      <c r="BC688" s="46"/>
      <c r="BD688" s="46"/>
    </row>
    <row r="689" spans="1:56">
      <c r="A689" s="81">
        <v>688</v>
      </c>
      <c r="B689" s="112">
        <v>9.9671466398584041E-2</v>
      </c>
      <c r="C689" s="112">
        <v>0.94631339280062177</v>
      </c>
      <c r="D689" s="112">
        <v>0.15277391869584145</v>
      </c>
      <c r="E689" s="112">
        <v>0.1866939652499191</v>
      </c>
      <c r="F689" s="112">
        <v>0.98454138310060957</v>
      </c>
      <c r="G689" s="112">
        <v>0.7687143887631136</v>
      </c>
      <c r="H689" s="112">
        <v>0.17537828345851514</v>
      </c>
      <c r="I689" s="112">
        <v>5.8305875865612977E-2</v>
      </c>
      <c r="J689" s="112">
        <v>0.4759102333022851</v>
      </c>
      <c r="K689" s="90">
        <v>0.44824172212675917</v>
      </c>
      <c r="L689" s="91"/>
      <c r="M689" s="92">
        <v>688</v>
      </c>
      <c r="N689" s="115">
        <v>-1.2834258199004303</v>
      </c>
      <c r="O689" s="115">
        <v>1.6101128862157037</v>
      </c>
      <c r="P689" s="115">
        <v>-1.0246087432450046</v>
      </c>
      <c r="Q689" s="115">
        <v>-0.89014519026750805</v>
      </c>
      <c r="R689" s="115">
        <v>2.158136330993476</v>
      </c>
      <c r="S689" s="115">
        <v>0.73461955947689628</v>
      </c>
      <c r="T689" s="115">
        <v>-0.93312280277715764</v>
      </c>
      <c r="U689" s="112">
        <v>-1.5691553221758654</v>
      </c>
      <c r="V689" s="112">
        <v>-6.0420833036022054E-2</v>
      </c>
      <c r="W689" s="84">
        <v>-0.13010488632654751</v>
      </c>
      <c r="X689" s="46"/>
      <c r="Y689" s="85">
        <v>688</v>
      </c>
      <c r="Z689" s="112">
        <f>(幕後結果!$AB$2+幕後結果!$AB$4*幕後結果_最佳化!$N1690)*12/3</f>
        <v>-1.6417281610090673</v>
      </c>
      <c r="AA689" s="112">
        <f>(幕後結果!$AC$2+幕後結果!$AC$4*幕後結果_最佳化!$O1690)*12/3</f>
        <v>0.729423748675878</v>
      </c>
      <c r="AB689" s="112">
        <f>(幕後結果!$AD$2+幕後結果!$AD$4*幕後結果_最佳化!$P1690)*12/3</f>
        <v>-0.64789829036503555</v>
      </c>
      <c r="AC689" s="112">
        <f>(幕後結果!$AE$2+幕後結果!$AE$4*幕後結果_最佳化!$Q1690)*12/3</f>
        <v>0.20297050183411502</v>
      </c>
      <c r="AD689" s="112">
        <f>(幕後結果!$AF$2+幕後結果!$AF$4*幕後結果_最佳化!$R1690)*12/3</f>
        <v>3.9509538788781065</v>
      </c>
      <c r="AE689" s="112">
        <f>(幕後結果!$AG$2+幕後結果!$AG$4*幕後結果_最佳化!$S1690)*12/3</f>
        <v>1.4765868183368569</v>
      </c>
      <c r="AF689" s="112">
        <f>(幕後結果!$AH$2+幕後結果!$AH$4*幕後結果_最佳化!$T1690)*12/3</f>
        <v>-0.38277658374355034</v>
      </c>
      <c r="AG689" s="112">
        <f>(幕後結果!$AI$2+幕後結果!$AI$4*幕後結果_最佳化!$U1690)*12/3</f>
        <v>-1.1143925011212124</v>
      </c>
      <c r="AH689" s="112">
        <f>(幕後結果!$AJ$2+幕後結果!$AJ$4*幕後結果_最佳化!$V1690)*12/3</f>
        <v>1.5250489495658031</v>
      </c>
      <c r="AI689" s="86">
        <f>(幕後結果!$AK$2+幕後結果!$AK$4*幕後結果_最佳化!$W1690)*12/3</f>
        <v>0.54442649276181665</v>
      </c>
      <c r="AJ689" s="46"/>
      <c r="AK689" s="46"/>
      <c r="AL689" s="46"/>
      <c r="AM689" s="94">
        <v>688</v>
      </c>
      <c r="AN689" s="112">
        <f t="shared" si="131"/>
        <v>2.3142624653970621E-2</v>
      </c>
      <c r="AO689" s="112">
        <f t="shared" si="132"/>
        <v>0.15123209076282482</v>
      </c>
      <c r="AP689" s="112">
        <f t="shared" si="133"/>
        <v>0.13425113589396209</v>
      </c>
      <c r="AQ689" s="112">
        <f t="shared" si="134"/>
        <v>0.22348949455833675</v>
      </c>
      <c r="AR689" s="112">
        <f t="shared" si="135"/>
        <v>4.2542674579306772E-2</v>
      </c>
      <c r="AS689" s="112">
        <f t="shared" si="136"/>
        <v>0.15146564854396799</v>
      </c>
      <c r="AT689" s="112">
        <f t="shared" si="137"/>
        <v>7.985750704227669E-2</v>
      </c>
      <c r="AU689" s="112">
        <f t="shared" si="138"/>
        <v>3.9722102358429823E-2</v>
      </c>
      <c r="AV689" s="112">
        <f t="shared" si="139"/>
        <v>0.13857174382940426</v>
      </c>
      <c r="AW689" s="112">
        <f t="shared" si="140"/>
        <v>1.5724977777520098E-2</v>
      </c>
      <c r="AX689" s="112">
        <f t="shared" si="141"/>
        <v>1</v>
      </c>
      <c r="AY689" s="112">
        <f>SUMPRODUCT(AN689:AW689,幕後結果_最佳化!$Z$1005:$AI$1005)</f>
        <v>0.3069318763103136</v>
      </c>
      <c r="AZ689" s="112">
        <f>(SUMPRODUCT(AN689:AW689,MMULT(AN689:AW689,幕後結果!$AB$9:$AK$18)))*252</f>
        <v>4.8885679065043014E-2</v>
      </c>
      <c r="BA689" s="112">
        <f t="shared" si="142"/>
        <v>0.22110106075060565</v>
      </c>
      <c r="BB689" s="88">
        <f t="shared" si="143"/>
        <v>1.1941682930600339</v>
      </c>
      <c r="BC689" s="46"/>
      <c r="BD689" s="46"/>
    </row>
    <row r="690" spans="1:56">
      <c r="A690" s="81">
        <v>689</v>
      </c>
      <c r="B690" s="112">
        <v>0.57799579023355596</v>
      </c>
      <c r="C690" s="112">
        <v>0.4778610766289535</v>
      </c>
      <c r="D690" s="112">
        <v>0.14315663537168155</v>
      </c>
      <c r="E690" s="112">
        <v>0.25675613898930161</v>
      </c>
      <c r="F690" s="112">
        <v>0.64775557498618319</v>
      </c>
      <c r="G690" s="112">
        <v>0.49013058733562165</v>
      </c>
      <c r="H690" s="112">
        <v>1.3352504380100827E-2</v>
      </c>
      <c r="I690" s="112">
        <v>0.37532433500173634</v>
      </c>
      <c r="J690" s="112">
        <v>6.4005783170360653E-2</v>
      </c>
      <c r="K690" s="90">
        <v>0.68793507132444942</v>
      </c>
      <c r="L690" s="91"/>
      <c r="M690" s="92">
        <v>689</v>
      </c>
      <c r="N690" s="115">
        <v>0.19676886161503376</v>
      </c>
      <c r="O690" s="115">
        <v>-5.5522565185130796E-2</v>
      </c>
      <c r="P690" s="115">
        <v>-1.0662441904390476</v>
      </c>
      <c r="Q690" s="115">
        <v>-0.65337852794280882</v>
      </c>
      <c r="R690" s="115">
        <v>0.37926801337846006</v>
      </c>
      <c r="S690" s="115">
        <v>-2.4741472816269049E-2</v>
      </c>
      <c r="T690" s="115">
        <v>-2.2158028271842531</v>
      </c>
      <c r="U690" s="112">
        <v>-0.31778415583946062</v>
      </c>
      <c r="V690" s="112">
        <v>-1.5219900799365327</v>
      </c>
      <c r="W690" s="84">
        <v>0.49000571134543641</v>
      </c>
      <c r="X690" s="46"/>
      <c r="Y690" s="85">
        <v>689</v>
      </c>
      <c r="Z690" s="112">
        <f>(幕後結果!$AB$2+幕後結果!$AB$4*幕後結果_最佳化!$N1691)*12/3</f>
        <v>0.1960081332960131</v>
      </c>
      <c r="AA690" s="112">
        <f>(幕後結果!$AC$2+幕後結果!$AC$4*幕後結果_最佳化!$O1691)*12/3</f>
        <v>-1.4373365502859776</v>
      </c>
      <c r="AB690" s="112">
        <f>(幕後結果!$AD$2+幕後結果!$AD$4*幕後結果_最佳化!$P1691)*12/3</f>
        <v>-0.40731548170782994</v>
      </c>
      <c r="AC690" s="112">
        <f>(幕後結果!$AE$2+幕後結果!$AE$4*幕後結果_最佳化!$Q1691)*12/3</f>
        <v>0.16482005772493569</v>
      </c>
      <c r="AD690" s="112">
        <f>(幕後結果!$AF$2+幕後結果!$AF$4*幕後結果_最佳化!$R1691)*12/3</f>
        <v>2.2124989817368865</v>
      </c>
      <c r="AE690" s="112">
        <f>(幕後結果!$AG$2+幕後結果!$AG$4*幕後結果_最佳化!$S1691)*12/3</f>
        <v>-0.16570678199465805</v>
      </c>
      <c r="AF690" s="112">
        <f>(幕後結果!$AH$2+幕後結果!$AH$4*幕後結果_最佳化!$T1691)*12/3</f>
        <v>-1.658990805983332</v>
      </c>
      <c r="AG690" s="112">
        <f>(幕後結果!$AI$2+幕後結果!$AI$4*幕後結果_最佳化!$U1691)*12/3</f>
        <v>-0.58834057287735486</v>
      </c>
      <c r="AH690" s="112">
        <f>(幕後結果!$AJ$2+幕後結果!$AJ$4*幕後結果_最佳化!$V1691)*12/3</f>
        <v>-0.33181948902280989</v>
      </c>
      <c r="AI690" s="86">
        <f>(幕後結果!$AK$2+幕後結果!$AK$4*幕後結果_最佳化!$W1691)*12/3</f>
        <v>7.1481345039045574E-2</v>
      </c>
      <c r="AJ690" s="46"/>
      <c r="AK690" s="46"/>
      <c r="AL690" s="46"/>
      <c r="AM690" s="94">
        <v>689</v>
      </c>
      <c r="AN690" s="112">
        <f t="shared" si="131"/>
        <v>2.3813088182953929E-2</v>
      </c>
      <c r="AO690" s="112">
        <f t="shared" si="132"/>
        <v>6.7844524749426247E-2</v>
      </c>
      <c r="AP690" s="112">
        <f t="shared" si="133"/>
        <v>0.12259585273917857</v>
      </c>
      <c r="AQ690" s="112">
        <f t="shared" si="134"/>
        <v>0.1181572984673022</v>
      </c>
      <c r="AR690" s="112">
        <f t="shared" si="135"/>
        <v>8.3498833486880503E-2</v>
      </c>
      <c r="AS690" s="112">
        <f t="shared" si="136"/>
        <v>7.2920322319500935E-2</v>
      </c>
      <c r="AT690" s="112">
        <f t="shared" si="137"/>
        <v>3.4603255169599063E-2</v>
      </c>
      <c r="AU690" s="112">
        <f t="shared" si="138"/>
        <v>0.16424170176287056</v>
      </c>
      <c r="AV690" s="112">
        <f t="shared" si="139"/>
        <v>0.2527092049251784</v>
      </c>
      <c r="AW690" s="112">
        <f t="shared" si="140"/>
        <v>5.9615918197109451E-2</v>
      </c>
      <c r="AX690" s="112">
        <f t="shared" si="141"/>
        <v>0.99999999999999978</v>
      </c>
      <c r="AY690" s="112">
        <f>SUMPRODUCT(AN690:AW690,幕後結果_最佳化!$Z$1005:$AI$1005)</f>
        <v>0.59445702116681742</v>
      </c>
      <c r="AZ690" s="112">
        <f>(SUMPRODUCT(AN690:AW690,MMULT(AN690:AW690,幕後結果!$AB$9:$AK$18)))*252</f>
        <v>5.1230143389097212E-2</v>
      </c>
      <c r="BA690" s="112">
        <f t="shared" si="142"/>
        <v>0.22634076828776828</v>
      </c>
      <c r="BB690" s="88">
        <f t="shared" si="143"/>
        <v>2.4368434610311613</v>
      </c>
      <c r="BC690" s="46"/>
      <c r="BD690" s="46"/>
    </row>
    <row r="691" spans="1:56">
      <c r="A691" s="81">
        <v>690</v>
      </c>
      <c r="B691" s="112">
        <v>0.97206763936153084</v>
      </c>
      <c r="C691" s="112">
        <v>0.19992317013333016</v>
      </c>
      <c r="D691" s="112">
        <v>0.59325493591350664</v>
      </c>
      <c r="E691" s="112">
        <v>0.2541149461901242</v>
      </c>
      <c r="F691" s="112">
        <v>0.79480301589145963</v>
      </c>
      <c r="G691" s="112">
        <v>0.4460619075008001</v>
      </c>
      <c r="H691" s="112">
        <v>0.49314492833352341</v>
      </c>
      <c r="I691" s="112">
        <v>0.56918335238034534</v>
      </c>
      <c r="J691" s="112">
        <v>0.84208967912357591</v>
      </c>
      <c r="K691" s="90">
        <v>0.19836827597758044</v>
      </c>
      <c r="L691" s="91"/>
      <c r="M691" s="92">
        <v>690</v>
      </c>
      <c r="N691" s="115">
        <v>1.9120894541145812</v>
      </c>
      <c r="O691" s="115">
        <v>-0.84189569497619166</v>
      </c>
      <c r="P691" s="115">
        <v>0.23592595412487347</v>
      </c>
      <c r="Q691" s="115">
        <v>-0.66159643580007765</v>
      </c>
      <c r="R691" s="115">
        <v>0.82320052881024453</v>
      </c>
      <c r="S691" s="115">
        <v>-0.13561731693335621</v>
      </c>
      <c r="T691" s="115">
        <v>-1.7183962130910765E-2</v>
      </c>
      <c r="U691" s="112">
        <v>0.17429542410609428</v>
      </c>
      <c r="V691" s="112">
        <v>1.0030833617455559</v>
      </c>
      <c r="W691" s="84">
        <v>-0.84746398715658811</v>
      </c>
      <c r="X691" s="46"/>
      <c r="Y691" s="85">
        <v>690</v>
      </c>
      <c r="Z691" s="112">
        <f>(幕後結果!$AB$2+幕後結果!$AB$4*幕後結果_最佳化!$N1692)*12/3</f>
        <v>2.3256650957017251</v>
      </c>
      <c r="AA691" s="112">
        <f>(幕後結果!$AC$2+幕後結果!$AC$4*幕後結果_最佳化!$O1692)*12/3</f>
        <v>-2.3719803153558341</v>
      </c>
      <c r="AB691" s="112">
        <f>(幕後結果!$AD$2+幕後結果!$AD$4*幕後結果_最佳化!$P1692)*12/3</f>
        <v>1.1570469918533468</v>
      </c>
      <c r="AC691" s="112">
        <f>(幕後結果!$AE$2+幕後結果!$AE$4*幕後結果_最佳化!$Q1692)*12/3</f>
        <v>0.43194235298942069</v>
      </c>
      <c r="AD691" s="112">
        <f>(幕後結果!$AF$2+幕後結果!$AF$4*幕後結果_最佳化!$R1692)*12/3</f>
        <v>3.1759395228017886</v>
      </c>
      <c r="AE691" s="112">
        <f>(幕後結果!$AG$2+幕後結果!$AG$4*幕後結果_最佳化!$S1692)*12/3</f>
        <v>-0.44194588462207179</v>
      </c>
      <c r="AF691" s="112">
        <f>(幕後結果!$AH$2+幕後結果!$AH$4*幕後結果_最佳化!$T1692)*12/3</f>
        <v>-0.1749408673786538</v>
      </c>
      <c r="AG691" s="112">
        <f>(幕後結果!$AI$2+幕後結果!$AI$4*幕後結果_最佳化!$U1692)*12/3</f>
        <v>0.38244990958924302</v>
      </c>
      <c r="AH691" s="112">
        <f>(幕後結果!$AJ$2+幕後結果!$AJ$4*幕後結果_最佳化!$V1692)*12/3</f>
        <v>2.8416046934451824</v>
      </c>
      <c r="AI691" s="86">
        <f>(幕後結果!$AK$2+幕後結果!$AK$4*幕後結果_最佳化!$W1692)*12/3</f>
        <v>-6.6423620911890663E-2</v>
      </c>
      <c r="AJ691" s="46"/>
      <c r="AK691" s="46"/>
      <c r="AL691" s="46"/>
      <c r="AM691" s="94">
        <v>690</v>
      </c>
      <c r="AN691" s="112">
        <f t="shared" si="131"/>
        <v>6.3378980219828171E-2</v>
      </c>
      <c r="AO691" s="112">
        <f t="shared" si="132"/>
        <v>0.14127494599030391</v>
      </c>
      <c r="AP691" s="112">
        <f t="shared" si="133"/>
        <v>0.17503098917083856</v>
      </c>
      <c r="AQ691" s="112">
        <f t="shared" si="134"/>
        <v>0.14217607623719242</v>
      </c>
      <c r="AR691" s="112">
        <f t="shared" si="135"/>
        <v>0.16742560852395924</v>
      </c>
      <c r="AS691" s="112">
        <f t="shared" si="136"/>
        <v>5.3010241858075749E-2</v>
      </c>
      <c r="AT691" s="112">
        <f t="shared" si="137"/>
        <v>7.9683198500519067E-2</v>
      </c>
      <c r="AU691" s="112">
        <f t="shared" si="138"/>
        <v>6.040071826785046E-3</v>
      </c>
      <c r="AV691" s="112">
        <f t="shared" si="139"/>
        <v>5.0092654420953203E-2</v>
      </c>
      <c r="AW691" s="112">
        <f t="shared" si="140"/>
        <v>0.1218872332515447</v>
      </c>
      <c r="AX691" s="112">
        <f t="shared" si="141"/>
        <v>1</v>
      </c>
      <c r="AY691" s="112">
        <f>SUMPRODUCT(AN691:AW691,幕後結果_最佳化!$Z$1005:$AI$1005)</f>
        <v>0.42190770480408302</v>
      </c>
      <c r="AZ691" s="112">
        <f>(SUMPRODUCT(AN691:AW691,MMULT(AN691:AW691,幕後結果!$AB$9:$AK$18)))*252</f>
        <v>5.6062049721353431E-2</v>
      </c>
      <c r="BA691" s="112">
        <f t="shared" si="142"/>
        <v>0.23677425899230142</v>
      </c>
      <c r="BB691" s="88">
        <f t="shared" si="143"/>
        <v>1.6007132972018139</v>
      </c>
      <c r="BC691" s="46"/>
      <c r="BD691" s="46"/>
    </row>
    <row r="692" spans="1:56">
      <c r="A692" s="81">
        <v>691</v>
      </c>
      <c r="B692" s="112">
        <v>0.73909041094365646</v>
      </c>
      <c r="C692" s="112">
        <v>0.36104688427010734</v>
      </c>
      <c r="D692" s="112">
        <v>0.28151487737978531</v>
      </c>
      <c r="E692" s="112">
        <v>0.92105912626479025</v>
      </c>
      <c r="F692" s="112">
        <v>0.41866552804794299</v>
      </c>
      <c r="G692" s="112">
        <v>8.5367712744173874E-2</v>
      </c>
      <c r="H692" s="112">
        <v>0.68228767885316688</v>
      </c>
      <c r="I692" s="112">
        <v>0.76682312577602096</v>
      </c>
      <c r="J692" s="112">
        <v>0.14895258326653038</v>
      </c>
      <c r="K692" s="90">
        <v>0.37723670839009404</v>
      </c>
      <c r="L692" s="91"/>
      <c r="M692" s="92">
        <v>691</v>
      </c>
      <c r="N692" s="115">
        <v>0.6405437155038799</v>
      </c>
      <c r="O692" s="115">
        <v>-0.35566191675574665</v>
      </c>
      <c r="P692" s="115">
        <v>-0.57834716882296378</v>
      </c>
      <c r="Q692" s="115">
        <v>1.4122317067450547</v>
      </c>
      <c r="R692" s="115">
        <v>-0.20530856064423086</v>
      </c>
      <c r="S692" s="115">
        <v>-1.3698445708189868</v>
      </c>
      <c r="T692" s="115">
        <v>0.47410554830109375</v>
      </c>
      <c r="U692" s="112">
        <v>0.72842453551753417</v>
      </c>
      <c r="V692" s="112">
        <v>-1.0409361848268799</v>
      </c>
      <c r="W692" s="84">
        <v>-0.31274629956184591</v>
      </c>
      <c r="X692" s="46"/>
      <c r="Y692" s="85">
        <v>691</v>
      </c>
      <c r="Z692" s="112">
        <f>(幕後結果!$AB$2+幕後結果!$AB$4*幕後結果_最佳化!$N1693)*12/3</f>
        <v>0.74697697927003937</v>
      </c>
      <c r="AA692" s="112">
        <f>(幕後結果!$AC$2+幕後結果!$AC$4*幕後結果_最佳化!$O1693)*12/3</f>
        <v>-1.8123930543211422</v>
      </c>
      <c r="AB692" s="112">
        <f>(幕後結果!$AD$2+幕後結果!$AD$4*幕後結果_最佳化!$P1693)*12/3</f>
        <v>0.11834969062183726</v>
      </c>
      <c r="AC692" s="112">
        <f>(幕後結果!$AE$2+幕後結果!$AE$4*幕後結果_最佳化!$Q1693)*12/3</f>
        <v>1.7522226368721849</v>
      </c>
      <c r="AD692" s="112">
        <f>(幕後結果!$AF$2+幕後結果!$AF$4*幕後結果_最佳化!$R1693)*12/3</f>
        <v>2.1958934104489636</v>
      </c>
      <c r="AE692" s="112">
        <f>(幕後結果!$AG$2+幕後結果!$AG$4*幕後結果_最佳化!$S1693)*12/3</f>
        <v>-1.5897043664500634</v>
      </c>
      <c r="AF692" s="112">
        <f>(幕後結果!$AH$2+幕後結果!$AH$4*幕後結果_最佳化!$T1693)*12/3</f>
        <v>0.25338198676462642</v>
      </c>
      <c r="AG692" s="112">
        <f>(幕後結果!$AI$2+幕後結果!$AI$4*幕後結果_最佳化!$U1693)*12/3</f>
        <v>1.4127111906613221</v>
      </c>
      <c r="AH692" s="112">
        <f>(幕後結果!$AJ$2+幕後結果!$AJ$4*幕後結果_最佳化!$V1693)*12/3</f>
        <v>0.19631866361929606</v>
      </c>
      <c r="AI692" s="86">
        <f>(幕後結果!$AK$2+幕後結果!$AK$4*幕後結果_最佳化!$W1693)*12/3</f>
        <v>-0.34874501406292513</v>
      </c>
      <c r="AJ692" s="46"/>
      <c r="AK692" s="46"/>
      <c r="AL692" s="46"/>
      <c r="AM692" s="94">
        <v>691</v>
      </c>
      <c r="AN692" s="112">
        <f t="shared" si="131"/>
        <v>1.4265601539106526E-2</v>
      </c>
      <c r="AO692" s="112">
        <f t="shared" si="132"/>
        <v>0.20189707880273469</v>
      </c>
      <c r="AP692" s="112">
        <f t="shared" si="133"/>
        <v>0.20053106837866791</v>
      </c>
      <c r="AQ692" s="112">
        <f t="shared" si="134"/>
        <v>1.9742636485130374E-2</v>
      </c>
      <c r="AR692" s="112">
        <f t="shared" si="135"/>
        <v>7.4471992851366043E-3</v>
      </c>
      <c r="AS692" s="112">
        <f t="shared" si="136"/>
        <v>0.22068643139814878</v>
      </c>
      <c r="AT692" s="112">
        <f t="shared" si="137"/>
        <v>8.4919669239426621E-2</v>
      </c>
      <c r="AU692" s="112">
        <f t="shared" si="138"/>
        <v>0.16295233290454761</v>
      </c>
      <c r="AV692" s="112">
        <f t="shared" si="139"/>
        <v>8.1841960543813458E-2</v>
      </c>
      <c r="AW692" s="112">
        <f t="shared" si="140"/>
        <v>5.7160214232875126E-3</v>
      </c>
      <c r="AX692" s="112">
        <f t="shared" si="141"/>
        <v>1</v>
      </c>
      <c r="AY692" s="112">
        <f>SUMPRODUCT(AN692:AW692,幕後結果_最佳化!$Z$1005:$AI$1005)</f>
        <v>-1.93425436717484E-2</v>
      </c>
      <c r="AZ692" s="112">
        <f>(SUMPRODUCT(AN692:AW692,MMULT(AN692:AW692,幕後結果!$AB$9:$AK$18)))*252</f>
        <v>6.2407886547981552E-2</v>
      </c>
      <c r="BA692" s="112">
        <f t="shared" si="142"/>
        <v>0.249815705166792</v>
      </c>
      <c r="BB692" s="88">
        <f t="shared" si="143"/>
        <v>-0.24915384575277819</v>
      </c>
      <c r="BC692" s="46"/>
      <c r="BD692" s="46"/>
    </row>
    <row r="693" spans="1:56">
      <c r="A693" s="81">
        <v>692</v>
      </c>
      <c r="B693" s="112">
        <v>0.79943891470939477</v>
      </c>
      <c r="C693" s="112">
        <v>1.1655782511357682E-2</v>
      </c>
      <c r="D693" s="112">
        <v>0.70538323099060096</v>
      </c>
      <c r="E693" s="112">
        <v>0.73091275735719097</v>
      </c>
      <c r="F693" s="112">
        <v>0.68543734258610756</v>
      </c>
      <c r="G693" s="112">
        <v>0.51757047376301046</v>
      </c>
      <c r="H693" s="112">
        <v>0.45219423870438158</v>
      </c>
      <c r="I693" s="112">
        <v>0.31664613494423</v>
      </c>
      <c r="J693" s="112">
        <v>0.91256446240892242</v>
      </c>
      <c r="K693" s="90">
        <v>0.85323645057711128</v>
      </c>
      <c r="L693" s="91"/>
      <c r="M693" s="92">
        <v>692</v>
      </c>
      <c r="N693" s="115">
        <v>0.83961877197061052</v>
      </c>
      <c r="O693" s="115">
        <v>-2.2682895402975451</v>
      </c>
      <c r="P693" s="115">
        <v>0.53994706618342647</v>
      </c>
      <c r="Q693" s="115">
        <v>0.61557586360270844</v>
      </c>
      <c r="R693" s="115">
        <v>0.48295834267852827</v>
      </c>
      <c r="S693" s="115">
        <v>4.4056894662964245E-2</v>
      </c>
      <c r="T693" s="115">
        <v>-0.12011951017284229</v>
      </c>
      <c r="U693" s="112">
        <v>-0.47709809676469744</v>
      </c>
      <c r="V693" s="112">
        <v>1.3567172314183125</v>
      </c>
      <c r="W693" s="84">
        <v>1.0504155511741831</v>
      </c>
      <c r="X693" s="46"/>
      <c r="Y693" s="85">
        <v>692</v>
      </c>
      <c r="Z693" s="112">
        <f>(幕後結果!$AB$2+幕後結果!$AB$4*幕後結果_最佳化!$N1694)*12/3</f>
        <v>0.99413869463654736</v>
      </c>
      <c r="AA693" s="112">
        <f>(幕後結果!$AC$2+幕後結果!$AC$4*幕後結果_最佳化!$O1694)*12/3</f>
        <v>-4.4308367521733301</v>
      </c>
      <c r="AB693" s="112">
        <f>(幕後結果!$AD$2+幕後結果!$AD$4*幕後結果_最佳化!$P1694)*12/3</f>
        <v>0.95243364452567258</v>
      </c>
      <c r="AC693" s="112">
        <f>(幕後結果!$AE$2+幕後結果!$AE$4*幕後結果_最佳化!$Q1694)*12/3</f>
        <v>1.119075941827137</v>
      </c>
      <c r="AD693" s="112">
        <f>(幕後結果!$AF$2+幕後結果!$AF$4*幕後結果_最佳化!$R1694)*12/3</f>
        <v>2.4509512126241786</v>
      </c>
      <c r="AE693" s="112">
        <f>(幕後結果!$AG$2+幕後結果!$AG$4*幕後結果_最佳化!$S1694)*12/3</f>
        <v>-0.63733499807599103</v>
      </c>
      <c r="AF693" s="112">
        <f>(幕後結果!$AH$2+幕後結果!$AH$4*幕後結果_最佳化!$T1694)*12/3</f>
        <v>-0.27445498969793503</v>
      </c>
      <c r="AG693" s="112">
        <f>(幕後結果!$AI$2+幕後結果!$AI$4*幕後結果_最佳化!$U1694)*12/3</f>
        <v>6.4937601930263045E-2</v>
      </c>
      <c r="AH693" s="112">
        <f>(幕後結果!$AJ$2+幕後結果!$AJ$4*幕後結果_最佳化!$V1694)*12/3</f>
        <v>2.7317311707864511</v>
      </c>
      <c r="AI693" s="86">
        <f>(幕後結果!$AK$2+幕後結果!$AK$4*幕後結果_最佳化!$W1694)*12/3</f>
        <v>0.66147603689959489</v>
      </c>
      <c r="AJ693" s="46"/>
      <c r="AK693" s="46"/>
      <c r="AL693" s="46"/>
      <c r="AM693" s="94">
        <v>692</v>
      </c>
      <c r="AN693" s="112">
        <f t="shared" si="131"/>
        <v>0.11456070770780301</v>
      </c>
      <c r="AO693" s="112">
        <f t="shared" si="132"/>
        <v>0.13567458193485452</v>
      </c>
      <c r="AP693" s="112">
        <f t="shared" si="133"/>
        <v>9.5354157059000924E-2</v>
      </c>
      <c r="AQ693" s="112">
        <f t="shared" si="134"/>
        <v>7.8772357229392104E-2</v>
      </c>
      <c r="AR693" s="112">
        <f t="shared" si="135"/>
        <v>3.6971372152081843E-2</v>
      </c>
      <c r="AS693" s="112">
        <f t="shared" si="136"/>
        <v>0.12605090922728346</v>
      </c>
      <c r="AT693" s="112">
        <f t="shared" si="137"/>
        <v>0.14608097008716661</v>
      </c>
      <c r="AU693" s="112">
        <f t="shared" si="138"/>
        <v>9.3169524890187955E-2</v>
      </c>
      <c r="AV693" s="112">
        <f t="shared" si="139"/>
        <v>1.1036653109332533E-2</v>
      </c>
      <c r="AW693" s="112">
        <f t="shared" si="140"/>
        <v>0.16232876660289694</v>
      </c>
      <c r="AX693" s="112">
        <f t="shared" si="141"/>
        <v>0.99999999999999978</v>
      </c>
      <c r="AY693" s="112">
        <f>SUMPRODUCT(AN693:AW693,幕後結果_最佳化!$Z$1005:$AI$1005)</f>
        <v>3.7952860398501889E-2</v>
      </c>
      <c r="AZ693" s="112">
        <f>(SUMPRODUCT(AN693:AW693,MMULT(AN693:AW693,幕後結果!$AB$9:$AK$18)))*252</f>
        <v>5.0440677902405008E-2</v>
      </c>
      <c r="BA693" s="112">
        <f t="shared" si="142"/>
        <v>0.22459002182288734</v>
      </c>
      <c r="BB693" s="88">
        <f t="shared" si="143"/>
        <v>-2.2027423842540285E-2</v>
      </c>
      <c r="BC693" s="46"/>
      <c r="BD693" s="46"/>
    </row>
    <row r="694" spans="1:56">
      <c r="A694" s="81">
        <v>693</v>
      </c>
      <c r="B694" s="112">
        <v>0.11622538586217646</v>
      </c>
      <c r="C694" s="112">
        <v>0.10907923788546459</v>
      </c>
      <c r="D694" s="112">
        <v>0.47392047692090711</v>
      </c>
      <c r="E694" s="112">
        <v>5.6598255098148087E-3</v>
      </c>
      <c r="F694" s="112">
        <v>0.63437478424977667</v>
      </c>
      <c r="G694" s="112">
        <v>0.32918509404319418</v>
      </c>
      <c r="H694" s="112">
        <v>0.29682452591501551</v>
      </c>
      <c r="I694" s="112">
        <v>0.32873720273744267</v>
      </c>
      <c r="J694" s="112">
        <v>0.26409631708790759</v>
      </c>
      <c r="K694" s="90">
        <v>0.11155400572066299</v>
      </c>
      <c r="L694" s="91"/>
      <c r="M694" s="92">
        <v>693</v>
      </c>
      <c r="N694" s="115">
        <v>-1.1940695282301206</v>
      </c>
      <c r="O694" s="115">
        <v>-1.2314396482941552</v>
      </c>
      <c r="P694" s="115">
        <v>-6.5418300192856965E-2</v>
      </c>
      <c r="Q694" s="115">
        <v>-2.5326729573291864</v>
      </c>
      <c r="R694" s="115">
        <v>0.3434626542663699</v>
      </c>
      <c r="S694" s="115">
        <v>-0.44216447903418787</v>
      </c>
      <c r="T694" s="115">
        <v>-0.53355557399772058</v>
      </c>
      <c r="U694" s="112">
        <v>-0.44340280763137213</v>
      </c>
      <c r="V694" s="112">
        <v>-0.63076738128496734</v>
      </c>
      <c r="W694" s="84">
        <v>-1.2183052086927977</v>
      </c>
      <c r="X694" s="46"/>
      <c r="Y694" s="85">
        <v>693</v>
      </c>
      <c r="Z694" s="112">
        <f>(幕後結果!$AB$2+幕後結果!$AB$4*幕後結果_最佳化!$N1695)*12/3</f>
        <v>-1.5307878216214723</v>
      </c>
      <c r="AA694" s="112">
        <f>(幕後結果!$AC$2+幕後結果!$AC$4*幕後結果_最佳化!$O1695)*12/3</f>
        <v>-3.1786791438383246</v>
      </c>
      <c r="AB694" s="112">
        <f>(幕後結果!$AD$2+幕後結果!$AD$4*幕後結果_最佳化!$P1695)*12/3</f>
        <v>-7.8980682847190731E-2</v>
      </c>
      <c r="AC694" s="112">
        <f>(幕後結果!$AE$2+幕後結果!$AE$4*幕後結果_最佳化!$Q1695)*12/3</f>
        <v>-1.248331815196599</v>
      </c>
      <c r="AD694" s="112">
        <f>(幕後結果!$AF$2+幕後結果!$AF$4*幕後結果_最佳化!$R1695)*12/3</f>
        <v>1.1979178416697716</v>
      </c>
      <c r="AE694" s="112">
        <f>(幕後結果!$AG$2+幕後結果!$AG$4*幕後結果_最佳化!$S1695)*12/3</f>
        <v>-1.0238146156580483</v>
      </c>
      <c r="AF694" s="112">
        <f>(幕後結果!$AH$2+幕後結果!$AH$4*幕後結果_最佳化!$T1695)*12/3</f>
        <v>-0.67550708921798919</v>
      </c>
      <c r="AG694" s="112">
        <f>(幕後結果!$AI$2+幕後結果!$AI$4*幕後結果_最佳化!$U1695)*12/3</f>
        <v>-2.0361208225629386</v>
      </c>
      <c r="AH694" s="112">
        <f>(幕後結果!$AJ$2+幕後結果!$AJ$4*幕後結果_最佳化!$V1695)*12/3</f>
        <v>0.67526536441940765</v>
      </c>
      <c r="AI694" s="86">
        <f>(幕後結果!$AK$2+幕後結果!$AK$4*幕後結果_最佳化!$W1695)*12/3</f>
        <v>-1.4871323301521369</v>
      </c>
      <c r="AJ694" s="46"/>
      <c r="AK694" s="46"/>
      <c r="AL694" s="46"/>
      <c r="AM694" s="94">
        <v>693</v>
      </c>
      <c r="AN694" s="112">
        <f t="shared" si="131"/>
        <v>0.17983268337060135</v>
      </c>
      <c r="AO694" s="112">
        <f t="shared" si="132"/>
        <v>0.16003406010752477</v>
      </c>
      <c r="AP694" s="112">
        <f t="shared" si="133"/>
        <v>0.15661936192683937</v>
      </c>
      <c r="AQ694" s="112">
        <f t="shared" si="134"/>
        <v>8.5591611853651078E-2</v>
      </c>
      <c r="AR694" s="112">
        <f t="shared" si="135"/>
        <v>0.129094832246095</v>
      </c>
      <c r="AS694" s="112">
        <f t="shared" si="136"/>
        <v>0.1075240987523715</v>
      </c>
      <c r="AT694" s="112">
        <f t="shared" si="137"/>
        <v>3.0449081877388488E-2</v>
      </c>
      <c r="AU694" s="112">
        <f t="shared" si="138"/>
        <v>4.813995971811233E-2</v>
      </c>
      <c r="AV694" s="112">
        <f t="shared" si="139"/>
        <v>1.7669383120598754E-2</v>
      </c>
      <c r="AW694" s="112">
        <f t="shared" si="140"/>
        <v>8.5044927026817138E-2</v>
      </c>
      <c r="AX694" s="112">
        <f t="shared" si="141"/>
        <v>0.99999999999999967</v>
      </c>
      <c r="AY694" s="112">
        <f>SUMPRODUCT(AN694:AW694,幕後結果_最佳化!$Z$1005:$AI$1005)</f>
        <v>0.21914807504470041</v>
      </c>
      <c r="AZ694" s="112">
        <f>(SUMPRODUCT(AN694:AW694,MMULT(AN694:AW694,幕後結果!$AB$9:$AK$18)))*252</f>
        <v>6.2986215093676592E-2</v>
      </c>
      <c r="BA694" s="112">
        <f t="shared" si="142"/>
        <v>0.25097054626723947</v>
      </c>
      <c r="BB694" s="88">
        <f t="shared" si="143"/>
        <v>0.70226597370126143</v>
      </c>
      <c r="BC694" s="46"/>
      <c r="BD694" s="46"/>
    </row>
    <row r="695" spans="1:56">
      <c r="A695" s="81">
        <v>694</v>
      </c>
      <c r="B695" s="112">
        <v>0.83924305169068525</v>
      </c>
      <c r="C695" s="112">
        <v>0.33962343552720475</v>
      </c>
      <c r="D695" s="112">
        <v>0.3458982778979216</v>
      </c>
      <c r="E695" s="112">
        <v>0.41234223576576956</v>
      </c>
      <c r="F695" s="112">
        <v>0.90456290220391611</v>
      </c>
      <c r="G695" s="112">
        <v>7.1804146959706827E-2</v>
      </c>
      <c r="H695" s="112">
        <v>3.9586010130326033E-2</v>
      </c>
      <c r="I695" s="112">
        <v>0.47684488353453425</v>
      </c>
      <c r="J695" s="112">
        <v>0.88013285588261136</v>
      </c>
      <c r="K695" s="90">
        <v>0.60127097202715474</v>
      </c>
      <c r="L695" s="91"/>
      <c r="M695" s="92">
        <v>694</v>
      </c>
      <c r="N695" s="115">
        <v>0.99135165818890802</v>
      </c>
      <c r="O695" s="115">
        <v>-0.41349105999119862</v>
      </c>
      <c r="P695" s="115">
        <v>-0.39641818112023347</v>
      </c>
      <c r="Q695" s="115">
        <v>-0.22152397421417641</v>
      </c>
      <c r="R695" s="115">
        <v>1.3079973869212689</v>
      </c>
      <c r="S695" s="115">
        <v>-1.4624852115863018</v>
      </c>
      <c r="T695" s="115">
        <v>-1.7555105349493656</v>
      </c>
      <c r="U695" s="112">
        <v>-5.8073896246200636E-2</v>
      </c>
      <c r="V695" s="112">
        <v>1.1756511963640131</v>
      </c>
      <c r="W695" s="84">
        <v>0.25663823510523481</v>
      </c>
      <c r="X695" s="46"/>
      <c r="Y695" s="85">
        <v>694</v>
      </c>
      <c r="Z695" s="112">
        <f>(幕後結果!$AB$2+幕後結果!$AB$4*幕後結果_最佳化!$N1696)*12/3</f>
        <v>1.1825227197416364</v>
      </c>
      <c r="AA695" s="112">
        <f>(幕後結果!$AC$2+幕後結果!$AC$4*幕後結果_最佳化!$O1696)*12/3</f>
        <v>-1.8616058570752756</v>
      </c>
      <c r="AB695" s="112">
        <f>(幕後結果!$AD$2+幕後結果!$AD$4*幕後結果_最佳化!$P1696)*12/3</f>
        <v>0.37567354871581449</v>
      </c>
      <c r="AC695" s="112">
        <f>(幕後結果!$AE$2+幕後結果!$AE$4*幕後結果_最佳化!$Q1696)*12/3</f>
        <v>0.62127608347938135</v>
      </c>
      <c r="AD695" s="112">
        <f>(幕後結果!$AF$2+幕後結果!$AF$4*幕後結果_最佳化!$R1696)*12/3</f>
        <v>3.4932431843583949</v>
      </c>
      <c r="AE695" s="112">
        <f>(幕後結果!$AG$2+幕後結果!$AG$4*幕後結果_最佳化!$S1696)*12/3</f>
        <v>-1.5316291170503125</v>
      </c>
      <c r="AF695" s="112">
        <f>(幕後結果!$AH$2+幕後結果!$AH$4*幕後結果_最佳化!$T1696)*12/3</f>
        <v>-1.1481791176743359</v>
      </c>
      <c r="AG695" s="112">
        <f>(幕後結果!$AI$2+幕後結果!$AI$4*幕後結果_最佳化!$U1696)*12/3</f>
        <v>-2.3837441389397585E-2</v>
      </c>
      <c r="AH695" s="112">
        <f>(幕後結果!$AJ$2+幕後結果!$AJ$4*幕後結果_最佳化!$V1696)*12/3</f>
        <v>2.5934538425004616</v>
      </c>
      <c r="AI695" s="86">
        <f>(幕後結果!$AK$2+幕後結果!$AK$4*幕後結果_最佳化!$W1696)*12/3</f>
        <v>0.56259197690617557</v>
      </c>
      <c r="AJ695" s="46"/>
      <c r="AK695" s="46"/>
      <c r="AL695" s="46"/>
      <c r="AM695" s="94">
        <v>694</v>
      </c>
      <c r="AN695" s="112">
        <f t="shared" si="131"/>
        <v>0.14910073007527239</v>
      </c>
      <c r="AO695" s="112">
        <f t="shared" si="132"/>
        <v>9.9828223436529778E-2</v>
      </c>
      <c r="AP695" s="112">
        <f t="shared" si="133"/>
        <v>0.16981095199474161</v>
      </c>
      <c r="AQ695" s="112">
        <f t="shared" si="134"/>
        <v>2.9465241841371562E-2</v>
      </c>
      <c r="AR695" s="112">
        <f t="shared" si="135"/>
        <v>0.10806861175213163</v>
      </c>
      <c r="AS695" s="112">
        <f t="shared" si="136"/>
        <v>0.10017650508577564</v>
      </c>
      <c r="AT695" s="112">
        <f t="shared" si="137"/>
        <v>3.5230104207275202E-2</v>
      </c>
      <c r="AU695" s="112">
        <f t="shared" si="138"/>
        <v>4.9810433688231237E-2</v>
      </c>
      <c r="AV695" s="112">
        <f t="shared" si="139"/>
        <v>0.13769365541688197</v>
      </c>
      <c r="AW695" s="112">
        <f t="shared" si="140"/>
        <v>0.12081554250178907</v>
      </c>
      <c r="AX695" s="112">
        <f t="shared" si="141"/>
        <v>1</v>
      </c>
      <c r="AY695" s="112">
        <f>SUMPRODUCT(AN695:AW695,幕後結果_最佳化!$Z$1005:$AI$1005)</f>
        <v>0.35778236115064543</v>
      </c>
      <c r="AZ695" s="112">
        <f>(SUMPRODUCT(AN695:AW695,MMULT(AN695:AW695,幕後結果!$AB$9:$AK$18)))*252</f>
        <v>5.5857668046416238E-2</v>
      </c>
      <c r="BA695" s="112">
        <f t="shared" si="142"/>
        <v>0.23634226885264564</v>
      </c>
      <c r="BB695" s="88">
        <f t="shared" si="143"/>
        <v>1.3323150474914323</v>
      </c>
      <c r="BC695" s="46"/>
      <c r="BD695" s="46"/>
    </row>
    <row r="696" spans="1:56">
      <c r="A696" s="81">
        <v>695</v>
      </c>
      <c r="B696" s="112">
        <v>7.781413993159636E-2</v>
      </c>
      <c r="C696" s="112">
        <v>0.95733592160703429</v>
      </c>
      <c r="D696" s="112">
        <v>0.7973770561099196</v>
      </c>
      <c r="E696" s="112">
        <v>0.61541446309543013</v>
      </c>
      <c r="F696" s="112">
        <v>9.4039266512426778E-2</v>
      </c>
      <c r="G696" s="112">
        <v>0.6605376646447223</v>
      </c>
      <c r="H696" s="112">
        <v>0.47277127390429774</v>
      </c>
      <c r="I696" s="112">
        <v>0.60233342540502499</v>
      </c>
      <c r="J696" s="112">
        <v>0.46224058282068081</v>
      </c>
      <c r="K696" s="90">
        <v>9.8734547593015698E-3</v>
      </c>
      <c r="L696" s="91"/>
      <c r="M696" s="92">
        <v>695</v>
      </c>
      <c r="N696" s="115">
        <v>-1.4199292484509181</v>
      </c>
      <c r="O696" s="115">
        <v>1.7205739892019323</v>
      </c>
      <c r="P696" s="115">
        <v>0.83228891187523113</v>
      </c>
      <c r="Q696" s="115">
        <v>0.29345934027182546</v>
      </c>
      <c r="R696" s="115">
        <v>-1.3162846139972497</v>
      </c>
      <c r="S696" s="115">
        <v>0.41393095817372916</v>
      </c>
      <c r="T696" s="115">
        <v>-6.8305372091371899E-2</v>
      </c>
      <c r="U696" s="112">
        <v>0.25939154947560189</v>
      </c>
      <c r="V696" s="112">
        <v>-9.4790584544922896E-2</v>
      </c>
      <c r="W696" s="84">
        <v>-2.3311223419400409</v>
      </c>
      <c r="X696" s="46"/>
      <c r="Y696" s="85">
        <v>695</v>
      </c>
      <c r="Z696" s="112">
        <f>(幕後結果!$AB$2+幕後結果!$AB$4*幕後結果_最佳化!$N1697)*12/3</f>
        <v>-1.8112040469023183</v>
      </c>
      <c r="AA696" s="112">
        <f>(幕後結果!$AC$2+幕後結果!$AC$4*幕後結果_最佳化!$O1697)*12/3</f>
        <v>0.86978709381082042</v>
      </c>
      <c r="AB696" s="112">
        <f>(幕後結果!$AD$2+幕後結果!$AD$4*幕後結果_最佳化!$P1697)*12/3</f>
        <v>0.93018032907905279</v>
      </c>
      <c r="AC696" s="112">
        <f>(幕後結果!$AE$2+幕後結果!$AE$4*幕後結果_最佳化!$Q1697)*12/3</f>
        <v>1.509987913777336</v>
      </c>
      <c r="AD696" s="112">
        <f>(幕後結果!$AF$2+幕後結果!$AF$4*幕後結果_最佳化!$R1697)*12/3</f>
        <v>0.97548162799565219</v>
      </c>
      <c r="AE696" s="112">
        <f>(幕後結果!$AG$2+幕後結果!$AG$4*幕後結果_最佳化!$S1697)*12/3</f>
        <v>0.66530568009408531</v>
      </c>
      <c r="AF696" s="112">
        <f>(幕後結果!$AH$2+幕後結果!$AH$4*幕後結果_最佳化!$T1697)*12/3</f>
        <v>3.4064668655627267E-2</v>
      </c>
      <c r="AG696" s="112">
        <f>(幕後結果!$AI$2+幕後結果!$AI$4*幕後結果_最佳化!$U1697)*12/3</f>
        <v>0.89802046792864354</v>
      </c>
      <c r="AH696" s="112">
        <f>(幕後結果!$AJ$2+幕後結果!$AJ$4*幕後結果_最佳化!$V1697)*12/3</f>
        <v>0.30864062362003886</v>
      </c>
      <c r="AI696" s="86">
        <f>(幕後結果!$AK$2+幕後結果!$AK$4*幕後結果_最佳化!$W1697)*12/3</f>
        <v>-1.3422883508244894</v>
      </c>
      <c r="AJ696" s="46"/>
      <c r="AK696" s="46"/>
      <c r="AL696" s="46"/>
      <c r="AM696" s="94">
        <v>695</v>
      </c>
      <c r="AN696" s="112">
        <f t="shared" si="131"/>
        <v>3.1999180296174615E-2</v>
      </c>
      <c r="AO696" s="112">
        <f t="shared" si="132"/>
        <v>9.3194178170316014E-2</v>
      </c>
      <c r="AP696" s="112">
        <f t="shared" si="133"/>
        <v>0.23869011483914801</v>
      </c>
      <c r="AQ696" s="112">
        <f t="shared" si="134"/>
        <v>0.13464301262521752</v>
      </c>
      <c r="AR696" s="112">
        <f t="shared" si="135"/>
        <v>6.0717615159291027E-2</v>
      </c>
      <c r="AS696" s="112">
        <f t="shared" si="136"/>
        <v>2.4559363103955578E-2</v>
      </c>
      <c r="AT696" s="112">
        <f t="shared" si="137"/>
        <v>0.14102603225361016</v>
      </c>
      <c r="AU696" s="112">
        <f t="shared" si="138"/>
        <v>0.12993966017250763</v>
      </c>
      <c r="AV696" s="112">
        <f t="shared" si="139"/>
        <v>3.3637444259466319E-2</v>
      </c>
      <c r="AW696" s="112">
        <f t="shared" si="140"/>
        <v>0.11159339912031321</v>
      </c>
      <c r="AX696" s="112">
        <f t="shared" si="141"/>
        <v>1</v>
      </c>
      <c r="AY696" s="112">
        <f>SUMPRODUCT(AN696:AW696,幕後結果_最佳化!$Z$1005:$AI$1005)</f>
        <v>0.31224324129315228</v>
      </c>
      <c r="AZ696" s="112">
        <f>(SUMPRODUCT(AN696:AW696,MMULT(AN696:AW696,幕後結果!$AB$9:$AK$18)))*252</f>
        <v>5.0815981020236739E-2</v>
      </c>
      <c r="BA696" s="112">
        <f t="shared" si="142"/>
        <v>0.22542400275976987</v>
      </c>
      <c r="BB696" s="88">
        <f t="shared" si="143"/>
        <v>1.1948294680056157</v>
      </c>
      <c r="BC696" s="46"/>
      <c r="BD696" s="46"/>
    </row>
    <row r="697" spans="1:56">
      <c r="A697" s="81">
        <v>696</v>
      </c>
      <c r="B697" s="112">
        <v>0.74241688391960259</v>
      </c>
      <c r="C697" s="112">
        <v>0.96603027807986885</v>
      </c>
      <c r="D697" s="112">
        <v>0.9228153468652871</v>
      </c>
      <c r="E697" s="112">
        <v>9.0036004335100728E-2</v>
      </c>
      <c r="F697" s="112">
        <v>0.74764996571549602</v>
      </c>
      <c r="G697" s="112">
        <v>0.53874211150077955</v>
      </c>
      <c r="H697" s="112">
        <v>0.33669119145207915</v>
      </c>
      <c r="I697" s="112">
        <v>0.23564481179784491</v>
      </c>
      <c r="J697" s="112">
        <v>0.5300858501868253</v>
      </c>
      <c r="K697" s="90">
        <v>2.6040792744465024E-2</v>
      </c>
      <c r="L697" s="91"/>
      <c r="M697" s="92">
        <v>696</v>
      </c>
      <c r="N697" s="115">
        <v>0.65081451050440831</v>
      </c>
      <c r="O697" s="115">
        <v>1.8254082594328742</v>
      </c>
      <c r="P697" s="115">
        <v>1.4242666202984327</v>
      </c>
      <c r="Q697" s="115">
        <v>-1.3405333522697367</v>
      </c>
      <c r="R697" s="115">
        <v>0.66711282522377302</v>
      </c>
      <c r="S697" s="115">
        <v>9.7265218016555938E-2</v>
      </c>
      <c r="T697" s="115">
        <v>-0.42151044880746619</v>
      </c>
      <c r="U697" s="112">
        <v>-0.72038233458322964</v>
      </c>
      <c r="V697" s="112">
        <v>7.5485668822017585E-2</v>
      </c>
      <c r="W697" s="84">
        <v>-1.9424587789905874</v>
      </c>
      <c r="X697" s="46"/>
      <c r="Y697" s="85">
        <v>696</v>
      </c>
      <c r="Z697" s="112">
        <f>(幕後結果!$AB$2+幕後結果!$AB$4*幕後結果_最佳化!$N1698)*12/3</f>
        <v>0.75972868887928724</v>
      </c>
      <c r="AA697" s="112">
        <f>(幕後結果!$AC$2+幕後結果!$AC$4*幕後結果_最佳化!$O1698)*12/3</f>
        <v>1.1941730877258376</v>
      </c>
      <c r="AB697" s="112">
        <f>(幕後結果!$AD$2+幕後結果!$AD$4*幕後結果_最佳化!$P1698)*12/3</f>
        <v>2.0771168450947921</v>
      </c>
      <c r="AC697" s="112">
        <f>(幕後結果!$AE$2+幕後結果!$AE$4*幕後結果_最佳化!$Q1698)*12/3</f>
        <v>0.60612553909881806</v>
      </c>
      <c r="AD697" s="112">
        <f>(幕後結果!$AF$2+幕後結果!$AF$4*幕後結果_最佳化!$R1698)*12/3</f>
        <v>3.376866015654945</v>
      </c>
      <c r="AE697" s="112">
        <f>(幕後結果!$AG$2+幕後結果!$AG$4*幕後結果_最佳化!$S1698)*12/3</f>
        <v>0.60309164601047838</v>
      </c>
      <c r="AF697" s="112">
        <f>(幕後結果!$AH$2+幕後結果!$AH$4*幕後結果_最佳化!$T1698)*12/3</f>
        <v>-6.9825008328937482E-2</v>
      </c>
      <c r="AG697" s="112">
        <f>(幕後結果!$AI$2+幕後結果!$AI$4*幕後結果_最佳化!$U1698)*12/3</f>
        <v>-1.2441486935497681E-2</v>
      </c>
      <c r="AH697" s="112">
        <f>(幕後結果!$AJ$2+幕後結果!$AJ$4*幕後結果_最佳化!$V1698)*12/3</f>
        <v>1.8310185020738219</v>
      </c>
      <c r="AI697" s="86">
        <f>(幕後結果!$AK$2+幕後結果!$AK$4*幕後結果_最佳化!$W1698)*12/3</f>
        <v>-0.2528332027450802</v>
      </c>
      <c r="AJ697" s="46"/>
      <c r="AK697" s="46"/>
      <c r="AL697" s="46"/>
      <c r="AM697" s="94">
        <v>696</v>
      </c>
      <c r="AN697" s="112">
        <f t="shared" si="131"/>
        <v>0.10049337853679578</v>
      </c>
      <c r="AO697" s="112">
        <f t="shared" si="132"/>
        <v>6.7921285555103041E-3</v>
      </c>
      <c r="AP697" s="112">
        <f t="shared" si="133"/>
        <v>0.20654318278902886</v>
      </c>
      <c r="AQ697" s="112">
        <f t="shared" si="134"/>
        <v>0.16804160722396763</v>
      </c>
      <c r="AR697" s="112">
        <f t="shared" si="135"/>
        <v>4.5303066031975123E-3</v>
      </c>
      <c r="AS697" s="112">
        <f t="shared" si="136"/>
        <v>1.6409825538125439E-2</v>
      </c>
      <c r="AT697" s="112">
        <f t="shared" si="137"/>
        <v>8.3810912110996422E-2</v>
      </c>
      <c r="AU697" s="112">
        <f t="shared" si="138"/>
        <v>9.2670296645590663E-2</v>
      </c>
      <c r="AV697" s="112">
        <f t="shared" si="139"/>
        <v>0.12813049169125529</v>
      </c>
      <c r="AW697" s="112">
        <f t="shared" si="140"/>
        <v>0.19257787030553192</v>
      </c>
      <c r="AX697" s="112">
        <f t="shared" si="141"/>
        <v>0.99999999999999978</v>
      </c>
      <c r="AY697" s="112">
        <f>SUMPRODUCT(AN697:AW697,幕後結果_最佳化!$Z$1005:$AI$1005)</f>
        <v>0.4306053898645687</v>
      </c>
      <c r="AZ697" s="112">
        <f>(SUMPRODUCT(AN697:AW697,MMULT(AN697:AW697,幕後結果!$AB$9:$AK$18)))*252</f>
        <v>4.6885072077440859E-2</v>
      </c>
      <c r="BA697" s="112">
        <f t="shared" si="142"/>
        <v>0.21652961016323116</v>
      </c>
      <c r="BB697" s="88">
        <f t="shared" si="143"/>
        <v>1.7905421321928969</v>
      </c>
      <c r="BC697" s="46"/>
      <c r="BD697" s="46"/>
    </row>
    <row r="698" spans="1:56">
      <c r="A698" s="81">
        <v>697</v>
      </c>
      <c r="B698" s="112">
        <v>0.34554385142848654</v>
      </c>
      <c r="C698" s="112">
        <v>0.96596391915909607</v>
      </c>
      <c r="D698" s="112">
        <v>0.94424821799022651</v>
      </c>
      <c r="E698" s="112">
        <v>0.39974556893821078</v>
      </c>
      <c r="F698" s="112">
        <v>0.86796869902924567</v>
      </c>
      <c r="G698" s="112">
        <v>0.13980363935404339</v>
      </c>
      <c r="H698" s="112">
        <v>0.39303191042861951</v>
      </c>
      <c r="I698" s="112">
        <v>0.30732459432677395</v>
      </c>
      <c r="J698" s="112">
        <v>7.4136743006754768E-2</v>
      </c>
      <c r="K698" s="90">
        <v>0.3721734568990116</v>
      </c>
      <c r="L698" s="91"/>
      <c r="M698" s="92">
        <v>697</v>
      </c>
      <c r="N698" s="115">
        <v>-0.39737940158538776</v>
      </c>
      <c r="O698" s="115">
        <v>1.8245288313802785</v>
      </c>
      <c r="P698" s="115">
        <v>1.5914712348815157</v>
      </c>
      <c r="Q698" s="115">
        <v>-0.25400572155282103</v>
      </c>
      <c r="R698" s="115">
        <v>1.1168403289075566</v>
      </c>
      <c r="S698" s="115">
        <v>-1.0812019772059986</v>
      </c>
      <c r="T698" s="115">
        <v>-0.27142546214717089</v>
      </c>
      <c r="U698" s="112">
        <v>-0.50344820302292814</v>
      </c>
      <c r="V698" s="112">
        <v>-1.4456568027193102</v>
      </c>
      <c r="W698" s="84">
        <v>-0.32610235699625262</v>
      </c>
      <c r="X698" s="46"/>
      <c r="Y698" s="85">
        <v>697</v>
      </c>
      <c r="Z698" s="112">
        <f>(幕後結果!$AB$2+幕後結果!$AB$4*幕後結果_最佳化!$N1699)*12/3</f>
        <v>-0.54165687869000312</v>
      </c>
      <c r="AA698" s="112">
        <f>(幕後結果!$AC$2+幕後結果!$AC$4*幕後結果_最佳化!$O1699)*12/3</f>
        <v>1.1018887663793906</v>
      </c>
      <c r="AB698" s="112">
        <f>(幕後結果!$AD$2+幕後結果!$AD$4*幕後結果_最佳化!$P1699)*12/3</f>
        <v>1.9061214811024829</v>
      </c>
      <c r="AC698" s="112">
        <f>(幕後結果!$AE$2+幕後結果!$AE$4*幕後結果_最佳化!$Q1699)*12/3</f>
        <v>1.3708539657436036</v>
      </c>
      <c r="AD698" s="112">
        <f>(幕後結果!$AF$2+幕後結果!$AF$4*幕後結果_最佳化!$R1699)*12/3</f>
        <v>3.7694321428589972</v>
      </c>
      <c r="AE698" s="112">
        <f>(幕後結果!$AG$2+幕後結果!$AG$4*幕後結果_最佳化!$S1699)*12/3</f>
        <v>-0.40310120985221154</v>
      </c>
      <c r="AF698" s="112">
        <f>(幕後結果!$AH$2+幕後結果!$AH$4*幕後結果_最佳化!$T1699)*12/3</f>
        <v>0.27907992784515168</v>
      </c>
      <c r="AG698" s="112">
        <f>(幕後結果!$AI$2+幕後結果!$AI$4*幕後結果_最佳化!$U1699)*12/3</f>
        <v>0.450649441228967</v>
      </c>
      <c r="AH698" s="112">
        <f>(幕後結果!$AJ$2+幕後結果!$AJ$4*幕後結果_最佳化!$V1699)*12/3</f>
        <v>0.34303073941019901</v>
      </c>
      <c r="AI698" s="86">
        <f>(幕後結果!$AK$2+幕後結果!$AK$4*幕後結果_最佳化!$W1699)*12/3</f>
        <v>0.50353537939744797</v>
      </c>
      <c r="AJ698" s="46"/>
      <c r="AK698" s="46"/>
      <c r="AL698" s="46"/>
      <c r="AM698" s="94">
        <v>697</v>
      </c>
      <c r="AN698" s="112">
        <f t="shared" si="131"/>
        <v>0.18679979649395251</v>
      </c>
      <c r="AO698" s="112">
        <f t="shared" si="132"/>
        <v>1.0324571930258153E-2</v>
      </c>
      <c r="AP698" s="112">
        <f t="shared" si="133"/>
        <v>7.7672770420947376E-2</v>
      </c>
      <c r="AQ698" s="112">
        <f t="shared" si="134"/>
        <v>1.2184504410623229E-2</v>
      </c>
      <c r="AR698" s="112">
        <f t="shared" si="135"/>
        <v>0.17279564586184332</v>
      </c>
      <c r="AS698" s="112">
        <f t="shared" si="136"/>
        <v>2.3816375236050333E-3</v>
      </c>
      <c r="AT698" s="112">
        <f t="shared" si="137"/>
        <v>0.234932039004148</v>
      </c>
      <c r="AU698" s="112">
        <f t="shared" si="138"/>
        <v>4.4839987553458381E-2</v>
      </c>
      <c r="AV698" s="112">
        <f t="shared" si="139"/>
        <v>0.14623926943022719</v>
      </c>
      <c r="AW698" s="112">
        <f t="shared" si="140"/>
        <v>0.11182977737093661</v>
      </c>
      <c r="AX698" s="112">
        <f t="shared" si="141"/>
        <v>0.99999999999999989</v>
      </c>
      <c r="AY698" s="112">
        <f>SUMPRODUCT(AN698:AW698,幕後結果_最佳化!$Z$1005:$AI$1005)</f>
        <v>0.55275547858530516</v>
      </c>
      <c r="AZ698" s="112">
        <f>(SUMPRODUCT(AN698:AW698,MMULT(AN698:AW698,幕後結果!$AB$9:$AK$18)))*252</f>
        <v>5.5669822363961299E-2</v>
      </c>
      <c r="BA698" s="112">
        <f t="shared" si="142"/>
        <v>0.2359445323883588</v>
      </c>
      <c r="BB698" s="88">
        <f t="shared" si="143"/>
        <v>2.1609124543987979</v>
      </c>
      <c r="BC698" s="46"/>
      <c r="BD698" s="46"/>
    </row>
    <row r="699" spans="1:56">
      <c r="A699" s="81">
        <v>698</v>
      </c>
      <c r="B699" s="112">
        <v>0.59793193532117717</v>
      </c>
      <c r="C699" s="112">
        <v>0.51236071196383959</v>
      </c>
      <c r="D699" s="112">
        <v>0.32367154476687054</v>
      </c>
      <c r="E699" s="112">
        <v>0.69719576970309061</v>
      </c>
      <c r="F699" s="112">
        <v>0.28147407984328332</v>
      </c>
      <c r="G699" s="112">
        <v>0.58663019426309004</v>
      </c>
      <c r="H699" s="112">
        <v>0.49045202690907441</v>
      </c>
      <c r="I699" s="112">
        <v>0.19709229265983796</v>
      </c>
      <c r="J699" s="112">
        <v>0.84450729733477869</v>
      </c>
      <c r="K699" s="90">
        <v>0.65429276519523283</v>
      </c>
      <c r="L699" s="91"/>
      <c r="M699" s="92">
        <v>698</v>
      </c>
      <c r="N699" s="115">
        <v>0.24799777367586801</v>
      </c>
      <c r="O699" s="115">
        <v>3.0988669112955201E-2</v>
      </c>
      <c r="P699" s="115">
        <v>-0.45745632237145023</v>
      </c>
      <c r="Q699" s="115">
        <v>0.51635217665366373</v>
      </c>
      <c r="R699" s="115">
        <v>-0.57846805360963294</v>
      </c>
      <c r="S699" s="115">
        <v>0.21888502560509948</v>
      </c>
      <c r="T699" s="115">
        <v>-2.3935504593932466E-2</v>
      </c>
      <c r="U699" s="112">
        <v>-0.85205316416271559</v>
      </c>
      <c r="V699" s="112">
        <v>1.0131565192866787</v>
      </c>
      <c r="W699" s="84">
        <v>0.39693625298675833</v>
      </c>
      <c r="X699" s="46"/>
      <c r="Y699" s="85">
        <v>698</v>
      </c>
      <c r="Z699" s="112">
        <f>(幕後結果!$AB$2+幕後結果!$AB$4*幕後結果_最佳化!$N1700)*12/3</f>
        <v>0.25961140939721478</v>
      </c>
      <c r="AA699" s="112">
        <f>(幕後結果!$AC$2+幕後結果!$AC$4*幕後結果_最佳化!$O1700)*12/3</f>
        <v>-1.3136667325535376</v>
      </c>
      <c r="AB699" s="112">
        <f>(幕後結果!$AD$2+幕後結果!$AD$4*幕後結果_最佳化!$P1700)*12/3</f>
        <v>0.1440772104214712</v>
      </c>
      <c r="AC699" s="112">
        <f>(幕後結果!$AE$2+幕後結果!$AE$4*幕後結果_最佳化!$Q1700)*12/3</f>
        <v>1.1745887538508544</v>
      </c>
      <c r="AD699" s="112">
        <f>(幕後結果!$AF$2+幕後結果!$AF$4*幕後結果_最佳化!$R1700)*12/3</f>
        <v>1.6293188063081872</v>
      </c>
      <c r="AE699" s="112">
        <f>(幕後結果!$AG$2+幕後結果!$AG$4*幕後結果_最佳化!$S1700)*12/3</f>
        <v>2.4287725447967604E-2</v>
      </c>
      <c r="AF699" s="112">
        <f>(幕後結果!$AH$2+幕後結果!$AH$4*幕後結果_最佳化!$T1700)*12/3</f>
        <v>-0.18818624759448013</v>
      </c>
      <c r="AG699" s="112">
        <f>(幕後結果!$AI$2+幕後結果!$AI$4*幕後結果_最佳化!$U1700)*12/3</f>
        <v>-4.278312345692753E-2</v>
      </c>
      <c r="AH699" s="112">
        <f>(幕後結果!$AJ$2+幕後結果!$AJ$4*幕後結果_最佳化!$V1700)*12/3</f>
        <v>1.892383500265878</v>
      </c>
      <c r="AI699" s="86">
        <f>(幕後結果!$AK$2+幕後結果!$AK$4*幕後結果_最佳化!$W1700)*12/3</f>
        <v>0.51093851511506483</v>
      </c>
      <c r="AJ699" s="46"/>
      <c r="AK699" s="46"/>
      <c r="AL699" s="46"/>
      <c r="AM699" s="94">
        <v>698</v>
      </c>
      <c r="AN699" s="112">
        <f t="shared" si="131"/>
        <v>2.0604963435559638E-3</v>
      </c>
      <c r="AO699" s="112">
        <f t="shared" si="132"/>
        <v>0.17721162336366153</v>
      </c>
      <c r="AP699" s="112">
        <f t="shared" si="133"/>
        <v>8.0668452381622388E-2</v>
      </c>
      <c r="AQ699" s="112">
        <f t="shared" si="134"/>
        <v>4.2740347436813153E-2</v>
      </c>
      <c r="AR699" s="112">
        <f t="shared" si="135"/>
        <v>0.12830870874218675</v>
      </c>
      <c r="AS699" s="112">
        <f t="shared" si="136"/>
        <v>7.4539984911426743E-2</v>
      </c>
      <c r="AT699" s="112">
        <f t="shared" si="137"/>
        <v>0.17803518841057211</v>
      </c>
      <c r="AU699" s="112">
        <f t="shared" si="138"/>
        <v>1.0236742298612933E-2</v>
      </c>
      <c r="AV699" s="112">
        <f t="shared" si="139"/>
        <v>0.15980438767173993</v>
      </c>
      <c r="AW699" s="112">
        <f t="shared" si="140"/>
        <v>0.14639406843980846</v>
      </c>
      <c r="AX699" s="112">
        <f t="shared" si="141"/>
        <v>0.99999999999999978</v>
      </c>
      <c r="AY699" s="112">
        <f>SUMPRODUCT(AN699:AW699,幕後結果_最佳化!$Z$1005:$AI$1005)</f>
        <v>0.28529610898386487</v>
      </c>
      <c r="AZ699" s="112">
        <f>(SUMPRODUCT(AN699:AW699,MMULT(AN699:AW699,幕後結果!$AB$9:$AK$18)))*252</f>
        <v>5.5407034364967717E-2</v>
      </c>
      <c r="BA699" s="112">
        <f t="shared" si="142"/>
        <v>0.23538698852096246</v>
      </c>
      <c r="BB699" s="88">
        <f t="shared" si="143"/>
        <v>1.0297770089457523</v>
      </c>
      <c r="BC699" s="46"/>
      <c r="BD699" s="46"/>
    </row>
    <row r="700" spans="1:56">
      <c r="A700" s="81">
        <v>699</v>
      </c>
      <c r="B700" s="112">
        <v>0.38507960585711598</v>
      </c>
      <c r="C700" s="112">
        <v>0.22706044865875818</v>
      </c>
      <c r="D700" s="112">
        <v>0.80636436761676511</v>
      </c>
      <c r="E700" s="112">
        <v>0.64185283604664201</v>
      </c>
      <c r="F700" s="112">
        <v>0.82225311269211199</v>
      </c>
      <c r="G700" s="112">
        <v>0.57841090242179849</v>
      </c>
      <c r="H700" s="112">
        <v>0.6092809018165215</v>
      </c>
      <c r="I700" s="112">
        <v>0.59252061620240681</v>
      </c>
      <c r="J700" s="112">
        <v>0.20621038843470774</v>
      </c>
      <c r="K700" s="90">
        <v>0.81527019074704477</v>
      </c>
      <c r="L700" s="91"/>
      <c r="M700" s="92">
        <v>699</v>
      </c>
      <c r="N700" s="115">
        <v>-0.29216664663752917</v>
      </c>
      <c r="O700" s="115">
        <v>-0.74856257318871033</v>
      </c>
      <c r="P700" s="115">
        <v>0.86457651943258951</v>
      </c>
      <c r="Q700" s="115">
        <v>0.36341576364571032</v>
      </c>
      <c r="R700" s="115">
        <v>0.92398567409226773</v>
      </c>
      <c r="S700" s="115">
        <v>0.1978298443992057</v>
      </c>
      <c r="T700" s="115">
        <v>0.27744530723350447</v>
      </c>
      <c r="U700" s="112">
        <v>0.23403376264677667</v>
      </c>
      <c r="V700" s="112">
        <v>-0.81964102898688673</v>
      </c>
      <c r="W700" s="84">
        <v>0.89748604142387867</v>
      </c>
      <c r="X700" s="46"/>
      <c r="Y700" s="85">
        <v>699</v>
      </c>
      <c r="Z700" s="112">
        <f>(幕後結果!$AB$2+幕後結果!$AB$4*幕後結果_最佳化!$N1701)*12/3</f>
        <v>-0.41102994102694806</v>
      </c>
      <c r="AA700" s="112">
        <f>(幕後結果!$AC$2+幕後結果!$AC$4*幕後結果_最佳化!$O1701)*12/3</f>
        <v>-2.4348774208365547</v>
      </c>
      <c r="AB700" s="112">
        <f>(幕後結果!$AD$2+幕後結果!$AD$4*幕後結果_最佳化!$P1701)*12/3</f>
        <v>1.0470232925728378</v>
      </c>
      <c r="AC700" s="112">
        <f>(幕後結果!$AE$2+幕後結果!$AE$4*幕後結果_最佳化!$Q1701)*12/3</f>
        <v>1.2082833180570036</v>
      </c>
      <c r="AD700" s="112">
        <f>(幕後結果!$AF$2+幕後結果!$AF$4*幕後結果_最佳化!$R1701)*12/3</f>
        <v>2.9482404181267676</v>
      </c>
      <c r="AE700" s="112">
        <f>(幕後結果!$AG$2+幕後結果!$AG$4*幕後結果_最佳化!$S1701)*12/3</f>
        <v>8.951557672502701E-2</v>
      </c>
      <c r="AF700" s="112">
        <f>(幕後結果!$AH$2+幕後結果!$AH$4*幕後結果_最佳化!$T1701)*12/3</f>
        <v>0.2610635472123346</v>
      </c>
      <c r="AG700" s="112">
        <f>(幕後結果!$AI$2+幕後結果!$AI$4*幕後結果_最佳化!$U1701)*12/3</f>
        <v>0.73891066286133766</v>
      </c>
      <c r="AH700" s="112">
        <f>(幕後結果!$AJ$2+幕後結果!$AJ$4*幕後結果_最佳化!$V1701)*12/3</f>
        <v>0.77493883343655001</v>
      </c>
      <c r="AI700" s="86">
        <f>(幕後結果!$AK$2+幕後結果!$AK$4*幕後結果_最佳化!$W1701)*12/3</f>
        <v>0.59885458028152017</v>
      </c>
      <c r="AJ700" s="46"/>
      <c r="AK700" s="46"/>
      <c r="AL700" s="46"/>
      <c r="AM700" s="94">
        <v>699</v>
      </c>
      <c r="AN700" s="112">
        <f t="shared" si="131"/>
        <v>0.11470847559132928</v>
      </c>
      <c r="AO700" s="112">
        <f t="shared" si="132"/>
        <v>0.10218789415074622</v>
      </c>
      <c r="AP700" s="112">
        <f t="shared" si="133"/>
        <v>0.13407191427123466</v>
      </c>
      <c r="AQ700" s="112">
        <f t="shared" si="134"/>
        <v>4.5722803185538119E-2</v>
      </c>
      <c r="AR700" s="112">
        <f t="shared" si="135"/>
        <v>9.9991336485609164E-2</v>
      </c>
      <c r="AS700" s="112">
        <f t="shared" si="136"/>
        <v>9.4019913144927553E-2</v>
      </c>
      <c r="AT700" s="112">
        <f t="shared" si="137"/>
        <v>5.4454441286793193E-2</v>
      </c>
      <c r="AU700" s="112">
        <f t="shared" si="138"/>
        <v>0.18436862685011829</v>
      </c>
      <c r="AV700" s="112">
        <f t="shared" si="139"/>
        <v>3.6084273411270164E-2</v>
      </c>
      <c r="AW700" s="112">
        <f t="shared" si="140"/>
        <v>0.13439032162243325</v>
      </c>
      <c r="AX700" s="112">
        <f t="shared" si="141"/>
        <v>1</v>
      </c>
      <c r="AY700" s="112">
        <f>SUMPRODUCT(AN700:AW700,幕後結果_最佳化!$Z$1005:$AI$1005)</f>
        <v>0.27109026729156593</v>
      </c>
      <c r="AZ700" s="112">
        <f>(SUMPRODUCT(AN700:AW700,MMULT(AN700:AW700,幕後結果!$AB$9:$AK$18)))*252</f>
        <v>5.7055830040802065E-2</v>
      </c>
      <c r="BA700" s="112">
        <f t="shared" si="142"/>
        <v>0.23886362226342056</v>
      </c>
      <c r="BB700" s="88">
        <f t="shared" si="143"/>
        <v>0.95531611356004653</v>
      </c>
      <c r="BC700" s="46"/>
      <c r="BD700" s="46"/>
    </row>
    <row r="701" spans="1:56">
      <c r="A701" s="81">
        <v>700</v>
      </c>
      <c r="B701" s="112">
        <v>0.46309288290891581</v>
      </c>
      <c r="C701" s="112">
        <v>0.89348570198467669</v>
      </c>
      <c r="D701" s="112">
        <v>0.96411244593380596</v>
      </c>
      <c r="E701" s="112">
        <v>0.24289192680754046</v>
      </c>
      <c r="F701" s="112">
        <v>0.67111176135504436</v>
      </c>
      <c r="G701" s="112">
        <v>0.31734350945235779</v>
      </c>
      <c r="H701" s="112">
        <v>0.88061031805595524</v>
      </c>
      <c r="I701" s="112">
        <v>0.65432848509265118</v>
      </c>
      <c r="J701" s="112">
        <v>0.2214468976021271</v>
      </c>
      <c r="K701" s="90">
        <v>0.22230320959743821</v>
      </c>
      <c r="L701" s="91"/>
      <c r="M701" s="92">
        <v>700</v>
      </c>
      <c r="N701" s="115">
        <v>-9.264478200364408E-2</v>
      </c>
      <c r="O701" s="115">
        <v>1.2452806767306726</v>
      </c>
      <c r="P701" s="115">
        <v>1.8005419357155594</v>
      </c>
      <c r="Q701" s="115">
        <v>-0.69703026502440923</v>
      </c>
      <c r="R701" s="115">
        <v>0.44298514809401884</v>
      </c>
      <c r="S701" s="115">
        <v>-0.47514023940845435</v>
      </c>
      <c r="T701" s="115">
        <v>1.1780432512828534</v>
      </c>
      <c r="U701" s="112">
        <v>0.3970331302490801</v>
      </c>
      <c r="V701" s="112">
        <v>-0.76731576875942731</v>
      </c>
      <c r="W701" s="84">
        <v>-0.76443775096087441</v>
      </c>
      <c r="X701" s="46"/>
      <c r="Y701" s="85">
        <v>700</v>
      </c>
      <c r="Z701" s="112">
        <f>(幕後結果!$AB$2+幕後結果!$AB$4*幕後結果_最佳化!$N1702)*12/3</f>
        <v>-0.16331349080317714</v>
      </c>
      <c r="AA701" s="112">
        <f>(幕後結果!$AC$2+幕後結果!$AC$4*幕後結果_最佳化!$O1702)*12/3</f>
        <v>0.33011945592050496</v>
      </c>
      <c r="AB701" s="112">
        <f>(幕後結果!$AD$2+幕後結果!$AD$4*幕後結果_最佳化!$P1702)*12/3</f>
        <v>2.1201144229608029</v>
      </c>
      <c r="AC701" s="112">
        <f>(幕後結果!$AE$2+幕後結果!$AE$4*幕後結果_最佳化!$Q1702)*12/3</f>
        <v>1.0168064622569684</v>
      </c>
      <c r="AD701" s="112">
        <f>(幕後結果!$AF$2+幕後結果!$AF$4*幕後結果_最佳化!$R1702)*12/3</f>
        <v>2.9678182735316105</v>
      </c>
      <c r="AE701" s="112">
        <f>(幕後結果!$AG$2+幕後結果!$AG$4*幕後結果_最佳化!$S1702)*12/3</f>
        <v>-0.12498379635292318</v>
      </c>
      <c r="AF701" s="112">
        <f>(幕後結果!$AH$2+幕後結果!$AH$4*幕後結果_最佳化!$T1702)*12/3</f>
        <v>1.0295593821115152</v>
      </c>
      <c r="AG701" s="112">
        <f>(幕後結果!$AI$2+幕後結果!$AI$4*幕後結果_最佳化!$U1702)*12/3</f>
        <v>0.94735467190055467</v>
      </c>
      <c r="AH701" s="112">
        <f>(幕後結果!$AJ$2+幕後結果!$AJ$4*幕後結果_最佳化!$V1702)*12/3</f>
        <v>1.0017175916882104</v>
      </c>
      <c r="AI701" s="86">
        <f>(幕後結果!$AK$2+幕後結果!$AK$4*幕後結果_最佳化!$W1702)*12/3</f>
        <v>0.14951986072503193</v>
      </c>
      <c r="AJ701" s="46"/>
      <c r="AK701" s="46"/>
      <c r="AL701" s="46"/>
      <c r="AM701" s="94">
        <v>700</v>
      </c>
      <c r="AN701" s="112">
        <f t="shared" si="131"/>
        <v>7.4451086088062265E-2</v>
      </c>
      <c r="AO701" s="112">
        <f t="shared" si="132"/>
        <v>9.9746793842806714E-2</v>
      </c>
      <c r="AP701" s="112">
        <f t="shared" si="133"/>
        <v>0.14799215007468036</v>
      </c>
      <c r="AQ701" s="112">
        <f t="shared" si="134"/>
        <v>2.6225641915511487E-2</v>
      </c>
      <c r="AR701" s="112">
        <f t="shared" si="135"/>
        <v>8.5799811462469358E-2</v>
      </c>
      <c r="AS701" s="112">
        <f t="shared" si="136"/>
        <v>6.2533746719574151E-2</v>
      </c>
      <c r="AT701" s="112">
        <f t="shared" si="137"/>
        <v>2.7388814876570154E-2</v>
      </c>
      <c r="AU701" s="112">
        <f t="shared" si="138"/>
        <v>7.9830967304096112E-2</v>
      </c>
      <c r="AV701" s="112">
        <f t="shared" si="139"/>
        <v>0.20038701469982678</v>
      </c>
      <c r="AW701" s="112">
        <f t="shared" si="140"/>
        <v>0.19564397301640268</v>
      </c>
      <c r="AX701" s="112">
        <f t="shared" si="141"/>
        <v>1</v>
      </c>
      <c r="AY701" s="112">
        <f>SUMPRODUCT(AN701:AW701,幕後結果_最佳化!$Z$1005:$AI$1005)</f>
        <v>0.39945648427761038</v>
      </c>
      <c r="AZ701" s="112">
        <f>(SUMPRODUCT(AN701:AW701,MMULT(AN701:AW701,幕後結果!$AB$9:$AK$18)))*252</f>
        <v>5.4687755552926716E-2</v>
      </c>
      <c r="BA701" s="112">
        <f t="shared" si="142"/>
        <v>0.23385413306787356</v>
      </c>
      <c r="BB701" s="88">
        <f t="shared" si="143"/>
        <v>1.524696098375665</v>
      </c>
      <c r="BC701" s="46"/>
      <c r="BD701" s="46"/>
    </row>
    <row r="702" spans="1:56">
      <c r="A702" s="81">
        <v>701</v>
      </c>
      <c r="B702" s="112">
        <v>0.1068500538812347</v>
      </c>
      <c r="C702" s="112">
        <v>0.77406205266834593</v>
      </c>
      <c r="D702" s="112">
        <v>0.83852560808010934</v>
      </c>
      <c r="E702" s="112">
        <v>0.23751575498997934</v>
      </c>
      <c r="F702" s="112">
        <v>0.88789193365984809</v>
      </c>
      <c r="G702" s="112">
        <v>0.20285974865422562</v>
      </c>
      <c r="H702" s="112">
        <v>0.10996365283355392</v>
      </c>
      <c r="I702" s="112">
        <v>5.7593906994426902E-2</v>
      </c>
      <c r="J702" s="112">
        <v>0.77401649711928666</v>
      </c>
      <c r="K702" s="90">
        <v>0.43371850682243385</v>
      </c>
      <c r="L702" s="91"/>
      <c r="M702" s="92">
        <v>701</v>
      </c>
      <c r="N702" s="115">
        <v>-1.2434552873532605</v>
      </c>
      <c r="O702" s="115">
        <v>0.75229130658984333</v>
      </c>
      <c r="P702" s="115">
        <v>0.98841634902472864</v>
      </c>
      <c r="Q702" s="115">
        <v>-0.7143164702464142</v>
      </c>
      <c r="R702" s="115">
        <v>1.2153932724840391</v>
      </c>
      <c r="S702" s="115">
        <v>-0.83144993937042388</v>
      </c>
      <c r="T702" s="115">
        <v>-1.226721442377992</v>
      </c>
      <c r="U702" s="112">
        <v>-1.5752973994031592</v>
      </c>
      <c r="V702" s="112">
        <v>0.75213977636881335</v>
      </c>
      <c r="W702" s="84">
        <v>-0.1669148942447502</v>
      </c>
      <c r="X702" s="46"/>
      <c r="Y702" s="85">
        <v>701</v>
      </c>
      <c r="Z702" s="112">
        <f>(幕後結果!$AB$2+幕後結果!$AB$4*幕後結果_最佳化!$N1703)*12/3</f>
        <v>-1.5921027304613566</v>
      </c>
      <c r="AA702" s="112">
        <f>(幕後結果!$AC$2+幕後結果!$AC$4*幕後結果_最佳化!$O1703)*12/3</f>
        <v>-0.44924410435350248</v>
      </c>
      <c r="AB702" s="112">
        <f>(幕後結果!$AD$2+幕後結果!$AD$4*幕後結果_最佳化!$P1703)*12/3</f>
        <v>1.0201854608236793</v>
      </c>
      <c r="AC702" s="112">
        <f>(幕後結果!$AE$2+幕後結果!$AE$4*幕後結果_最佳化!$Q1703)*12/3</f>
        <v>0.65897607924758073</v>
      </c>
      <c r="AD702" s="112">
        <f>(幕後結果!$AF$2+幕後結果!$AF$4*幕後結果_最佳化!$R1703)*12/3</f>
        <v>3.1369964911496098</v>
      </c>
      <c r="AE702" s="112">
        <f>(幕後結果!$AG$2+幕後結果!$AG$4*幕後結果_最佳化!$S1703)*12/3</f>
        <v>-0.48767199583520987</v>
      </c>
      <c r="AF702" s="112">
        <f>(幕後結果!$AH$2+幕後結果!$AH$4*幕後結果_最佳化!$T1703)*12/3</f>
        <v>-0.52829026231304699</v>
      </c>
      <c r="AG702" s="112">
        <f>(幕後結果!$AI$2+幕後結果!$AI$4*幕後結果_最佳化!$U1703)*12/3</f>
        <v>-1.1778737468441081</v>
      </c>
      <c r="AH702" s="112">
        <f>(幕後結果!$AJ$2+幕後結果!$AJ$4*幕後結果_最佳化!$V1703)*12/3</f>
        <v>2.0296804862400886</v>
      </c>
      <c r="AI702" s="86">
        <f>(幕後結果!$AK$2+幕後結果!$AK$4*幕後結果_最佳化!$W1703)*12/3</f>
        <v>0.36727434407425491</v>
      </c>
      <c r="AJ702" s="46"/>
      <c r="AK702" s="46"/>
      <c r="AL702" s="46"/>
      <c r="AM702" s="94">
        <v>701</v>
      </c>
      <c r="AN702" s="112">
        <f t="shared" si="131"/>
        <v>2.5637958364561647E-2</v>
      </c>
      <c r="AO702" s="112">
        <f t="shared" si="132"/>
        <v>0.1375490463343336</v>
      </c>
      <c r="AP702" s="112">
        <f t="shared" si="133"/>
        <v>0.11326680588383667</v>
      </c>
      <c r="AQ702" s="112">
        <f t="shared" si="134"/>
        <v>8.7689669082934907E-2</v>
      </c>
      <c r="AR702" s="112">
        <f t="shared" si="135"/>
        <v>9.4922582197886601E-2</v>
      </c>
      <c r="AS702" s="112">
        <f t="shared" si="136"/>
        <v>0.14303814632038528</v>
      </c>
      <c r="AT702" s="112">
        <f t="shared" si="137"/>
        <v>7.248874899838724E-2</v>
      </c>
      <c r="AU702" s="112">
        <f t="shared" si="138"/>
        <v>9.3633211477551825E-2</v>
      </c>
      <c r="AV702" s="112">
        <f t="shared" si="139"/>
        <v>0.11851995803836404</v>
      </c>
      <c r="AW702" s="112">
        <f t="shared" si="140"/>
        <v>0.11325387330175819</v>
      </c>
      <c r="AX702" s="112">
        <f t="shared" si="141"/>
        <v>0.99999999999999989</v>
      </c>
      <c r="AY702" s="112">
        <f>SUMPRODUCT(AN702:AW702,幕後結果_最佳化!$Z$1005:$AI$1005)</f>
        <v>0.30606631480386831</v>
      </c>
      <c r="AZ702" s="112">
        <f>(SUMPRODUCT(AN702:AW702,MMULT(AN702:AW702,幕後結果!$AB$9:$AK$18)))*252</f>
        <v>5.2407463340100602E-2</v>
      </c>
      <c r="BA702" s="112">
        <f t="shared" si="142"/>
        <v>0.22892676414106894</v>
      </c>
      <c r="BB702" s="88">
        <f t="shared" si="143"/>
        <v>1.1495655206208233</v>
      </c>
      <c r="BC702" s="46"/>
      <c r="BD702" s="46"/>
    </row>
    <row r="703" spans="1:56">
      <c r="A703" s="81">
        <v>702</v>
      </c>
      <c r="B703" s="112">
        <v>0.52367516069480224</v>
      </c>
      <c r="C703" s="112">
        <v>0.71405112674663185</v>
      </c>
      <c r="D703" s="112">
        <v>0.53113333438211119</v>
      </c>
      <c r="E703" s="112">
        <v>0.9496364324389841</v>
      </c>
      <c r="F703" s="112">
        <v>0.20419648915912902</v>
      </c>
      <c r="G703" s="112">
        <v>0.20181891736775914</v>
      </c>
      <c r="H703" s="112">
        <v>0.21149195503648155</v>
      </c>
      <c r="I703" s="112">
        <v>0.98976715705694662</v>
      </c>
      <c r="J703" s="112">
        <v>0.75721347541050688</v>
      </c>
      <c r="K703" s="90">
        <v>0.61180186135979442</v>
      </c>
      <c r="L703" s="91"/>
      <c r="M703" s="92">
        <v>702</v>
      </c>
      <c r="N703" s="115">
        <v>5.9379703726036862E-2</v>
      </c>
      <c r="O703" s="115">
        <v>0.56525880150563557</v>
      </c>
      <c r="P703" s="115">
        <v>7.8119078356191751E-2</v>
      </c>
      <c r="Q703" s="115">
        <v>1.6413386604673001</v>
      </c>
      <c r="R703" s="115">
        <v>-0.82672494669954355</v>
      </c>
      <c r="S703" s="115">
        <v>-0.83514186970368964</v>
      </c>
      <c r="T703" s="115">
        <v>-0.80125521835157332</v>
      </c>
      <c r="U703" s="112">
        <v>2.3176989913911221</v>
      </c>
      <c r="V703" s="112">
        <v>0.6973671579788463</v>
      </c>
      <c r="W703" s="84">
        <v>0.2840184033956254</v>
      </c>
      <c r="X703" s="46"/>
      <c r="Y703" s="85">
        <v>702</v>
      </c>
      <c r="Z703" s="112">
        <f>(幕後結果!$AB$2+幕後結果!$AB$4*幕後結果_最佳化!$N1704)*12/3</f>
        <v>2.5432569791001974E-2</v>
      </c>
      <c r="AA703" s="112">
        <f>(幕後結果!$AC$2+幕後結果!$AC$4*幕後結果_最佳化!$O1704)*12/3</f>
        <v>-0.59379162193110713</v>
      </c>
      <c r="AB703" s="112">
        <f>(幕後結果!$AD$2+幕後結果!$AD$4*幕後結果_最佳化!$P1704)*12/3</f>
        <v>0.60531103050179913</v>
      </c>
      <c r="AC703" s="112">
        <f>(幕後結果!$AE$2+幕後結果!$AE$4*幕後結果_最佳化!$Q1704)*12/3</f>
        <v>2.1978387251362119</v>
      </c>
      <c r="AD703" s="112">
        <f>(幕後結果!$AF$2+幕後結果!$AF$4*幕後結果_最佳化!$R1704)*12/3</f>
        <v>1.7857650768449975</v>
      </c>
      <c r="AE703" s="112">
        <f>(幕後結果!$AG$2+幕後結果!$AG$4*幕後結果_最佳化!$S1704)*12/3</f>
        <v>-0.83182188948396407</v>
      </c>
      <c r="AF703" s="112">
        <f>(幕後結果!$AH$2+幕後結果!$AH$4*幕後結果_最佳化!$T1704)*12/3</f>
        <v>-0.48211757574953956</v>
      </c>
      <c r="AG703" s="112">
        <f>(幕後結果!$AI$2+幕後結果!$AI$4*幕後結果_最佳化!$U1704)*12/3</f>
        <v>2.8060786812392249</v>
      </c>
      <c r="AH703" s="112">
        <f>(幕後結果!$AJ$2+幕後結果!$AJ$4*幕後結果_最佳化!$V1704)*12/3</f>
        <v>1.0504792332680555</v>
      </c>
      <c r="AI703" s="86">
        <f>(幕後結果!$AK$2+幕後結果!$AK$4*幕後結果_最佳化!$W1704)*12/3</f>
        <v>0.38187785055355361</v>
      </c>
      <c r="AJ703" s="46"/>
      <c r="AK703" s="46"/>
      <c r="AL703" s="46"/>
      <c r="AM703" s="94">
        <v>702</v>
      </c>
      <c r="AN703" s="112">
        <f t="shared" si="131"/>
        <v>0.14189423763060321</v>
      </c>
      <c r="AO703" s="112">
        <f t="shared" si="132"/>
        <v>0.13857941391608039</v>
      </c>
      <c r="AP703" s="112">
        <f t="shared" si="133"/>
        <v>0.1641755888478611</v>
      </c>
      <c r="AQ703" s="112">
        <f t="shared" si="134"/>
        <v>5.5428217108155084E-2</v>
      </c>
      <c r="AR703" s="112">
        <f t="shared" si="135"/>
        <v>1.3253801708429519E-2</v>
      </c>
      <c r="AS703" s="112">
        <f t="shared" si="136"/>
        <v>0.10283103952692656</v>
      </c>
      <c r="AT703" s="112">
        <f t="shared" si="137"/>
        <v>0.10962005260165104</v>
      </c>
      <c r="AU703" s="112">
        <f t="shared" si="138"/>
        <v>9.1406075598237727E-2</v>
      </c>
      <c r="AV703" s="112">
        <f t="shared" si="139"/>
        <v>0.14185016691267657</v>
      </c>
      <c r="AW703" s="112">
        <f t="shared" si="140"/>
        <v>4.0961406149378925E-2</v>
      </c>
      <c r="AX703" s="112">
        <f t="shared" si="141"/>
        <v>1</v>
      </c>
      <c r="AY703" s="112">
        <f>SUMPRODUCT(AN703:AW703,幕後結果_最佳化!$Z$1005:$AI$1005)</f>
        <v>0.1366210478443422</v>
      </c>
      <c r="AZ703" s="112">
        <f>(SUMPRODUCT(AN703:AW703,MMULT(AN703:AW703,幕後結果!$AB$9:$AK$18)))*252</f>
        <v>4.9262232415848629E-2</v>
      </c>
      <c r="BA703" s="112">
        <f t="shared" si="142"/>
        <v>0.22195096849495527</v>
      </c>
      <c r="BB703" s="88">
        <f t="shared" si="143"/>
        <v>0.42226014366985021</v>
      </c>
      <c r="BC703" s="46"/>
      <c r="BD703" s="46"/>
    </row>
    <row r="704" spans="1:56">
      <c r="A704" s="81">
        <v>703</v>
      </c>
      <c r="B704" s="112">
        <v>0.15628839466434719</v>
      </c>
      <c r="C704" s="112">
        <v>0.54914589424903126</v>
      </c>
      <c r="D704" s="112">
        <v>0.26582589545057833</v>
      </c>
      <c r="E704" s="112">
        <v>0.91730768141397867</v>
      </c>
      <c r="F704" s="112">
        <v>0.47506548422788697</v>
      </c>
      <c r="G704" s="112">
        <v>0.73372273731865278</v>
      </c>
      <c r="H704" s="112">
        <v>0.77325013106177254</v>
      </c>
      <c r="I704" s="112">
        <v>0.35732482777182661</v>
      </c>
      <c r="J704" s="112">
        <v>0.86881506310311463</v>
      </c>
      <c r="K704" s="90">
        <v>0.44220355882709272</v>
      </c>
      <c r="L704" s="91"/>
      <c r="M704" s="92">
        <v>703</v>
      </c>
      <c r="N704" s="115">
        <v>-1.0098299062559477</v>
      </c>
      <c r="O704" s="115">
        <v>0.12350374173334511</v>
      </c>
      <c r="P704" s="115">
        <v>-0.62548652305239438</v>
      </c>
      <c r="Q704" s="115">
        <v>1.3871873651188014</v>
      </c>
      <c r="R704" s="115">
        <v>-6.2542311136139228E-2</v>
      </c>
      <c r="S704" s="115">
        <v>0.62411125123901523</v>
      </c>
      <c r="T704" s="115">
        <v>0.74959321604210027</v>
      </c>
      <c r="U704" s="112">
        <v>-0.36561865140667904</v>
      </c>
      <c r="V704" s="112">
        <v>1.1208073525322229</v>
      </c>
      <c r="W704" s="84">
        <v>-0.14538473330550045</v>
      </c>
      <c r="X704" s="46"/>
      <c r="Y704" s="85">
        <v>703</v>
      </c>
      <c r="Z704" s="112">
        <f>(幕後結果!$AB$2+幕後結果!$AB$4*幕後結果_最佳化!$N1705)*12/3</f>
        <v>-1.3020450458371857</v>
      </c>
      <c r="AA704" s="112">
        <f>(幕後結果!$AC$2+幕後結果!$AC$4*幕後結果_最佳化!$O1705)*12/3</f>
        <v>-1.29546066630375</v>
      </c>
      <c r="AB704" s="112">
        <f>(幕後結果!$AD$2+幕後結果!$AD$4*幕後結果_最佳化!$P1705)*12/3</f>
        <v>-0.37086531750483481</v>
      </c>
      <c r="AC704" s="112">
        <f>(幕後結果!$AE$2+幕後結果!$AE$4*幕後結果_最佳化!$Q1705)*12/3</f>
        <v>1.7075522832178607</v>
      </c>
      <c r="AD704" s="112">
        <f>(幕後結果!$AF$2+幕後結果!$AF$4*幕後結果_最佳化!$R1705)*12/3</f>
        <v>1.9512539684268402</v>
      </c>
      <c r="AE704" s="112">
        <f>(幕後結果!$AG$2+幕後結果!$AG$4*幕後結果_最佳化!$S1705)*12/3</f>
        <v>0.64951320841435678</v>
      </c>
      <c r="AF704" s="112">
        <f>(幕後結果!$AH$2+幕後結果!$AH$4*幕後結果_最佳化!$T1705)*12/3</f>
        <v>0.48879827458948427</v>
      </c>
      <c r="AG704" s="112">
        <f>(幕後結果!$AI$2+幕後結果!$AI$4*幕後結果_最佳化!$U1705)*12/3</f>
        <v>0.6771769152096031</v>
      </c>
      <c r="AH704" s="112">
        <f>(幕後結果!$AJ$2+幕後結果!$AJ$4*幕後結果_最佳化!$V1705)*12/3</f>
        <v>1.8624903569586031</v>
      </c>
      <c r="AI704" s="86">
        <f>(幕後結果!$AK$2+幕後結果!$AK$4*幕後結果_最佳化!$W1705)*12/3</f>
        <v>6.9456348552175307E-2</v>
      </c>
      <c r="AJ704" s="46"/>
      <c r="AK704" s="46"/>
      <c r="AL704" s="46"/>
      <c r="AM704" s="94">
        <v>703</v>
      </c>
      <c r="AN704" s="112">
        <f t="shared" si="131"/>
        <v>9.8527822549524566E-2</v>
      </c>
      <c r="AO704" s="112">
        <f t="shared" si="132"/>
        <v>0.1507009892725675</v>
      </c>
      <c r="AP704" s="112">
        <f t="shared" si="133"/>
        <v>0.10637294044264864</v>
      </c>
      <c r="AQ704" s="112">
        <f t="shared" si="134"/>
        <v>1.5759968336678698E-2</v>
      </c>
      <c r="AR704" s="112">
        <f t="shared" si="135"/>
        <v>0.15014322082720416</v>
      </c>
      <c r="AS704" s="112">
        <f t="shared" si="136"/>
        <v>0.1426017183148692</v>
      </c>
      <c r="AT704" s="112">
        <f t="shared" si="137"/>
        <v>7.9371761945646643E-2</v>
      </c>
      <c r="AU704" s="112">
        <f t="shared" si="138"/>
        <v>0.13027964857816207</v>
      </c>
      <c r="AV704" s="112">
        <f t="shared" si="139"/>
        <v>5.1207808034543591E-2</v>
      </c>
      <c r="AW704" s="112">
        <f t="shared" si="140"/>
        <v>7.503412169815496E-2</v>
      </c>
      <c r="AX704" s="112">
        <f t="shared" si="141"/>
        <v>1</v>
      </c>
      <c r="AY704" s="112">
        <f>SUMPRODUCT(AN704:AW704,幕後結果_最佳化!$Z$1005:$AI$1005)</f>
        <v>0.25829705132333525</v>
      </c>
      <c r="AZ704" s="112">
        <f>(SUMPRODUCT(AN704:AW704,MMULT(AN704:AW704,幕後結果!$AB$9:$AK$18)))*252</f>
        <v>6.0043678402651797E-2</v>
      </c>
      <c r="BA704" s="112">
        <f t="shared" si="142"/>
        <v>0.24503811622409236</v>
      </c>
      <c r="BB704" s="88">
        <f t="shared" si="143"/>
        <v>0.87903488095031823</v>
      </c>
      <c r="BC704" s="46"/>
      <c r="BD704" s="46"/>
    </row>
    <row r="705" spans="1:56">
      <c r="A705" s="81">
        <v>704</v>
      </c>
      <c r="B705" s="112">
        <v>0.11579956283036963</v>
      </c>
      <c r="C705" s="112">
        <v>0.17833243732232518</v>
      </c>
      <c r="D705" s="112">
        <v>0.76958184424070142</v>
      </c>
      <c r="E705" s="112">
        <v>0.49417394009472537</v>
      </c>
      <c r="F705" s="112">
        <v>0.48910055502084782</v>
      </c>
      <c r="G705" s="112">
        <v>0.42591349595891614</v>
      </c>
      <c r="H705" s="112">
        <v>0.62136840993404241</v>
      </c>
      <c r="I705" s="112">
        <v>0.8521224266555516</v>
      </c>
      <c r="J705" s="112">
        <v>0.85060505150830612</v>
      </c>
      <c r="K705" s="90">
        <v>0.30290271770861987</v>
      </c>
      <c r="L705" s="91"/>
      <c r="M705" s="92">
        <v>704</v>
      </c>
      <c r="N705" s="115">
        <v>-1.1962497143979718</v>
      </c>
      <c r="O705" s="115">
        <v>-0.92173872753829478</v>
      </c>
      <c r="P705" s="115">
        <v>0.73747044232882952</v>
      </c>
      <c r="Q705" s="115">
        <v>-1.4604285617875461E-2</v>
      </c>
      <c r="R705" s="115">
        <v>-2.7324256698446146E-2</v>
      </c>
      <c r="S705" s="115">
        <v>-0.18678782657966519</v>
      </c>
      <c r="T705" s="115">
        <v>0.30907670342177379</v>
      </c>
      <c r="U705" s="112">
        <v>1.0455796546278904</v>
      </c>
      <c r="V705" s="112">
        <v>1.0390319076682604</v>
      </c>
      <c r="W705" s="84">
        <v>-0.51607012104344574</v>
      </c>
      <c r="X705" s="46"/>
      <c r="Y705" s="85">
        <v>704</v>
      </c>
      <c r="Z705" s="112">
        <f>(幕後結果!$AB$2+幕後結果!$AB$4*幕後結果_最佳化!$N1706)*12/3</f>
        <v>-1.5334946326234544</v>
      </c>
      <c r="AA705" s="112">
        <f>(幕後結果!$AC$2+幕後結果!$AC$4*幕後結果_最佳化!$O1706)*12/3</f>
        <v>-2.7520781148902898</v>
      </c>
      <c r="AB705" s="112">
        <f>(幕後結果!$AD$2+幕後結果!$AD$4*幕後結果_最佳化!$P1706)*12/3</f>
        <v>0.64707514076465111</v>
      </c>
      <c r="AC705" s="112">
        <f>(幕後結果!$AE$2+幕後結果!$AE$4*幕後結果_最佳化!$Q1706)*12/3</f>
        <v>0.82038191536640637</v>
      </c>
      <c r="AD705" s="112">
        <f>(幕後結果!$AF$2+幕後結果!$AF$4*幕後結果_最佳化!$R1706)*12/3</f>
        <v>1.5674787829513466</v>
      </c>
      <c r="AE705" s="112">
        <f>(幕後結果!$AG$2+幕後結果!$AG$4*幕後結果_最佳化!$S1706)*12/3</f>
        <v>-0.54180893609715608</v>
      </c>
      <c r="AF705" s="112">
        <f>(幕後結果!$AH$2+幕後結果!$AH$4*幕後結果_最佳化!$T1706)*12/3</f>
        <v>0.14194393609627645</v>
      </c>
      <c r="AG705" s="112">
        <f>(幕後結果!$AI$2+幕後結果!$AI$4*幕後結果_最佳化!$U1706)*12/3</f>
        <v>0.7139243342272662</v>
      </c>
      <c r="AH705" s="112">
        <f>(幕後結果!$AJ$2+幕後結果!$AJ$4*幕後結果_最佳化!$V1706)*12/3</f>
        <v>1.8365741375971207</v>
      </c>
      <c r="AI705" s="86">
        <f>(幕後結果!$AK$2+幕後結果!$AK$4*幕後結果_最佳化!$W1706)*12/3</f>
        <v>-0.55057537082696317</v>
      </c>
      <c r="AJ705" s="46"/>
      <c r="AK705" s="46"/>
      <c r="AL705" s="46"/>
      <c r="AM705" s="94">
        <v>704</v>
      </c>
      <c r="AN705" s="112">
        <f t="shared" si="131"/>
        <v>6.2934691202324658E-2</v>
      </c>
      <c r="AO705" s="112">
        <f t="shared" si="132"/>
        <v>6.6776856330083664E-2</v>
      </c>
      <c r="AP705" s="112">
        <f t="shared" si="133"/>
        <v>0.10154181061497647</v>
      </c>
      <c r="AQ705" s="112">
        <f t="shared" si="134"/>
        <v>8.521127565555453E-2</v>
      </c>
      <c r="AR705" s="112">
        <f t="shared" si="135"/>
        <v>6.1261455597598109E-2</v>
      </c>
      <c r="AS705" s="112">
        <f t="shared" si="136"/>
        <v>0.11867796867096567</v>
      </c>
      <c r="AT705" s="112">
        <f t="shared" si="137"/>
        <v>0.16364856527930743</v>
      </c>
      <c r="AU705" s="112">
        <f t="shared" si="138"/>
        <v>4.5222543272617537E-2</v>
      </c>
      <c r="AV705" s="112">
        <f t="shared" si="139"/>
        <v>0.12084624901735733</v>
      </c>
      <c r="AW705" s="112">
        <f t="shared" si="140"/>
        <v>0.17387858435921469</v>
      </c>
      <c r="AX705" s="112">
        <f t="shared" si="141"/>
        <v>1.0000000000000002</v>
      </c>
      <c r="AY705" s="112">
        <f>SUMPRODUCT(AN705:AW705,幕後結果_最佳化!$Z$1005:$AI$1005)</f>
        <v>0.30628939471730682</v>
      </c>
      <c r="AZ705" s="112">
        <f>(SUMPRODUCT(AN705:AW705,MMULT(AN705:AW705,幕後結果!$AB$9:$AK$18)))*252</f>
        <v>4.2752928532250836E-2</v>
      </c>
      <c r="BA705" s="112">
        <f t="shared" si="142"/>
        <v>0.20676781309539169</v>
      </c>
      <c r="BB705" s="88">
        <f t="shared" si="143"/>
        <v>1.273841371992424</v>
      </c>
      <c r="BC705" s="46"/>
      <c r="BD705" s="46"/>
    </row>
    <row r="706" spans="1:56">
      <c r="A706" s="81">
        <v>705</v>
      </c>
      <c r="B706" s="112">
        <v>0.48209361304275755</v>
      </c>
      <c r="C706" s="112">
        <v>0.3439047898567682</v>
      </c>
      <c r="D706" s="112">
        <v>2.076447808141868E-2</v>
      </c>
      <c r="E706" s="112">
        <v>0.59482297875012557</v>
      </c>
      <c r="F706" s="112">
        <v>0.62250767933261408</v>
      </c>
      <c r="G706" s="112">
        <v>0.23952847865676419</v>
      </c>
      <c r="H706" s="112">
        <v>0.1515502437459435</v>
      </c>
      <c r="I706" s="112">
        <v>1.789795092448232E-2</v>
      </c>
      <c r="J706" s="112">
        <v>0.48843033876044584</v>
      </c>
      <c r="K706" s="90">
        <v>0.12117939224755281</v>
      </c>
      <c r="L706" s="91"/>
      <c r="M706" s="92">
        <v>705</v>
      </c>
      <c r="N706" s="115">
        <v>-4.4899737492789409E-2</v>
      </c>
      <c r="O706" s="115">
        <v>-0.40182940530423433</v>
      </c>
      <c r="P706" s="115">
        <v>-2.0382097968877102</v>
      </c>
      <c r="Q706" s="115">
        <v>0.23996931786868778</v>
      </c>
      <c r="R706" s="115">
        <v>0.31207353173851976</v>
      </c>
      <c r="S706" s="115">
        <v>-0.70782014069523702</v>
      </c>
      <c r="T706" s="115">
        <v>-1.0298072696426686</v>
      </c>
      <c r="U706" s="112">
        <v>-2.099238271604901</v>
      </c>
      <c r="V706" s="112">
        <v>-2.9004906374620505E-2</v>
      </c>
      <c r="W706" s="84">
        <v>-1.1691113179891024</v>
      </c>
      <c r="X706" s="46"/>
      <c r="Y706" s="85">
        <v>705</v>
      </c>
      <c r="Z706" s="112">
        <f>(幕後結果!$AB$2+幕後結果!$AB$4*幕後結果_最佳化!$N1707)*12/3</f>
        <v>-0.10403561184135322</v>
      </c>
      <c r="AA706" s="112">
        <f>(幕後結果!$AC$2+幕後結果!$AC$4*幕後結果_最佳化!$O1707)*12/3</f>
        <v>-1.9355700253951544</v>
      </c>
      <c r="AB706" s="112">
        <f>(幕後結果!$AD$2+幕後結果!$AD$4*幕後結果_最佳化!$P1707)*12/3</f>
        <v>-1.3569431242588221</v>
      </c>
      <c r="AC706" s="112">
        <f>(幕後結果!$AE$2+幕後結果!$AE$4*幕後結果_最佳化!$Q1707)*12/3</f>
        <v>0.50919141264223666</v>
      </c>
      <c r="AD706" s="112">
        <f>(幕後結果!$AF$2+幕後結果!$AF$4*幕後結果_最佳化!$R1707)*12/3</f>
        <v>2.019621058433529</v>
      </c>
      <c r="AE706" s="112">
        <f>(幕後結果!$AG$2+幕後結果!$AG$4*幕後結果_最佳化!$S1707)*12/3</f>
        <v>-0.93906492809670439</v>
      </c>
      <c r="AF706" s="112">
        <f>(幕後結果!$AH$2+幕後結果!$AH$4*幕後結果_最佳化!$T1707)*12/3</f>
        <v>-0.91079845535924775</v>
      </c>
      <c r="AG706" s="112">
        <f>(幕後結果!$AI$2+幕後結果!$AI$4*幕後結果_最佳化!$U1707)*12/3</f>
        <v>-1.6767696859949393</v>
      </c>
      <c r="AH706" s="112">
        <f>(幕後結果!$AJ$2+幕後結果!$AJ$4*幕後結果_最佳化!$V1707)*12/3</f>
        <v>1.0676774106557831</v>
      </c>
      <c r="AI706" s="86">
        <f>(幕後結果!$AK$2+幕後結果!$AK$4*幕後結果_最佳化!$W1707)*12/3</f>
        <v>-1.0054538517094762</v>
      </c>
      <c r="AJ706" s="46"/>
      <c r="AK706" s="46"/>
      <c r="AL706" s="46"/>
      <c r="AM706" s="94">
        <v>705</v>
      </c>
      <c r="AN706" s="112">
        <f t="shared" si="131"/>
        <v>0.15692414726938977</v>
      </c>
      <c r="AO706" s="112">
        <f t="shared" si="132"/>
        <v>9.307300613453745E-2</v>
      </c>
      <c r="AP706" s="112">
        <f t="shared" si="133"/>
        <v>0.18094800229516231</v>
      </c>
      <c r="AQ706" s="112">
        <f t="shared" si="134"/>
        <v>9.8770968782801623E-3</v>
      </c>
      <c r="AR706" s="112">
        <f t="shared" si="135"/>
        <v>0.18605075180889447</v>
      </c>
      <c r="AS706" s="112">
        <f t="shared" si="136"/>
        <v>0.16681883283078416</v>
      </c>
      <c r="AT706" s="112">
        <f t="shared" si="137"/>
        <v>6.9116101009450495E-3</v>
      </c>
      <c r="AU706" s="112">
        <f t="shared" si="138"/>
        <v>1.4633734315443469E-2</v>
      </c>
      <c r="AV706" s="112">
        <f t="shared" si="139"/>
        <v>6.6864889266811472E-2</v>
      </c>
      <c r="AW706" s="112">
        <f t="shared" si="140"/>
        <v>0.11789792909975158</v>
      </c>
      <c r="AX706" s="112">
        <f t="shared" si="141"/>
        <v>0.99999999999999989</v>
      </c>
      <c r="AY706" s="112">
        <f>SUMPRODUCT(AN706:AW706,幕後結果_最佳化!$Z$1005:$AI$1005)</f>
        <v>0.41769826561612033</v>
      </c>
      <c r="AZ706" s="112">
        <f>(SUMPRODUCT(AN706:AW706,MMULT(AN706:AW706,幕後結果!$AB$9:$AK$18)))*252</f>
        <v>6.3939415245589229E-2</v>
      </c>
      <c r="BA706" s="112">
        <f t="shared" si="142"/>
        <v>0.25286244332757135</v>
      </c>
      <c r="BB706" s="88">
        <f t="shared" si="143"/>
        <v>1.4822219570606099</v>
      </c>
      <c r="BC706" s="46"/>
      <c r="BD706" s="46"/>
    </row>
    <row r="707" spans="1:56">
      <c r="A707" s="81">
        <v>706</v>
      </c>
      <c r="B707" s="112">
        <v>0.9610695191851657</v>
      </c>
      <c r="C707" s="112">
        <v>0.28159322931486419</v>
      </c>
      <c r="D707" s="112">
        <v>0.54785678318937192</v>
      </c>
      <c r="E707" s="112">
        <v>0.87061575138935532</v>
      </c>
      <c r="F707" s="112">
        <v>0.11788932950302877</v>
      </c>
      <c r="G707" s="112">
        <v>0.60851442229995856</v>
      </c>
      <c r="H707" s="112">
        <v>0.85439189820143824</v>
      </c>
      <c r="I707" s="112">
        <v>0.99375621289888882</v>
      </c>
      <c r="J707" s="112">
        <v>0.13919249309954851</v>
      </c>
      <c r="K707" s="90">
        <v>0.14964102006229063</v>
      </c>
      <c r="L707" s="91"/>
      <c r="M707" s="92">
        <v>706</v>
      </c>
      <c r="N707" s="115">
        <v>1.7632344149065238</v>
      </c>
      <c r="O707" s="115">
        <v>-0.57811503249863461</v>
      </c>
      <c r="P707" s="115">
        <v>0.12024833009168406</v>
      </c>
      <c r="Q707" s="115">
        <v>1.1293066485071321</v>
      </c>
      <c r="R707" s="115">
        <v>-1.1856041590993365</v>
      </c>
      <c r="S707" s="115">
        <v>0.2754491919707765</v>
      </c>
      <c r="T707" s="115">
        <v>1.0554573545331305</v>
      </c>
      <c r="U707" s="112">
        <v>2.4980580527229574</v>
      </c>
      <c r="V707" s="112">
        <v>-1.0839544709179527</v>
      </c>
      <c r="W707" s="84">
        <v>-1.0379742570952526</v>
      </c>
      <c r="X707" s="46"/>
      <c r="Y707" s="85">
        <v>706</v>
      </c>
      <c r="Z707" s="112">
        <f>(幕後結果!$AB$2+幕後結果!$AB$4*幕後結果_最佳化!$N1708)*12/3</f>
        <v>2.1408540626943786</v>
      </c>
      <c r="AA707" s="112">
        <f>(幕後結果!$AC$2+幕後結果!$AC$4*幕後結果_最佳化!$O1708)*12/3</f>
        <v>-2.0214046065986375</v>
      </c>
      <c r="AB707" s="112">
        <f>(幕後結果!$AD$2+幕後結果!$AD$4*幕後結果_最佳化!$P1708)*12/3</f>
        <v>1.038834972215279</v>
      </c>
      <c r="AC707" s="112">
        <f>(幕後結果!$AE$2+幕後結果!$AE$4*幕後結果_最佳化!$Q1708)*12/3</f>
        <v>1.7401266963741016</v>
      </c>
      <c r="AD707" s="112">
        <f>(幕後結果!$AF$2+幕後結果!$AF$4*幕後結果_最佳化!$R1708)*12/3</f>
        <v>1.5383159068710348</v>
      </c>
      <c r="AE707" s="112">
        <f>(幕後結果!$AG$2+幕後結果!$AG$4*幕後結果_最佳化!$S1708)*12/3</f>
        <v>-0.19936925320131302</v>
      </c>
      <c r="AF707" s="112">
        <f>(幕後結果!$AH$2+幕後結果!$AH$4*幕後結果_最佳化!$T1708)*12/3</f>
        <v>0.4218195759682713</v>
      </c>
      <c r="AG707" s="112">
        <f>(幕後結果!$AI$2+幕後結果!$AI$4*幕後結果_最佳化!$U1708)*12/3</f>
        <v>3.0035118036579096</v>
      </c>
      <c r="AH707" s="112">
        <f>(幕後結果!$AJ$2+幕後結果!$AJ$4*幕後結果_最佳化!$V1708)*12/3</f>
        <v>0.11116806585752292</v>
      </c>
      <c r="AI707" s="86">
        <f>(幕後結果!$AK$2+幕後結果!$AK$4*幕後結果_最佳化!$W1708)*12/3</f>
        <v>-0.76250141787933312</v>
      </c>
      <c r="AJ707" s="46"/>
      <c r="AK707" s="46"/>
      <c r="AL707" s="46"/>
      <c r="AM707" s="94">
        <v>706</v>
      </c>
      <c r="AN707" s="112">
        <f t="shared" si="131"/>
        <v>0.16179104506237105</v>
      </c>
      <c r="AO707" s="112">
        <f t="shared" si="132"/>
        <v>0.14780510754389733</v>
      </c>
      <c r="AP707" s="112">
        <f t="shared" si="133"/>
        <v>0.12739653847590671</v>
      </c>
      <c r="AQ707" s="112">
        <f t="shared" si="134"/>
        <v>0.13548857451495785</v>
      </c>
      <c r="AR707" s="112">
        <f t="shared" si="135"/>
        <v>3.5572266768123931E-2</v>
      </c>
      <c r="AS707" s="112">
        <f t="shared" si="136"/>
        <v>0.12327530837776107</v>
      </c>
      <c r="AT707" s="112">
        <f t="shared" si="137"/>
        <v>1.7259850705084637E-2</v>
      </c>
      <c r="AU707" s="112">
        <f t="shared" si="138"/>
        <v>2.9756195094859999E-3</v>
      </c>
      <c r="AV707" s="112">
        <f t="shared" si="139"/>
        <v>0.17702333910615603</v>
      </c>
      <c r="AW707" s="112">
        <f t="shared" si="140"/>
        <v>7.1412349936255282E-2</v>
      </c>
      <c r="AX707" s="112">
        <f t="shared" si="141"/>
        <v>1</v>
      </c>
      <c r="AY707" s="112">
        <f>SUMPRODUCT(AN707:AW707,幕後結果_最佳化!$Z$1005:$AI$1005)</f>
        <v>0.24262804285008285</v>
      </c>
      <c r="AZ707" s="112">
        <f>(SUMPRODUCT(AN707:AW707,MMULT(AN707:AW707,幕後結果!$AB$9:$AK$18)))*252</f>
        <v>5.297889902690945E-2</v>
      </c>
      <c r="BA707" s="112">
        <f t="shared" si="142"/>
        <v>0.23017145571705769</v>
      </c>
      <c r="BB707" s="88">
        <f t="shared" si="143"/>
        <v>0.86773593288475381</v>
      </c>
      <c r="BC707" s="46"/>
      <c r="BD707" s="46"/>
    </row>
    <row r="708" spans="1:56">
      <c r="A708" s="81">
        <v>707</v>
      </c>
      <c r="B708" s="112">
        <v>0.9340190648151947</v>
      </c>
      <c r="C708" s="112">
        <v>0.20948696011944135</v>
      </c>
      <c r="D708" s="112">
        <v>0.89613591207558874</v>
      </c>
      <c r="E708" s="112">
        <v>0.88488875098952691</v>
      </c>
      <c r="F708" s="112">
        <v>0.83994877904670862</v>
      </c>
      <c r="G708" s="112">
        <v>0.66815500184510501</v>
      </c>
      <c r="H708" s="112">
        <v>0.76486083135160565</v>
      </c>
      <c r="I708" s="112">
        <v>0.82553762765449679</v>
      </c>
      <c r="J708" s="112">
        <v>0.91746550293933549</v>
      </c>
      <c r="K708" s="90">
        <v>0.17817189075202844</v>
      </c>
      <c r="L708" s="91"/>
      <c r="M708" s="92">
        <v>707</v>
      </c>
      <c r="N708" s="115">
        <v>1.506410330561692</v>
      </c>
      <c r="O708" s="115">
        <v>-0.80820267126320633</v>
      </c>
      <c r="P708" s="115">
        <v>1.2598369817952244</v>
      </c>
      <c r="Q708" s="115">
        <v>1.199785909197584</v>
      </c>
      <c r="R708" s="115">
        <v>0.99424738949200664</v>
      </c>
      <c r="S708" s="115">
        <v>0.43482425711911171</v>
      </c>
      <c r="T708" s="115">
        <v>0.72202625240229656</v>
      </c>
      <c r="U708" s="112">
        <v>0.93667697270722694</v>
      </c>
      <c r="V708" s="112">
        <v>1.3882235143870554</v>
      </c>
      <c r="W708" s="84">
        <v>-0.9223543337522172</v>
      </c>
      <c r="X708" s="46"/>
      <c r="Y708" s="85">
        <v>707</v>
      </c>
      <c r="Z708" s="112">
        <f>(幕後結果!$AB$2+幕後結果!$AB$4*幕後結果_最佳化!$N1709)*12/3</f>
        <v>1.821994018845994</v>
      </c>
      <c r="AA708" s="112">
        <f>(幕後結果!$AC$2+幕後結果!$AC$4*幕後結果_最佳化!$O1709)*12/3</f>
        <v>-2.3607963320922627</v>
      </c>
      <c r="AB708" s="112">
        <f>(幕後結果!$AD$2+幕後結果!$AD$4*幕後結果_最佳化!$P1709)*12/3</f>
        <v>1.9249371699191915</v>
      </c>
      <c r="AC708" s="112">
        <f>(幕後結果!$AE$2+幕後結果!$AE$4*幕後結果_最佳化!$Q1709)*12/3</f>
        <v>2.0047705157309004</v>
      </c>
      <c r="AD708" s="112">
        <f>(幕後結果!$AF$2+幕後結果!$AF$4*幕後結果_最佳化!$R1709)*12/3</f>
        <v>3.7907426486975733</v>
      </c>
      <c r="AE708" s="112">
        <f>(幕後結果!$AG$2+幕後結果!$AG$4*幕後結果_最佳化!$S1709)*12/3</f>
        <v>0.34929978609682283</v>
      </c>
      <c r="AF708" s="112">
        <f>(幕後結果!$AH$2+幕後結果!$AH$4*幕後結果_最佳化!$T1709)*12/3</f>
        <v>0.58661305610504444</v>
      </c>
      <c r="AG708" s="112">
        <f>(幕後結果!$AI$2+幕後結果!$AI$4*幕後結果_最佳化!$U1709)*12/3</f>
        <v>2.218042177313694</v>
      </c>
      <c r="AH708" s="112">
        <f>(幕後結果!$AJ$2+幕後結果!$AJ$4*幕後結果_最佳化!$V1709)*12/3</f>
        <v>3.0979170622821735</v>
      </c>
      <c r="AI708" s="86">
        <f>(幕後結果!$AK$2+幕後結果!$AK$4*幕後結果_最佳化!$W1709)*12/3</f>
        <v>0.10051034467315516</v>
      </c>
      <c r="AJ708" s="46"/>
      <c r="AK708" s="46"/>
      <c r="AL708" s="46"/>
      <c r="AM708" s="94">
        <v>707</v>
      </c>
      <c r="AN708" s="112">
        <f t="shared" ref="AN708:AN771" si="144">B1709/SUM($B1709:$K1709)</f>
        <v>0.11853487332320524</v>
      </c>
      <c r="AO708" s="112">
        <f t="shared" ref="AO708:AO771" si="145">C1709/SUM($B1709:$K1709)</f>
        <v>2.7883245477240523E-3</v>
      </c>
      <c r="AP708" s="112">
        <f t="shared" ref="AP708:AP771" si="146">D1709/SUM($B1709:$K1709)</f>
        <v>0.17298870634392205</v>
      </c>
      <c r="AQ708" s="112">
        <f t="shared" ref="AQ708:AQ771" si="147">E1709/SUM($B1709:$K1709)</f>
        <v>2.4523548680115023E-2</v>
      </c>
      <c r="AR708" s="112">
        <f t="shared" ref="AR708:AR771" si="148">F1709/SUM($B1709:$K1709)</f>
        <v>0.15171802338758791</v>
      </c>
      <c r="AS708" s="112">
        <f t="shared" ref="AS708:AS771" si="149">G1709/SUM($B1709:$K1709)</f>
        <v>0.10055608050898157</v>
      </c>
      <c r="AT708" s="112">
        <f t="shared" ref="AT708:AT771" si="150">H1709/SUM($B1709:$K1709)</f>
        <v>0.15028160864155254</v>
      </c>
      <c r="AU708" s="112">
        <f t="shared" ref="AU708:AU771" si="151">I1709/SUM($B1709:$K1709)</f>
        <v>0.17031372552395999</v>
      </c>
      <c r="AV708" s="112">
        <f t="shared" ref="AV708:AV771" si="152">J1709/SUM($B1709:$K1709)</f>
        <v>7.9521579300171993E-2</v>
      </c>
      <c r="AW708" s="112">
        <f t="shared" ref="AW708:AW771" si="153">K1709/SUM($B1709:$K1709)</f>
        <v>2.8773529742779507E-2</v>
      </c>
      <c r="AX708" s="112">
        <f t="shared" ref="AX708:AX771" si="154">SUM(AN708:AW708)</f>
        <v>0.99999999999999989</v>
      </c>
      <c r="AY708" s="112">
        <f>SUMPRODUCT(AN708:AW708,幕後結果_最佳化!$Z$1005:$AI$1005)</f>
        <v>0.54017431242358938</v>
      </c>
      <c r="AZ708" s="112">
        <f>(SUMPRODUCT(AN708:AW708,MMULT(AN708:AW708,幕後結果!$AB$9:$AK$18)))*252</f>
        <v>5.2456825992899789E-2</v>
      </c>
      <c r="BA708" s="112">
        <f t="shared" ref="BA708:BA771" si="155">AZ708^0.5</f>
        <v>0.22903455196301667</v>
      </c>
      <c r="BB708" s="88">
        <f t="shared" ref="BB708:BB771" si="156">(AY708-$BC$2)/$BA708</f>
        <v>2.1711759564726578</v>
      </c>
      <c r="BC708" s="46"/>
      <c r="BD708" s="46"/>
    </row>
    <row r="709" spans="1:56">
      <c r="A709" s="81">
        <v>708</v>
      </c>
      <c r="B709" s="112">
        <v>0.60462783170334844</v>
      </c>
      <c r="C709" s="112">
        <v>0.32311927425408249</v>
      </c>
      <c r="D709" s="112">
        <v>0.91353476941527645</v>
      </c>
      <c r="E709" s="112">
        <v>0.6546037230165509</v>
      </c>
      <c r="F709" s="112">
        <v>0.16267069673443912</v>
      </c>
      <c r="G709" s="112">
        <v>8.5628601567823592E-2</v>
      </c>
      <c r="H709" s="112">
        <v>0.20912136057057107</v>
      </c>
      <c r="I709" s="112">
        <v>9.6465341727235643E-2</v>
      </c>
      <c r="J709" s="112">
        <v>0.91077522827302104</v>
      </c>
      <c r="K709" s="90">
        <v>0.42278812407952726</v>
      </c>
      <c r="L709" s="91"/>
      <c r="M709" s="92">
        <v>708</v>
      </c>
      <c r="N709" s="115">
        <v>0.26534417550766576</v>
      </c>
      <c r="O709" s="115">
        <v>-0.4589938972843044</v>
      </c>
      <c r="P709" s="115">
        <v>1.362847868906395</v>
      </c>
      <c r="Q709" s="115">
        <v>0.39777973833086183</v>
      </c>
      <c r="R709" s="115">
        <v>-0.98354070174110064</v>
      </c>
      <c r="S709" s="115">
        <v>-1.3681753254902174</v>
      </c>
      <c r="T709" s="115">
        <v>-0.8094737062145454</v>
      </c>
      <c r="U709" s="112">
        <v>-1.3019581757910048</v>
      </c>
      <c r="V709" s="112">
        <v>1.3455442437992124</v>
      </c>
      <c r="W709" s="84">
        <v>-0.19476586260016307</v>
      </c>
      <c r="X709" s="46"/>
      <c r="Y709" s="85">
        <v>708</v>
      </c>
      <c r="Z709" s="112">
        <f>(幕後結果!$AB$2+幕後結果!$AB$4*幕後結果_最佳化!$N1710)*12/3</f>
        <v>0.28114784147603916</v>
      </c>
      <c r="AA709" s="112">
        <f>(幕後結果!$AC$2+幕後結果!$AC$4*幕後結果_最佳化!$O1710)*12/3</f>
        <v>-1.9873912989585751</v>
      </c>
      <c r="AB709" s="112">
        <f>(幕後結果!$AD$2+幕後結果!$AD$4*幕後結果_最佳化!$P1710)*12/3</f>
        <v>1.6758206779977138</v>
      </c>
      <c r="AC709" s="112">
        <f>(幕後結果!$AE$2+幕後結果!$AE$4*幕後結果_最佳化!$Q1710)*12/3</f>
        <v>1.4339740768518547</v>
      </c>
      <c r="AD709" s="112">
        <f>(幕後結果!$AF$2+幕後結果!$AF$4*幕後結果_最佳化!$R1710)*12/3</f>
        <v>1.3548202891473</v>
      </c>
      <c r="AE709" s="112">
        <f>(幕後結果!$AG$2+幕後結果!$AG$4*幕後結果_最佳化!$S1710)*12/3</f>
        <v>-1.771898918951605</v>
      </c>
      <c r="AF709" s="112">
        <f>(幕後結果!$AH$2+幕後結果!$AH$4*幕後結果_最佳化!$T1710)*12/3</f>
        <v>-0.58738399516645567</v>
      </c>
      <c r="AG709" s="112">
        <f>(幕後結果!$AI$2+幕後結果!$AI$4*幕後結果_最佳化!$U1710)*12/3</f>
        <v>-0.52718281404152034</v>
      </c>
      <c r="AH709" s="112">
        <f>(幕後結果!$AJ$2+幕後結果!$AJ$4*幕後結果_最佳化!$V1710)*12/3</f>
        <v>2.1217205073057563</v>
      </c>
      <c r="AI709" s="86">
        <f>(幕後結果!$AK$2+幕後結果!$AK$4*幕後結果_最佳化!$W1710)*12/3</f>
        <v>3.9928149775687566E-2</v>
      </c>
      <c r="AJ709" s="46"/>
      <c r="AK709" s="46"/>
      <c r="AL709" s="46"/>
      <c r="AM709" s="94">
        <v>708</v>
      </c>
      <c r="AN709" s="112">
        <f t="shared" si="144"/>
        <v>4.6000946431702218E-3</v>
      </c>
      <c r="AO709" s="112">
        <f t="shared" si="145"/>
        <v>2.8385841641868522E-2</v>
      </c>
      <c r="AP709" s="112">
        <f t="shared" si="146"/>
        <v>0.13673578488586571</v>
      </c>
      <c r="AQ709" s="112">
        <f t="shared" si="147"/>
        <v>0.20007196545401482</v>
      </c>
      <c r="AR709" s="112">
        <f t="shared" si="148"/>
        <v>0.16096346004038192</v>
      </c>
      <c r="AS709" s="112">
        <f t="shared" si="149"/>
        <v>5.2460467675924355E-2</v>
      </c>
      <c r="AT709" s="112">
        <f t="shared" si="150"/>
        <v>2.5635748575305321E-2</v>
      </c>
      <c r="AU709" s="112">
        <f t="shared" si="151"/>
        <v>0.15024196356953196</v>
      </c>
      <c r="AV709" s="112">
        <f t="shared" si="152"/>
        <v>4.1987286856701878E-3</v>
      </c>
      <c r="AW709" s="112">
        <f t="shared" si="153"/>
        <v>0.23670594482826701</v>
      </c>
      <c r="AX709" s="112">
        <f t="shared" si="154"/>
        <v>1</v>
      </c>
      <c r="AY709" s="112">
        <f>SUMPRODUCT(AN709:AW709,幕後結果_最佳化!$Z$1005:$AI$1005)</f>
        <v>0.61718784713699193</v>
      </c>
      <c r="AZ709" s="112">
        <f>(SUMPRODUCT(AN709:AW709,MMULT(AN709:AW709,幕後結果!$AB$9:$AK$18)))*252</f>
        <v>5.8740115508083085E-2</v>
      </c>
      <c r="BA709" s="112">
        <f t="shared" si="155"/>
        <v>0.24236360186315742</v>
      </c>
      <c r="BB709" s="88">
        <f t="shared" si="156"/>
        <v>2.3695300891808189</v>
      </c>
      <c r="BC709" s="46"/>
      <c r="BD709" s="46"/>
    </row>
    <row r="710" spans="1:56">
      <c r="A710" s="81">
        <v>709</v>
      </c>
      <c r="B710" s="112">
        <v>0.23887187204313509</v>
      </c>
      <c r="C710" s="112">
        <v>0.73386028362290068</v>
      </c>
      <c r="D710" s="112">
        <v>0.62372980978778636</v>
      </c>
      <c r="E710" s="112">
        <v>0.71422992030835042</v>
      </c>
      <c r="F710" s="112">
        <v>0.25157706832160431</v>
      </c>
      <c r="G710" s="112">
        <v>0.25558474331352365</v>
      </c>
      <c r="H710" s="112">
        <v>0.59345710605446622</v>
      </c>
      <c r="I710" s="112">
        <v>0.16998281224935763</v>
      </c>
      <c r="J710" s="112">
        <v>0.41998333097112761</v>
      </c>
      <c r="K710" s="90">
        <v>0.17104036125283839</v>
      </c>
      <c r="L710" s="91"/>
      <c r="M710" s="92">
        <v>709</v>
      </c>
      <c r="N710" s="115">
        <v>-0.70993613014919033</v>
      </c>
      <c r="O710" s="115">
        <v>0.6245302162228098</v>
      </c>
      <c r="P710" s="115">
        <v>0.3152914443253042</v>
      </c>
      <c r="Q710" s="115">
        <v>0.56578468401187332</v>
      </c>
      <c r="R710" s="115">
        <v>-0.66953519642674497</v>
      </c>
      <c r="S710" s="115">
        <v>-0.65701777599225608</v>
      </c>
      <c r="T710" s="115">
        <v>0.23644705320726342</v>
      </c>
      <c r="U710" s="112">
        <v>-0.95423317674742469</v>
      </c>
      <c r="V710" s="112">
        <v>-0.20193612268051619</v>
      </c>
      <c r="W710" s="84">
        <v>-0.95006205454970427</v>
      </c>
      <c r="X710" s="46"/>
      <c r="Y710" s="85">
        <v>709</v>
      </c>
      <c r="Z710" s="112">
        <f>(幕後結果!$AB$2+幕後結果!$AB$4*幕後結果_最佳化!$N1711)*12/3</f>
        <v>-0.92971180908799533</v>
      </c>
      <c r="AA710" s="112">
        <f>(幕後結果!$AC$2+幕後結果!$AC$4*幕後結果_最佳化!$O1711)*12/3</f>
        <v>-0.57895335288423122</v>
      </c>
      <c r="AB710" s="112">
        <f>(幕後結果!$AD$2+幕後結果!$AD$4*幕後結果_最佳化!$P1711)*12/3</f>
        <v>0.58500589914471934</v>
      </c>
      <c r="AC710" s="112">
        <f>(幕後結果!$AE$2+幕後結果!$AE$4*幕後結果_最佳化!$Q1711)*12/3</f>
        <v>1.4382385162156988</v>
      </c>
      <c r="AD710" s="112">
        <f>(幕後結果!$AF$2+幕後結果!$AF$4*幕後結果_最佳化!$R1711)*12/3</f>
        <v>1.5330418219070641</v>
      </c>
      <c r="AE710" s="112">
        <f>(幕後結果!$AG$2+幕後結果!$AG$4*幕後結果_最佳化!$S1711)*12/3</f>
        <v>-0.65102484784248738</v>
      </c>
      <c r="AF710" s="112">
        <f>(幕後結果!$AH$2+幕後結果!$AH$4*幕後結果_最佳化!$T1711)*12/3</f>
        <v>0.18494243451142126</v>
      </c>
      <c r="AG710" s="112">
        <f>(幕後結果!$AI$2+幕後結果!$AI$4*幕後結果_最佳化!$U1711)*12/3</f>
        <v>-9.5726431172431736E-2</v>
      </c>
      <c r="AH710" s="112">
        <f>(幕後結果!$AJ$2+幕後結果!$AJ$4*幕後結果_最佳化!$V1711)*12/3</f>
        <v>0.69156640026680893</v>
      </c>
      <c r="AI710" s="86">
        <f>(幕後結果!$AK$2+幕後結果!$AK$4*幕後結果_最佳化!$W1711)*12/3</f>
        <v>-0.54529202767883267</v>
      </c>
      <c r="AJ710" s="46"/>
      <c r="AK710" s="46"/>
      <c r="AL710" s="46"/>
      <c r="AM710" s="94">
        <v>709</v>
      </c>
      <c r="AN710" s="112">
        <f t="shared" si="144"/>
        <v>0.21585435392123384</v>
      </c>
      <c r="AO710" s="112">
        <f t="shared" si="145"/>
        <v>0.19425220513193112</v>
      </c>
      <c r="AP710" s="112">
        <f t="shared" si="146"/>
        <v>4.5303113507348877E-2</v>
      </c>
      <c r="AQ710" s="112">
        <f t="shared" si="147"/>
        <v>0.100318585435899</v>
      </c>
      <c r="AR710" s="112">
        <f t="shared" si="148"/>
        <v>3.0287127365351426E-3</v>
      </c>
      <c r="AS710" s="112">
        <f t="shared" si="149"/>
        <v>0.10582510503703114</v>
      </c>
      <c r="AT710" s="112">
        <f t="shared" si="150"/>
        <v>2.217978510006112E-2</v>
      </c>
      <c r="AU710" s="112">
        <f t="shared" si="151"/>
        <v>0.10688209595060466</v>
      </c>
      <c r="AV710" s="112">
        <f t="shared" si="152"/>
        <v>0.18761725478451816</v>
      </c>
      <c r="AW710" s="112">
        <f t="shared" si="153"/>
        <v>1.8738788394836996E-2</v>
      </c>
      <c r="AX710" s="112">
        <f t="shared" si="154"/>
        <v>1.0000000000000002</v>
      </c>
      <c r="AY710" s="112">
        <f>SUMPRODUCT(AN710:AW710,幕後結果_最佳化!$Z$1005:$AI$1005)</f>
        <v>8.3488733080271119E-2</v>
      </c>
      <c r="AZ710" s="112">
        <f>(SUMPRODUCT(AN710:AW710,MMULT(AN710:AW710,幕後結果!$AB$9:$AK$18)))*252</f>
        <v>6.0494403048235057E-2</v>
      </c>
      <c r="BA710" s="112">
        <f t="shared" si="155"/>
        <v>0.24595609983945318</v>
      </c>
      <c r="BB710" s="88">
        <f t="shared" si="156"/>
        <v>0.16502429948582387</v>
      </c>
      <c r="BC710" s="46"/>
      <c r="BD710" s="46"/>
    </row>
    <row r="711" spans="1:56">
      <c r="A711" s="81">
        <v>710</v>
      </c>
      <c r="B711" s="112">
        <v>0.63181066207347136</v>
      </c>
      <c r="C711" s="112">
        <v>0.49720127404757153</v>
      </c>
      <c r="D711" s="112">
        <v>0.42144483340668848</v>
      </c>
      <c r="E711" s="112">
        <v>0.67263499079463429</v>
      </c>
      <c r="F711" s="112">
        <v>0.79803771374844357</v>
      </c>
      <c r="G711" s="112">
        <v>1.4828584884209572E-2</v>
      </c>
      <c r="H711" s="112">
        <v>3.742356063326624E-2</v>
      </c>
      <c r="I711" s="112">
        <v>0.11662598199051755</v>
      </c>
      <c r="J711" s="112">
        <v>0.9489205714022686</v>
      </c>
      <c r="K711" s="90">
        <v>0.76441236219312936</v>
      </c>
      <c r="L711" s="91"/>
      <c r="M711" s="92">
        <v>710</v>
      </c>
      <c r="N711" s="115">
        <v>0.33665276368056879</v>
      </c>
      <c r="O711" s="115">
        <v>-7.0154231502429784E-3</v>
      </c>
      <c r="P711" s="115">
        <v>-0.1981986204310727</v>
      </c>
      <c r="Q711" s="115">
        <v>0.44720089061411589</v>
      </c>
      <c r="R711" s="115">
        <v>0.83463265088623517</v>
      </c>
      <c r="S711" s="115">
        <v>-2.1746391279476582</v>
      </c>
      <c r="T711" s="115">
        <v>-1.7814000427336256</v>
      </c>
      <c r="U711" s="112">
        <v>-1.1920236706970593</v>
      </c>
      <c r="V711" s="112">
        <v>1.6344764023542868</v>
      </c>
      <c r="W711" s="84">
        <v>0.72056811769012918</v>
      </c>
      <c r="X711" s="46"/>
      <c r="Y711" s="85">
        <v>710</v>
      </c>
      <c r="Z711" s="112">
        <f>(幕後結果!$AB$2+幕後結果!$AB$4*幕後結果_最佳化!$N1712)*12/3</f>
        <v>0.36968104742353591</v>
      </c>
      <c r="AA711" s="112">
        <f>(幕後結果!$AC$2+幕後結果!$AC$4*幕後結果_最佳化!$O1712)*12/3</f>
        <v>-1.3583363478992894</v>
      </c>
      <c r="AB711" s="112">
        <f>(幕後結果!$AD$2+幕後結果!$AD$4*幕後結果_最佳化!$P1712)*12/3</f>
        <v>0.3914215424644823</v>
      </c>
      <c r="AC711" s="112">
        <f>(幕後結果!$AE$2+幕後結果!$AE$4*幕後結果_最佳化!$Q1712)*12/3</f>
        <v>1.1842653115723156</v>
      </c>
      <c r="AD711" s="112">
        <f>(幕後結果!$AF$2+幕後結果!$AF$4*幕後結果_最佳化!$R1712)*12/3</f>
        <v>3.0972458105990732</v>
      </c>
      <c r="AE711" s="112">
        <f>(幕後結果!$AG$2+幕後結果!$AG$4*幕後結果_最佳化!$S1712)*12/3</f>
        <v>-2.1517431060392336</v>
      </c>
      <c r="AF711" s="112">
        <f>(幕後結果!$AH$2+幕後結果!$AH$4*幕後結果_最佳化!$T1712)*12/3</f>
        <v>-1.0568741602206333</v>
      </c>
      <c r="AG711" s="112">
        <f>(幕後結果!$AI$2+幕後結果!$AI$4*幕後結果_最佳化!$U1712)*12/3</f>
        <v>-0.60055734036282749</v>
      </c>
      <c r="AH711" s="112">
        <f>(幕後結果!$AJ$2+幕後結果!$AJ$4*幕後結果_最佳化!$V1712)*12/3</f>
        <v>2.7174074023941563</v>
      </c>
      <c r="AI711" s="86">
        <f>(幕後結果!$AK$2+幕後結果!$AK$4*幕後結果_最佳化!$W1712)*12/3</f>
        <v>0.92063386751828757</v>
      </c>
      <c r="AJ711" s="46"/>
      <c r="AK711" s="46"/>
      <c r="AL711" s="46"/>
      <c r="AM711" s="94">
        <v>710</v>
      </c>
      <c r="AN711" s="112">
        <f t="shared" si="144"/>
        <v>7.078504771439921E-2</v>
      </c>
      <c r="AO711" s="112">
        <f t="shared" si="145"/>
        <v>8.5704228709719596E-2</v>
      </c>
      <c r="AP711" s="112">
        <f t="shared" si="146"/>
        <v>6.6834039159782629E-2</v>
      </c>
      <c r="AQ711" s="112">
        <f t="shared" si="147"/>
        <v>6.9258460084597226E-2</v>
      </c>
      <c r="AR711" s="112">
        <f t="shared" si="148"/>
        <v>6.2372044083427232E-2</v>
      </c>
      <c r="AS711" s="112">
        <f t="shared" si="149"/>
        <v>0.16648046148671022</v>
      </c>
      <c r="AT711" s="112">
        <f t="shared" si="150"/>
        <v>4.2155795780797249E-2</v>
      </c>
      <c r="AU711" s="112">
        <f t="shared" si="151"/>
        <v>0.2204875947132782</v>
      </c>
      <c r="AV711" s="112">
        <f t="shared" si="152"/>
        <v>4.309277001714476E-2</v>
      </c>
      <c r="AW711" s="112">
        <f t="shared" si="153"/>
        <v>0.17282955825014368</v>
      </c>
      <c r="AX711" s="112">
        <f t="shared" si="154"/>
        <v>0.99999999999999989</v>
      </c>
      <c r="AY711" s="112">
        <f>SUMPRODUCT(AN711:AW711,幕後結果_最佳化!$Z$1005:$AI$1005)</f>
        <v>0.23097914876593245</v>
      </c>
      <c r="AZ711" s="112">
        <f>(SUMPRODUCT(AN711:AW711,MMULT(AN711:AW711,幕後結果!$AB$9:$AK$18)))*252</f>
        <v>5.6752945480154103E-2</v>
      </c>
      <c r="BA711" s="112">
        <f t="shared" si="155"/>
        <v>0.23822876711294566</v>
      </c>
      <c r="BB711" s="88">
        <f t="shared" si="156"/>
        <v>0.78948966174501933</v>
      </c>
      <c r="BC711" s="46"/>
      <c r="BD711" s="46"/>
    </row>
    <row r="712" spans="1:56">
      <c r="A712" s="81">
        <v>711</v>
      </c>
      <c r="B712" s="112">
        <v>0.87824700585744364</v>
      </c>
      <c r="C712" s="112">
        <v>0.73292228478739996</v>
      </c>
      <c r="D712" s="112">
        <v>0.11280300328675663</v>
      </c>
      <c r="E712" s="112">
        <v>0.24545311350060395</v>
      </c>
      <c r="F712" s="112">
        <v>0.51135603981683286</v>
      </c>
      <c r="G712" s="112">
        <v>0.74454214776566796</v>
      </c>
      <c r="H712" s="112">
        <v>0.59720717357161379</v>
      </c>
      <c r="I712" s="112">
        <v>0.61859689299251053</v>
      </c>
      <c r="J712" s="112">
        <v>0.36386388831007954</v>
      </c>
      <c r="K712" s="90">
        <v>4.4557323987570285E-2</v>
      </c>
      <c r="L712" s="91"/>
      <c r="M712" s="92">
        <v>711</v>
      </c>
      <c r="N712" s="115">
        <v>1.1662682934445161</v>
      </c>
      <c r="O712" s="115">
        <v>0.62167524810206731</v>
      </c>
      <c r="P712" s="115">
        <v>-1.211755449303672</v>
      </c>
      <c r="Q712" s="115">
        <v>-0.68886817725181282</v>
      </c>
      <c r="R712" s="115">
        <v>2.846921572395051E-2</v>
      </c>
      <c r="S712" s="115">
        <v>0.65741251842612725</v>
      </c>
      <c r="T712" s="115">
        <v>0.24612476509192419</v>
      </c>
      <c r="U712" s="112">
        <v>0.30179779219939729</v>
      </c>
      <c r="V712" s="112">
        <v>-0.34814967922351481</v>
      </c>
      <c r="W712" s="84">
        <v>-1.70008654385488</v>
      </c>
      <c r="X712" s="46"/>
      <c r="Y712" s="85">
        <v>711</v>
      </c>
      <c r="Z712" s="112">
        <f>(幕後結果!$AB$2+幕後結果!$AB$4*幕後結果_最佳化!$N1713)*12/3</f>
        <v>1.3996905376653197</v>
      </c>
      <c r="AA712" s="112">
        <f>(幕後結果!$AC$2+幕後結果!$AC$4*幕後結果_最佳化!$O1713)*12/3</f>
        <v>-0.41987354744859484</v>
      </c>
      <c r="AB712" s="112">
        <f>(幕後結果!$AD$2+幕後結果!$AD$4*幕後結果_最佳化!$P1713)*12/3</f>
        <v>-0.1725460907723918</v>
      </c>
      <c r="AC712" s="112">
        <f>(幕後結果!$AE$2+幕後結果!$AE$4*幕後結果_最佳化!$Q1713)*12/3</f>
        <v>0.27970159336370992</v>
      </c>
      <c r="AD712" s="112">
        <f>(幕後結果!$AF$2+幕後結果!$AF$4*幕後結果_最佳化!$R1713)*12/3</f>
        <v>2.3017009290509027</v>
      </c>
      <c r="AE712" s="112">
        <f>(幕後結果!$AG$2+幕後結果!$AG$4*幕後結果_最佳化!$S1713)*12/3</f>
        <v>0.63783663905428511</v>
      </c>
      <c r="AF712" s="112">
        <f>(幕後結果!$AH$2+幕後結果!$AH$4*幕後結果_最佳化!$T1713)*12/3</f>
        <v>-9.0019047292687573E-2</v>
      </c>
      <c r="AG712" s="112">
        <f>(幕後結果!$AI$2+幕後結果!$AI$4*幕後結果_最佳化!$U1713)*12/3</f>
        <v>0.46103289102827394</v>
      </c>
      <c r="AH712" s="112">
        <f>(幕後結果!$AJ$2+幕後結果!$AJ$4*幕後結果_最佳化!$V1713)*12/3</f>
        <v>1.1295794530370507</v>
      </c>
      <c r="AI712" s="86">
        <f>(幕後結果!$AK$2+幕後結果!$AK$4*幕後結果_最佳化!$W1713)*12/3</f>
        <v>-0.79043157010416809</v>
      </c>
      <c r="AJ712" s="46"/>
      <c r="AK712" s="46"/>
      <c r="AL712" s="46"/>
      <c r="AM712" s="94">
        <v>711</v>
      </c>
      <c r="AN712" s="112">
        <f t="shared" si="144"/>
        <v>3.1771083713052775E-2</v>
      </c>
      <c r="AO712" s="112">
        <f t="shared" si="145"/>
        <v>0.17910104447932745</v>
      </c>
      <c r="AP712" s="112">
        <f t="shared" si="146"/>
        <v>0.16882692870759927</v>
      </c>
      <c r="AQ712" s="112">
        <f t="shared" si="147"/>
        <v>0.24715072931795343</v>
      </c>
      <c r="AR712" s="112">
        <f t="shared" si="148"/>
        <v>3.7493833459453098E-2</v>
      </c>
      <c r="AS712" s="112">
        <f t="shared" si="149"/>
        <v>3.0178271371735392E-2</v>
      </c>
      <c r="AT712" s="112">
        <f t="shared" si="150"/>
        <v>4.1456594906424366E-2</v>
      </c>
      <c r="AU712" s="112">
        <f t="shared" si="151"/>
        <v>0.14526419802187637</v>
      </c>
      <c r="AV712" s="112">
        <f t="shared" si="152"/>
        <v>8.5337289568487417E-3</v>
      </c>
      <c r="AW712" s="112">
        <f t="shared" si="153"/>
        <v>0.11022358706572902</v>
      </c>
      <c r="AX712" s="112">
        <f t="shared" si="154"/>
        <v>1</v>
      </c>
      <c r="AY712" s="112">
        <f>SUMPRODUCT(AN712:AW712,幕後結果_最佳化!$Z$1005:$AI$1005)</f>
        <v>0.20250847638095629</v>
      </c>
      <c r="AZ712" s="112">
        <f>(SUMPRODUCT(AN712:AW712,MMULT(AN712:AW712,幕後結果!$AB$9:$AK$18)))*252</f>
        <v>6.2860801748083867E-2</v>
      </c>
      <c r="BA712" s="112">
        <f t="shared" si="155"/>
        <v>0.25072056506813289</v>
      </c>
      <c r="BB712" s="88">
        <f t="shared" si="156"/>
        <v>0.6365990613397946</v>
      </c>
      <c r="BC712" s="46"/>
      <c r="BD712" s="46"/>
    </row>
    <row r="713" spans="1:56">
      <c r="A713" s="81">
        <v>712</v>
      </c>
      <c r="B713" s="112">
        <v>0.15435131856179263</v>
      </c>
      <c r="C713" s="112">
        <v>6.041052930844315E-2</v>
      </c>
      <c r="D713" s="112">
        <v>0.58649982333491613</v>
      </c>
      <c r="E713" s="112">
        <v>0.39805738068586272</v>
      </c>
      <c r="F713" s="112">
        <v>0.82300679276494293</v>
      </c>
      <c r="G713" s="112">
        <v>0.73323699133461773</v>
      </c>
      <c r="H713" s="112">
        <v>0.13507172445458981</v>
      </c>
      <c r="I713" s="112">
        <v>0.96342519029746887</v>
      </c>
      <c r="J713" s="112">
        <v>0.88460499639094459</v>
      </c>
      <c r="K713" s="90">
        <v>0.7400184131374834</v>
      </c>
      <c r="L713" s="91"/>
      <c r="M713" s="92">
        <v>712</v>
      </c>
      <c r="N713" s="115">
        <v>-1.0179480665791334</v>
      </c>
      <c r="O713" s="115">
        <v>-1.5513365227893092</v>
      </c>
      <c r="P713" s="115">
        <v>0.21855032348938816</v>
      </c>
      <c r="Q713" s="115">
        <v>-0.25837856030410222</v>
      </c>
      <c r="R713" s="115">
        <v>0.92688467570817834</v>
      </c>
      <c r="S713" s="115">
        <v>0.62263254817829516</v>
      </c>
      <c r="T713" s="115">
        <v>-1.1027322693092723</v>
      </c>
      <c r="U713" s="112">
        <v>1.7918960464370313</v>
      </c>
      <c r="V713" s="112">
        <v>1.1983263116163447</v>
      </c>
      <c r="W713" s="84">
        <v>0.64340217311285008</v>
      </c>
      <c r="X713" s="46"/>
      <c r="Y713" s="85">
        <v>712</v>
      </c>
      <c r="Z713" s="112">
        <f>(幕後結果!$AB$2+幕後結果!$AB$4*幕後結果_最佳化!$N1714)*12/3</f>
        <v>-1.3121241510084265</v>
      </c>
      <c r="AA713" s="112">
        <f>(幕後結果!$AC$2+幕後結果!$AC$4*幕後結果_最佳化!$O1714)*12/3</f>
        <v>-3.604218040058413</v>
      </c>
      <c r="AB713" s="112">
        <f>(幕後結果!$AD$2+幕後結果!$AD$4*幕後結果_最佳化!$P1714)*12/3</f>
        <v>0.18747485228861882</v>
      </c>
      <c r="AC713" s="112">
        <f>(幕後結果!$AE$2+幕後結果!$AE$4*幕後結果_最佳化!$Q1714)*12/3</f>
        <v>0.42296404911958563</v>
      </c>
      <c r="AD713" s="112">
        <f>(幕後結果!$AF$2+幕後結果!$AF$4*幕後結果_最佳化!$R1714)*12/3</f>
        <v>2.2856908190007048</v>
      </c>
      <c r="AE713" s="112">
        <f>(幕後結果!$AG$2+幕後結果!$AG$4*幕後結果_最佳化!$S1714)*12/3</f>
        <v>0.23197926334953603</v>
      </c>
      <c r="AF713" s="112">
        <f>(幕後結果!$AH$2+幕後結果!$AH$4*幕後結果_最佳化!$T1714)*12/3</f>
        <v>-0.83779767206217526</v>
      </c>
      <c r="AG713" s="112">
        <f>(幕後結果!$AI$2+幕後結果!$AI$4*幕後結果_最佳化!$U1714)*12/3</f>
        <v>0.96029181087341353</v>
      </c>
      <c r="AH713" s="112">
        <f>(幕後結果!$AJ$2+幕後結果!$AJ$4*幕後結果_最佳化!$V1714)*12/3</f>
        <v>2.0351533961450721</v>
      </c>
      <c r="AI713" s="86">
        <f>(幕後結果!$AK$2+幕後結果!$AK$4*幕後結果_最佳化!$W1714)*12/3</f>
        <v>0.13483527849822904</v>
      </c>
      <c r="AJ713" s="46"/>
      <c r="AK713" s="46"/>
      <c r="AL713" s="46"/>
      <c r="AM713" s="94">
        <v>712</v>
      </c>
      <c r="AN713" s="112">
        <f t="shared" si="144"/>
        <v>0.12216250614061024</v>
      </c>
      <c r="AO713" s="112">
        <f t="shared" si="145"/>
        <v>0.18379770749266672</v>
      </c>
      <c r="AP713" s="112">
        <f t="shared" si="146"/>
        <v>0.10373050320728089</v>
      </c>
      <c r="AQ713" s="112">
        <f t="shared" si="147"/>
        <v>0.11230533956788707</v>
      </c>
      <c r="AR713" s="112">
        <f t="shared" si="148"/>
        <v>9.7023556147512111E-3</v>
      </c>
      <c r="AS713" s="112">
        <f t="shared" si="149"/>
        <v>1.7941086405178209E-2</v>
      </c>
      <c r="AT713" s="112">
        <f t="shared" si="150"/>
        <v>0.16211186830054575</v>
      </c>
      <c r="AU713" s="112">
        <f t="shared" si="151"/>
        <v>7.5295264468849599E-2</v>
      </c>
      <c r="AV713" s="112">
        <f t="shared" si="152"/>
        <v>0.17446135082849695</v>
      </c>
      <c r="AW713" s="112">
        <f t="shared" si="153"/>
        <v>3.84920179737335E-2</v>
      </c>
      <c r="AX713" s="112">
        <f t="shared" si="154"/>
        <v>1.0000000000000002</v>
      </c>
      <c r="AY713" s="112">
        <f>SUMPRODUCT(AN713:AW713,幕後結果_最佳化!$Z$1005:$AI$1005)</f>
        <v>0.12869842738784587</v>
      </c>
      <c r="AZ713" s="112">
        <f>(SUMPRODUCT(AN713:AW713,MMULT(AN713:AW713,幕後結果!$AB$9:$AK$18)))*252</f>
        <v>4.9627505956074819E-2</v>
      </c>
      <c r="BA713" s="112">
        <f t="shared" si="155"/>
        <v>0.22277231864860325</v>
      </c>
      <c r="BB713" s="88">
        <f t="shared" si="156"/>
        <v>0.38513953577501098</v>
      </c>
      <c r="BC713" s="46"/>
      <c r="BD713" s="46"/>
    </row>
    <row r="714" spans="1:56">
      <c r="A714" s="81">
        <v>713</v>
      </c>
      <c r="B714" s="112">
        <v>0.52025833589797954</v>
      </c>
      <c r="C714" s="112">
        <v>0.40990390282437716</v>
      </c>
      <c r="D714" s="112">
        <v>0.28238458063457306</v>
      </c>
      <c r="E714" s="112">
        <v>0.57380277559949655</v>
      </c>
      <c r="F714" s="112">
        <v>0.27233742206298772</v>
      </c>
      <c r="G714" s="112">
        <v>0.68508645487820918</v>
      </c>
      <c r="H714" s="112">
        <v>2.5581968879736516E-2</v>
      </c>
      <c r="I714" s="112">
        <v>0.25480466590347373</v>
      </c>
      <c r="J714" s="112">
        <v>0.4431451538867992</v>
      </c>
      <c r="K714" s="90">
        <v>2.0497717455926434E-2</v>
      </c>
      <c r="L714" s="91"/>
      <c r="M714" s="92">
        <v>713</v>
      </c>
      <c r="N714" s="115">
        <v>5.0801961051138836E-2</v>
      </c>
      <c r="O714" s="115">
        <v>-0.22779218089957159</v>
      </c>
      <c r="P714" s="115">
        <v>-0.57577220767094295</v>
      </c>
      <c r="Q714" s="115">
        <v>0.18606415804051907</v>
      </c>
      <c r="R714" s="115">
        <v>-0.60575893221330046</v>
      </c>
      <c r="S714" s="115">
        <v>0.48197023595526389</v>
      </c>
      <c r="T714" s="115">
        <v>-1.9501022112416262</v>
      </c>
      <c r="U714" s="112">
        <v>-0.65944612401925606</v>
      </c>
      <c r="V714" s="112">
        <v>-0.1429998397244025</v>
      </c>
      <c r="W714" s="84">
        <v>-2.0435761752956632</v>
      </c>
      <c r="X714" s="46"/>
      <c r="Y714" s="85">
        <v>713</v>
      </c>
      <c r="Z714" s="112">
        <f>(幕後結果!$AB$2+幕後結果!$AB$4*幕後結果_最佳化!$N1715)*12/3</f>
        <v>1.478286996859049E-2</v>
      </c>
      <c r="AA714" s="112">
        <f>(幕後結果!$AC$2+幕後結果!$AC$4*幕後結果_最佳化!$O1715)*12/3</f>
        <v>-1.6874189888914255</v>
      </c>
      <c r="AB714" s="112">
        <f>(幕後結果!$AD$2+幕後結果!$AD$4*幕後結果_最佳化!$P1715)*12/3</f>
        <v>-4.4052506943901615E-2</v>
      </c>
      <c r="AC714" s="112">
        <f>(幕後結果!$AE$2+幕後結果!$AE$4*幕後結果_最佳化!$Q1715)*12/3</f>
        <v>0.85066645020391596</v>
      </c>
      <c r="AD714" s="112">
        <f>(幕後結果!$AF$2+幕後結果!$AF$4*幕後結果_最佳化!$R1715)*12/3</f>
        <v>1.3847125383190566</v>
      </c>
      <c r="AE714" s="112">
        <f>(幕後結果!$AG$2+幕後結果!$AG$4*幕後結果_最佳化!$S1715)*12/3</f>
        <v>0.18574462445647386</v>
      </c>
      <c r="AF714" s="112">
        <f>(幕後結果!$AH$2+幕後結果!$AH$4*幕後結果_最佳化!$T1715)*12/3</f>
        <v>-1.5294277388370137</v>
      </c>
      <c r="AG714" s="112">
        <f>(幕後結果!$AI$2+幕後結果!$AI$4*幕後結果_最佳化!$U1715)*12/3</f>
        <v>-0.35634712588081574</v>
      </c>
      <c r="AH714" s="112">
        <f>(幕後結果!$AJ$2+幕後結果!$AJ$4*幕後結果_最佳化!$V1715)*12/3</f>
        <v>0.52380408578871795</v>
      </c>
      <c r="AI714" s="86">
        <f>(幕後結果!$AK$2+幕後結果!$AK$4*幕後結果_最佳化!$W1715)*12/3</f>
        <v>-1.5946921081847176</v>
      </c>
      <c r="AJ714" s="46"/>
      <c r="AK714" s="46"/>
      <c r="AL714" s="46"/>
      <c r="AM714" s="94">
        <v>713</v>
      </c>
      <c r="AN714" s="112">
        <f t="shared" si="144"/>
        <v>8.8528612116414912E-2</v>
      </c>
      <c r="AO714" s="112">
        <f t="shared" si="145"/>
        <v>0.13729091319031911</v>
      </c>
      <c r="AP714" s="112">
        <f t="shared" si="146"/>
        <v>6.7556827045174656E-2</v>
      </c>
      <c r="AQ714" s="112">
        <f t="shared" si="147"/>
        <v>0.15581712893620839</v>
      </c>
      <c r="AR714" s="112">
        <f t="shared" si="148"/>
        <v>0.15200547175394677</v>
      </c>
      <c r="AS714" s="112">
        <f t="shared" si="149"/>
        <v>8.4906213981387452E-2</v>
      </c>
      <c r="AT714" s="112">
        <f t="shared" si="150"/>
        <v>4.9534029424758701E-2</v>
      </c>
      <c r="AU714" s="112">
        <f t="shared" si="151"/>
        <v>0.13395932358249635</v>
      </c>
      <c r="AV714" s="112">
        <f t="shared" si="152"/>
        <v>0.12430191730829443</v>
      </c>
      <c r="AW714" s="112">
        <f t="shared" si="153"/>
        <v>6.0995626609993614E-3</v>
      </c>
      <c r="AX714" s="112">
        <f t="shared" si="154"/>
        <v>1.0000000000000002</v>
      </c>
      <c r="AY714" s="112">
        <f>SUMPRODUCT(AN714:AW714,幕後結果_最佳化!$Z$1005:$AI$1005)</f>
        <v>0.47954230626015626</v>
      </c>
      <c r="AZ714" s="112">
        <f>(SUMPRODUCT(AN714:AW714,MMULT(AN714:AW714,幕後結果!$AB$9:$AK$18)))*252</f>
        <v>5.7319131087681802E-2</v>
      </c>
      <c r="BA714" s="112">
        <f t="shared" si="155"/>
        <v>0.23941414136947259</v>
      </c>
      <c r="BB714" s="88">
        <f t="shared" si="156"/>
        <v>1.8237949678432488</v>
      </c>
      <c r="BC714" s="46"/>
      <c r="BD714" s="46"/>
    </row>
    <row r="715" spans="1:56">
      <c r="A715" s="81">
        <v>714</v>
      </c>
      <c r="B715" s="112">
        <v>9.6521119360459817E-3</v>
      </c>
      <c r="C715" s="112">
        <v>0.77024959112067792</v>
      </c>
      <c r="D715" s="112">
        <v>0.27934667667201807</v>
      </c>
      <c r="E715" s="112">
        <v>0.79114596169654527</v>
      </c>
      <c r="F715" s="112">
        <v>0.29911283077616302</v>
      </c>
      <c r="G715" s="112">
        <v>0.69302982260980794</v>
      </c>
      <c r="H715" s="112">
        <v>0.35730357704872384</v>
      </c>
      <c r="I715" s="112">
        <v>0.41328898502525946</v>
      </c>
      <c r="J715" s="112">
        <v>0.7462156537265896</v>
      </c>
      <c r="K715" s="90">
        <v>0.45893058814756005</v>
      </c>
      <c r="L715" s="91"/>
      <c r="M715" s="92">
        <v>714</v>
      </c>
      <c r="N715" s="115">
        <v>-2.3396034625141415</v>
      </c>
      <c r="O715" s="115">
        <v>0.7396690739338353</v>
      </c>
      <c r="P715" s="115">
        <v>-0.58478342111382009</v>
      </c>
      <c r="Q715" s="115">
        <v>0.81040390089854686</v>
      </c>
      <c r="R715" s="115">
        <v>-0.52695381474353897</v>
      </c>
      <c r="S715" s="115">
        <v>0.5044568818427948</v>
      </c>
      <c r="T715" s="115">
        <v>-0.36567560167304403</v>
      </c>
      <c r="U715" s="112">
        <v>-0.21909252944441837</v>
      </c>
      <c r="V715" s="112">
        <v>0.66262821901264268</v>
      </c>
      <c r="W715" s="84">
        <v>-0.10312826008299214</v>
      </c>
      <c r="X715" s="46"/>
      <c r="Y715" s="85">
        <v>714</v>
      </c>
      <c r="Z715" s="112">
        <f>(幕後結果!$AB$2+幕後結果!$AB$4*幕後結果_最佳化!$N1716)*12/3</f>
        <v>-2.9530259323789605</v>
      </c>
      <c r="AA715" s="112">
        <f>(幕後結果!$AC$2+幕後結果!$AC$4*幕後結果_最佳化!$O1716)*12/3</f>
        <v>-0.56187737650294867</v>
      </c>
      <c r="AB715" s="112">
        <f>(幕後結果!$AD$2+幕後結果!$AD$4*幕後結果_最佳化!$P1716)*12/3</f>
        <v>-0.67354057910160037</v>
      </c>
      <c r="AC715" s="112">
        <f>(幕後結果!$AE$2+幕後結果!$AE$4*幕後結果_最佳化!$Q1716)*12/3</f>
        <v>1.3262947135504615</v>
      </c>
      <c r="AD715" s="112">
        <f>(幕後結果!$AF$2+幕後結果!$AF$4*幕後結果_最佳化!$R1716)*12/3</f>
        <v>1.1235891700895568</v>
      </c>
      <c r="AE715" s="112">
        <f>(幕後結果!$AG$2+幕後結果!$AG$4*幕後結果_最佳化!$S1716)*12/3</f>
        <v>0.6238661104541201</v>
      </c>
      <c r="AF715" s="112">
        <f>(幕後結果!$AH$2+幕後結果!$AH$4*幕後結果_最佳化!$T1716)*12/3</f>
        <v>-0.22775852765771523</v>
      </c>
      <c r="AG715" s="112">
        <f>(幕後結果!$AI$2+幕後結果!$AI$4*幕後結果_最佳化!$U1716)*12/3</f>
        <v>0.18987259412865834</v>
      </c>
      <c r="AH715" s="112">
        <f>(幕後結果!$AJ$2+幕後結果!$AJ$4*幕後結果_最佳化!$V1716)*12/3</f>
        <v>0.8629037821462443</v>
      </c>
      <c r="AI715" s="86">
        <f>(幕後結果!$AK$2+幕後結果!$AK$4*幕後結果_最佳化!$W1716)*12/3</f>
        <v>-0.19296747103693179</v>
      </c>
      <c r="AJ715" s="46"/>
      <c r="AK715" s="46"/>
      <c r="AL715" s="46"/>
      <c r="AM715" s="94">
        <v>714</v>
      </c>
      <c r="AN715" s="112">
        <f t="shared" si="144"/>
        <v>7.9032319768192513E-2</v>
      </c>
      <c r="AO715" s="112">
        <f t="shared" si="145"/>
        <v>9.3023486942525338E-2</v>
      </c>
      <c r="AP715" s="112">
        <f t="shared" si="146"/>
        <v>0.15679214424220853</v>
      </c>
      <c r="AQ715" s="112">
        <f t="shared" si="147"/>
        <v>0.15879183910635739</v>
      </c>
      <c r="AR715" s="112">
        <f t="shared" si="148"/>
        <v>0.10246914875627723</v>
      </c>
      <c r="AS715" s="112">
        <f t="shared" si="149"/>
        <v>1.3319263762170446E-2</v>
      </c>
      <c r="AT715" s="112">
        <f t="shared" si="150"/>
        <v>3.8587690467702974E-2</v>
      </c>
      <c r="AU715" s="112">
        <f t="shared" si="151"/>
        <v>4.1749009589658548E-2</v>
      </c>
      <c r="AV715" s="112">
        <f t="shared" si="152"/>
        <v>0.12162142127995947</v>
      </c>
      <c r="AW715" s="112">
        <f t="shared" si="153"/>
        <v>0.19461367608494753</v>
      </c>
      <c r="AX715" s="112">
        <f t="shared" si="154"/>
        <v>0.99999999999999989</v>
      </c>
      <c r="AY715" s="112">
        <f>SUMPRODUCT(AN715:AW715,幕後結果_最佳化!$Z$1005:$AI$1005)</f>
        <v>0.46623350836821814</v>
      </c>
      <c r="AZ715" s="112">
        <f>(SUMPRODUCT(AN715:AW715,MMULT(AN715:AW715,幕後結果!$AB$9:$AK$18)))*252</f>
        <v>5.2360394891582035E-2</v>
      </c>
      <c r="BA715" s="112">
        <f t="shared" si="155"/>
        <v>0.22882393863313785</v>
      </c>
      <c r="BB715" s="88">
        <f t="shared" si="156"/>
        <v>1.850040301276904</v>
      </c>
      <c r="BC715" s="46"/>
      <c r="BD715" s="46"/>
    </row>
    <row r="716" spans="1:56">
      <c r="A716" s="81">
        <v>715</v>
      </c>
      <c r="B716" s="112">
        <v>0.47094496150353971</v>
      </c>
      <c r="C716" s="112">
        <v>0.8311180827667044</v>
      </c>
      <c r="D716" s="112">
        <v>0.63995934715187919</v>
      </c>
      <c r="E716" s="112">
        <v>0.22274333812191682</v>
      </c>
      <c r="F716" s="112">
        <v>0.17370026991927112</v>
      </c>
      <c r="G716" s="112">
        <v>0.51913027577970694</v>
      </c>
      <c r="H716" s="112">
        <v>7.247840894314006E-2</v>
      </c>
      <c r="I716" s="112">
        <v>0.74543583138112801</v>
      </c>
      <c r="J716" s="112">
        <v>0.48732267461213752</v>
      </c>
      <c r="K716" s="90">
        <v>0.99507766912781759</v>
      </c>
      <c r="L716" s="91"/>
      <c r="M716" s="92">
        <v>715</v>
      </c>
      <c r="N716" s="115">
        <v>-7.2894685555187647E-2</v>
      </c>
      <c r="O716" s="115">
        <v>0.95859297195305115</v>
      </c>
      <c r="P716" s="115">
        <v>0.35835013210265632</v>
      </c>
      <c r="Q716" s="115">
        <v>-0.76296096447771911</v>
      </c>
      <c r="R716" s="115">
        <v>-0.93964333534077937</v>
      </c>
      <c r="S716" s="115">
        <v>4.7970882298591984E-2</v>
      </c>
      <c r="T716" s="115">
        <v>-1.4575782878811658</v>
      </c>
      <c r="U716" s="112">
        <v>0.66019556616123531</v>
      </c>
      <c r="V716" s="112">
        <v>-3.1782692278881072E-2</v>
      </c>
      <c r="W716" s="84">
        <v>2.5812382396906726</v>
      </c>
      <c r="X716" s="46"/>
      <c r="Y716" s="85">
        <v>715</v>
      </c>
      <c r="Z716" s="112">
        <f>(幕後結果!$AB$2+幕後結果!$AB$4*幕後結果_最佳化!$N1717)*12/3</f>
        <v>-0.13879275071904582</v>
      </c>
      <c r="AA716" s="112">
        <f>(幕後結果!$AC$2+幕後結果!$AC$4*幕後結果_最佳化!$O1717)*12/3</f>
        <v>-6.3241120157619735E-2</v>
      </c>
      <c r="AB716" s="112">
        <f>(幕後結果!$AD$2+幕後結果!$AD$4*幕後結果_最佳化!$P1717)*12/3</f>
        <v>0.84808613040206093</v>
      </c>
      <c r="AC716" s="112">
        <f>(幕後結果!$AE$2+幕後結果!$AE$4*幕後結果_最佳化!$Q1717)*12/3</f>
        <v>0.580590309355276</v>
      </c>
      <c r="AD716" s="112">
        <f>(幕後結果!$AF$2+幕後結果!$AF$4*幕後結果_最佳化!$R1717)*12/3</f>
        <v>1.265263469633984</v>
      </c>
      <c r="AE716" s="112">
        <f>(幕後結果!$AG$2+幕後結果!$AG$4*幕後結果_最佳化!$S1717)*12/3</f>
        <v>9.9561034211151506E-3</v>
      </c>
      <c r="AF716" s="112">
        <f>(幕後結果!$AH$2+幕後結果!$AH$4*幕後結果_最佳化!$T1717)*12/3</f>
        <v>-1.0862218538083632</v>
      </c>
      <c r="AG716" s="112">
        <f>(幕後結果!$AI$2+幕後結果!$AI$4*幕後結果_最佳化!$U1717)*12/3</f>
        <v>0.46994917812084686</v>
      </c>
      <c r="AH716" s="112">
        <f>(幕後結果!$AJ$2+幕後結果!$AJ$4*幕後結果_最佳化!$V1717)*12/3</f>
        <v>0.61570252022544525</v>
      </c>
      <c r="AI716" s="86">
        <f>(幕後結果!$AK$2+幕後結果!$AK$4*幕後結果_最佳化!$W1717)*12/3</f>
        <v>1.9558185721949455</v>
      </c>
      <c r="AJ716" s="46"/>
      <c r="AK716" s="46"/>
      <c r="AL716" s="46"/>
      <c r="AM716" s="94">
        <v>715</v>
      </c>
      <c r="AN716" s="112">
        <f t="shared" si="144"/>
        <v>7.651372681427758E-2</v>
      </c>
      <c r="AO716" s="112">
        <f t="shared" si="145"/>
        <v>9.6192719698582063E-2</v>
      </c>
      <c r="AP716" s="112">
        <f t="shared" si="146"/>
        <v>1.4250703048155554E-2</v>
      </c>
      <c r="AQ716" s="112">
        <f t="shared" si="147"/>
        <v>1.9984091099882747E-2</v>
      </c>
      <c r="AR716" s="112">
        <f t="shared" si="148"/>
        <v>0.15427210747387268</v>
      </c>
      <c r="AS716" s="112">
        <f t="shared" si="149"/>
        <v>0.12725393671033619</v>
      </c>
      <c r="AT716" s="112">
        <f t="shared" si="150"/>
        <v>0.19707413564122583</v>
      </c>
      <c r="AU716" s="112">
        <f t="shared" si="151"/>
        <v>7.0361375427381388E-3</v>
      </c>
      <c r="AV716" s="112">
        <f t="shared" si="152"/>
        <v>0.14932992462409436</v>
      </c>
      <c r="AW716" s="112">
        <f t="shared" si="153"/>
        <v>0.15809251734683485</v>
      </c>
      <c r="AX716" s="112">
        <f t="shared" si="154"/>
        <v>1</v>
      </c>
      <c r="AY716" s="112">
        <f>SUMPRODUCT(AN716:AW716,幕後結果_最佳化!$Z$1005:$AI$1005)</f>
        <v>0.3740433192135606</v>
      </c>
      <c r="AZ716" s="112">
        <f>(SUMPRODUCT(AN716:AW716,MMULT(AN716:AW716,幕後結果!$AB$9:$AK$18)))*252</f>
        <v>5.1926356339452327E-2</v>
      </c>
      <c r="BA716" s="112">
        <f t="shared" si="155"/>
        <v>0.2278735534006795</v>
      </c>
      <c r="BB716" s="88">
        <f t="shared" si="156"/>
        <v>1.4531889035464225</v>
      </c>
      <c r="BC716" s="46"/>
      <c r="BD716" s="46"/>
    </row>
    <row r="717" spans="1:56">
      <c r="A717" s="81">
        <v>716</v>
      </c>
      <c r="B717" s="112">
        <v>0.62495700485239736</v>
      </c>
      <c r="C717" s="112">
        <v>0.88951505244678253</v>
      </c>
      <c r="D717" s="112">
        <v>0.1159325980689716</v>
      </c>
      <c r="E717" s="112">
        <v>0.83532217612597859</v>
      </c>
      <c r="F717" s="112">
        <v>0.8387039720693048</v>
      </c>
      <c r="G717" s="112">
        <v>0.33490030022279393</v>
      </c>
      <c r="H717" s="112">
        <v>0.11654668736634033</v>
      </c>
      <c r="I717" s="112">
        <v>0.17178986847076794</v>
      </c>
      <c r="J717" s="112">
        <v>0.35777168376686852</v>
      </c>
      <c r="K717" s="90">
        <v>0.42970091583450132</v>
      </c>
      <c r="L717" s="91"/>
      <c r="M717" s="92">
        <v>716</v>
      </c>
      <c r="N717" s="115">
        <v>0.318525980761659</v>
      </c>
      <c r="O717" s="115">
        <v>1.2239531672964934</v>
      </c>
      <c r="P717" s="115">
        <v>-1.1955679722183348</v>
      </c>
      <c r="Q717" s="115">
        <v>0.9754125764603605</v>
      </c>
      <c r="R717" s="115">
        <v>0.98914530157377833</v>
      </c>
      <c r="S717" s="115">
        <v>-0.42642168834027028</v>
      </c>
      <c r="T717" s="115">
        <v>-1.1924282348115187</v>
      </c>
      <c r="U717" s="112">
        <v>-0.9471158735666444</v>
      </c>
      <c r="V717" s="112">
        <v>-0.36442138675598235</v>
      </c>
      <c r="W717" s="84">
        <v>-0.17713566063648603</v>
      </c>
      <c r="X717" s="46"/>
      <c r="Y717" s="85">
        <v>716</v>
      </c>
      <c r="Z717" s="112">
        <f>(幕後結果!$AB$2+幕後結果!$AB$4*幕後結果_最佳化!$N1718)*12/3</f>
        <v>0.34717573289628473</v>
      </c>
      <c r="AA717" s="112">
        <f>(幕後結果!$AC$2+幕後結果!$AC$4*幕後結果_最佳化!$O1718)*12/3</f>
        <v>0.33645319459988166</v>
      </c>
      <c r="AB717" s="112">
        <f>(幕後結果!$AD$2+幕後結果!$AD$4*幕後結果_最佳化!$P1718)*12/3</f>
        <v>-0.35268235545223331</v>
      </c>
      <c r="AC717" s="112">
        <f>(幕後結果!$AE$2+幕後結果!$AE$4*幕後結果_最佳化!$Q1718)*12/3</f>
        <v>1.5440899937804167</v>
      </c>
      <c r="AD717" s="112">
        <f>(幕後結果!$AF$2+幕後結果!$AF$4*幕後結果_最佳化!$R1718)*12/3</f>
        <v>3.5293597417417732</v>
      </c>
      <c r="AE717" s="112">
        <f>(幕後結果!$AG$2+幕後結果!$AG$4*幕後結果_最佳化!$S1718)*12/3</f>
        <v>4.0374407955379207E-2</v>
      </c>
      <c r="AF717" s="112">
        <f>(幕後結果!$AH$2+幕後結果!$AH$4*幕後結果_最佳化!$T1718)*12/3</f>
        <v>-0.6307837431264004</v>
      </c>
      <c r="AG717" s="112">
        <f>(幕後結果!$AI$2+幕後結果!$AI$4*幕後結果_最佳化!$U1718)*12/3</f>
        <v>0.28622518888684811</v>
      </c>
      <c r="AH717" s="112">
        <f>(幕後結果!$AJ$2+幕後結果!$AJ$4*幕後結果_最佳化!$V1718)*12/3</f>
        <v>0.95122623622798308</v>
      </c>
      <c r="AI717" s="86">
        <f>(幕後結果!$AK$2+幕後結果!$AK$4*幕後結果_最佳化!$W1718)*12/3</f>
        <v>0.41115303829774991</v>
      </c>
      <c r="AJ717" s="46"/>
      <c r="AK717" s="46"/>
      <c r="AL717" s="46"/>
      <c r="AM717" s="94">
        <v>716</v>
      </c>
      <c r="AN717" s="112">
        <f t="shared" si="144"/>
        <v>0.12111730486967977</v>
      </c>
      <c r="AO717" s="112">
        <f t="shared" si="145"/>
        <v>0.13348783977514111</v>
      </c>
      <c r="AP717" s="112">
        <f t="shared" si="146"/>
        <v>0.15705809258820155</v>
      </c>
      <c r="AQ717" s="112">
        <f t="shared" si="147"/>
        <v>0.22533946166349575</v>
      </c>
      <c r="AR717" s="112">
        <f t="shared" si="148"/>
        <v>6.9340444284546901E-2</v>
      </c>
      <c r="AS717" s="112">
        <f t="shared" si="149"/>
        <v>5.4145615622476183E-2</v>
      </c>
      <c r="AT717" s="112">
        <f t="shared" si="150"/>
        <v>4.0067048307159257E-2</v>
      </c>
      <c r="AU717" s="112">
        <f t="shared" si="151"/>
        <v>0.10052007380744388</v>
      </c>
      <c r="AV717" s="112">
        <f t="shared" si="152"/>
        <v>7.830078512287468E-2</v>
      </c>
      <c r="AW717" s="112">
        <f t="shared" si="153"/>
        <v>2.0623333958980829E-2</v>
      </c>
      <c r="AX717" s="112">
        <f t="shared" si="154"/>
        <v>0.99999999999999989</v>
      </c>
      <c r="AY717" s="112">
        <f>SUMPRODUCT(AN717:AW717,幕後結果_最佳化!$Z$1005:$AI$1005)</f>
        <v>0.35226472621180976</v>
      </c>
      <c r="AZ717" s="112">
        <f>(SUMPRODUCT(AN717:AW717,MMULT(AN717:AW717,幕後結果!$AB$9:$AK$18)))*252</f>
        <v>5.4647193208570602E-2</v>
      </c>
      <c r="BA717" s="112">
        <f t="shared" si="155"/>
        <v>0.23376739124302731</v>
      </c>
      <c r="BB717" s="88">
        <f t="shared" si="156"/>
        <v>1.3233869983610784</v>
      </c>
      <c r="BC717" s="46"/>
      <c r="BD717" s="46"/>
    </row>
    <row r="718" spans="1:56">
      <c r="A718" s="81">
        <v>717</v>
      </c>
      <c r="B718" s="112">
        <v>0.28707040871353118</v>
      </c>
      <c r="C718" s="112">
        <v>0.8558235914236334</v>
      </c>
      <c r="D718" s="112">
        <v>0.50835844729066326</v>
      </c>
      <c r="E718" s="112">
        <v>1.5705226624333379E-2</v>
      </c>
      <c r="F718" s="112">
        <v>0.46442522748336357</v>
      </c>
      <c r="G718" s="112">
        <v>0.2132184456252828</v>
      </c>
      <c r="H718" s="112">
        <v>0.78273910857829998</v>
      </c>
      <c r="I718" s="112">
        <v>0.3567857619769299</v>
      </c>
      <c r="J718" s="112">
        <v>0.93176759068376325</v>
      </c>
      <c r="K718" s="90">
        <v>0.73441364288730826</v>
      </c>
      <c r="L718" s="91"/>
      <c r="M718" s="92">
        <v>717</v>
      </c>
      <c r="N718" s="115">
        <v>-0.56196360327022177</v>
      </c>
      <c r="O718" s="115">
        <v>1.0617420211696953</v>
      </c>
      <c r="P718" s="115">
        <v>2.0953053381223514E-2</v>
      </c>
      <c r="Q718" s="115">
        <v>-2.1518337169437793</v>
      </c>
      <c r="R718" s="115">
        <v>-8.9291240959543897E-2</v>
      </c>
      <c r="S718" s="115">
        <v>-0.79530364934939035</v>
      </c>
      <c r="T718" s="115">
        <v>0.78147736769736464</v>
      </c>
      <c r="U718" s="112">
        <v>-0.36706367245088783</v>
      </c>
      <c r="V718" s="112">
        <v>1.489085640234993</v>
      </c>
      <c r="W718" s="84">
        <v>0.62621685356839962</v>
      </c>
      <c r="X718" s="46"/>
      <c r="Y718" s="85">
        <v>717</v>
      </c>
      <c r="Z718" s="112">
        <f>(幕後結果!$AB$2+幕後結果!$AB$4*幕後結果_最佳化!$N1719)*12/3</f>
        <v>-0.74599645961308658</v>
      </c>
      <c r="AA718" s="112">
        <f>(幕後結果!$AC$2+幕後結果!$AC$4*幕後結果_最佳化!$O1719)*12/3</f>
        <v>3.6413003103964892E-2</v>
      </c>
      <c r="AB718" s="112">
        <f>(幕後結果!$AD$2+幕後結果!$AD$4*幕後結果_最佳化!$P1719)*12/3</f>
        <v>0.41909671992610198</v>
      </c>
      <c r="AC718" s="112">
        <f>(幕後結果!$AE$2+幕後結果!$AE$4*幕後結果_最佳化!$Q1719)*12/3</f>
        <v>-0.51737706983052201</v>
      </c>
      <c r="AD718" s="112">
        <f>(幕後結果!$AF$2+幕後結果!$AF$4*幕後結果_最佳化!$R1719)*12/3</f>
        <v>1.6522593132798928</v>
      </c>
      <c r="AE718" s="112">
        <f>(幕後結果!$AG$2+幕後結果!$AG$4*幕後結果_最佳化!$S1719)*12/3</f>
        <v>-0.7478782996706892</v>
      </c>
      <c r="AF718" s="112">
        <f>(幕後結果!$AH$2+幕後結果!$AH$4*幕後結果_最佳化!$T1719)*12/3</f>
        <v>0.41377640110179775</v>
      </c>
      <c r="AG718" s="112">
        <f>(幕後結果!$AI$2+幕後結果!$AI$4*幕後結果_最佳化!$U1719)*12/3</f>
        <v>-1.0007667160051013</v>
      </c>
      <c r="AH718" s="112">
        <f>(幕後結果!$AJ$2+幕後結果!$AJ$4*幕後結果_最佳化!$V1719)*12/3</f>
        <v>2.6805466530840838</v>
      </c>
      <c r="AI718" s="86">
        <f>(幕後結果!$AK$2+幕後結果!$AK$4*幕後結果_最佳化!$W1719)*12/3</f>
        <v>0.96498142235015394</v>
      </c>
      <c r="AJ718" s="46"/>
      <c r="AK718" s="46"/>
      <c r="AL718" s="46"/>
      <c r="AM718" s="94">
        <v>717</v>
      </c>
      <c r="AN718" s="112">
        <f t="shared" si="144"/>
        <v>0.17812987952425577</v>
      </c>
      <c r="AO718" s="112">
        <f t="shared" si="145"/>
        <v>0.11241314890957868</v>
      </c>
      <c r="AP718" s="112">
        <f t="shared" si="146"/>
        <v>0.10614511194412428</v>
      </c>
      <c r="AQ718" s="112">
        <f t="shared" si="147"/>
        <v>0.15126881927009916</v>
      </c>
      <c r="AR718" s="112">
        <f t="shared" si="148"/>
        <v>5.8480155996352069E-2</v>
      </c>
      <c r="AS718" s="112">
        <f t="shared" si="149"/>
        <v>0.16134523193763614</v>
      </c>
      <c r="AT718" s="112">
        <f t="shared" si="150"/>
        <v>0.12851129709182019</v>
      </c>
      <c r="AU718" s="112">
        <f t="shared" si="151"/>
        <v>2.8873841967463579E-2</v>
      </c>
      <c r="AV718" s="112">
        <f t="shared" si="152"/>
        <v>4.0002712826763834E-2</v>
      </c>
      <c r="AW718" s="112">
        <f t="shared" si="153"/>
        <v>3.4829800531906326E-2</v>
      </c>
      <c r="AX718" s="112">
        <f t="shared" si="154"/>
        <v>1</v>
      </c>
      <c r="AY718" s="112">
        <f>SUMPRODUCT(AN718:AW718,幕後結果_最佳化!$Z$1005:$AI$1005)</f>
        <v>0.17778473553512231</v>
      </c>
      <c r="AZ718" s="112">
        <f>(SUMPRODUCT(AN718:AW718,MMULT(AN718:AW718,幕後結果!$AB$9:$AK$18)))*252</f>
        <v>4.865750679291795E-2</v>
      </c>
      <c r="BA718" s="112">
        <f t="shared" si="155"/>
        <v>0.22058446634547491</v>
      </c>
      <c r="BB718" s="88">
        <f t="shared" si="156"/>
        <v>0.61148791558091209</v>
      </c>
      <c r="BC718" s="46"/>
      <c r="BD718" s="46"/>
    </row>
    <row r="719" spans="1:56">
      <c r="A719" s="81">
        <v>718</v>
      </c>
      <c r="B719" s="112">
        <v>4.4654550313658614E-2</v>
      </c>
      <c r="C719" s="112">
        <v>2.6831908473145205E-2</v>
      </c>
      <c r="D719" s="112">
        <v>0.39681867945742466</v>
      </c>
      <c r="E719" s="112">
        <v>0.69545934972403978</v>
      </c>
      <c r="F719" s="112">
        <v>1.5402211787654441E-2</v>
      </c>
      <c r="G719" s="112">
        <v>0.94768629025548146</v>
      </c>
      <c r="H719" s="112">
        <v>4.4817617249306441E-2</v>
      </c>
      <c r="I719" s="112">
        <v>0.54812402392290926</v>
      </c>
      <c r="J719" s="112">
        <v>0.49549396654108246</v>
      </c>
      <c r="K719" s="90">
        <v>0.71460670801515036</v>
      </c>
      <c r="L719" s="91"/>
      <c r="M719" s="92">
        <v>718</v>
      </c>
      <c r="N719" s="115">
        <v>-1.6990535163322598</v>
      </c>
      <c r="O719" s="115">
        <v>-1.9295403414476795</v>
      </c>
      <c r="P719" s="115">
        <v>-0.26159025363083721</v>
      </c>
      <c r="Q719" s="115">
        <v>0.51138527947544798</v>
      </c>
      <c r="R719" s="115">
        <v>-2.1595899957686782</v>
      </c>
      <c r="S719" s="115">
        <v>1.6228221958927014</v>
      </c>
      <c r="T719" s="115">
        <v>-1.6973249935560379</v>
      </c>
      <c r="U719" s="112">
        <v>0.12092309131471306</v>
      </c>
      <c r="V719" s="112">
        <v>-1.1295191045896099E-2</v>
      </c>
      <c r="W719" s="84">
        <v>0.56689343613708476</v>
      </c>
      <c r="X719" s="46"/>
      <c r="Y719" s="85">
        <v>718</v>
      </c>
      <c r="Z719" s="112">
        <f>(幕後結果!$AB$2+幕後結果!$AB$4*幕後結果_最佳化!$N1720)*12/3</f>
        <v>-2.1577508924711024</v>
      </c>
      <c r="AA719" s="112">
        <f>(幕後結果!$AC$2+幕後結果!$AC$4*幕後結果_最佳化!$O1720)*12/3</f>
        <v>-4.184588380945053</v>
      </c>
      <c r="AB719" s="112">
        <f>(幕後結果!$AD$2+幕後結果!$AD$4*幕後結果_最佳化!$P1720)*12/3</f>
        <v>-0.4718488287127946</v>
      </c>
      <c r="AC719" s="112">
        <f>(幕後結果!$AE$2+幕後結果!$AE$4*幕後結果_最佳化!$Q1720)*12/3</f>
        <v>0.7619657729493543</v>
      </c>
      <c r="AD719" s="112">
        <f>(幕後結果!$AF$2+幕後結果!$AF$4*幕後結果_最佳化!$R1720)*12/3</f>
        <v>-1.0447346215644586</v>
      </c>
      <c r="AE719" s="112">
        <f>(幕後結果!$AG$2+幕後結果!$AG$4*幕後結果_最佳化!$S1720)*12/3</f>
        <v>0.6042185620782502</v>
      </c>
      <c r="AF719" s="112">
        <f>(幕後結果!$AH$2+幕後結果!$AH$4*幕後結果_最佳化!$T1720)*12/3</f>
        <v>-1.6738071253793745</v>
      </c>
      <c r="AG719" s="112">
        <f>(幕後結果!$AI$2+幕後結果!$AI$4*幕後結果_最佳化!$U1720)*12/3</f>
        <v>-0.34681201425091679</v>
      </c>
      <c r="AH719" s="112">
        <f>(幕後結果!$AJ$2+幕後結果!$AJ$4*幕後結果_最佳化!$V1720)*12/3</f>
        <v>-0.31065651178634579</v>
      </c>
      <c r="AI719" s="86">
        <f>(幕後結果!$AK$2+幕後結果!$AK$4*幕後結果_最佳化!$W1720)*12/3</f>
        <v>-0.84742437514635627</v>
      </c>
      <c r="AJ719" s="46"/>
      <c r="AK719" s="46"/>
      <c r="AL719" s="46"/>
      <c r="AM719" s="94">
        <v>718</v>
      </c>
      <c r="AN719" s="112">
        <f t="shared" si="144"/>
        <v>8.3979649125484668E-2</v>
      </c>
      <c r="AO719" s="112">
        <f t="shared" si="145"/>
        <v>9.8589171565972036E-2</v>
      </c>
      <c r="AP719" s="112">
        <f t="shared" si="146"/>
        <v>5.0063119609033611E-2</v>
      </c>
      <c r="AQ719" s="112">
        <f t="shared" si="147"/>
        <v>6.6896764152196281E-2</v>
      </c>
      <c r="AR719" s="112">
        <f t="shared" si="148"/>
        <v>0.16003998546226442</v>
      </c>
      <c r="AS719" s="112">
        <f t="shared" si="149"/>
        <v>9.6683209016672503E-2</v>
      </c>
      <c r="AT719" s="112">
        <f t="shared" si="150"/>
        <v>0.11444256132573624</v>
      </c>
      <c r="AU719" s="112">
        <f t="shared" si="151"/>
        <v>9.5027449852689738E-2</v>
      </c>
      <c r="AV719" s="112">
        <f t="shared" si="152"/>
        <v>0.1131259914552263</v>
      </c>
      <c r="AW719" s="112">
        <f t="shared" si="153"/>
        <v>0.12115209843472426</v>
      </c>
      <c r="AX719" s="112">
        <f t="shared" si="154"/>
        <v>1</v>
      </c>
      <c r="AY719" s="112">
        <f>SUMPRODUCT(AN719:AW719,幕後結果_最佳化!$Z$1005:$AI$1005)</f>
        <v>0.43673349627457592</v>
      </c>
      <c r="AZ719" s="112">
        <f>(SUMPRODUCT(AN719:AW719,MMULT(AN719:AW719,幕後結果!$AB$9:$AK$18)))*252</f>
        <v>5.2517409965948676E-2</v>
      </c>
      <c r="BA719" s="112">
        <f t="shared" si="155"/>
        <v>0.22916677325901474</v>
      </c>
      <c r="BB719" s="88">
        <f t="shared" si="156"/>
        <v>1.7185453662143566</v>
      </c>
      <c r="BC719" s="46"/>
      <c r="BD719" s="46"/>
    </row>
    <row r="720" spans="1:56">
      <c r="A720" s="81">
        <v>719</v>
      </c>
      <c r="B720" s="112">
        <v>0.34785789688149116</v>
      </c>
      <c r="C720" s="112">
        <v>0.87122113693157566</v>
      </c>
      <c r="D720" s="112">
        <v>0.18879293988657175</v>
      </c>
      <c r="E720" s="112">
        <v>0.81107056782093867</v>
      </c>
      <c r="F720" s="112">
        <v>0.84382698260267763</v>
      </c>
      <c r="G720" s="112">
        <v>0.19695828218312283</v>
      </c>
      <c r="H720" s="112">
        <v>0.98667791772832381</v>
      </c>
      <c r="I720" s="112">
        <v>0.41111746651656333</v>
      </c>
      <c r="J720" s="112">
        <v>0.25614329197392838</v>
      </c>
      <c r="K720" s="90">
        <v>0.54365271261566872</v>
      </c>
      <c r="L720" s="91"/>
      <c r="M720" s="92">
        <v>719</v>
      </c>
      <c r="N720" s="115">
        <v>-0.39111018333645781</v>
      </c>
      <c r="O720" s="115">
        <v>1.1321824755657603</v>
      </c>
      <c r="P720" s="115">
        <v>-0.88235311820211915</v>
      </c>
      <c r="Q720" s="115">
        <v>0.88184827014821332</v>
      </c>
      <c r="R720" s="115">
        <v>1.0103115801554197</v>
      </c>
      <c r="S720" s="115">
        <v>-0.85253618491751326</v>
      </c>
      <c r="T720" s="115">
        <v>2.2166917265194908</v>
      </c>
      <c r="U720" s="112">
        <v>-0.22467137721977354</v>
      </c>
      <c r="V720" s="112">
        <v>-0.65528141556608455</v>
      </c>
      <c r="W720" s="84">
        <v>0.10964039299949055</v>
      </c>
      <c r="X720" s="46"/>
      <c r="Y720" s="85">
        <v>719</v>
      </c>
      <c r="Z720" s="112">
        <f>(幕後結果!$AB$2+幕後結果!$AB$4*幕後結果_最佳化!$N1721)*12/3</f>
        <v>-0.53387332828487488</v>
      </c>
      <c r="AA720" s="112">
        <f>(幕後結果!$AC$2+幕後結果!$AC$4*幕後結果_最佳化!$O1721)*12/3</f>
        <v>0.14832969831480169</v>
      </c>
      <c r="AB720" s="112">
        <f>(幕後結果!$AD$2+幕後結果!$AD$4*幕後結果_最佳化!$P1721)*12/3</f>
        <v>-0.30450500411387704</v>
      </c>
      <c r="AC720" s="112">
        <f>(幕後結果!$AE$2+幕後結果!$AE$4*幕後結果_最佳化!$Q1721)*12/3</f>
        <v>1.4919301937882417</v>
      </c>
      <c r="AD720" s="112">
        <f>(幕後結果!$AF$2+幕後結果!$AF$4*幕後結果_最佳化!$R1721)*12/3</f>
        <v>3.339379582170146</v>
      </c>
      <c r="AE720" s="112">
        <f>(幕後結果!$AG$2+幕後結果!$AG$4*幕後結果_最佳化!$S1721)*12/3</f>
        <v>-0.39636190135792376</v>
      </c>
      <c r="AF720" s="112">
        <f>(幕後結果!$AH$2+幕後結果!$AH$4*幕後結果_最佳化!$T1721)*12/3</f>
        <v>1.6719396123482575</v>
      </c>
      <c r="AG720" s="112">
        <f>(幕後結果!$AI$2+幕後結果!$AI$4*幕後結果_最佳化!$U1721)*12/3</f>
        <v>0.88077233761492957</v>
      </c>
      <c r="AH720" s="112">
        <f>(幕後結果!$AJ$2+幕後結果!$AJ$4*幕後結果_最佳化!$V1721)*12/3</f>
        <v>1.0837302864819738</v>
      </c>
      <c r="AI720" s="86">
        <f>(幕後結果!$AK$2+幕後結果!$AK$4*幕後結果_最佳化!$W1721)*12/3</f>
        <v>0.5762540089260757</v>
      </c>
      <c r="AJ720" s="46"/>
      <c r="AK720" s="46"/>
      <c r="AL720" s="46"/>
      <c r="AM720" s="94">
        <v>719</v>
      </c>
      <c r="AN720" s="112">
        <f t="shared" si="144"/>
        <v>6.7798274688897611E-2</v>
      </c>
      <c r="AO720" s="112">
        <f t="shared" si="145"/>
        <v>0.1004761326631497</v>
      </c>
      <c r="AP720" s="112">
        <f t="shared" si="146"/>
        <v>1.2419444731849923E-2</v>
      </c>
      <c r="AQ720" s="112">
        <f t="shared" si="147"/>
        <v>8.5132890742432177E-3</v>
      </c>
      <c r="AR720" s="112">
        <f t="shared" si="148"/>
        <v>9.2434926252321817E-2</v>
      </c>
      <c r="AS720" s="112">
        <f t="shared" si="149"/>
        <v>0.19853274195585766</v>
      </c>
      <c r="AT720" s="112">
        <f t="shared" si="150"/>
        <v>7.402026531759151E-2</v>
      </c>
      <c r="AU720" s="112">
        <f t="shared" si="151"/>
        <v>2.186203185651733E-2</v>
      </c>
      <c r="AV720" s="112">
        <f t="shared" si="152"/>
        <v>0.23132994773821555</v>
      </c>
      <c r="AW720" s="112">
        <f t="shared" si="153"/>
        <v>0.19261294572135559</v>
      </c>
      <c r="AX720" s="112">
        <f t="shared" si="154"/>
        <v>1</v>
      </c>
      <c r="AY720" s="112">
        <f>SUMPRODUCT(AN720:AW720,幕後結果_最佳化!$Z$1005:$AI$1005)</f>
        <v>0.33656958513669549</v>
      </c>
      <c r="AZ720" s="112">
        <f>(SUMPRODUCT(AN720:AW720,MMULT(AN720:AW720,幕後結果!$AB$9:$AK$18)))*252</f>
        <v>5.7186373654075938E-2</v>
      </c>
      <c r="BA720" s="112">
        <f t="shared" si="155"/>
        <v>0.23913672585798262</v>
      </c>
      <c r="BB720" s="88">
        <f t="shared" si="156"/>
        <v>1.2280405031182813</v>
      </c>
      <c r="BC720" s="46"/>
      <c r="BD720" s="46"/>
    </row>
    <row r="721" spans="1:56">
      <c r="A721" s="81">
        <v>720</v>
      </c>
      <c r="B721" s="112">
        <v>0.57719279439043647</v>
      </c>
      <c r="C721" s="112">
        <v>0.4731351832504691</v>
      </c>
      <c r="D721" s="112">
        <v>0.97128368541700083</v>
      </c>
      <c r="E721" s="112">
        <v>0.94891602310413181</v>
      </c>
      <c r="F721" s="112">
        <v>0.85503745364228134</v>
      </c>
      <c r="G721" s="112">
        <v>0.84788927530277469</v>
      </c>
      <c r="H721" s="112">
        <v>0.40569768083995261</v>
      </c>
      <c r="I721" s="112">
        <v>6.8771407379289107E-2</v>
      </c>
      <c r="J721" s="112">
        <v>0.13859459485347481</v>
      </c>
      <c r="K721" s="90">
        <v>0.27000200223127546</v>
      </c>
      <c r="L721" s="91"/>
      <c r="M721" s="92">
        <v>720</v>
      </c>
      <c r="N721" s="115">
        <v>0.19471711667972702</v>
      </c>
      <c r="O721" s="115">
        <v>-6.7391084615926591E-2</v>
      </c>
      <c r="P721" s="115">
        <v>1.9000037374202265</v>
      </c>
      <c r="Q721" s="115">
        <v>1.6344330477554272</v>
      </c>
      <c r="R721" s="115">
        <v>1.0582859581237869</v>
      </c>
      <c r="S721" s="115">
        <v>1.027422737567963</v>
      </c>
      <c r="T721" s="115">
        <v>-0.23862631037513973</v>
      </c>
      <c r="U721" s="112">
        <v>-1.4850038103132306</v>
      </c>
      <c r="V721" s="112">
        <v>-1.0866552684527291</v>
      </c>
      <c r="W721" s="84">
        <v>-0.61280693550569587</v>
      </c>
      <c r="X721" s="46"/>
      <c r="Y721" s="85">
        <v>720</v>
      </c>
      <c r="Z721" s="112">
        <f>(幕後結果!$AB$2+幕後結果!$AB$4*幕後結果_最佳化!$N1722)*12/3</f>
        <v>0.19346078855727278</v>
      </c>
      <c r="AA721" s="112">
        <f>(幕後結果!$AC$2+幕後結果!$AC$4*幕後結果_最佳化!$O1722)*12/3</f>
        <v>-1.4538705016157103</v>
      </c>
      <c r="AB721" s="112">
        <f>(幕後結果!$AD$2+幕後結果!$AD$4*幕後結果_最佳化!$P1722)*12/3</f>
        <v>2.1594697908913525</v>
      </c>
      <c r="AC721" s="112">
        <f>(幕後結果!$AE$2+幕後結果!$AE$4*幕後結果_最佳化!$Q1722)*12/3</f>
        <v>2.520915459219176</v>
      </c>
      <c r="AD721" s="112">
        <f>(幕後結果!$AF$2+幕後結果!$AF$4*幕後結果_最佳化!$R1722)*12/3</f>
        <v>3.8437151175113322</v>
      </c>
      <c r="AE721" s="112">
        <f>(幕後結果!$AG$2+幕後結果!$AG$4*幕後結果_最佳化!$S1722)*12/3</f>
        <v>1.272831437269502</v>
      </c>
      <c r="AF721" s="112">
        <f>(幕後結果!$AH$2+幕後結果!$AH$4*幕後結果_最佳化!$T1722)*12/3</f>
        <v>0.17073437450477755</v>
      </c>
      <c r="AG721" s="112">
        <f>(幕後結果!$AI$2+幕後結果!$AI$4*幕後結果_最佳化!$U1722)*12/3</f>
        <v>0.75764224877359376</v>
      </c>
      <c r="AH721" s="112">
        <f>(幕後結果!$AJ$2+幕後結果!$AJ$4*幕後結果_最佳化!$V1722)*12/3</f>
        <v>0.69239755497692146</v>
      </c>
      <c r="AI721" s="86">
        <f>(幕後結果!$AK$2+幕後結果!$AK$4*幕後結果_最佳化!$W1722)*12/3</f>
        <v>6.0774507150519651E-2</v>
      </c>
      <c r="AJ721" s="46"/>
      <c r="AK721" s="46"/>
      <c r="AL721" s="46"/>
      <c r="AM721" s="94">
        <v>720</v>
      </c>
      <c r="AN721" s="112">
        <f t="shared" si="144"/>
        <v>0.10496970409855751</v>
      </c>
      <c r="AO721" s="112">
        <f t="shared" si="145"/>
        <v>9.9202580457854475E-2</v>
      </c>
      <c r="AP721" s="112">
        <f t="shared" si="146"/>
        <v>7.4402444326668773E-2</v>
      </c>
      <c r="AQ721" s="112">
        <f t="shared" si="147"/>
        <v>0.16788319529750736</v>
      </c>
      <c r="AR721" s="112">
        <f t="shared" si="148"/>
        <v>3.0899938267448707E-2</v>
      </c>
      <c r="AS721" s="112">
        <f t="shared" si="149"/>
        <v>4.9359381986450943E-2</v>
      </c>
      <c r="AT721" s="112">
        <f t="shared" si="150"/>
        <v>0.20683471132865258</v>
      </c>
      <c r="AU721" s="112">
        <f t="shared" si="151"/>
        <v>7.0263692110472051E-2</v>
      </c>
      <c r="AV721" s="112">
        <f t="shared" si="152"/>
        <v>3.0202241007978158E-2</v>
      </c>
      <c r="AW721" s="112">
        <f t="shared" si="153"/>
        <v>0.16598211111840949</v>
      </c>
      <c r="AX721" s="112">
        <f t="shared" si="154"/>
        <v>1</v>
      </c>
      <c r="AY721" s="112">
        <f>SUMPRODUCT(AN721:AW721,幕後結果_最佳化!$Z$1005:$AI$1005)</f>
        <v>0.16367629120488467</v>
      </c>
      <c r="AZ721" s="112">
        <f>(SUMPRODUCT(AN721:AW721,MMULT(AN721:AW721,幕後結果!$AB$9:$AK$18)))*252</f>
        <v>4.4076724860714567E-2</v>
      </c>
      <c r="BA721" s="112">
        <f t="shared" si="155"/>
        <v>0.20994457568776234</v>
      </c>
      <c r="BB721" s="88">
        <f t="shared" si="156"/>
        <v>0.57527702637341693</v>
      </c>
      <c r="BC721" s="46"/>
      <c r="BD721" s="46"/>
    </row>
    <row r="722" spans="1:56">
      <c r="A722" s="81">
        <v>721</v>
      </c>
      <c r="B722" s="112">
        <v>0.66001486457202763</v>
      </c>
      <c r="C722" s="112">
        <v>0.18213458617465017</v>
      </c>
      <c r="D722" s="112">
        <v>0.60159811845775968</v>
      </c>
      <c r="E722" s="112">
        <v>8.0532525431747937E-2</v>
      </c>
      <c r="F722" s="112">
        <v>0.33329811115976593</v>
      </c>
      <c r="G722" s="112">
        <v>0.63104700216972209</v>
      </c>
      <c r="H722" s="112">
        <v>0.73638976754256769</v>
      </c>
      <c r="I722" s="112">
        <v>1.9947753373050325E-2</v>
      </c>
      <c r="J722" s="112">
        <v>0.20923095985621565</v>
      </c>
      <c r="K722" s="90">
        <v>0.1319594727136173</v>
      </c>
      <c r="L722" s="91"/>
      <c r="M722" s="92">
        <v>721</v>
      </c>
      <c r="N722" s="115">
        <v>0.41250369788373931</v>
      </c>
      <c r="O722" s="115">
        <v>-0.90726028199170239</v>
      </c>
      <c r="P722" s="115">
        <v>0.25748581649892399</v>
      </c>
      <c r="Q722" s="115">
        <v>-1.401498516487562</v>
      </c>
      <c r="R722" s="115">
        <v>-0.43082417204103235</v>
      </c>
      <c r="S722" s="115">
        <v>0.33462763526124095</v>
      </c>
      <c r="T722" s="115">
        <v>0.6322546913302679</v>
      </c>
      <c r="U722" s="112">
        <v>-2.0548291797255858</v>
      </c>
      <c r="V722" s="112">
        <v>-0.80909253868899711</v>
      </c>
      <c r="W722" s="84">
        <v>-1.1171763151721248</v>
      </c>
      <c r="X722" s="46"/>
      <c r="Y722" s="85">
        <v>721</v>
      </c>
      <c r="Z722" s="112">
        <f>(幕後結果!$AB$2+幕後結果!$AB$4*幕後結果_最佳化!$N1723)*12/3</f>
        <v>0.46385380488770783</v>
      </c>
      <c r="AA722" s="112">
        <f>(幕後結果!$AC$2+幕後結果!$AC$4*幕後結果_最佳化!$O1723)*12/3</f>
        <v>-2.5923491021768204</v>
      </c>
      <c r="AB722" s="112">
        <f>(幕後結果!$AD$2+幕後結果!$AD$4*幕後結果_最佳化!$P1723)*12/3</f>
        <v>0.71743116277428121</v>
      </c>
      <c r="AC722" s="112">
        <f>(幕後結果!$AE$2+幕後結果!$AE$4*幕後結果_最佳化!$Q1723)*12/3</f>
        <v>-0.20014994808716868</v>
      </c>
      <c r="AD722" s="112">
        <f>(幕後結果!$AF$2+幕後結果!$AF$4*幕後結果_最佳化!$R1723)*12/3</f>
        <v>1.2828673854499928</v>
      </c>
      <c r="AE722" s="112">
        <f>(幕後結果!$AG$2+幕後結果!$AG$4*幕後結果_最佳化!$S1723)*12/3</f>
        <v>-0.23445201516643654</v>
      </c>
      <c r="AF722" s="112">
        <f>(幕後結果!$AH$2+幕後結果!$AH$4*幕後結果_最佳化!$T1723)*12/3</f>
        <v>5.9790464436743684E-2</v>
      </c>
      <c r="AG722" s="112">
        <f>(幕後結果!$AI$2+幕後結果!$AI$4*幕後結果_最佳化!$U1723)*12/3</f>
        <v>-1.9450451572856062</v>
      </c>
      <c r="AH722" s="112">
        <f>(幕後結果!$AJ$2+幕後結果!$AJ$4*幕後結果_最佳化!$V1723)*12/3</f>
        <v>0.84466315791974222</v>
      </c>
      <c r="AI722" s="86">
        <f>(幕後結果!$AK$2+幕後結果!$AK$4*幕後結果_最佳化!$W1723)*12/3</f>
        <v>-0.94537463143308587</v>
      </c>
      <c r="AJ722" s="46"/>
      <c r="AK722" s="46"/>
      <c r="AL722" s="46"/>
      <c r="AM722" s="94">
        <v>721</v>
      </c>
      <c r="AN722" s="112">
        <f t="shared" si="144"/>
        <v>2.4501529806001732E-2</v>
      </c>
      <c r="AO722" s="112">
        <f t="shared" si="145"/>
        <v>4.4370733557103269E-2</v>
      </c>
      <c r="AP722" s="112">
        <f t="shared" si="146"/>
        <v>2.0917032285714685E-3</v>
      </c>
      <c r="AQ722" s="112">
        <f t="shared" si="147"/>
        <v>0.23045801820184544</v>
      </c>
      <c r="AR722" s="112">
        <f t="shared" si="148"/>
        <v>9.1103798392732541E-2</v>
      </c>
      <c r="AS722" s="112">
        <f t="shared" si="149"/>
        <v>2.7079772284483807E-2</v>
      </c>
      <c r="AT722" s="112">
        <f t="shared" si="150"/>
        <v>9.3241294228317562E-2</v>
      </c>
      <c r="AU722" s="112">
        <f t="shared" si="151"/>
        <v>0.22251615972541525</v>
      </c>
      <c r="AV722" s="112">
        <f t="shared" si="152"/>
        <v>0.22192012689438162</v>
      </c>
      <c r="AW722" s="112">
        <f t="shared" si="153"/>
        <v>4.2716863681147355E-2</v>
      </c>
      <c r="AX722" s="112">
        <f t="shared" si="154"/>
        <v>1</v>
      </c>
      <c r="AY722" s="112">
        <f>SUMPRODUCT(AN722:AW722,幕後結果_最佳化!$Z$1005:$AI$1005)</f>
        <v>0.67416660005891527</v>
      </c>
      <c r="AZ722" s="112">
        <f>(SUMPRODUCT(AN722:AW722,MMULT(AN722:AW722,幕後結果!$AB$9:$AK$18)))*252</f>
        <v>5.3276126902952969E-2</v>
      </c>
      <c r="BA722" s="112">
        <f t="shared" si="155"/>
        <v>0.23081621889059914</v>
      </c>
      <c r="BB722" s="88">
        <f t="shared" si="156"/>
        <v>2.734931726605049</v>
      </c>
      <c r="BC722" s="46"/>
      <c r="BD722" s="46"/>
    </row>
    <row r="723" spans="1:56">
      <c r="A723" s="81">
        <v>722</v>
      </c>
      <c r="B723" s="112">
        <v>0.68090134956806536</v>
      </c>
      <c r="C723" s="112">
        <v>0.82514534514061877</v>
      </c>
      <c r="D723" s="112">
        <v>0.78901166916612175</v>
      </c>
      <c r="E723" s="112">
        <v>0.22857173639130313</v>
      </c>
      <c r="F723" s="112">
        <v>0.29534913839823673</v>
      </c>
      <c r="G723" s="112">
        <v>0.27679520311021988</v>
      </c>
      <c r="H723" s="112">
        <v>3.6506000776766134E-2</v>
      </c>
      <c r="I723" s="112">
        <v>0.49963771542176594</v>
      </c>
      <c r="J723" s="112">
        <v>0.85282557118523905</v>
      </c>
      <c r="K723" s="90">
        <v>0.74828544530577146</v>
      </c>
      <c r="L723" s="91"/>
      <c r="M723" s="92">
        <v>722</v>
      </c>
      <c r="N723" s="115">
        <v>0.4702207638621787</v>
      </c>
      <c r="O723" s="115">
        <v>0.93515328410232879</v>
      </c>
      <c r="P723" s="115">
        <v>0.80299666586730867</v>
      </c>
      <c r="Q723" s="115">
        <v>-0.74355873959350793</v>
      </c>
      <c r="R723" s="115">
        <v>-0.53782441190529107</v>
      </c>
      <c r="S723" s="115">
        <v>-0.59238858830900754</v>
      </c>
      <c r="T723" s="115">
        <v>-1.7927556642805285</v>
      </c>
      <c r="U723" s="112">
        <v>-9.0811289207968062E-4</v>
      </c>
      <c r="V723" s="112">
        <v>1.0486290991968492</v>
      </c>
      <c r="W723" s="84">
        <v>0.66910404571031812</v>
      </c>
      <c r="X723" s="46"/>
      <c r="Y723" s="85">
        <v>722</v>
      </c>
      <c r="Z723" s="112">
        <f>(幕後結果!$AB$2+幕後結果!$AB$4*幕後結果_最佳化!$N1724)*12/3</f>
        <v>0.53551245106037415</v>
      </c>
      <c r="AA723" s="112">
        <f>(幕後結果!$AC$2+幕後結果!$AC$4*幕後結果_最佳化!$O1724)*12/3</f>
        <v>-4.8354093542031684E-2</v>
      </c>
      <c r="AB723" s="112">
        <f>(幕後結果!$AD$2+幕後結果!$AD$4*幕後結果_最佳化!$P1724)*12/3</f>
        <v>1.3943211530177646</v>
      </c>
      <c r="AC723" s="112">
        <f>(幕後結果!$AE$2+幕後結果!$AE$4*幕後結果_最佳化!$Q1724)*12/3</f>
        <v>0.72777468473525941</v>
      </c>
      <c r="AD723" s="112">
        <f>(幕後結果!$AF$2+幕後結果!$AF$4*幕後結果_最佳化!$R1724)*12/3</f>
        <v>1.9029613230845286</v>
      </c>
      <c r="AE723" s="112">
        <f>(幕後結果!$AG$2+幕後結果!$AG$4*幕後結果_最佳化!$S1724)*12/3</f>
        <v>-0.57144084270445272</v>
      </c>
      <c r="AF723" s="112">
        <f>(幕後結果!$AH$2+幕後結果!$AH$4*幕後結果_最佳化!$T1724)*12/3</f>
        <v>-1.2083457101072557</v>
      </c>
      <c r="AG723" s="112">
        <f>(幕後結果!$AI$2+幕後結果!$AI$4*幕後結果_最佳化!$U1724)*12/3</f>
        <v>0.12563754609127131</v>
      </c>
      <c r="AH723" s="112">
        <f>(幕後結果!$AJ$2+幕後結果!$AJ$4*幕後結果_最佳化!$V1724)*12/3</f>
        <v>1.8510580596282875</v>
      </c>
      <c r="AI723" s="86">
        <f>(幕後結果!$AK$2+幕後結果!$AK$4*幕後結果_最佳化!$W1724)*12/3</f>
        <v>0.99535937991117895</v>
      </c>
      <c r="AJ723" s="46"/>
      <c r="AK723" s="46"/>
      <c r="AL723" s="46"/>
      <c r="AM723" s="94">
        <v>722</v>
      </c>
      <c r="AN723" s="112">
        <f t="shared" si="144"/>
        <v>0.12859973818493647</v>
      </c>
      <c r="AO723" s="112">
        <f t="shared" si="145"/>
        <v>0.1539709417250622</v>
      </c>
      <c r="AP723" s="112">
        <f t="shared" si="146"/>
        <v>0.13344300532503578</v>
      </c>
      <c r="AQ723" s="112">
        <f t="shared" si="147"/>
        <v>2.4269347084256272E-2</v>
      </c>
      <c r="AR723" s="112">
        <f t="shared" si="148"/>
        <v>4.2391307011161172E-2</v>
      </c>
      <c r="AS723" s="112">
        <f t="shared" si="149"/>
        <v>0.15311088075970986</v>
      </c>
      <c r="AT723" s="112">
        <f t="shared" si="150"/>
        <v>6.8973189694060674E-2</v>
      </c>
      <c r="AU723" s="112">
        <f t="shared" si="151"/>
        <v>4.5107931712289807E-2</v>
      </c>
      <c r="AV723" s="112">
        <f t="shared" si="152"/>
        <v>0.13291458246253199</v>
      </c>
      <c r="AW723" s="112">
        <f t="shared" si="153"/>
        <v>0.11721907604095577</v>
      </c>
      <c r="AX723" s="112">
        <f t="shared" si="154"/>
        <v>0.99999999999999978</v>
      </c>
      <c r="AY723" s="112">
        <f>SUMPRODUCT(AN723:AW723,幕後結果_最佳化!$Z$1005:$AI$1005)</f>
        <v>0.11396938848940105</v>
      </c>
      <c r="AZ723" s="112">
        <f>(SUMPRODUCT(AN723:AW723,MMULT(AN723:AW723,幕後結果!$AB$9:$AK$18)))*252</f>
        <v>5.3526541427075629E-2</v>
      </c>
      <c r="BA723" s="112">
        <f t="shared" si="155"/>
        <v>0.231358037308142</v>
      </c>
      <c r="BB723" s="88">
        <f t="shared" si="156"/>
        <v>0.30718357277013419</v>
      </c>
      <c r="BC723" s="46"/>
      <c r="BD723" s="46"/>
    </row>
    <row r="724" spans="1:56">
      <c r="A724" s="81">
        <v>723</v>
      </c>
      <c r="B724" s="112">
        <v>0.40250639557064316</v>
      </c>
      <c r="C724" s="112">
        <v>0.77143094120670219</v>
      </c>
      <c r="D724" s="112">
        <v>0.98939192168651036</v>
      </c>
      <c r="E724" s="112">
        <v>0.43108979348671084</v>
      </c>
      <c r="F724" s="112">
        <v>0.4291264383246387</v>
      </c>
      <c r="G724" s="112">
        <v>0.5525691025587578</v>
      </c>
      <c r="H724" s="112">
        <v>0.41010849499895108</v>
      </c>
      <c r="I724" s="112">
        <v>0.25067666896721752</v>
      </c>
      <c r="J724" s="112">
        <v>0.12672032909598019</v>
      </c>
      <c r="K724" s="90">
        <v>0.62926683723261223</v>
      </c>
      <c r="L724" s="91"/>
      <c r="M724" s="92">
        <v>723</v>
      </c>
      <c r="N724" s="115">
        <v>-0.24686488749133911</v>
      </c>
      <c r="O724" s="115">
        <v>0.74356758856953009</v>
      </c>
      <c r="P724" s="115">
        <v>2.3041155757919305</v>
      </c>
      <c r="Q724" s="115">
        <v>-0.17360031178390883</v>
      </c>
      <c r="R724" s="115">
        <v>-0.17859862190804096</v>
      </c>
      <c r="S724" s="115">
        <v>0.13215487200890463</v>
      </c>
      <c r="T724" s="115">
        <v>-0.22726589643105916</v>
      </c>
      <c r="U724" s="112">
        <v>-0.67236189034848415</v>
      </c>
      <c r="V724" s="112">
        <v>-1.1420321453690148</v>
      </c>
      <c r="W724" s="84">
        <v>0.3299121726632735</v>
      </c>
      <c r="X724" s="46"/>
      <c r="Y724" s="85">
        <v>723</v>
      </c>
      <c r="Z724" s="112">
        <f>(幕後結果!$AB$2+幕後結果!$AB$4*幕後結果_最佳化!$N1725)*12/3</f>
        <v>-0.35478552397933089</v>
      </c>
      <c r="AA724" s="112">
        <f>(幕後結果!$AC$2+幕後結果!$AC$4*幕後結果_最佳化!$O1725)*12/3</f>
        <v>-0.37467719359671636</v>
      </c>
      <c r="AB724" s="112">
        <f>(幕後結果!$AD$2+幕後結果!$AD$4*幕後結果_最佳化!$P1725)*12/3</f>
        <v>2.4587771929162705</v>
      </c>
      <c r="AC724" s="112">
        <f>(幕後結果!$AE$2+幕後結果!$AE$4*幕後結果_最佳化!$Q1725)*12/3</f>
        <v>1.4190903588306873</v>
      </c>
      <c r="AD724" s="112">
        <f>(幕後結果!$AF$2+幕後結果!$AF$4*幕後結果_最佳化!$R1725)*12/3</f>
        <v>2.3519330264749554</v>
      </c>
      <c r="AE724" s="112">
        <f>(幕後結果!$AG$2+幕後結果!$AG$4*幕後結果_最佳化!$S1725)*12/3</f>
        <v>0.27512874246762775</v>
      </c>
      <c r="AF724" s="112">
        <f>(幕後結果!$AH$2+幕後結果!$AH$4*幕後結果_最佳化!$T1725)*12/3</f>
        <v>4.2652050315510642E-2</v>
      </c>
      <c r="AG724" s="112">
        <f>(幕後結果!$AI$2+幕後結果!$AI$4*幕後結果_最佳化!$U1725)*12/3</f>
        <v>0.30120342766913483</v>
      </c>
      <c r="AH724" s="112">
        <f>(幕後結果!$AJ$2+幕後結果!$AJ$4*幕後結果_最佳化!$V1725)*12/3</f>
        <v>0.26845118286953851</v>
      </c>
      <c r="AI724" s="86">
        <f>(幕後結果!$AK$2+幕後結果!$AK$4*幕後結果_最佳化!$W1725)*12/3</f>
        <v>0.60360180213105608</v>
      </c>
      <c r="AJ724" s="46"/>
      <c r="AK724" s="46"/>
      <c r="AL724" s="46"/>
      <c r="AM724" s="94">
        <v>723</v>
      </c>
      <c r="AN724" s="112">
        <f t="shared" si="144"/>
        <v>4.3288755953306383E-2</v>
      </c>
      <c r="AO724" s="112">
        <f t="shared" si="145"/>
        <v>2.4523329590971286E-2</v>
      </c>
      <c r="AP724" s="112">
        <f t="shared" si="146"/>
        <v>0.17145165135815163</v>
      </c>
      <c r="AQ724" s="112">
        <f t="shared" si="147"/>
        <v>3.8248907871819129E-2</v>
      </c>
      <c r="AR724" s="112">
        <f t="shared" si="148"/>
        <v>0.17355833390514411</v>
      </c>
      <c r="AS724" s="112">
        <f t="shared" si="149"/>
        <v>4.5953860443734264E-2</v>
      </c>
      <c r="AT724" s="112">
        <f t="shared" si="150"/>
        <v>0.12479993293811364</v>
      </c>
      <c r="AU724" s="112">
        <f t="shared" si="151"/>
        <v>0.15667387778307293</v>
      </c>
      <c r="AV724" s="112">
        <f t="shared" si="152"/>
        <v>3.4412856966660001E-2</v>
      </c>
      <c r="AW724" s="112">
        <f t="shared" si="153"/>
        <v>0.18708849318902657</v>
      </c>
      <c r="AX724" s="112">
        <f t="shared" si="154"/>
        <v>0.99999999999999989</v>
      </c>
      <c r="AY724" s="112">
        <f>SUMPRODUCT(AN724:AW724,幕後結果_最佳化!$Z$1005:$AI$1005)</f>
        <v>0.53768029297756559</v>
      </c>
      <c r="AZ724" s="112">
        <f>(SUMPRODUCT(AN724:AW724,MMULT(AN724:AW724,幕後結果!$AB$9:$AK$18)))*252</f>
        <v>5.3943789650840387E-2</v>
      </c>
      <c r="BA724" s="112">
        <f t="shared" si="155"/>
        <v>0.23225802386750902</v>
      </c>
      <c r="BB724" s="88">
        <f t="shared" si="156"/>
        <v>2.1303044120439592</v>
      </c>
      <c r="BC724" s="46"/>
      <c r="BD724" s="46"/>
    </row>
    <row r="725" spans="1:56">
      <c r="A725" s="81">
        <v>724</v>
      </c>
      <c r="B725" s="112">
        <v>0.11637315560453931</v>
      </c>
      <c r="C725" s="112">
        <v>0.69118205423777712</v>
      </c>
      <c r="D725" s="112">
        <v>8.7164784264340378E-2</v>
      </c>
      <c r="E725" s="112">
        <v>0.97200497364800342</v>
      </c>
      <c r="F725" s="112">
        <v>0.4507825682543336</v>
      </c>
      <c r="G725" s="112">
        <v>0.63845189727109597</v>
      </c>
      <c r="H725" s="112">
        <v>0.47290039132812933</v>
      </c>
      <c r="I725" s="112">
        <v>0.54673778193901268</v>
      </c>
      <c r="J725" s="112">
        <v>0.70377960263434902</v>
      </c>
      <c r="K725" s="90">
        <v>0.70654180746655459</v>
      </c>
      <c r="L725" s="91"/>
      <c r="M725" s="92">
        <v>724</v>
      </c>
      <c r="N725" s="115">
        <v>-1.1933142818912943</v>
      </c>
      <c r="O725" s="115">
        <v>0.49920369537723724</v>
      </c>
      <c r="P725" s="115">
        <v>-1.3584227845717276</v>
      </c>
      <c r="Q725" s="115">
        <v>1.9111130636440963</v>
      </c>
      <c r="R725" s="115">
        <v>-0.12368443447422113</v>
      </c>
      <c r="S725" s="115">
        <v>0.35432383730209788</v>
      </c>
      <c r="T725" s="115">
        <v>-6.7980970400008736E-2</v>
      </c>
      <c r="U725" s="112">
        <v>0.11742353339271216</v>
      </c>
      <c r="V725" s="112">
        <v>0.53530235996775155</v>
      </c>
      <c r="W725" s="84">
        <v>0.54330999300898875</v>
      </c>
      <c r="X725" s="46"/>
      <c r="Y725" s="85">
        <v>724</v>
      </c>
      <c r="Z725" s="112">
        <f>(幕後結果!$AB$2+幕後結果!$AB$4*幕後結果_最佳化!$N1726)*12/3</f>
        <v>-1.5298501452297553</v>
      </c>
      <c r="AA725" s="112">
        <f>(幕後結果!$AC$2+幕後結果!$AC$4*幕後結果_最佳化!$O1726)*12/3</f>
        <v>-0.79366078474983526</v>
      </c>
      <c r="AB725" s="112">
        <f>(幕後結果!$AD$2+幕後結果!$AD$4*幕後結果_最佳化!$P1726)*12/3</f>
        <v>-1.0226522461036485</v>
      </c>
      <c r="AC725" s="112">
        <f>(幕後結果!$AE$2+幕後結果!$AE$4*幕後結果_最佳化!$Q1726)*12/3</f>
        <v>1.968774262209716</v>
      </c>
      <c r="AD725" s="112">
        <f>(幕後結果!$AF$2+幕後結果!$AF$4*幕後結果_最佳化!$R1726)*12/3</f>
        <v>1.9305611317904032</v>
      </c>
      <c r="AE725" s="112">
        <f>(幕後結果!$AG$2+幕後結果!$AG$4*幕後結果_最佳化!$S1726)*12/3</f>
        <v>0.49881647470033802</v>
      </c>
      <c r="AF725" s="112">
        <f>(幕後結果!$AH$2+幕後結果!$AH$4*幕後結果_最佳化!$T1726)*12/3</f>
        <v>-2.6885745370365255E-2</v>
      </c>
      <c r="AG725" s="112">
        <f>(幕後結果!$AI$2+幕後結果!$AI$4*幕後結果_最佳化!$U1726)*12/3</f>
        <v>1.1198075562379297</v>
      </c>
      <c r="AH725" s="112">
        <f>(幕後結果!$AJ$2+幕後結果!$AJ$4*幕後結果_最佳化!$V1726)*12/3</f>
        <v>1.0087439201808588</v>
      </c>
      <c r="AI725" s="86">
        <f>(幕後結果!$AK$2+幕後結果!$AK$4*幕後結果_最佳化!$W1726)*12/3</f>
        <v>0.39229207558370732</v>
      </c>
      <c r="AJ725" s="46"/>
      <c r="AK725" s="46"/>
      <c r="AL725" s="46"/>
      <c r="AM725" s="94">
        <v>724</v>
      </c>
      <c r="AN725" s="112">
        <f t="shared" si="144"/>
        <v>7.81304675352745E-2</v>
      </c>
      <c r="AO725" s="112">
        <f t="shared" si="145"/>
        <v>0.15628329254902013</v>
      </c>
      <c r="AP725" s="112">
        <f t="shared" si="146"/>
        <v>0.11698599384993785</v>
      </c>
      <c r="AQ725" s="112">
        <f t="shared" si="147"/>
        <v>5.3649916951424952E-2</v>
      </c>
      <c r="AR725" s="112">
        <f t="shared" si="148"/>
        <v>9.7047968443274013E-2</v>
      </c>
      <c r="AS725" s="112">
        <f t="shared" si="149"/>
        <v>1.9354614541249329E-2</v>
      </c>
      <c r="AT725" s="112">
        <f t="shared" si="150"/>
        <v>8.9340961704815924E-2</v>
      </c>
      <c r="AU725" s="112">
        <f t="shared" si="151"/>
        <v>0.15238226950511985</v>
      </c>
      <c r="AV725" s="112">
        <f t="shared" si="152"/>
        <v>0.11202140667379647</v>
      </c>
      <c r="AW725" s="112">
        <f t="shared" si="153"/>
        <v>0.12480310824608698</v>
      </c>
      <c r="AX725" s="112">
        <f t="shared" si="154"/>
        <v>0.99999999999999989</v>
      </c>
      <c r="AY725" s="112">
        <f>SUMPRODUCT(AN725:AW725,幕後結果_最佳化!$Z$1005:$AI$1005)</f>
        <v>0.27294537808526842</v>
      </c>
      <c r="AZ725" s="112">
        <f>(SUMPRODUCT(AN725:AW725,MMULT(AN725:AW725,幕後結果!$AB$9:$AK$18)))*252</f>
        <v>5.6069341072709576E-2</v>
      </c>
      <c r="BA725" s="112">
        <f t="shared" si="155"/>
        <v>0.23678965575529176</v>
      </c>
      <c r="BB725" s="88">
        <f t="shared" si="156"/>
        <v>0.97151785347839203</v>
      </c>
      <c r="BC725" s="46"/>
      <c r="BD725" s="46"/>
    </row>
    <row r="726" spans="1:56">
      <c r="A726" s="81">
        <v>725</v>
      </c>
      <c r="B726" s="112">
        <v>0.81766662820623881</v>
      </c>
      <c r="C726" s="112">
        <v>0.90575804477206945</v>
      </c>
      <c r="D726" s="112">
        <v>0.15952917770075214</v>
      </c>
      <c r="E726" s="112">
        <v>0.97924009950759783</v>
      </c>
      <c r="F726" s="112">
        <v>0.55379045256281501</v>
      </c>
      <c r="G726" s="112">
        <v>0.25883507965187635</v>
      </c>
      <c r="H726" s="112">
        <v>0.71734178557967399</v>
      </c>
      <c r="I726" s="112">
        <v>0.63149007688464698</v>
      </c>
      <c r="J726" s="112">
        <v>0.63083205855936764</v>
      </c>
      <c r="K726" s="90">
        <v>2.0857302447378601E-2</v>
      </c>
      <c r="L726" s="91"/>
      <c r="M726" s="92">
        <v>725</v>
      </c>
      <c r="N726" s="115">
        <v>0.90650854602010589</v>
      </c>
      <c r="O726" s="115">
        <v>1.3150773425522688</v>
      </c>
      <c r="P726" s="115">
        <v>-0.99639480653339885</v>
      </c>
      <c r="Q726" s="115">
        <v>2.0383013898014628</v>
      </c>
      <c r="R726" s="115">
        <v>0.13524382899658913</v>
      </c>
      <c r="S726" s="115">
        <v>-0.64694095342570912</v>
      </c>
      <c r="T726" s="115">
        <v>0.57496284014595311</v>
      </c>
      <c r="U726" s="112">
        <v>0.33580244508148643</v>
      </c>
      <c r="V726" s="112">
        <v>0.33405788005757747</v>
      </c>
      <c r="W726" s="84">
        <v>-2.0363561538106332</v>
      </c>
      <c r="X726" s="46"/>
      <c r="Y726" s="85">
        <v>725</v>
      </c>
      <c r="Z726" s="112">
        <f>(幕後結果!$AB$2+幕後結果!$AB$4*幕後結果_最佳化!$N1727)*12/3</f>
        <v>1.077185720155359</v>
      </c>
      <c r="AA726" s="112">
        <f>(幕後結果!$AC$2+幕後結果!$AC$4*幕後結果_最佳化!$O1727)*12/3</f>
        <v>0.51311586212646687</v>
      </c>
      <c r="AB726" s="112">
        <f>(幕後結果!$AD$2+幕後結果!$AD$4*幕後結果_最佳化!$P1727)*12/3</f>
        <v>6.1349058407709212E-3</v>
      </c>
      <c r="AC726" s="112">
        <f>(幕後結果!$AE$2+幕後結果!$AE$4*幕後結果_最佳化!$Q1727)*12/3</f>
        <v>2.4125900423954048</v>
      </c>
      <c r="AD726" s="112">
        <f>(幕後結果!$AF$2+幕後結果!$AF$4*幕後結果_最佳化!$R1727)*12/3</f>
        <v>3.128903696763345</v>
      </c>
      <c r="AE726" s="112">
        <f>(幕後結果!$AG$2+幕後結果!$AG$4*幕後結果_最佳化!$S1727)*12/3</f>
        <v>-0.25304869851844058</v>
      </c>
      <c r="AF726" s="112">
        <f>(幕後結果!$AH$2+幕後結果!$AH$4*幕後結果_最佳化!$T1727)*12/3</f>
        <v>0.52283465324296874</v>
      </c>
      <c r="AG726" s="112">
        <f>(幕後結果!$AI$2+幕後結果!$AI$4*幕後結果_最佳化!$U1727)*12/3</f>
        <v>2.0208755879744214</v>
      </c>
      <c r="AH726" s="112">
        <f>(幕後結果!$AJ$2+幕後結果!$AJ$4*幕後結果_最佳化!$V1727)*12/3</f>
        <v>1.5048953376620695</v>
      </c>
      <c r="AI726" s="86">
        <f>(幕後結果!$AK$2+幕後結果!$AK$4*幕後結果_最佳化!$W1727)*12/3</f>
        <v>-0.66839248616340807</v>
      </c>
      <c r="AJ726" s="46"/>
      <c r="AK726" s="46"/>
      <c r="AL726" s="46"/>
      <c r="AM726" s="94">
        <v>725</v>
      </c>
      <c r="AN726" s="112">
        <f t="shared" si="144"/>
        <v>0.10060199116172634</v>
      </c>
      <c r="AO726" s="112">
        <f t="shared" si="145"/>
        <v>9.3469045822822505E-2</v>
      </c>
      <c r="AP726" s="112">
        <f t="shared" si="146"/>
        <v>7.4506693587167633E-2</v>
      </c>
      <c r="AQ726" s="112">
        <f t="shared" si="147"/>
        <v>6.2477791492489582E-2</v>
      </c>
      <c r="AR726" s="112">
        <f t="shared" si="148"/>
        <v>8.2993021303249898E-2</v>
      </c>
      <c r="AS726" s="112">
        <f t="shared" si="149"/>
        <v>0.14873282559259349</v>
      </c>
      <c r="AT726" s="112">
        <f t="shared" si="150"/>
        <v>0.10666203208154938</v>
      </c>
      <c r="AU726" s="112">
        <f t="shared" si="151"/>
        <v>0.10071188963786683</v>
      </c>
      <c r="AV726" s="112">
        <f t="shared" si="152"/>
        <v>0.15449875574169736</v>
      </c>
      <c r="AW726" s="112">
        <f t="shared" si="153"/>
        <v>7.5345953578837013E-2</v>
      </c>
      <c r="AX726" s="112">
        <f t="shared" si="154"/>
        <v>1</v>
      </c>
      <c r="AY726" s="112">
        <f>SUMPRODUCT(AN726:AW726,幕後結果_最佳化!$Z$1005:$AI$1005)</f>
        <v>0.33136422025521195</v>
      </c>
      <c r="AZ726" s="112">
        <f>(SUMPRODUCT(AN726:AW726,MMULT(AN726:AW726,幕後結果!$AB$9:$AK$18)))*252</f>
        <v>4.8147348709491916E-2</v>
      </c>
      <c r="BA726" s="112">
        <f t="shared" si="155"/>
        <v>0.219425041208819</v>
      </c>
      <c r="BB726" s="88">
        <f t="shared" si="156"/>
        <v>1.3146367372933101</v>
      </c>
      <c r="BC726" s="46"/>
      <c r="BD726" s="46"/>
    </row>
    <row r="727" spans="1:56">
      <c r="A727" s="81">
        <v>726</v>
      </c>
      <c r="B727" s="112">
        <v>0.38585171820175845</v>
      </c>
      <c r="C727" s="112">
        <v>0.73969226816957478</v>
      </c>
      <c r="D727" s="112">
        <v>0.89376046689476074</v>
      </c>
      <c r="E727" s="112">
        <v>0.15706765715134408</v>
      </c>
      <c r="F727" s="112">
        <v>0.77735797554388952</v>
      </c>
      <c r="G727" s="112">
        <v>0.70891978886022211</v>
      </c>
      <c r="H727" s="112">
        <v>9.2204252896408656E-2</v>
      </c>
      <c r="I727" s="112">
        <v>9.0438172663702465E-2</v>
      </c>
      <c r="J727" s="112">
        <v>0.91023648069769214</v>
      </c>
      <c r="K727" s="90">
        <v>1.3695083652065509E-2</v>
      </c>
      <c r="L727" s="91"/>
      <c r="M727" s="92">
        <v>726</v>
      </c>
      <c r="N727" s="115">
        <v>-0.29014745008363746</v>
      </c>
      <c r="O727" s="115">
        <v>0.64239697446727173</v>
      </c>
      <c r="P727" s="115">
        <v>1.2467775723131838</v>
      </c>
      <c r="Q727" s="115">
        <v>-1.0065827773131821</v>
      </c>
      <c r="R727" s="115">
        <v>0.76330076005657965</v>
      </c>
      <c r="S727" s="115">
        <v>0.55023176013661801</v>
      </c>
      <c r="T727" s="115">
        <v>-1.3273028974147332</v>
      </c>
      <c r="U727" s="112">
        <v>-1.3380616362109266</v>
      </c>
      <c r="V727" s="112">
        <v>1.3422127036697431</v>
      </c>
      <c r="W727" s="84">
        <v>-2.2059119221271377</v>
      </c>
      <c r="X727" s="46"/>
      <c r="Y727" s="85">
        <v>726</v>
      </c>
      <c r="Z727" s="112">
        <f>(幕後結果!$AB$2+幕後結果!$AB$4*幕後結果_最佳化!$N1728)*12/3</f>
        <v>-0.40852300674407155</v>
      </c>
      <c r="AA727" s="112">
        <f>(幕後結果!$AC$2+幕後結果!$AC$4*幕後結果_最佳化!$O1728)*12/3</f>
        <v>-0.517858286614861</v>
      </c>
      <c r="AB727" s="112">
        <f>(幕後結果!$AD$2+幕後結果!$AD$4*幕後結果_最佳化!$P1728)*12/3</f>
        <v>1.5198690051474451</v>
      </c>
      <c r="AC727" s="112">
        <f>(幕後結果!$AE$2+幕後結果!$AE$4*幕後結果_最佳化!$Q1728)*12/3</f>
        <v>0.54571267161619152</v>
      </c>
      <c r="AD727" s="112">
        <f>(幕後結果!$AF$2+幕後結果!$AF$4*幕後結果_最佳化!$R1728)*12/3</f>
        <v>2.9198455948570676</v>
      </c>
      <c r="AE727" s="112">
        <f>(幕後結果!$AG$2+幕後結果!$AG$4*幕後結果_最佳化!$S1728)*12/3</f>
        <v>0.76029988932334236</v>
      </c>
      <c r="AF727" s="112">
        <f>(幕後結果!$AH$2+幕後結果!$AH$4*幕後結果_最佳化!$T1728)*12/3</f>
        <v>-0.75364750928914914</v>
      </c>
      <c r="AG727" s="112">
        <f>(幕後結果!$AI$2+幕後結果!$AI$4*幕後結果_最佳化!$U1728)*12/3</f>
        <v>-0.81908124015029282</v>
      </c>
      <c r="AH727" s="112">
        <f>(幕後結果!$AJ$2+幕後結果!$AJ$4*幕後結果_最佳化!$V1728)*12/3</f>
        <v>2.6119937655390979</v>
      </c>
      <c r="AI727" s="86">
        <f>(幕後結果!$AK$2+幕後結果!$AK$4*幕後結果_最佳化!$W1728)*12/3</f>
        <v>-0.81180557680906562</v>
      </c>
      <c r="AJ727" s="46"/>
      <c r="AK727" s="46"/>
      <c r="AL727" s="46"/>
      <c r="AM727" s="94">
        <v>726</v>
      </c>
      <c r="AN727" s="112">
        <f t="shared" si="144"/>
        <v>0.11631097538335938</v>
      </c>
      <c r="AO727" s="112">
        <f t="shared" si="145"/>
        <v>4.8011035793899086E-2</v>
      </c>
      <c r="AP727" s="112">
        <f t="shared" si="146"/>
        <v>0.13382143080729997</v>
      </c>
      <c r="AQ727" s="112">
        <f t="shared" si="147"/>
        <v>2.3979860664971372E-2</v>
      </c>
      <c r="AR727" s="112">
        <f t="shared" si="148"/>
        <v>5.912623793940569E-2</v>
      </c>
      <c r="AS727" s="112">
        <f t="shared" si="149"/>
        <v>0.15050750335676447</v>
      </c>
      <c r="AT727" s="112">
        <f t="shared" si="150"/>
        <v>5.9840530086214774E-2</v>
      </c>
      <c r="AU727" s="112">
        <f t="shared" si="151"/>
        <v>0.14332208463752491</v>
      </c>
      <c r="AV727" s="112">
        <f t="shared" si="152"/>
        <v>0.12516787843734514</v>
      </c>
      <c r="AW727" s="112">
        <f t="shared" si="153"/>
        <v>0.13991246289321513</v>
      </c>
      <c r="AX727" s="112">
        <f t="shared" si="154"/>
        <v>1</v>
      </c>
      <c r="AY727" s="112">
        <f>SUMPRODUCT(AN727:AW727,幕後結果_最佳化!$Z$1005:$AI$1005)</f>
        <v>0.32380448271242368</v>
      </c>
      <c r="AZ727" s="112">
        <f>(SUMPRODUCT(AN727:AW727,MMULT(AN727:AW727,幕後結果!$AB$9:$AK$18)))*252</f>
        <v>4.985671512626004E-2</v>
      </c>
      <c r="BA727" s="112">
        <f t="shared" si="155"/>
        <v>0.22328617316408117</v>
      </c>
      <c r="BB727" s="88">
        <f t="shared" si="156"/>
        <v>1.2580469212753351</v>
      </c>
      <c r="BC727" s="46"/>
      <c r="BD727" s="46"/>
    </row>
    <row r="728" spans="1:56">
      <c r="A728" s="81">
        <v>727</v>
      </c>
      <c r="B728" s="112">
        <v>0.53006436516241107</v>
      </c>
      <c r="C728" s="112">
        <v>0.95498794053788671</v>
      </c>
      <c r="D728" s="112">
        <v>0.6924469983678474</v>
      </c>
      <c r="E728" s="112">
        <v>0.19856345488639171</v>
      </c>
      <c r="F728" s="112">
        <v>0.13995336128122071</v>
      </c>
      <c r="G728" s="112">
        <v>0.98096075768077617</v>
      </c>
      <c r="H728" s="112">
        <v>0.78427650624581524</v>
      </c>
      <c r="I728" s="112">
        <v>0.25178270151799476</v>
      </c>
      <c r="J728" s="112">
        <v>0.12532005573195715</v>
      </c>
      <c r="K728" s="90">
        <v>0.94431893152296009</v>
      </c>
      <c r="L728" s="91"/>
      <c r="M728" s="92">
        <v>727</v>
      </c>
      <c r="N728" s="115">
        <v>7.5431660308497364E-2</v>
      </c>
      <c r="O728" s="115">
        <v>1.6952704967460233</v>
      </c>
      <c r="P728" s="115">
        <v>0.5027984219193733</v>
      </c>
      <c r="Q728" s="115">
        <v>-0.84676358404648133</v>
      </c>
      <c r="R728" s="115">
        <v>-1.0805289045141446</v>
      </c>
      <c r="S728" s="115">
        <v>2.0740088963952554</v>
      </c>
      <c r="T728" s="115">
        <v>0.78671796095147606</v>
      </c>
      <c r="U728" s="112">
        <v>-0.66889038661711064</v>
      </c>
      <c r="V728" s="112">
        <v>-1.1487959944036368</v>
      </c>
      <c r="W728" s="84">
        <v>1.5921004458188266</v>
      </c>
      <c r="X728" s="46"/>
      <c r="Y728" s="85">
        <v>727</v>
      </c>
      <c r="Z728" s="112">
        <f>(幕後結果!$AB$2+幕後結果!$AB$4*幕後結果_最佳化!$N1729)*12/3</f>
        <v>4.5361882856763597E-2</v>
      </c>
      <c r="AA728" s="112">
        <f>(幕後結果!$AC$2+幕後結果!$AC$4*幕後結果_最佳化!$O1729)*12/3</f>
        <v>0.96484157871962439</v>
      </c>
      <c r="AB728" s="112">
        <f>(幕後結果!$AD$2+幕後結果!$AD$4*幕後結果_最佳化!$P1729)*12/3</f>
        <v>1.0926639419164079</v>
      </c>
      <c r="AC728" s="112">
        <f>(幕後結果!$AE$2+幕後結果!$AE$4*幕後結果_最佳化!$Q1729)*12/3</f>
        <v>0.69017036301738977</v>
      </c>
      <c r="AD728" s="112">
        <f>(幕後結果!$AF$2+幕後結果!$AF$4*幕後結果_最佳化!$R1729)*12/3</f>
        <v>1.366809887816067</v>
      </c>
      <c r="AE728" s="112">
        <f>(幕後結果!$AG$2+幕後結果!$AG$4*幕後結果_最佳化!$S1729)*12/3</f>
        <v>2.2631139773183939</v>
      </c>
      <c r="AF728" s="112">
        <f>(幕後結果!$AH$2+幕後結果!$AH$4*幕後結果_最佳化!$T1729)*12/3</f>
        <v>0.37953358745365834</v>
      </c>
      <c r="AG728" s="112">
        <f>(幕後結果!$AI$2+幕後結果!$AI$4*幕後結果_最佳化!$U1729)*12/3</f>
        <v>0.17091824305074607</v>
      </c>
      <c r="AH728" s="112">
        <f>(幕後結果!$AJ$2+幕後結果!$AJ$4*幕後結果_最佳化!$V1729)*12/3</f>
        <v>9.9279796134924103E-2</v>
      </c>
      <c r="AI728" s="86">
        <f>(幕後結果!$AK$2+幕後結果!$AK$4*幕後結果_最佳化!$W1729)*12/3</f>
        <v>1.6022498077322156</v>
      </c>
      <c r="AJ728" s="46"/>
      <c r="AK728" s="46"/>
      <c r="AL728" s="46"/>
      <c r="AM728" s="94">
        <v>727</v>
      </c>
      <c r="AN728" s="112">
        <f t="shared" si="144"/>
        <v>4.6724035391243264E-2</v>
      </c>
      <c r="AO728" s="112">
        <f t="shared" si="145"/>
        <v>2.239870017770353E-2</v>
      </c>
      <c r="AP728" s="112">
        <f t="shared" si="146"/>
        <v>0.1003869756204252</v>
      </c>
      <c r="AQ728" s="112">
        <f t="shared" si="147"/>
        <v>8.6741638851003708E-2</v>
      </c>
      <c r="AR728" s="112">
        <f t="shared" si="148"/>
        <v>0.20951026217193425</v>
      </c>
      <c r="AS728" s="112">
        <f t="shared" si="149"/>
        <v>0.20978841739820644</v>
      </c>
      <c r="AT728" s="112">
        <f t="shared" si="150"/>
        <v>1.990589247206621E-2</v>
      </c>
      <c r="AU728" s="112">
        <f t="shared" si="151"/>
        <v>9.470431934322926E-2</v>
      </c>
      <c r="AV728" s="112">
        <f t="shared" si="152"/>
        <v>0.14955929306890187</v>
      </c>
      <c r="AW728" s="112">
        <f t="shared" si="153"/>
        <v>6.0280465505286318E-2</v>
      </c>
      <c r="AX728" s="112">
        <f t="shared" si="154"/>
        <v>0.99999999999999989</v>
      </c>
      <c r="AY728" s="112">
        <f>SUMPRODUCT(AN728:AW728,幕後結果_最佳化!$Z$1005:$AI$1005)</f>
        <v>0.7238555239483534</v>
      </c>
      <c r="AZ728" s="112">
        <f>(SUMPRODUCT(AN728:AW728,MMULT(AN728:AW728,幕後結果!$AB$9:$AK$18)))*252</f>
        <v>5.8397360460196293E-2</v>
      </c>
      <c r="BA728" s="112">
        <f t="shared" si="155"/>
        <v>0.24165545816346937</v>
      </c>
      <c r="BB728" s="88">
        <f t="shared" si="156"/>
        <v>2.8178776888528487</v>
      </c>
      <c r="BC728" s="46"/>
      <c r="BD728" s="46"/>
    </row>
    <row r="729" spans="1:56">
      <c r="A729" s="81">
        <v>728</v>
      </c>
      <c r="B729" s="112">
        <v>0.52629169599504566</v>
      </c>
      <c r="C729" s="112">
        <v>0.39309666451843039</v>
      </c>
      <c r="D729" s="112">
        <v>0.1624464779606718</v>
      </c>
      <c r="E729" s="112">
        <v>0.86385043154491914</v>
      </c>
      <c r="F729" s="112">
        <v>8.1981321670579366E-2</v>
      </c>
      <c r="G729" s="112">
        <v>0.92692957100700424</v>
      </c>
      <c r="H729" s="112">
        <v>0.49826228562071262</v>
      </c>
      <c r="I729" s="112">
        <v>0.21108135627266233</v>
      </c>
      <c r="J729" s="112">
        <v>0.77028085910037114</v>
      </c>
      <c r="K729" s="90">
        <v>0.6953375618951434</v>
      </c>
      <c r="L729" s="91"/>
      <c r="M729" s="92">
        <v>728</v>
      </c>
      <c r="N729" s="115">
        <v>6.5951287374571912E-2</v>
      </c>
      <c r="O729" s="115">
        <v>-0.27125706108047049</v>
      </c>
      <c r="P729" s="115">
        <v>-0.98445274329552579</v>
      </c>
      <c r="Q729" s="115">
        <v>1.0977832736927904</v>
      </c>
      <c r="R729" s="115">
        <v>-1.3918671094010027</v>
      </c>
      <c r="S729" s="115">
        <v>1.4532986283578846</v>
      </c>
      <c r="T729" s="115">
        <v>-4.3558177702449343E-3</v>
      </c>
      <c r="U729" s="112">
        <v>-0.80267481633692173</v>
      </c>
      <c r="V729" s="112">
        <v>0.73977211487262251</v>
      </c>
      <c r="W729" s="84">
        <v>0.51103738908005436</v>
      </c>
      <c r="X729" s="46"/>
      <c r="Y729" s="85">
        <v>728</v>
      </c>
      <c r="Z729" s="112">
        <f>(幕後結果!$AB$2+幕後結果!$AB$4*幕後結果_最佳化!$N1730)*12/3</f>
        <v>3.3591522078014691E-2</v>
      </c>
      <c r="AA729" s="112">
        <f>(幕後結果!$AC$2+幕後結果!$AC$4*幕後結果_最佳化!$O1730)*12/3</f>
        <v>-1.7460005132405121</v>
      </c>
      <c r="AB729" s="112">
        <f>(幕後結果!$AD$2+幕後結果!$AD$4*幕後結果_最佳化!$P1730)*12/3</f>
        <v>-0.39779932857530492</v>
      </c>
      <c r="AC729" s="112">
        <f>(幕後結果!$AE$2+幕後結果!$AE$4*幕後結果_最佳化!$Q1730)*12/3</f>
        <v>1.4088434848053273</v>
      </c>
      <c r="AD729" s="112">
        <f>(幕後結果!$AF$2+幕後結果!$AF$4*幕後結果_最佳化!$R1730)*12/3</f>
        <v>0.71607951359077793</v>
      </c>
      <c r="AE729" s="112">
        <f>(幕後結果!$AG$2+幕後結果!$AG$4*幕後結果_最佳化!$S1730)*12/3</f>
        <v>1.0615873024040432</v>
      </c>
      <c r="AF729" s="112">
        <f>(幕後結果!$AH$2+幕後結果!$AH$4*幕後結果_最佳化!$T1730)*12/3</f>
        <v>-0.35821717501986083</v>
      </c>
      <c r="AG729" s="112">
        <f>(幕後結果!$AI$2+幕後結果!$AI$4*幕後結果_最佳化!$U1730)*12/3</f>
        <v>0.18512570146089793</v>
      </c>
      <c r="AH729" s="112">
        <f>(幕後結果!$AJ$2+幕後結果!$AJ$4*幕後結果_最佳化!$V1730)*12/3</f>
        <v>1.2308630886382252</v>
      </c>
      <c r="AI729" s="86">
        <f>(幕後結果!$AK$2+幕後結果!$AK$4*幕後結果_最佳化!$W1730)*12/3</f>
        <v>0.28369478204334098</v>
      </c>
      <c r="AJ729" s="46"/>
      <c r="AK729" s="46"/>
      <c r="AL729" s="46"/>
      <c r="AM729" s="94">
        <v>728</v>
      </c>
      <c r="AN729" s="112">
        <f t="shared" si="144"/>
        <v>0.22309521627045023</v>
      </c>
      <c r="AO729" s="112">
        <f t="shared" si="145"/>
        <v>0.22591554262236388</v>
      </c>
      <c r="AP729" s="112">
        <f t="shared" si="146"/>
        <v>7.094930856604581E-2</v>
      </c>
      <c r="AQ729" s="112">
        <f t="shared" si="147"/>
        <v>1.5766131610245839E-2</v>
      </c>
      <c r="AR729" s="112">
        <f t="shared" si="148"/>
        <v>3.5324146637441172E-3</v>
      </c>
      <c r="AS729" s="112">
        <f t="shared" si="149"/>
        <v>8.7728498799227755E-2</v>
      </c>
      <c r="AT729" s="112">
        <f t="shared" si="150"/>
        <v>0.21084973346964972</v>
      </c>
      <c r="AU729" s="112">
        <f t="shared" si="151"/>
        <v>8.519859187733958E-3</v>
      </c>
      <c r="AV729" s="112">
        <f t="shared" si="152"/>
        <v>6.2031072491929524E-2</v>
      </c>
      <c r="AW729" s="112">
        <f t="shared" si="153"/>
        <v>9.1612222318609132E-2</v>
      </c>
      <c r="AX729" s="112">
        <f t="shared" si="154"/>
        <v>1</v>
      </c>
      <c r="AY729" s="112">
        <f>SUMPRODUCT(AN729:AW729,幕後結果_最佳化!$Z$1005:$AI$1005)</f>
        <v>-0.2138963364363472</v>
      </c>
      <c r="AZ729" s="112">
        <f>(SUMPRODUCT(AN729:AW729,MMULT(AN729:AW729,幕後結果!$AB$9:$AK$18)))*252</f>
        <v>5.8593635712561709E-2</v>
      </c>
      <c r="BA729" s="112">
        <f t="shared" si="155"/>
        <v>0.242061223066731</v>
      </c>
      <c r="BB729" s="88">
        <f t="shared" si="156"/>
        <v>-1.0608734979644139</v>
      </c>
      <c r="BC729" s="46"/>
      <c r="BD729" s="46"/>
    </row>
    <row r="730" spans="1:56">
      <c r="A730" s="81">
        <v>729</v>
      </c>
      <c r="B730" s="112">
        <v>0.75366999041690219</v>
      </c>
      <c r="C730" s="112">
        <v>4.6760667578465531E-2</v>
      </c>
      <c r="D730" s="112">
        <v>0.50207017490599726</v>
      </c>
      <c r="E730" s="112">
        <v>0.64454407921864743</v>
      </c>
      <c r="F730" s="112">
        <v>0.35653697028775522</v>
      </c>
      <c r="G730" s="112">
        <v>0.78693465234774562</v>
      </c>
      <c r="H730" s="112">
        <v>0.99915743040257476</v>
      </c>
      <c r="I730" s="112">
        <v>0.51570713634600773</v>
      </c>
      <c r="J730" s="112">
        <v>0.70805124099780703</v>
      </c>
      <c r="K730" s="90">
        <v>0.99097621032705141</v>
      </c>
      <c r="L730" s="91"/>
      <c r="M730" s="92">
        <v>729</v>
      </c>
      <c r="N730" s="115">
        <v>0.68608419137393251</v>
      </c>
      <c r="O730" s="115">
        <v>-1.6771081511645678</v>
      </c>
      <c r="P730" s="115">
        <v>5.1891822414248546E-3</v>
      </c>
      <c r="Q730" s="115">
        <v>0.37063173533528831</v>
      </c>
      <c r="R730" s="115">
        <v>-0.36773084244575172</v>
      </c>
      <c r="S730" s="115">
        <v>0.79583026975395466</v>
      </c>
      <c r="T730" s="115">
        <v>3.1407532919248502</v>
      </c>
      <c r="U730" s="112">
        <v>3.9382129676897859E-2</v>
      </c>
      <c r="V730" s="112">
        <v>0.54770057390162574</v>
      </c>
      <c r="W730" s="84">
        <v>2.3646405193405156</v>
      </c>
      <c r="X730" s="46"/>
      <c r="Y730" s="85">
        <v>729</v>
      </c>
      <c r="Z730" s="112">
        <f>(幕後結果!$AB$2+幕後結果!$AB$4*幕後結果_最佳化!$N1731)*12/3</f>
        <v>0.80351777516091138</v>
      </c>
      <c r="AA730" s="112">
        <f>(幕後結果!$AC$2+幕後結果!$AC$4*幕後結果_最佳化!$O1731)*12/3</f>
        <v>-3.6294855477946739</v>
      </c>
      <c r="AB730" s="112">
        <f>(幕後結果!$AD$2+幕後結果!$AD$4*幕後結果_最佳化!$P1731)*12/3</f>
        <v>0.50316397247109146</v>
      </c>
      <c r="AC730" s="112">
        <f>(幕後結果!$AE$2+幕後結果!$AE$4*幕後結果_最佳化!$Q1731)*12/3</f>
        <v>0.90853462603225621</v>
      </c>
      <c r="AD730" s="112">
        <f>(幕後結果!$AF$2+幕後結果!$AF$4*幕後結果_最佳化!$R1731)*12/3</f>
        <v>1.5662980170481529</v>
      </c>
      <c r="AE730" s="112">
        <f>(幕後結果!$AG$2+幕後結果!$AG$4*幕後結果_最佳化!$S1731)*12/3</f>
        <v>0.11845541960641416</v>
      </c>
      <c r="AF730" s="112">
        <f>(幕後結果!$AH$2+幕後結果!$AH$4*幕後結果_最佳化!$T1731)*12/3</f>
        <v>1.7299796257418658</v>
      </c>
      <c r="AG730" s="112">
        <f>(幕後結果!$AI$2+幕後結果!$AI$4*幕後結果_最佳化!$U1731)*12/3</f>
        <v>0.62543979259674698</v>
      </c>
      <c r="AH730" s="112">
        <f>(幕後結果!$AJ$2+幕後結果!$AJ$4*幕後結果_最佳化!$V1731)*12/3</f>
        <v>2.1692622346972348</v>
      </c>
      <c r="AI730" s="86">
        <f>(幕後結果!$AK$2+幕後結果!$AK$4*幕後結果_最佳化!$W1731)*12/3</f>
        <v>1.5842424737113803</v>
      </c>
      <c r="AJ730" s="46"/>
      <c r="AK730" s="46"/>
      <c r="AL730" s="46"/>
      <c r="AM730" s="94">
        <v>729</v>
      </c>
      <c r="AN730" s="112">
        <f t="shared" si="144"/>
        <v>3.3031215904050011E-2</v>
      </c>
      <c r="AO730" s="112">
        <f t="shared" si="145"/>
        <v>0.17319202635043876</v>
      </c>
      <c r="AP730" s="112">
        <f t="shared" si="146"/>
        <v>8.5805922050617864E-2</v>
      </c>
      <c r="AQ730" s="112">
        <f t="shared" si="147"/>
        <v>2.9257173270783862E-2</v>
      </c>
      <c r="AR730" s="112">
        <f t="shared" si="148"/>
        <v>7.6430455589063251E-2</v>
      </c>
      <c r="AS730" s="112">
        <f t="shared" si="149"/>
        <v>0.17790075449833301</v>
      </c>
      <c r="AT730" s="112">
        <f t="shared" si="150"/>
        <v>5.4665794933611192E-2</v>
      </c>
      <c r="AU730" s="112">
        <f t="shared" si="151"/>
        <v>9.2118740699823481E-2</v>
      </c>
      <c r="AV730" s="112">
        <f t="shared" si="152"/>
        <v>0.13931550566420886</v>
      </c>
      <c r="AW730" s="112">
        <f t="shared" si="153"/>
        <v>0.13828241103906982</v>
      </c>
      <c r="AX730" s="112">
        <f t="shared" si="154"/>
        <v>1.0000000000000002</v>
      </c>
      <c r="AY730" s="112">
        <f>SUMPRODUCT(AN730:AW730,幕後結果_最佳化!$Z$1005:$AI$1005)</f>
        <v>0.17672119734599442</v>
      </c>
      <c r="AZ730" s="112">
        <f>(SUMPRODUCT(AN730:AW730,MMULT(AN730:AW730,幕後結果!$AB$9:$AK$18)))*252</f>
        <v>5.801925641504134E-2</v>
      </c>
      <c r="BA730" s="112">
        <f t="shared" si="155"/>
        <v>0.24087186721375609</v>
      </c>
      <c r="BB730" s="88">
        <f t="shared" si="156"/>
        <v>0.55557005844621099</v>
      </c>
      <c r="BC730" s="46"/>
      <c r="BD730" s="46"/>
    </row>
    <row r="731" spans="1:56">
      <c r="A731" s="81">
        <v>730</v>
      </c>
      <c r="B731" s="112">
        <v>0.44104303402844613</v>
      </c>
      <c r="C731" s="112">
        <v>0.28422048808106148</v>
      </c>
      <c r="D731" s="112">
        <v>0.49103866939814655</v>
      </c>
      <c r="E731" s="112">
        <v>0.93080242309581118</v>
      </c>
      <c r="F731" s="112">
        <v>6.893654085302181E-2</v>
      </c>
      <c r="G731" s="112">
        <v>0.77523928501963146</v>
      </c>
      <c r="H731" s="112">
        <v>0.69227244010485589</v>
      </c>
      <c r="I731" s="112">
        <v>0.95181343525073103</v>
      </c>
      <c r="J731" s="112">
        <v>0.46888221367245841</v>
      </c>
      <c r="K731" s="90">
        <v>0.38440076535415169</v>
      </c>
      <c r="L731" s="91"/>
      <c r="M731" s="92">
        <v>730</v>
      </c>
      <c r="N731" s="115">
        <v>-0.14832527671490822</v>
      </c>
      <c r="O731" s="115">
        <v>-0.5703490541316184</v>
      </c>
      <c r="P731" s="115">
        <v>-2.2464614016400358E-2</v>
      </c>
      <c r="Q731" s="115">
        <v>1.4817938582531025</v>
      </c>
      <c r="R731" s="115">
        <v>-1.4837581936307971</v>
      </c>
      <c r="S731" s="115">
        <v>0.75621311637558786</v>
      </c>
      <c r="T731" s="115">
        <v>0.50230197554851963</v>
      </c>
      <c r="U731" s="112">
        <v>1.6626968678860812</v>
      </c>
      <c r="V731" s="112">
        <v>-7.8079986122342945E-2</v>
      </c>
      <c r="W731" s="84">
        <v>-0.29394290680677715</v>
      </c>
      <c r="X731" s="46"/>
      <c r="Y731" s="85">
        <v>730</v>
      </c>
      <c r="Z731" s="112">
        <f>(幕後結果!$AB$2+幕後結果!$AB$4*幕後結果_最佳化!$N1732)*12/3</f>
        <v>-0.23244363111079394</v>
      </c>
      <c r="AA731" s="112">
        <f>(幕後結果!$AC$2+幕後結果!$AC$4*幕後結果_最佳化!$O1732)*12/3</f>
        <v>-2.1767885268361304</v>
      </c>
      <c r="AB731" s="112">
        <f>(幕後結果!$AD$2+幕後結果!$AD$4*幕後結果_最佳化!$P1732)*12/3</f>
        <v>0.34031662136807461</v>
      </c>
      <c r="AC731" s="112">
        <f>(幕後結果!$AE$2+幕後結果!$AE$4*幕後結果_最佳化!$Q1732)*12/3</f>
        <v>1.8495735074416408</v>
      </c>
      <c r="AD731" s="112">
        <f>(幕後結果!$AF$2+幕後結果!$AF$4*幕後結果_最佳化!$R1732)*12/3</f>
        <v>0.71110406460276609</v>
      </c>
      <c r="AE731" s="112">
        <f>(幕後結果!$AG$2+幕後結果!$AG$4*幕後結果_最佳化!$S1732)*12/3</f>
        <v>0.3037018932084955</v>
      </c>
      <c r="AF731" s="112">
        <f>(幕後結果!$AH$2+幕後結果!$AH$4*幕後結果_最佳化!$T1732)*12/3</f>
        <v>8.9845253701417105E-2</v>
      </c>
      <c r="AG731" s="112">
        <f>(幕後結果!$AI$2+幕後結果!$AI$4*幕後結果_最佳化!$U1732)*12/3</f>
        <v>2.1562059369248074</v>
      </c>
      <c r="AH731" s="112">
        <f>(幕後結果!$AJ$2+幕後結果!$AJ$4*幕後結果_最佳化!$V1732)*12/3</f>
        <v>0.37466743685704418</v>
      </c>
      <c r="AI731" s="86">
        <f>(幕後結果!$AK$2+幕後結果!$AK$4*幕後結果_最佳化!$W1732)*12/3</f>
        <v>-0.51062365998802228</v>
      </c>
      <c r="AJ731" s="46"/>
      <c r="AK731" s="46"/>
      <c r="AL731" s="46"/>
      <c r="AM731" s="94">
        <v>730</v>
      </c>
      <c r="AN731" s="112">
        <f t="shared" si="144"/>
        <v>0.18527477620204424</v>
      </c>
      <c r="AO731" s="112">
        <f t="shared" si="145"/>
        <v>0.19050642383976032</v>
      </c>
      <c r="AP731" s="112">
        <f t="shared" si="146"/>
        <v>5.3555949400939058E-2</v>
      </c>
      <c r="AQ731" s="112">
        <f t="shared" si="147"/>
        <v>4.1326460421368567E-2</v>
      </c>
      <c r="AR731" s="112">
        <f t="shared" si="148"/>
        <v>8.0544982371158327E-2</v>
      </c>
      <c r="AS731" s="112">
        <f t="shared" si="149"/>
        <v>7.089675628517314E-2</v>
      </c>
      <c r="AT731" s="112">
        <f t="shared" si="150"/>
        <v>2.1787105126562917E-2</v>
      </c>
      <c r="AU731" s="112">
        <f t="shared" si="151"/>
        <v>0.12559240565132967</v>
      </c>
      <c r="AV731" s="112">
        <f t="shared" si="152"/>
        <v>0.12249926382522344</v>
      </c>
      <c r="AW731" s="112">
        <f t="shared" si="153"/>
        <v>0.10801587687644036</v>
      </c>
      <c r="AX731" s="112">
        <f t="shared" si="154"/>
        <v>1</v>
      </c>
      <c r="AY731" s="112">
        <f>SUMPRODUCT(AN731:AW731,幕後結果_最佳化!$Z$1005:$AI$1005)</f>
        <v>0.14407443426186209</v>
      </c>
      <c r="AZ731" s="112">
        <f>(SUMPRODUCT(AN731:AW731,MMULT(AN731:AW731,幕後結果!$AB$9:$AK$18)))*252</f>
        <v>6.436285049190367E-2</v>
      </c>
      <c r="BA731" s="112">
        <f t="shared" si="155"/>
        <v>0.25369834546544379</v>
      </c>
      <c r="BB731" s="88">
        <f t="shared" si="156"/>
        <v>0.39879816352859521</v>
      </c>
      <c r="BC731" s="46"/>
      <c r="BD731" s="46"/>
    </row>
    <row r="732" spans="1:56">
      <c r="A732" s="81">
        <v>731</v>
      </c>
      <c r="B732" s="112">
        <v>0.79272912839230325</v>
      </c>
      <c r="C732" s="112">
        <v>0.39810007089186228</v>
      </c>
      <c r="D732" s="112">
        <v>0.72910872473794863</v>
      </c>
      <c r="E732" s="112">
        <v>0.64389022204818458</v>
      </c>
      <c r="F732" s="112">
        <v>0.73539196635998194</v>
      </c>
      <c r="G732" s="112">
        <v>0.191575028442726</v>
      </c>
      <c r="H732" s="112">
        <v>0.81281956868830063</v>
      </c>
      <c r="I732" s="112">
        <v>0.39121606363025663</v>
      </c>
      <c r="J732" s="112">
        <v>0.67828171827526074</v>
      </c>
      <c r="K732" s="90">
        <v>9.8755879601176044E-2</v>
      </c>
      <c r="L732" s="91"/>
      <c r="M732" s="92">
        <v>731</v>
      </c>
      <c r="N732" s="115">
        <v>0.8159272542727225</v>
      </c>
      <c r="O732" s="115">
        <v>-0.25826792120903236</v>
      </c>
      <c r="P732" s="115">
        <v>0.61011965039478888</v>
      </c>
      <c r="Q732" s="115">
        <v>0.36887680105647758</v>
      </c>
      <c r="R732" s="115">
        <v>0.62920314939939237</v>
      </c>
      <c r="S732" s="115">
        <v>-0.8721069099044888</v>
      </c>
      <c r="T732" s="115">
        <v>0.88833447098456364</v>
      </c>
      <c r="U732" s="112">
        <v>-0.27615095233766651</v>
      </c>
      <c r="V732" s="112">
        <v>0.46289928024378391</v>
      </c>
      <c r="W732" s="84">
        <v>-1.2886730969095088</v>
      </c>
      <c r="X732" s="46"/>
      <c r="Y732" s="85">
        <v>731</v>
      </c>
      <c r="Z732" s="112">
        <f>(幕後結果!$AB$2+幕後結果!$AB$4*幕後結果_最佳化!$N1733)*12/3</f>
        <v>0.96472448143588663</v>
      </c>
      <c r="AA732" s="112">
        <f>(幕後結果!$AC$2+幕後結果!$AC$4*幕後結果_最佳化!$O1733)*12/3</f>
        <v>-1.6629388140352945</v>
      </c>
      <c r="AB732" s="112">
        <f>(幕後結果!$AD$2+幕後結果!$AD$4*幕後結果_最佳化!$P1733)*12/3</f>
        <v>1.2102110035059215</v>
      </c>
      <c r="AC732" s="112">
        <f>(幕後結果!$AE$2+幕後結果!$AE$4*幕後結果_最佳化!$Q1733)*12/3</f>
        <v>1.3030944189267779</v>
      </c>
      <c r="AD732" s="112">
        <f>(幕後結果!$AF$2+幕後結果!$AF$4*幕後結果_最佳化!$R1733)*12/3</f>
        <v>3.07870337326076</v>
      </c>
      <c r="AE732" s="112">
        <f>(幕後結果!$AG$2+幕後結果!$AG$4*幕後結果_最佳化!$S1733)*12/3</f>
        <v>-0.93819009447387014</v>
      </c>
      <c r="AF732" s="112">
        <f>(幕後結果!$AH$2+幕後結果!$AH$4*幕後結果_最佳化!$T1733)*12/3</f>
        <v>0.6510313899487582</v>
      </c>
      <c r="AG732" s="112">
        <f>(幕後結果!$AI$2+幕後結果!$AI$4*幕後結果_最佳化!$U1733)*12/3</f>
        <v>0.58147450788081234</v>
      </c>
      <c r="AH732" s="112">
        <f>(幕後結果!$AJ$2+幕後結果!$AJ$4*幕後結果_最佳化!$V1733)*12/3</f>
        <v>2.1668185605395589</v>
      </c>
      <c r="AI732" s="86">
        <f>(幕後結果!$AK$2+幕後結果!$AK$4*幕後結果_最佳化!$W1733)*12/3</f>
        <v>-0.41019654242761372</v>
      </c>
      <c r="AJ732" s="46"/>
      <c r="AK732" s="46"/>
      <c r="AL732" s="46"/>
      <c r="AM732" s="94">
        <v>731</v>
      </c>
      <c r="AN732" s="112">
        <f t="shared" si="144"/>
        <v>0.15742980011450833</v>
      </c>
      <c r="AO732" s="112">
        <f t="shared" si="145"/>
        <v>0.1186913433023304</v>
      </c>
      <c r="AP732" s="112">
        <f t="shared" si="146"/>
        <v>0.17894954617352687</v>
      </c>
      <c r="AQ732" s="112">
        <f t="shared" si="147"/>
        <v>1.7934131068253385E-2</v>
      </c>
      <c r="AR732" s="112">
        <f t="shared" si="148"/>
        <v>3.2300768526616341E-2</v>
      </c>
      <c r="AS732" s="112">
        <f t="shared" si="149"/>
        <v>0.13085361267030687</v>
      </c>
      <c r="AT732" s="112">
        <f t="shared" si="150"/>
        <v>0.13989538651972189</v>
      </c>
      <c r="AU732" s="112">
        <f t="shared" si="151"/>
        <v>0.16231876413826055</v>
      </c>
      <c r="AV732" s="112">
        <f t="shared" si="152"/>
        <v>4.7857389486491153E-2</v>
      </c>
      <c r="AW732" s="112">
        <f t="shared" si="153"/>
        <v>1.3769257999984458E-2</v>
      </c>
      <c r="AX732" s="112">
        <f t="shared" si="154"/>
        <v>1.0000000000000002</v>
      </c>
      <c r="AY732" s="112">
        <f>SUMPRODUCT(AN732:AW732,幕後結果_最佳化!$Z$1005:$AI$1005)</f>
        <v>8.3986877397170007E-2</v>
      </c>
      <c r="AZ732" s="112">
        <f>(SUMPRODUCT(AN732:AW732,MMULT(AN732:AW732,幕後結果!$AB$9:$AK$18)))*252</f>
        <v>5.2976468718037288E-2</v>
      </c>
      <c r="BA732" s="112">
        <f t="shared" si="155"/>
        <v>0.23016617631189273</v>
      </c>
      <c r="BB732" s="88">
        <f t="shared" si="156"/>
        <v>0.17850962315807059</v>
      </c>
      <c r="BC732" s="46"/>
      <c r="BD732" s="46"/>
    </row>
    <row r="733" spans="1:56">
      <c r="A733" s="81">
        <v>732</v>
      </c>
      <c r="B733" s="112">
        <v>0.4480204876075875</v>
      </c>
      <c r="C733" s="112">
        <v>0.89200478408894446</v>
      </c>
      <c r="D733" s="112">
        <v>0.70084751329141404</v>
      </c>
      <c r="E733" s="112">
        <v>0.5154831090763301</v>
      </c>
      <c r="F733" s="112">
        <v>0.6604628383358857</v>
      </c>
      <c r="G733" s="112">
        <v>0.44306712788579738</v>
      </c>
      <c r="H733" s="112">
        <v>0.66034881099946707</v>
      </c>
      <c r="I733" s="112">
        <v>0.65385094029124313</v>
      </c>
      <c r="J733" s="112">
        <v>3.7181352108512256E-2</v>
      </c>
      <c r="K733" s="90">
        <v>0.8197820009854937</v>
      </c>
      <c r="L733" s="91"/>
      <c r="M733" s="92">
        <v>732</v>
      </c>
      <c r="N733" s="115">
        <v>-0.13066417285796136</v>
      </c>
      <c r="O733" s="115">
        <v>1.2372603798284589</v>
      </c>
      <c r="P733" s="115">
        <v>0.52683961041917415</v>
      </c>
      <c r="Q733" s="115">
        <v>3.8820147137943989E-2</v>
      </c>
      <c r="R733" s="115">
        <v>0.4137266284023014</v>
      </c>
      <c r="S733" s="115">
        <v>-0.14319743468108023</v>
      </c>
      <c r="T733" s="115">
        <v>0.41341528477367284</v>
      </c>
      <c r="U733" s="112">
        <v>0.39573827086521529</v>
      </c>
      <c r="V733" s="112">
        <v>-1.7843752856549151</v>
      </c>
      <c r="W733" s="84">
        <v>0.91453461461261354</v>
      </c>
      <c r="X733" s="46"/>
      <c r="Y733" s="85">
        <v>732</v>
      </c>
      <c r="Z733" s="112">
        <f>(幕後結果!$AB$2+幕後結果!$AB$4*幕後結果_最佳化!$N1734)*12/3</f>
        <v>-0.21051648060774467</v>
      </c>
      <c r="AA733" s="112">
        <f>(幕後結果!$AC$2+幕後結果!$AC$4*幕後結果_最佳化!$O1734)*12/3</f>
        <v>0.31576358430900386</v>
      </c>
      <c r="AB733" s="112">
        <f>(幕後結果!$AD$2+幕後結果!$AD$4*幕後結果_最佳化!$P1734)*12/3</f>
        <v>1.0048925018642065</v>
      </c>
      <c r="AC733" s="112">
        <f>(幕後結果!$AE$2+幕後結果!$AE$4*幕後結果_最佳化!$Q1734)*12/3</f>
        <v>1.2464992988946428</v>
      </c>
      <c r="AD733" s="112">
        <f>(幕後結果!$AF$2+幕後結果!$AF$4*幕後結果_最佳化!$R1734)*12/3</f>
        <v>2.883659700533256</v>
      </c>
      <c r="AE733" s="112">
        <f>(幕後結果!$AG$2+幕後結果!$AG$4*幕後結果_最佳化!$S1734)*12/3</f>
        <v>0.21950375350263326</v>
      </c>
      <c r="AF733" s="112">
        <f>(幕後結果!$AH$2+幕後結果!$AH$4*幕後結果_最佳化!$T1734)*12/3</f>
        <v>0.44785803093104332</v>
      </c>
      <c r="AG733" s="112">
        <f>(幕後結果!$AI$2+幕後結果!$AI$4*幕後結果_最佳化!$U1734)*12/3</f>
        <v>1.079120071378036</v>
      </c>
      <c r="AH733" s="112">
        <f>(幕後結果!$AJ$2+幕後結果!$AJ$4*幕後結果_最佳化!$V1734)*12/3</f>
        <v>-0.20129746262417658</v>
      </c>
      <c r="AI733" s="86">
        <f>(幕後結果!$AK$2+幕後結果!$AK$4*幕後結果_最佳化!$W1734)*12/3</f>
        <v>0.9886181987992041</v>
      </c>
      <c r="AJ733" s="46"/>
      <c r="AK733" s="46"/>
      <c r="AL733" s="46"/>
      <c r="AM733" s="94">
        <v>732</v>
      </c>
      <c r="AN733" s="112">
        <f t="shared" si="144"/>
        <v>8.1675815098397553E-2</v>
      </c>
      <c r="AO733" s="112">
        <f t="shared" si="145"/>
        <v>0.15391961417063546</v>
      </c>
      <c r="AP733" s="112">
        <f t="shared" si="146"/>
        <v>0.15805475668559571</v>
      </c>
      <c r="AQ733" s="112">
        <f t="shared" si="147"/>
        <v>0.15112854269223286</v>
      </c>
      <c r="AR733" s="112">
        <f t="shared" si="148"/>
        <v>8.5066670694294508E-2</v>
      </c>
      <c r="AS733" s="112">
        <f t="shared" si="149"/>
        <v>4.0915572742383638E-2</v>
      </c>
      <c r="AT733" s="112">
        <f t="shared" si="150"/>
        <v>1.8113781624551836E-2</v>
      </c>
      <c r="AU733" s="112">
        <f t="shared" si="151"/>
        <v>0.16276773801551972</v>
      </c>
      <c r="AV733" s="112">
        <f t="shared" si="152"/>
        <v>4.7579204423847339E-2</v>
      </c>
      <c r="AW733" s="112">
        <f t="shared" si="153"/>
        <v>0.10077830385254136</v>
      </c>
      <c r="AX733" s="112">
        <f t="shared" si="154"/>
        <v>1</v>
      </c>
      <c r="AY733" s="112">
        <f>SUMPRODUCT(AN733:AW733,幕後結果_最佳化!$Z$1005:$AI$1005)</f>
        <v>0.28978731358715437</v>
      </c>
      <c r="AZ733" s="112">
        <f>(SUMPRODUCT(AN733:AW733,MMULT(AN733:AW733,幕後結果!$AB$9:$AK$18)))*252</f>
        <v>6.0388170600541601E-2</v>
      </c>
      <c r="BA733" s="112">
        <f t="shared" si="155"/>
        <v>0.24574004679852571</v>
      </c>
      <c r="BB733" s="88">
        <f t="shared" si="156"/>
        <v>1.0046686195578423</v>
      </c>
      <c r="BC733" s="46"/>
      <c r="BD733" s="46"/>
    </row>
    <row r="734" spans="1:56">
      <c r="A734" s="81">
        <v>733</v>
      </c>
      <c r="B734" s="112">
        <v>0.50731970614117006</v>
      </c>
      <c r="C734" s="112">
        <v>0.20575201731837733</v>
      </c>
      <c r="D734" s="112">
        <v>0.78808940764052005</v>
      </c>
      <c r="E734" s="112">
        <v>0.34482736503904254</v>
      </c>
      <c r="F734" s="112">
        <v>0.21882679043715703</v>
      </c>
      <c r="G734" s="112">
        <v>0.94505765973663425</v>
      </c>
      <c r="H734" s="112">
        <v>0.92789591559288676</v>
      </c>
      <c r="I734" s="112">
        <v>9.8365662125307729E-2</v>
      </c>
      <c r="J734" s="112">
        <v>0.86875827337016487</v>
      </c>
      <c r="K734" s="90">
        <v>0.36552821358749132</v>
      </c>
      <c r="L734" s="91"/>
      <c r="M734" s="92">
        <v>733</v>
      </c>
      <c r="N734" s="115">
        <v>1.8348811933086302E-2</v>
      </c>
      <c r="O734" s="115">
        <v>-0.82124973116597522</v>
      </c>
      <c r="P734" s="115">
        <v>0.79980948850603917</v>
      </c>
      <c r="Q734" s="115">
        <v>-0.39932366774591482</v>
      </c>
      <c r="R734" s="115">
        <v>-0.77616159172797816</v>
      </c>
      <c r="S734" s="115">
        <v>1.5987116827881718</v>
      </c>
      <c r="T734" s="115">
        <v>1.4602980825418443</v>
      </c>
      <c r="U734" s="112">
        <v>-1.2909202746111681</v>
      </c>
      <c r="V734" s="112">
        <v>1.1205406192609091</v>
      </c>
      <c r="W734" s="84">
        <v>-0.34372058715023485</v>
      </c>
      <c r="X734" s="46"/>
      <c r="Y734" s="85">
        <v>733</v>
      </c>
      <c r="Z734" s="112">
        <f>(幕後結果!$AB$2+幕後結果!$AB$4*幕後結果_最佳化!$N1735)*12/3</f>
        <v>-2.5509350199150304E-2</v>
      </c>
      <c r="AA734" s="112">
        <f>(幕後結果!$AC$2+幕後結果!$AC$4*幕後結果_最佳化!$O1735)*12/3</f>
        <v>-2.50806646691988</v>
      </c>
      <c r="AB734" s="112">
        <f>(幕後結果!$AD$2+幕後結果!$AD$4*幕後結果_最佳化!$P1735)*12/3</f>
        <v>1.0770774965102929</v>
      </c>
      <c r="AC734" s="112">
        <f>(幕後結果!$AE$2+幕後結果!$AE$4*幕後結果_最佳化!$Q1735)*12/3</f>
        <v>0.64583110312617009</v>
      </c>
      <c r="AD734" s="112">
        <f>(幕後結果!$AF$2+幕後結果!$AF$4*幕後結果_最佳化!$R1735)*12/3</f>
        <v>1.1356515109900864</v>
      </c>
      <c r="AE734" s="112">
        <f>(幕後結果!$AG$2+幕後結果!$AG$4*幕後結果_最佳化!$S1735)*12/3</f>
        <v>1.1062579992473232</v>
      </c>
      <c r="AF734" s="112">
        <f>(幕後結果!$AH$2+幕後結果!$AH$4*幕後結果_最佳化!$T1735)*12/3</f>
        <v>0.67265728210368769</v>
      </c>
      <c r="AG734" s="112">
        <f>(幕後結果!$AI$2+幕後結果!$AI$4*幕後結果_最佳化!$U1735)*12/3</f>
        <v>-0.60495420430967251</v>
      </c>
      <c r="AH734" s="112">
        <f>(幕後結果!$AJ$2+幕後結果!$AJ$4*幕後結果_最佳化!$V1735)*12/3</f>
        <v>2.3286356759300979</v>
      </c>
      <c r="AI734" s="86">
        <f>(幕後結果!$AK$2+幕後結果!$AK$4*幕後結果_最佳化!$W1735)*12/3</f>
        <v>-7.1676965483438271E-2</v>
      </c>
      <c r="AJ734" s="46"/>
      <c r="AK734" s="46"/>
      <c r="AL734" s="46"/>
      <c r="AM734" s="94">
        <v>733</v>
      </c>
      <c r="AN734" s="112">
        <f t="shared" si="144"/>
        <v>5.9016075041648387E-2</v>
      </c>
      <c r="AO734" s="112">
        <f t="shared" si="145"/>
        <v>4.0962060064732554E-2</v>
      </c>
      <c r="AP734" s="112">
        <f t="shared" si="146"/>
        <v>0.18328283143989169</v>
      </c>
      <c r="AQ734" s="112">
        <f t="shared" si="147"/>
        <v>8.1270663838926616E-2</v>
      </c>
      <c r="AR734" s="112">
        <f t="shared" si="148"/>
        <v>0.17370675973619243</v>
      </c>
      <c r="AS734" s="112">
        <f t="shared" si="149"/>
        <v>8.5799872595651985E-2</v>
      </c>
      <c r="AT734" s="112">
        <f t="shared" si="150"/>
        <v>7.793707827202008E-2</v>
      </c>
      <c r="AU734" s="112">
        <f t="shared" si="151"/>
        <v>0.16832530040674951</v>
      </c>
      <c r="AV734" s="112">
        <f t="shared" si="152"/>
        <v>2.1786436958423267E-2</v>
      </c>
      <c r="AW734" s="112">
        <f t="shared" si="153"/>
        <v>0.10791292164576348</v>
      </c>
      <c r="AX734" s="112">
        <f t="shared" si="154"/>
        <v>1</v>
      </c>
      <c r="AY734" s="112">
        <f>SUMPRODUCT(AN734:AW734,幕後結果_最佳化!$Z$1005:$AI$1005)</f>
        <v>0.54236282555854831</v>
      </c>
      <c r="AZ734" s="112">
        <f>(SUMPRODUCT(AN734:AW734,MMULT(AN734:AW734,幕後結果!$AB$9:$AK$18)))*252</f>
        <v>5.6313349148607174E-2</v>
      </c>
      <c r="BA734" s="112">
        <f t="shared" si="155"/>
        <v>0.23730433866368136</v>
      </c>
      <c r="BB734" s="88">
        <f t="shared" si="156"/>
        <v>2.1047353300455667</v>
      </c>
      <c r="BC734" s="46"/>
      <c r="BD734" s="46"/>
    </row>
    <row r="735" spans="1:56">
      <c r="A735" s="81">
        <v>734</v>
      </c>
      <c r="B735" s="112">
        <v>0.87029842665320989</v>
      </c>
      <c r="C735" s="112">
        <v>0.10933466334930908</v>
      </c>
      <c r="D735" s="112">
        <v>0.84578109477228458</v>
      </c>
      <c r="E735" s="112">
        <v>0.10996205186546071</v>
      </c>
      <c r="F735" s="112">
        <v>0.76015791912109787</v>
      </c>
      <c r="G735" s="112">
        <v>0.68047256476246387</v>
      </c>
      <c r="H735" s="112">
        <v>0.20542118522476849</v>
      </c>
      <c r="I735" s="112">
        <v>0.4290487066396369</v>
      </c>
      <c r="J735" s="112">
        <v>0.34408369236833836</v>
      </c>
      <c r="K735" s="90">
        <v>0.7538431950927631</v>
      </c>
      <c r="L735" s="91"/>
      <c r="M735" s="92">
        <v>734</v>
      </c>
      <c r="N735" s="115">
        <v>1.1278029513447734</v>
      </c>
      <c r="O735" s="115">
        <v>-1.2300741831337103</v>
      </c>
      <c r="P735" s="115">
        <v>1.018505453555145</v>
      </c>
      <c r="Q735" s="115">
        <v>-1.2267299586186808</v>
      </c>
      <c r="R735" s="115">
        <v>0.70681063966391799</v>
      </c>
      <c r="S735" s="115">
        <v>0.4690206573879846</v>
      </c>
      <c r="T735" s="115">
        <v>-0.82241214332536827</v>
      </c>
      <c r="U735" s="112">
        <v>-0.17879660228384908</v>
      </c>
      <c r="V735" s="112">
        <v>-0.40134330481469577</v>
      </c>
      <c r="W735" s="84">
        <v>0.6866336628265397</v>
      </c>
      <c r="X735" s="46"/>
      <c r="Y735" s="85">
        <v>734</v>
      </c>
      <c r="Z735" s="112">
        <f>(幕後結果!$AB$2+幕後結果!$AB$4*幕後結果_最佳化!$N1736)*12/3</f>
        <v>1.351933876915002</v>
      </c>
      <c r="AA735" s="112">
        <f>(幕後結果!$AC$2+幕後結果!$AC$4*幕後結果_最佳化!$O1736)*12/3</f>
        <v>-2.9750613716430832</v>
      </c>
      <c r="AB735" s="112">
        <f>(幕後結果!$AD$2+幕後結果!$AD$4*幕後結果_最佳化!$P1736)*12/3</f>
        <v>1.5590806588898829</v>
      </c>
      <c r="AC735" s="112">
        <f>(幕後結果!$AE$2+幕後結果!$AE$4*幕後結果_最佳化!$Q1736)*12/3</f>
        <v>9.2737068181002691E-2</v>
      </c>
      <c r="AD735" s="112">
        <f>(幕後結果!$AF$2+幕後結果!$AF$4*幕後結果_最佳化!$R1736)*12/3</f>
        <v>2.7187465618993394</v>
      </c>
      <c r="AE735" s="112">
        <f>(幕後結果!$AG$2+幕後結果!$AG$4*幕後結果_最佳化!$S1736)*12/3</f>
        <v>3.4619465724028006E-2</v>
      </c>
      <c r="AF735" s="112">
        <f>(幕後結果!$AH$2+幕後結果!$AH$4*幕後結果_最佳化!$T1736)*12/3</f>
        <v>-0.72640561940264858</v>
      </c>
      <c r="AG735" s="112">
        <f>(幕後結果!$AI$2+幕後結果!$AI$4*幕後結果_最佳化!$U1736)*12/3</f>
        <v>-0.30670861849585418</v>
      </c>
      <c r="AH735" s="112">
        <f>(幕後結果!$AJ$2+幕後結果!$AJ$4*幕後結果_最佳化!$V1736)*12/3</f>
        <v>1.4104797697756528</v>
      </c>
      <c r="AI735" s="86">
        <f>(幕後結果!$AK$2+幕後結果!$AK$4*幕後結果_最佳化!$W1736)*12/3</f>
        <v>0.54410914864380111</v>
      </c>
      <c r="AJ735" s="46"/>
      <c r="AK735" s="46"/>
      <c r="AL735" s="46"/>
      <c r="AM735" s="94">
        <v>734</v>
      </c>
      <c r="AN735" s="112">
        <f t="shared" si="144"/>
        <v>9.5496389377648788E-2</v>
      </c>
      <c r="AO735" s="112">
        <f t="shared" si="145"/>
        <v>6.7487684834374298E-2</v>
      </c>
      <c r="AP735" s="112">
        <f t="shared" si="146"/>
        <v>0.12785175605013191</v>
      </c>
      <c r="AQ735" s="112">
        <f t="shared" si="147"/>
        <v>5.7921162913306366E-2</v>
      </c>
      <c r="AR735" s="112">
        <f t="shared" si="148"/>
        <v>2.1195218571052065E-2</v>
      </c>
      <c r="AS735" s="112">
        <f t="shared" si="149"/>
        <v>3.091181680333397E-2</v>
      </c>
      <c r="AT735" s="112">
        <f t="shared" si="150"/>
        <v>0.18405736826532462</v>
      </c>
      <c r="AU735" s="112">
        <f t="shared" si="151"/>
        <v>0.17534340952445349</v>
      </c>
      <c r="AV735" s="112">
        <f t="shared" si="152"/>
        <v>5.9348815554124364E-2</v>
      </c>
      <c r="AW735" s="112">
        <f t="shared" si="153"/>
        <v>0.18038637810625027</v>
      </c>
      <c r="AX735" s="112">
        <f t="shared" si="154"/>
        <v>1.0000000000000002</v>
      </c>
      <c r="AY735" s="112">
        <f>SUMPRODUCT(AN735:AW735,幕後結果_最佳化!$Z$1005:$AI$1005)</f>
        <v>0.18685373298027419</v>
      </c>
      <c r="AZ735" s="112">
        <f>(SUMPRODUCT(AN735:AW735,MMULT(AN735:AW735,幕後結果!$AB$9:$AK$18)))*252</f>
        <v>4.6567424599640264E-2</v>
      </c>
      <c r="BA735" s="112">
        <f t="shared" si="155"/>
        <v>0.21579486694460615</v>
      </c>
      <c r="BB735" s="88">
        <f t="shared" si="156"/>
        <v>0.66708599244497624</v>
      </c>
      <c r="BC735" s="46"/>
      <c r="BD735" s="46"/>
    </row>
    <row r="736" spans="1:56">
      <c r="A736" s="81">
        <v>735</v>
      </c>
      <c r="B736" s="112">
        <v>0.15896378984152171</v>
      </c>
      <c r="C736" s="112">
        <v>0.79580412258620092</v>
      </c>
      <c r="D736" s="112">
        <v>0.95864273866412053</v>
      </c>
      <c r="E736" s="112">
        <v>0.60559784834033681</v>
      </c>
      <c r="F736" s="112">
        <v>0.19691551111621775</v>
      </c>
      <c r="G736" s="112">
        <v>0.37612913115416213</v>
      </c>
      <c r="H736" s="112">
        <v>0.83195039202824583</v>
      </c>
      <c r="I736" s="112">
        <v>0.45968024282808706</v>
      </c>
      <c r="J736" s="112">
        <v>8.1601235943056682E-2</v>
      </c>
      <c r="K736" s="90">
        <v>0.67960789416011957</v>
      </c>
      <c r="L736" s="91"/>
      <c r="M736" s="92">
        <v>735</v>
      </c>
      <c r="N736" s="115">
        <v>-0.99872571587040371</v>
      </c>
      <c r="O736" s="115">
        <v>0.82672710481913558</v>
      </c>
      <c r="P736" s="115">
        <v>1.7351484038655369</v>
      </c>
      <c r="Q736" s="115">
        <v>0.26786361270191855</v>
      </c>
      <c r="R736" s="115">
        <v>-0.85269038871826242</v>
      </c>
      <c r="S736" s="115">
        <v>-0.31566306741540462</v>
      </c>
      <c r="T736" s="115">
        <v>0.96190123939884264</v>
      </c>
      <c r="U736" s="112">
        <v>-0.1012393181674522</v>
      </c>
      <c r="V736" s="112">
        <v>-1.3943813665800464</v>
      </c>
      <c r="W736" s="84">
        <v>0.46660262067035452</v>
      </c>
      <c r="X736" s="46"/>
      <c r="Y736" s="85">
        <v>735</v>
      </c>
      <c r="Z736" s="112">
        <f>(幕後結果!$AB$2+幕後結果!$AB$4*幕後結果_最佳化!$N1737)*12/3</f>
        <v>-1.2882586338569082</v>
      </c>
      <c r="AA736" s="112">
        <f>(幕後結果!$AC$2+幕後結果!$AC$4*幕後結果_最佳化!$O1737)*12/3</f>
        <v>-0.32540279909351333</v>
      </c>
      <c r="AB736" s="112">
        <f>(幕後結果!$AD$2+幕後結果!$AD$4*幕後結果_最佳化!$P1737)*12/3</f>
        <v>1.7480825693063007</v>
      </c>
      <c r="AC736" s="112">
        <f>(幕後結果!$AE$2+幕後結果!$AE$4*幕後結果_最佳化!$Q1737)*12/3</f>
        <v>1.5746968441892946</v>
      </c>
      <c r="AD736" s="112">
        <f>(幕後結果!$AF$2+幕後結果!$AF$4*幕後結果_最佳化!$R1737)*12/3</f>
        <v>1.4708979830355962</v>
      </c>
      <c r="AE736" s="112">
        <f>(幕後結果!$AG$2+幕後結果!$AG$4*幕後結果_最佳化!$S1737)*12/3</f>
        <v>-0.24906372869655846</v>
      </c>
      <c r="AF736" s="112">
        <f>(幕後結果!$AH$2+幕後結果!$AH$4*幕後結果_最佳化!$T1737)*12/3</f>
        <v>0.7721195955664607</v>
      </c>
      <c r="AG736" s="112">
        <f>(幕後結果!$AI$2+幕後結果!$AI$4*幕後結果_最佳化!$U1737)*12/3</f>
        <v>0.69261631344133212</v>
      </c>
      <c r="AH736" s="112">
        <f>(幕後結果!$AJ$2+幕後結果!$AJ$4*幕後結果_最佳化!$V1737)*12/3</f>
        <v>-0.28695270966148745</v>
      </c>
      <c r="AI736" s="86">
        <f>(幕後結果!$AK$2+幕後結果!$AK$4*幕後結果_最佳化!$W1737)*12/3</f>
        <v>0.40250710896615094</v>
      </c>
      <c r="AJ736" s="46"/>
      <c r="AK736" s="46"/>
      <c r="AL736" s="46"/>
      <c r="AM736" s="94">
        <v>735</v>
      </c>
      <c r="AN736" s="112">
        <f t="shared" si="144"/>
        <v>0.11288312051220765</v>
      </c>
      <c r="AO736" s="112">
        <f t="shared" si="145"/>
        <v>3.6291840202117641E-2</v>
      </c>
      <c r="AP736" s="112">
        <f t="shared" si="146"/>
        <v>9.2320783730831427E-2</v>
      </c>
      <c r="AQ736" s="112">
        <f t="shared" si="147"/>
        <v>6.1257268540339999E-2</v>
      </c>
      <c r="AR736" s="112">
        <f t="shared" si="148"/>
        <v>3.016530968628334E-2</v>
      </c>
      <c r="AS736" s="112">
        <f t="shared" si="149"/>
        <v>0.22664368256122652</v>
      </c>
      <c r="AT736" s="112">
        <f t="shared" si="150"/>
        <v>0.10237745215733203</v>
      </c>
      <c r="AU736" s="112">
        <f t="shared" si="151"/>
        <v>0.11522111877141761</v>
      </c>
      <c r="AV736" s="112">
        <f t="shared" si="152"/>
        <v>6.6226370331189208E-2</v>
      </c>
      <c r="AW736" s="112">
        <f t="shared" si="153"/>
        <v>0.15661305350705465</v>
      </c>
      <c r="AX736" s="112">
        <f t="shared" si="154"/>
        <v>1</v>
      </c>
      <c r="AY736" s="112">
        <f>SUMPRODUCT(AN736:AW736,幕後結果_最佳化!$Z$1005:$AI$1005)</f>
        <v>0.20928982105732119</v>
      </c>
      <c r="AZ736" s="112">
        <f>(SUMPRODUCT(AN736:AW736,MMULT(AN736:AW736,幕後結果!$AB$9:$AK$18)))*252</f>
        <v>4.748817429899542E-2</v>
      </c>
      <c r="BA736" s="112">
        <f t="shared" si="155"/>
        <v>0.21791781546949165</v>
      </c>
      <c r="BB736" s="88">
        <f t="shared" si="156"/>
        <v>0.76354391080345452</v>
      </c>
      <c r="BC736" s="46"/>
      <c r="BD736" s="46"/>
    </row>
    <row r="737" spans="1:56">
      <c r="A737" s="81">
        <v>736</v>
      </c>
      <c r="B737" s="112">
        <v>1.5318283371759112E-3</v>
      </c>
      <c r="C737" s="112">
        <v>0.41228300894664027</v>
      </c>
      <c r="D737" s="112">
        <v>0.97443371041091553</v>
      </c>
      <c r="E737" s="112">
        <v>0.22393146055950242</v>
      </c>
      <c r="F737" s="112">
        <v>0.78400622364550854</v>
      </c>
      <c r="G737" s="112">
        <v>0.15350197099693452</v>
      </c>
      <c r="H737" s="112">
        <v>0.6865686628793819</v>
      </c>
      <c r="I737" s="112">
        <v>0.66482345350026151</v>
      </c>
      <c r="J737" s="112">
        <v>0.16498328533165063</v>
      </c>
      <c r="K737" s="90">
        <v>9.1070560992933647E-2</v>
      </c>
      <c r="L737" s="91"/>
      <c r="M737" s="92">
        <v>736</v>
      </c>
      <c r="N737" s="115">
        <v>-2.961277598924525</v>
      </c>
      <c r="O737" s="115">
        <v>-0.22167612412498791</v>
      </c>
      <c r="P737" s="115">
        <v>1.9503654299500286</v>
      </c>
      <c r="Q737" s="115">
        <v>-0.75898267422094323</v>
      </c>
      <c r="R737" s="115">
        <v>0.78579507442967311</v>
      </c>
      <c r="S737" s="115">
        <v>-1.0215288620873979</v>
      </c>
      <c r="T737" s="115">
        <v>0.48614738273138725</v>
      </c>
      <c r="U737" s="112">
        <v>0.42566345781271681</v>
      </c>
      <c r="V737" s="112">
        <v>-0.97418121386193324</v>
      </c>
      <c r="W737" s="84">
        <v>-1.334191446673308</v>
      </c>
      <c r="X737" s="46"/>
      <c r="Y737" s="85">
        <v>736</v>
      </c>
      <c r="Z737" s="112">
        <f>(幕後結果!$AB$2+幕後結果!$AB$4*幕後結果_最佳化!$N1738)*12/3</f>
        <v>-3.724865703173458</v>
      </c>
      <c r="AA737" s="112">
        <f>(幕後結果!$AC$2+幕後結果!$AC$4*幕後結果_最佳化!$O1738)*12/3</f>
        <v>-1.9406953713326267</v>
      </c>
      <c r="AB737" s="112">
        <f>(幕後結果!$AD$2+幕後結果!$AD$4*幕後結果_最佳化!$P1738)*12/3</f>
        <v>1.236884666152581</v>
      </c>
      <c r="AC737" s="112">
        <f>(幕後結果!$AE$2+幕後結果!$AE$4*幕後結果_最佳化!$Q1738)*12/3</f>
        <v>0.5825123894710621</v>
      </c>
      <c r="AD737" s="112">
        <f>(幕後結果!$AF$2+幕後結果!$AF$4*幕後結果_最佳化!$R1738)*12/3</f>
        <v>2.0646713425173089</v>
      </c>
      <c r="AE737" s="112">
        <f>(幕後結果!$AG$2+幕後結果!$AG$4*幕後結果_最佳化!$S1738)*12/3</f>
        <v>-0.99314607979691549</v>
      </c>
      <c r="AF737" s="112">
        <f>(幕後結果!$AH$2+幕後結果!$AH$4*幕後結果_最佳化!$T1738)*12/3</f>
        <v>0.59807664409714989</v>
      </c>
      <c r="AG737" s="112">
        <f>(幕後結果!$AI$2+幕後結果!$AI$4*幕後結果_最佳化!$U1738)*12/3</f>
        <v>-0.12727909707521395</v>
      </c>
      <c r="AH737" s="112">
        <f>(幕後結果!$AJ$2+幕後結果!$AJ$4*幕後結果_最佳化!$V1738)*12/3</f>
        <v>0.20229740870206225</v>
      </c>
      <c r="AI737" s="86">
        <f>(幕後結果!$AK$2+幕後結果!$AK$4*幕後結果_最佳化!$W1738)*12/3</f>
        <v>-1.293713174239433</v>
      </c>
      <c r="AJ737" s="46"/>
      <c r="AK737" s="46"/>
      <c r="AL737" s="46"/>
      <c r="AM737" s="94">
        <v>736</v>
      </c>
      <c r="AN737" s="112">
        <f t="shared" si="144"/>
        <v>0.21366802996077447</v>
      </c>
      <c r="AO737" s="112">
        <f t="shared" si="145"/>
        <v>1.4538829115942099E-2</v>
      </c>
      <c r="AP737" s="112">
        <f t="shared" si="146"/>
        <v>7.4592053707050299E-2</v>
      </c>
      <c r="AQ737" s="112">
        <f t="shared" si="147"/>
        <v>9.110281724146875E-2</v>
      </c>
      <c r="AR737" s="112">
        <f t="shared" si="148"/>
        <v>0.14762700391240194</v>
      </c>
      <c r="AS737" s="112">
        <f t="shared" si="149"/>
        <v>0.13567588528353658</v>
      </c>
      <c r="AT737" s="112">
        <f t="shared" si="150"/>
        <v>0.15269442910369793</v>
      </c>
      <c r="AU737" s="112">
        <f t="shared" si="151"/>
        <v>2.3711527553439823E-3</v>
      </c>
      <c r="AV737" s="112">
        <f t="shared" si="152"/>
        <v>5.8911189457716312E-2</v>
      </c>
      <c r="AW737" s="112">
        <f t="shared" si="153"/>
        <v>0.10881860946206762</v>
      </c>
      <c r="AX737" s="112">
        <f t="shared" si="154"/>
        <v>1</v>
      </c>
      <c r="AY737" s="112">
        <f>SUMPRODUCT(AN737:AW737,幕後結果_最佳化!$Z$1005:$AI$1005)</f>
        <v>0.44259270725985206</v>
      </c>
      <c r="AZ737" s="112">
        <f>(SUMPRODUCT(AN737:AW737,MMULT(AN737:AW737,幕後結果!$AB$9:$AK$18)))*252</f>
        <v>5.0988618686236768E-2</v>
      </c>
      <c r="BA737" s="112">
        <f t="shared" si="155"/>
        <v>0.22580659575450132</v>
      </c>
      <c r="BB737" s="88">
        <f t="shared" si="156"/>
        <v>1.7700665736726355</v>
      </c>
      <c r="BC737" s="46"/>
      <c r="BD737" s="46"/>
    </row>
    <row r="738" spans="1:56">
      <c r="A738" s="81">
        <v>737</v>
      </c>
      <c r="B738" s="112">
        <v>0.30782276165572564</v>
      </c>
      <c r="C738" s="112">
        <v>0.78101097848246259</v>
      </c>
      <c r="D738" s="112">
        <v>0.65245692432137847</v>
      </c>
      <c r="E738" s="112">
        <v>6.9238221458731708E-3</v>
      </c>
      <c r="F738" s="112">
        <v>0.64117579522111101</v>
      </c>
      <c r="G738" s="112">
        <v>0.41864792571656539</v>
      </c>
      <c r="H738" s="112">
        <v>0.70017928484853376</v>
      </c>
      <c r="I738" s="112">
        <v>0.38103517039779966</v>
      </c>
      <c r="J738" s="112">
        <v>0.50830127403358594</v>
      </c>
      <c r="K738" s="90">
        <v>0.67204572439599186</v>
      </c>
      <c r="L738" s="91"/>
      <c r="M738" s="92">
        <v>737</v>
      </c>
      <c r="N738" s="115">
        <v>-0.50203127245355428</v>
      </c>
      <c r="O738" s="115">
        <v>0.77561211826203091</v>
      </c>
      <c r="P738" s="115">
        <v>0.39196218946436384</v>
      </c>
      <c r="Q738" s="115">
        <v>-2.461191469498909</v>
      </c>
      <c r="R738" s="115">
        <v>0.36160341871316465</v>
      </c>
      <c r="S738" s="115">
        <v>-0.20535362313994079</v>
      </c>
      <c r="T738" s="115">
        <v>0.52491622426789253</v>
      </c>
      <c r="U738" s="112">
        <v>-0.30276318588506862</v>
      </c>
      <c r="V738" s="112">
        <v>2.0809710030613247E-2</v>
      </c>
      <c r="W738" s="84">
        <v>0.44556907790030026</v>
      </c>
      <c r="X738" s="46"/>
      <c r="Y738" s="85">
        <v>737</v>
      </c>
      <c r="Z738" s="112">
        <f>(幕後結果!$AB$2+幕後結果!$AB$4*幕後結果_最佳化!$N1739)*12/3</f>
        <v>-0.67158745050130919</v>
      </c>
      <c r="AA738" s="112">
        <f>(幕後結果!$AC$2+幕後結果!$AC$4*幕後結果_最佳化!$O1739)*12/3</f>
        <v>-0.35268764492165405</v>
      </c>
      <c r="AB738" s="112">
        <f>(幕後結果!$AD$2+幕後結果!$AD$4*幕後結果_最佳化!$P1739)*12/3</f>
        <v>0.72936015405578714</v>
      </c>
      <c r="AC738" s="112">
        <f>(幕後結果!$AE$2+幕後結果!$AE$4*幕後結果_最佳化!$Q1739)*12/3</f>
        <v>-0.70018569930761743</v>
      </c>
      <c r="AD738" s="112">
        <f>(幕後結果!$AF$2+幕後結果!$AF$4*幕後結果_最佳化!$R1739)*12/3</f>
        <v>2.0416175936110244</v>
      </c>
      <c r="AE738" s="112">
        <f>(幕後結果!$AG$2+幕後結果!$AG$4*幕後結果_最佳化!$S1739)*12/3</f>
        <v>-0.16292264622731223</v>
      </c>
      <c r="AF738" s="112">
        <f>(幕後結果!$AH$2+幕後結果!$AH$4*幕後結果_最佳化!$T1739)*12/3</f>
        <v>0.25933674526975647</v>
      </c>
      <c r="AG738" s="112">
        <f>(幕後結果!$AI$2+幕後結果!$AI$4*幕後結果_最佳化!$U1739)*12/3</f>
        <v>-1.022308820393246</v>
      </c>
      <c r="AH738" s="112">
        <f>(幕後結果!$AJ$2+幕後結果!$AJ$4*幕後結果_最佳化!$V1739)*12/3</f>
        <v>1.5796397826911841</v>
      </c>
      <c r="AI738" s="86">
        <f>(幕後結果!$AK$2+幕後結果!$AK$4*幕後結果_最佳化!$W1739)*12/3</f>
        <v>0.65414142192185853</v>
      </c>
      <c r="AJ738" s="46"/>
      <c r="AK738" s="46"/>
      <c r="AL738" s="46"/>
      <c r="AM738" s="94">
        <v>737</v>
      </c>
      <c r="AN738" s="112">
        <f t="shared" si="144"/>
        <v>0.16726762518530933</v>
      </c>
      <c r="AO738" s="112">
        <f t="shared" si="145"/>
        <v>6.9383153603289213E-2</v>
      </c>
      <c r="AP738" s="112">
        <f t="shared" si="146"/>
        <v>4.0399942662614048E-2</v>
      </c>
      <c r="AQ738" s="112">
        <f t="shared" si="147"/>
        <v>7.6047623609261455E-2</v>
      </c>
      <c r="AR738" s="112">
        <f t="shared" si="148"/>
        <v>0.12159738579385296</v>
      </c>
      <c r="AS738" s="112">
        <f t="shared" si="149"/>
        <v>4.4049052547368989E-2</v>
      </c>
      <c r="AT738" s="112">
        <f t="shared" si="150"/>
        <v>0.11979159965290841</v>
      </c>
      <c r="AU738" s="112">
        <f t="shared" si="151"/>
        <v>0.15269097241468824</v>
      </c>
      <c r="AV738" s="112">
        <f t="shared" si="152"/>
        <v>8.9250542464335059E-2</v>
      </c>
      <c r="AW738" s="112">
        <f t="shared" si="153"/>
        <v>0.11952210206637243</v>
      </c>
      <c r="AX738" s="112">
        <f t="shared" si="154"/>
        <v>1</v>
      </c>
      <c r="AY738" s="112">
        <f>SUMPRODUCT(AN738:AW738,幕後結果_最佳化!$Z$1005:$AI$1005)</f>
        <v>0.3890282743229237</v>
      </c>
      <c r="AZ738" s="112">
        <f>(SUMPRODUCT(AN738:AW738,MMULT(AN738:AW738,幕後結果!$AB$9:$AK$18)))*252</f>
        <v>5.3513898710583076E-2</v>
      </c>
      <c r="BA738" s="112">
        <f t="shared" si="155"/>
        <v>0.23133071285625495</v>
      </c>
      <c r="BB738" s="88">
        <f t="shared" si="156"/>
        <v>1.4962486824566268</v>
      </c>
      <c r="BC738" s="46"/>
      <c r="BD738" s="46"/>
    </row>
    <row r="739" spans="1:56">
      <c r="A739" s="81">
        <v>738</v>
      </c>
      <c r="B739" s="112">
        <v>7.7605235411415174E-2</v>
      </c>
      <c r="C739" s="112">
        <v>0.45899984206913791</v>
      </c>
      <c r="D739" s="112">
        <v>0.61842615014940883</v>
      </c>
      <c r="E739" s="112">
        <v>6.9050827205681342E-2</v>
      </c>
      <c r="F739" s="112">
        <v>0.37687271699620362</v>
      </c>
      <c r="G739" s="112">
        <v>0.33138851220731813</v>
      </c>
      <c r="H739" s="112">
        <v>0.40158820996841471</v>
      </c>
      <c r="I739" s="112">
        <v>0.49594641297667819</v>
      </c>
      <c r="J739" s="112">
        <v>0.43675748404664239</v>
      </c>
      <c r="K739" s="90">
        <v>0.65509977043037382</v>
      </c>
      <c r="L739" s="91"/>
      <c r="M739" s="92">
        <v>738</v>
      </c>
      <c r="N739" s="115">
        <v>-1.4213657060761036</v>
      </c>
      <c r="O739" s="115">
        <v>-0.10295374223255711</v>
      </c>
      <c r="P739" s="115">
        <v>0.30134989196568668</v>
      </c>
      <c r="Q739" s="115">
        <v>-1.4828974674863606</v>
      </c>
      <c r="R739" s="115">
        <v>-0.31370456410169784</v>
      </c>
      <c r="S739" s="115">
        <v>-0.43608229214631361</v>
      </c>
      <c r="T739" s="115">
        <v>-0.24923834516968454</v>
      </c>
      <c r="U739" s="112">
        <v>-1.016101069114708E-2</v>
      </c>
      <c r="V739" s="112">
        <v>-0.15919534900209278</v>
      </c>
      <c r="W739" s="84">
        <v>0.39912587283016338</v>
      </c>
      <c r="X739" s="46"/>
      <c r="Y739" s="85">
        <v>738</v>
      </c>
      <c r="Z739" s="112">
        <f>(幕後結果!$AB$2+幕後結果!$AB$4*幕後結果_最佳化!$N1740)*12/3</f>
        <v>-1.8129874814369782</v>
      </c>
      <c r="AA739" s="112">
        <f>(幕後結果!$AC$2+幕後結果!$AC$4*幕後結果_最佳化!$O1740)*12/3</f>
        <v>-1.6432919125548153</v>
      </c>
      <c r="AB739" s="112">
        <f>(幕後結果!$AD$2+幕後結果!$AD$4*幕後結果_最佳化!$P1740)*12/3</f>
        <v>0.28477753118031801</v>
      </c>
      <c r="AC739" s="112">
        <f>(幕後結果!$AE$2+幕後結果!$AE$4*幕後結果_最佳化!$Q1740)*12/3</f>
        <v>-0.21890580823072137</v>
      </c>
      <c r="AD739" s="112">
        <f>(幕後結果!$AF$2+幕後結果!$AF$4*幕後結果_最佳化!$R1740)*12/3</f>
        <v>1.0442552613809704</v>
      </c>
      <c r="AE739" s="112">
        <f>(幕後結果!$AG$2+幕後結果!$AG$4*幕後結果_最佳化!$S1740)*12/3</f>
        <v>-0.70670216960771448</v>
      </c>
      <c r="AF739" s="112">
        <f>(幕後結果!$AH$2+幕後結果!$AH$4*幕後結果_最佳化!$T1740)*12/3</f>
        <v>-0.32007036977258047</v>
      </c>
      <c r="AG739" s="112">
        <f>(幕後結果!$AI$2+幕後結果!$AI$4*幕後結果_最佳化!$U1740)*12/3</f>
        <v>-0.8738597842902468</v>
      </c>
      <c r="AH739" s="112">
        <f>(幕後結果!$AJ$2+幕後結果!$AJ$4*幕後結果_最佳化!$V1740)*12/3</f>
        <v>0.73922893921656618</v>
      </c>
      <c r="AI739" s="86">
        <f>(幕後結果!$AK$2+幕後結果!$AK$4*幕後結果_最佳化!$W1740)*12/3</f>
        <v>-2.451369304351883E-2</v>
      </c>
      <c r="AJ739" s="46"/>
      <c r="AK739" s="46"/>
      <c r="AL739" s="46"/>
      <c r="AM739" s="94">
        <v>738</v>
      </c>
      <c r="AN739" s="112">
        <f t="shared" si="144"/>
        <v>0.1460225701068453</v>
      </c>
      <c r="AO739" s="112">
        <f t="shared" si="145"/>
        <v>6.354122133609863E-3</v>
      </c>
      <c r="AP739" s="112">
        <f t="shared" si="146"/>
        <v>8.0320699282490724E-3</v>
      </c>
      <c r="AQ739" s="112">
        <f t="shared" si="147"/>
        <v>0.14967886697520097</v>
      </c>
      <c r="AR739" s="112">
        <f t="shared" si="148"/>
        <v>5.4537162499641113E-2</v>
      </c>
      <c r="AS739" s="112">
        <f t="shared" si="149"/>
        <v>0.15374717548869246</v>
      </c>
      <c r="AT739" s="112">
        <f t="shared" si="150"/>
        <v>0.13299186530758991</v>
      </c>
      <c r="AU739" s="112">
        <f t="shared" si="151"/>
        <v>0.15052399225940619</v>
      </c>
      <c r="AV739" s="112">
        <f t="shared" si="152"/>
        <v>6.7596558877921736E-2</v>
      </c>
      <c r="AW739" s="112">
        <f t="shared" si="153"/>
        <v>0.13051561642284351</v>
      </c>
      <c r="AX739" s="112">
        <f t="shared" si="154"/>
        <v>1</v>
      </c>
      <c r="AY739" s="112">
        <f>SUMPRODUCT(AN739:AW739,幕後結果_最佳化!$Z$1005:$AI$1005)</f>
        <v>0.3562594664962439</v>
      </c>
      <c r="AZ739" s="112">
        <f>(SUMPRODUCT(AN739:AW739,MMULT(AN739:AW739,幕後結果!$AB$9:$AK$18)))*252</f>
        <v>4.6284279543527956E-2</v>
      </c>
      <c r="BA739" s="112">
        <f t="shared" si="155"/>
        <v>0.2151378152336961</v>
      </c>
      <c r="BB739" s="88">
        <f t="shared" si="156"/>
        <v>1.4565522391117216</v>
      </c>
      <c r="BC739" s="46"/>
      <c r="BD739" s="46"/>
    </row>
    <row r="740" spans="1:56">
      <c r="A740" s="81">
        <v>739</v>
      </c>
      <c r="B740" s="112">
        <v>0.47311439568853353</v>
      </c>
      <c r="C740" s="112">
        <v>0.16721342639011794</v>
      </c>
      <c r="D740" s="112">
        <v>0.84035127138843868</v>
      </c>
      <c r="E740" s="112">
        <v>0.83024888322233958</v>
      </c>
      <c r="F740" s="112">
        <v>5.9237377613844844E-2</v>
      </c>
      <c r="G740" s="112">
        <v>0.74345599397226203</v>
      </c>
      <c r="H740" s="112">
        <v>0.39257326262326164</v>
      </c>
      <c r="I740" s="112">
        <v>0.94514128928401253</v>
      </c>
      <c r="J740" s="112">
        <v>0.93617986003471665</v>
      </c>
      <c r="K740" s="90">
        <v>0.65575646807991617</v>
      </c>
      <c r="L740" s="91"/>
      <c r="M740" s="92">
        <v>739</v>
      </c>
      <c r="N740" s="115">
        <v>-6.7443309855592576E-2</v>
      </c>
      <c r="O740" s="115">
        <v>-0.96523553384836869</v>
      </c>
      <c r="P740" s="115">
        <v>0.99590263023599135</v>
      </c>
      <c r="Q740" s="115">
        <v>0.95514923510617278</v>
      </c>
      <c r="R740" s="115">
        <v>-1.561207689730518</v>
      </c>
      <c r="S740" s="115">
        <v>0.65403693192451995</v>
      </c>
      <c r="T740" s="115">
        <v>-0.27261845349285591</v>
      </c>
      <c r="U740" s="112">
        <v>1.5994645409051225</v>
      </c>
      <c r="V740" s="112">
        <v>1.5234735230029737</v>
      </c>
      <c r="W740" s="84">
        <v>0.40090908097465194</v>
      </c>
      <c r="X740" s="46"/>
      <c r="Y740" s="85">
        <v>739</v>
      </c>
      <c r="Z740" s="112">
        <f>(幕後結果!$AB$2+幕後結果!$AB$4*幕後結果_最佳化!$N1741)*12/3</f>
        <v>-0.13202459305563513</v>
      </c>
      <c r="AA740" s="112">
        <f>(幕後結果!$AC$2+幕後結果!$AC$4*幕後結果_最佳化!$O1741)*12/3</f>
        <v>-2.7139434584014115</v>
      </c>
      <c r="AB740" s="112">
        <f>(幕後結果!$AD$2+幕後結果!$AD$4*幕後結果_最佳化!$P1741)*12/3</f>
        <v>1.2064206155322879</v>
      </c>
      <c r="AC740" s="112">
        <f>(幕後結果!$AE$2+幕後結果!$AE$4*幕後結果_最佳化!$Q1741)*12/3</f>
        <v>1.6442354857951731</v>
      </c>
      <c r="AD740" s="112">
        <f>(幕後結果!$AF$2+幕後結果!$AF$4*幕後結果_最佳化!$R1741)*12/3</f>
        <v>0.59954954724055742</v>
      </c>
      <c r="AE740" s="112">
        <f>(幕後結果!$AG$2+幕後結果!$AG$4*幕後結果_最佳化!$S1741)*12/3</f>
        <v>5.4864031828312586E-2</v>
      </c>
      <c r="AF740" s="112">
        <f>(幕後結果!$AH$2+幕後結果!$AH$4*幕後結果_最佳化!$T1741)*12/3</f>
        <v>-0.4180140579319378</v>
      </c>
      <c r="AG740" s="112">
        <f>(幕後結果!$AI$2+幕後結果!$AI$4*幕後結果_最佳化!$U1741)*12/3</f>
        <v>1.8359323331118356</v>
      </c>
      <c r="AH740" s="112">
        <f>(幕後結果!$AJ$2+幕後結果!$AJ$4*幕後結果_最佳化!$V1741)*12/3</f>
        <v>1.773988739158999</v>
      </c>
      <c r="AI740" s="86">
        <f>(幕後結果!$AK$2+幕後結果!$AK$4*幕後結果_最佳化!$W1741)*12/3</f>
        <v>0.14238490536283588</v>
      </c>
      <c r="AJ740" s="46"/>
      <c r="AK740" s="46"/>
      <c r="AL740" s="46"/>
      <c r="AM740" s="94">
        <v>739</v>
      </c>
      <c r="AN740" s="112">
        <f t="shared" si="144"/>
        <v>0.15406284541756324</v>
      </c>
      <c r="AO740" s="112">
        <f t="shared" si="145"/>
        <v>6.7737631099258414E-2</v>
      </c>
      <c r="AP740" s="112">
        <f t="shared" si="146"/>
        <v>5.185732989505689E-2</v>
      </c>
      <c r="AQ740" s="112">
        <f t="shared" si="147"/>
        <v>0.11638486786993954</v>
      </c>
      <c r="AR740" s="112">
        <f t="shared" si="148"/>
        <v>8.3967302930991139E-2</v>
      </c>
      <c r="AS740" s="112">
        <f t="shared" si="149"/>
        <v>0.14829572881248415</v>
      </c>
      <c r="AT740" s="112">
        <f t="shared" si="150"/>
        <v>4.6304817038564178E-2</v>
      </c>
      <c r="AU740" s="112">
        <f t="shared" si="151"/>
        <v>0.14066144920389886</v>
      </c>
      <c r="AV740" s="112">
        <f t="shared" si="152"/>
        <v>0.19003878663116097</v>
      </c>
      <c r="AW740" s="112">
        <f t="shared" si="153"/>
        <v>6.8924110108266638E-4</v>
      </c>
      <c r="AX740" s="112">
        <f t="shared" si="154"/>
        <v>1</v>
      </c>
      <c r="AY740" s="112">
        <f>SUMPRODUCT(AN740:AW740,幕後結果_最佳化!$Z$1005:$AI$1005)</f>
        <v>0.45664887298862222</v>
      </c>
      <c r="AZ740" s="112">
        <f>(SUMPRODUCT(AN740:AW740,MMULT(AN740:AW740,幕後結果!$AB$9:$AK$18)))*252</f>
        <v>5.2477296861821121E-2</v>
      </c>
      <c r="BA740" s="112">
        <f t="shared" si="155"/>
        <v>0.22907923708145425</v>
      </c>
      <c r="BB740" s="88">
        <f t="shared" si="156"/>
        <v>1.8061386892147915</v>
      </c>
      <c r="BC740" s="46"/>
      <c r="BD740" s="46"/>
    </row>
    <row r="741" spans="1:56">
      <c r="A741" s="81">
        <v>740</v>
      </c>
      <c r="B741" s="112">
        <v>0.53280639159979115</v>
      </c>
      <c r="C741" s="112">
        <v>0.91967241910625108</v>
      </c>
      <c r="D741" s="112">
        <v>0.47684867103943063</v>
      </c>
      <c r="E741" s="112">
        <v>0.59429043516285374</v>
      </c>
      <c r="F741" s="112">
        <v>0.28394808259971138</v>
      </c>
      <c r="G741" s="112">
        <v>0.69869639420950636</v>
      </c>
      <c r="H741" s="112">
        <v>0.2023579664305124</v>
      </c>
      <c r="I741" s="112">
        <v>0.3473358587420543</v>
      </c>
      <c r="J741" s="112">
        <v>0.80836017441309282</v>
      </c>
      <c r="K741" s="90">
        <v>0.91995371577546448</v>
      </c>
      <c r="L741" s="91"/>
      <c r="M741" s="92">
        <v>740</v>
      </c>
      <c r="N741" s="115">
        <v>8.2326330466566497E-2</v>
      </c>
      <c r="O741" s="115">
        <v>1.4028714970519853</v>
      </c>
      <c r="P741" s="115">
        <v>-5.806438635905662E-2</v>
      </c>
      <c r="Q741" s="115">
        <v>0.2385956614112881</v>
      </c>
      <c r="R741" s="115">
        <v>-0.57115265966461204</v>
      </c>
      <c r="S741" s="115">
        <v>0.52065487957084244</v>
      </c>
      <c r="T741" s="115">
        <v>-0.83322839212338973</v>
      </c>
      <c r="U741" s="112">
        <v>-0.39252313955999091</v>
      </c>
      <c r="V741" s="112">
        <v>0.87186935905154495</v>
      </c>
      <c r="W741" s="84">
        <v>1.4047602985920444</v>
      </c>
      <c r="X741" s="46"/>
      <c r="Y741" s="85">
        <v>740</v>
      </c>
      <c r="Z741" s="112">
        <f>(幕後結果!$AB$2+幕後結果!$AB$4*幕後結果_最佳化!$N1742)*12/3</f>
        <v>5.3921963327917079E-2</v>
      </c>
      <c r="AA741" s="112">
        <f>(幕後結果!$AC$2+幕後結果!$AC$4*幕後結果_最佳化!$O1742)*12/3</f>
        <v>0.56249347707363739</v>
      </c>
      <c r="AB741" s="112">
        <f>(幕後結果!$AD$2+幕後結果!$AD$4*幕後結果_最佳化!$P1742)*12/3</f>
        <v>0.57936653088503487</v>
      </c>
      <c r="AC741" s="112">
        <f>(幕後結果!$AE$2+幕後結果!$AE$4*幕後結果_最佳化!$Q1742)*12/3</f>
        <v>1.2948248258190531</v>
      </c>
      <c r="AD741" s="112">
        <f>(幕後結果!$AF$2+幕後結果!$AF$4*幕後結果_最佳化!$R1742)*12/3</f>
        <v>1.9502978434663092</v>
      </c>
      <c r="AE741" s="112">
        <f>(幕後結果!$AG$2+幕後結果!$AG$4*幕後結果_最佳化!$S1742)*12/3</f>
        <v>0.7499723466454663</v>
      </c>
      <c r="AF741" s="112">
        <f>(幕後結果!$AH$2+幕後結果!$AH$4*幕後結果_最佳化!$T1742)*12/3</f>
        <v>-0.55832569895015938</v>
      </c>
      <c r="AG741" s="112">
        <f>(幕後結果!$AI$2+幕後結果!$AI$4*幕後結果_最佳化!$U1742)*12/3</f>
        <v>0.49173273087967556</v>
      </c>
      <c r="AH741" s="112">
        <f>(幕後結果!$AJ$2+幕後結果!$AJ$4*幕後結果_最佳化!$V1742)*12/3</f>
        <v>1.6103970848179259</v>
      </c>
      <c r="AI741" s="86">
        <f>(幕後結果!$AK$2+幕後結果!$AK$4*幕後結果_最佳化!$W1742)*12/3</f>
        <v>1.5823538354915441</v>
      </c>
      <c r="AJ741" s="46"/>
      <c r="AK741" s="46"/>
      <c r="AL741" s="46"/>
      <c r="AM741" s="94">
        <v>740</v>
      </c>
      <c r="AN741" s="112">
        <f t="shared" si="144"/>
        <v>0.18928597082418264</v>
      </c>
      <c r="AO741" s="112">
        <f t="shared" si="145"/>
        <v>7.0039611150577649E-2</v>
      </c>
      <c r="AP741" s="112">
        <f t="shared" si="146"/>
        <v>6.8083925260598435E-2</v>
      </c>
      <c r="AQ741" s="112">
        <f t="shared" si="147"/>
        <v>0.17258660317262831</v>
      </c>
      <c r="AR741" s="112">
        <f t="shared" si="148"/>
        <v>9.6677273363641347E-2</v>
      </c>
      <c r="AS741" s="112">
        <f t="shared" si="149"/>
        <v>8.7520142073297114E-2</v>
      </c>
      <c r="AT741" s="112">
        <f t="shared" si="150"/>
        <v>6.4206279178933526E-2</v>
      </c>
      <c r="AU741" s="112">
        <f t="shared" si="151"/>
        <v>1.1359114727602189E-2</v>
      </c>
      <c r="AV741" s="112">
        <f t="shared" si="152"/>
        <v>2.8709633218223035E-2</v>
      </c>
      <c r="AW741" s="112">
        <f t="shared" si="153"/>
        <v>0.21153144703031576</v>
      </c>
      <c r="AX741" s="112">
        <f t="shared" si="154"/>
        <v>1</v>
      </c>
      <c r="AY741" s="112">
        <f>SUMPRODUCT(AN741:AW741,幕後結果_最佳化!$Z$1005:$AI$1005)</f>
        <v>0.32271234632001955</v>
      </c>
      <c r="AZ741" s="112">
        <f>(SUMPRODUCT(AN741:AW741,MMULT(AN741:AW741,幕後結果!$AB$9:$AK$18)))*252</f>
        <v>5.2688200804863534E-2</v>
      </c>
      <c r="BA741" s="112">
        <f t="shared" si="155"/>
        <v>0.22953910517570539</v>
      </c>
      <c r="BB741" s="88">
        <f t="shared" si="156"/>
        <v>1.2190181978178902</v>
      </c>
      <c r="BC741" s="46"/>
      <c r="BD741" s="46"/>
    </row>
    <row r="742" spans="1:56">
      <c r="A742" s="81">
        <v>741</v>
      </c>
      <c r="B742" s="112">
        <v>2.946884813583539E-2</v>
      </c>
      <c r="C742" s="112">
        <v>0.5625126635874671</v>
      </c>
      <c r="D742" s="112">
        <v>0.34133919223976594</v>
      </c>
      <c r="E742" s="112">
        <v>0.6844092986447452</v>
      </c>
      <c r="F742" s="112">
        <v>0.79890891518648388</v>
      </c>
      <c r="G742" s="112">
        <v>0.26824759286529143</v>
      </c>
      <c r="H742" s="112">
        <v>0.55602657807720268</v>
      </c>
      <c r="I742" s="112">
        <v>0.84136486675169952</v>
      </c>
      <c r="J742" s="112">
        <v>0.21304565277195064</v>
      </c>
      <c r="K742" s="90">
        <v>0.30946193541674516</v>
      </c>
      <c r="L742" s="91"/>
      <c r="M742" s="92">
        <v>741</v>
      </c>
      <c r="N742" s="115">
        <v>-1.8886578028985717</v>
      </c>
      <c r="O742" s="115">
        <v>0.15734282280310041</v>
      </c>
      <c r="P742" s="115">
        <v>-0.40881097586032816</v>
      </c>
      <c r="Q742" s="115">
        <v>0.4800646790830525</v>
      </c>
      <c r="R742" s="115">
        <v>0.83773033986685985</v>
      </c>
      <c r="S742" s="115">
        <v>-0.61812159876456563</v>
      </c>
      <c r="T742" s="115">
        <v>0.14090265606690597</v>
      </c>
      <c r="U742" s="112">
        <v>1.0000831568356781</v>
      </c>
      <c r="V742" s="112">
        <v>-0.7958980314530546</v>
      </c>
      <c r="W742" s="84">
        <v>-0.49737607930230004</v>
      </c>
      <c r="X742" s="46"/>
      <c r="Y742" s="85">
        <v>741</v>
      </c>
      <c r="Z742" s="112">
        <f>(幕後結果!$AB$2+幕後結果!$AB$4*幕後結果_最佳化!$N1743)*12/3</f>
        <v>-2.3931541697089234</v>
      </c>
      <c r="AA742" s="112">
        <f>(幕後結果!$AC$2+幕後結果!$AC$4*幕後結果_最佳化!$O1743)*12/3</f>
        <v>-1.32518497139512</v>
      </c>
      <c r="AB742" s="112">
        <f>(幕後結果!$AD$2+幕後結果!$AD$4*幕後結果_最佳化!$P1743)*12/3</f>
        <v>-0.44448555466041695</v>
      </c>
      <c r="AC742" s="112">
        <f>(幕後結果!$AE$2+幕後結果!$AE$4*幕後結果_最佳化!$Q1743)*12/3</f>
        <v>1.0543353195580139</v>
      </c>
      <c r="AD742" s="112">
        <f>(幕後結果!$AF$2+幕後結果!$AF$4*幕後結果_最佳化!$R1743)*12/3</f>
        <v>2.4408515289162809</v>
      </c>
      <c r="AE742" s="112">
        <f>(幕後結果!$AG$2+幕後結果!$AG$4*幕後結果_最佳化!$S1743)*12/3</f>
        <v>-0.46639041410044751</v>
      </c>
      <c r="AF742" s="112">
        <f>(幕後結果!$AH$2+幕後結果!$AH$4*幕後結果_最佳化!$T1743)*12/3</f>
        <v>0.23678263167570909</v>
      </c>
      <c r="AG742" s="112">
        <f>(幕後結果!$AI$2+幕後結果!$AI$4*幕後結果_最佳化!$U1743)*12/3</f>
        <v>0.88172322783955392</v>
      </c>
      <c r="AH742" s="112">
        <f>(幕後結果!$AJ$2+幕後結果!$AJ$4*幕後結果_最佳化!$V1743)*12/3</f>
        <v>0.20806296374817501</v>
      </c>
      <c r="AI742" s="86">
        <f>(幕後結果!$AK$2+幕後結果!$AK$4*幕後結果_最佳化!$W1743)*12/3</f>
        <v>-0.59865317241047089</v>
      </c>
      <c r="AJ742" s="46"/>
      <c r="AK742" s="46"/>
      <c r="AL742" s="46"/>
      <c r="AM742" s="94">
        <v>741</v>
      </c>
      <c r="AN742" s="112">
        <f t="shared" si="144"/>
        <v>0.15605100749242179</v>
      </c>
      <c r="AO742" s="112">
        <f t="shared" si="145"/>
        <v>0.13234596575831101</v>
      </c>
      <c r="AP742" s="112">
        <f t="shared" si="146"/>
        <v>6.3524617556085058E-2</v>
      </c>
      <c r="AQ742" s="112">
        <f t="shared" si="147"/>
        <v>2.7079857413551137E-2</v>
      </c>
      <c r="AR742" s="112">
        <f t="shared" si="148"/>
        <v>3.6231570348158257E-2</v>
      </c>
      <c r="AS742" s="112">
        <f t="shared" si="149"/>
        <v>0.15303624307968267</v>
      </c>
      <c r="AT742" s="112">
        <f t="shared" si="150"/>
        <v>0.12265200212185601</v>
      </c>
      <c r="AU742" s="112">
        <f t="shared" si="151"/>
        <v>0.1131726210483212</v>
      </c>
      <c r="AV742" s="112">
        <f t="shared" si="152"/>
        <v>0.14278220395612962</v>
      </c>
      <c r="AW742" s="112">
        <f t="shared" si="153"/>
        <v>5.3123911225483211E-2</v>
      </c>
      <c r="AX742" s="112">
        <f t="shared" si="154"/>
        <v>0.99999999999999989</v>
      </c>
      <c r="AY742" s="112">
        <f>SUMPRODUCT(AN742:AW742,幕後結果_最佳化!$Z$1005:$AI$1005)</f>
        <v>0.12559109107041608</v>
      </c>
      <c r="AZ742" s="112">
        <f>(SUMPRODUCT(AN742:AW742,MMULT(AN742:AW742,幕後結果!$AB$9:$AK$18)))*252</f>
        <v>5.0656443048944268E-2</v>
      </c>
      <c r="BA742" s="112">
        <f t="shared" si="155"/>
        <v>0.22506986259591547</v>
      </c>
      <c r="BB742" s="88">
        <f t="shared" si="156"/>
        <v>0.367401881872019</v>
      </c>
      <c r="BC742" s="46"/>
      <c r="BD742" s="46"/>
    </row>
    <row r="743" spans="1:56">
      <c r="A743" s="81">
        <v>742</v>
      </c>
      <c r="B743" s="112">
        <v>0.2862598009759012</v>
      </c>
      <c r="C743" s="112">
        <v>9.6193129939348143E-2</v>
      </c>
      <c r="D743" s="112">
        <v>0.51103258025461873</v>
      </c>
      <c r="E743" s="112">
        <v>2.8230007332985751E-2</v>
      </c>
      <c r="F743" s="112">
        <v>0.2350922260982804</v>
      </c>
      <c r="G743" s="112">
        <v>0.54830136380974226</v>
      </c>
      <c r="H743" s="112">
        <v>0.69439040178315481</v>
      </c>
      <c r="I743" s="112">
        <v>0.86363553894089651</v>
      </c>
      <c r="J743" s="112">
        <v>0.77322098234385805</v>
      </c>
      <c r="K743" s="90">
        <v>2.5044224090039702E-2</v>
      </c>
      <c r="L743" s="91"/>
      <c r="M743" s="92">
        <v>742</v>
      </c>
      <c r="N743" s="115">
        <v>-0.5643446470621627</v>
      </c>
      <c r="O743" s="115">
        <v>-1.3035523393850461</v>
      </c>
      <c r="P743" s="115">
        <v>2.7658103476849456E-2</v>
      </c>
      <c r="Q743" s="115">
        <v>-1.9074679719935461</v>
      </c>
      <c r="R743" s="115">
        <v>-0.72217896827283812</v>
      </c>
      <c r="S743" s="115">
        <v>0.12137089054888361</v>
      </c>
      <c r="T743" s="115">
        <v>0.50833390494702357</v>
      </c>
      <c r="U743" s="112">
        <v>1.096799789795381</v>
      </c>
      <c r="V743" s="112">
        <v>0.74949645367078854</v>
      </c>
      <c r="W743" s="84">
        <v>-1.9592078671589925</v>
      </c>
      <c r="X743" s="46"/>
      <c r="Y743" s="85">
        <v>742</v>
      </c>
      <c r="Z743" s="112">
        <f>(幕後結果!$AB$2+幕後結果!$AB$4*幕後結果_最佳化!$N1744)*12/3</f>
        <v>-0.74895264547797546</v>
      </c>
      <c r="AA743" s="112">
        <f>(幕後結果!$AC$2+幕後結果!$AC$4*幕後結果_最佳化!$O1744)*12/3</f>
        <v>-3.2233419984338858</v>
      </c>
      <c r="AB743" s="112">
        <f>(幕後結果!$AD$2+幕後結果!$AD$4*幕後結果_最佳化!$P1744)*12/3</f>
        <v>0.18395547482968411</v>
      </c>
      <c r="AC743" s="112">
        <f>(幕後結果!$AE$2+幕後結果!$AE$4*幕後結果_最佳化!$Q1744)*12/3</f>
        <v>-0.74798834653750956</v>
      </c>
      <c r="AD743" s="112">
        <f>(幕後結果!$AF$2+幕後結果!$AF$4*幕後結果_最佳化!$R1744)*12/3</f>
        <v>0.44361658021675199</v>
      </c>
      <c r="AE743" s="112">
        <f>(幕後結果!$AG$2+幕後結果!$AG$4*幕後結果_最佳化!$S1744)*12/3</f>
        <v>-0.64505194609434258</v>
      </c>
      <c r="AF743" s="112">
        <f>(幕後結果!$AH$2+幕後結果!$AH$4*幕後結果_最佳化!$T1744)*12/3</f>
        <v>-0.12295346620329489</v>
      </c>
      <c r="AG743" s="112">
        <f>(幕後結果!$AI$2+幕後結果!$AI$4*幕後結果_最佳化!$U1744)*12/3</f>
        <v>-0.39399975183000652</v>
      </c>
      <c r="AH743" s="112">
        <f>(幕後結果!$AJ$2+幕後結果!$AJ$4*幕後結果_最佳化!$V1744)*12/3</f>
        <v>1.651652085629113</v>
      </c>
      <c r="AI743" s="86">
        <f>(幕後結果!$AK$2+幕後結果!$AK$4*幕後結果_最佳化!$W1744)*12/3</f>
        <v>-1.8120967325282578</v>
      </c>
      <c r="AJ743" s="46"/>
      <c r="AK743" s="46"/>
      <c r="AL743" s="46"/>
      <c r="AM743" s="94">
        <v>742</v>
      </c>
      <c r="AN743" s="112">
        <f t="shared" si="144"/>
        <v>9.8640182548455357E-2</v>
      </c>
      <c r="AO743" s="112">
        <f t="shared" si="145"/>
        <v>8.4779745256785249E-2</v>
      </c>
      <c r="AP743" s="112">
        <f t="shared" si="146"/>
        <v>0.15863774649048837</v>
      </c>
      <c r="AQ743" s="112">
        <f t="shared" si="147"/>
        <v>1.5700367695824582E-2</v>
      </c>
      <c r="AR743" s="112">
        <f t="shared" si="148"/>
        <v>0.11129315087350281</v>
      </c>
      <c r="AS743" s="112">
        <f t="shared" si="149"/>
        <v>1.7282199172375733E-2</v>
      </c>
      <c r="AT743" s="112">
        <f t="shared" si="150"/>
        <v>0.1715567240065824</v>
      </c>
      <c r="AU743" s="112">
        <f t="shared" si="151"/>
        <v>0.18021076892309984</v>
      </c>
      <c r="AV743" s="112">
        <f t="shared" si="152"/>
        <v>5.1065030088836914E-2</v>
      </c>
      <c r="AW743" s="112">
        <f t="shared" si="153"/>
        <v>0.11083408494404902</v>
      </c>
      <c r="AX743" s="112">
        <f t="shared" si="154"/>
        <v>1.0000000000000002</v>
      </c>
      <c r="AY743" s="112">
        <f>SUMPRODUCT(AN743:AW743,幕後結果_最佳化!$Z$1005:$AI$1005)</f>
        <v>0.31384324428401955</v>
      </c>
      <c r="AZ743" s="112">
        <f>(SUMPRODUCT(AN743:AW743,MMULT(AN743:AW743,幕後結果!$AB$9:$AK$18)))*252</f>
        <v>5.2553856808084977E-2</v>
      </c>
      <c r="BA743" s="112">
        <f t="shared" si="155"/>
        <v>0.22924627981296661</v>
      </c>
      <c r="BB743" s="88">
        <f t="shared" si="156"/>
        <v>1.1818872022921023</v>
      </c>
      <c r="BC743" s="46"/>
      <c r="BD743" s="46"/>
    </row>
    <row r="744" spans="1:56">
      <c r="A744" s="81">
        <v>743</v>
      </c>
      <c r="B744" s="112">
        <v>0.28406953582417405</v>
      </c>
      <c r="C744" s="112">
        <v>0.94049906038581255</v>
      </c>
      <c r="D744" s="112">
        <v>0.9204639708588358</v>
      </c>
      <c r="E744" s="112">
        <v>0.42921207281124629</v>
      </c>
      <c r="F744" s="112">
        <v>0.33195602064753937</v>
      </c>
      <c r="G744" s="112">
        <v>0.13698710675711001</v>
      </c>
      <c r="H744" s="112">
        <v>0.71124703776444087</v>
      </c>
      <c r="I744" s="112">
        <v>0.55906602300346209</v>
      </c>
      <c r="J744" s="112">
        <v>0.90335543571834886</v>
      </c>
      <c r="K744" s="90">
        <v>0.53892894379336664</v>
      </c>
      <c r="L744" s="91"/>
      <c r="M744" s="92">
        <v>743</v>
      </c>
      <c r="N744" s="115">
        <v>-0.57079432294371835</v>
      </c>
      <c r="O744" s="115">
        <v>1.5589767665708396</v>
      </c>
      <c r="P744" s="115">
        <v>1.4081993176104077</v>
      </c>
      <c r="Q744" s="115">
        <v>-0.17838052142637628</v>
      </c>
      <c r="R744" s="115">
        <v>-0.43451839300432438</v>
      </c>
      <c r="S744" s="115">
        <v>-1.0939561430733327</v>
      </c>
      <c r="T744" s="115">
        <v>0.55703147510848805</v>
      </c>
      <c r="U744" s="112">
        <v>0.14860167149649908</v>
      </c>
      <c r="V744" s="112">
        <v>1.3009103920878173</v>
      </c>
      <c r="W744" s="84">
        <v>9.7735768428524147E-2</v>
      </c>
      <c r="X744" s="46"/>
      <c r="Y744" s="85">
        <v>743</v>
      </c>
      <c r="Z744" s="112">
        <f>(幕後結果!$AB$2+幕後結果!$AB$4*幕後結果_最佳化!$N1745)*12/3</f>
        <v>-0.75696024312851107</v>
      </c>
      <c r="AA744" s="112">
        <f>(幕後結果!$AC$2+幕後結果!$AC$4*幕後結果_最佳化!$O1745)*12/3</f>
        <v>0.72087148673359247</v>
      </c>
      <c r="AB744" s="112">
        <f>(幕後結果!$AD$2+幕後結果!$AD$4*幕後結果_最佳化!$P1745)*12/3</f>
        <v>1.6682180257972652</v>
      </c>
      <c r="AC744" s="112">
        <f>(幕後結果!$AE$2+幕後結果!$AE$4*幕後結果_最佳化!$Q1745)*12/3</f>
        <v>1.3262134795203195</v>
      </c>
      <c r="AD744" s="112">
        <f>(幕後結果!$AF$2+幕後結果!$AF$4*幕後結果_最佳化!$R1745)*12/3</f>
        <v>2.0695350020433043</v>
      </c>
      <c r="AE744" s="112">
        <f>(幕後結果!$AG$2+幕後結果!$AG$4*幕後結果_最佳化!$S1745)*12/3</f>
        <v>-0.7872052174776436</v>
      </c>
      <c r="AF744" s="112">
        <f>(幕後結果!$AH$2+幕後結果!$AH$4*幕後結果_最佳化!$T1745)*12/3</f>
        <v>0.5851829584996121</v>
      </c>
      <c r="AG744" s="112">
        <f>(幕後結果!$AI$2+幕後結果!$AI$4*幕後結果_最佳化!$U1745)*12/3</f>
        <v>0.74632702791806516</v>
      </c>
      <c r="AH744" s="112">
        <f>(幕後結果!$AJ$2+幕後結果!$AJ$4*幕後結果_最佳化!$V1745)*12/3</f>
        <v>2.2323883320896112</v>
      </c>
      <c r="AI744" s="86">
        <f>(幕後結果!$AK$2+幕後結果!$AK$4*幕後結果_最佳化!$W1745)*12/3</f>
        <v>0.83670669865069991</v>
      </c>
      <c r="AJ744" s="46"/>
      <c r="AK744" s="46"/>
      <c r="AL744" s="46"/>
      <c r="AM744" s="94">
        <v>743</v>
      </c>
      <c r="AN744" s="112">
        <f t="shared" si="144"/>
        <v>9.9497561256704017E-2</v>
      </c>
      <c r="AO744" s="112">
        <f t="shared" si="145"/>
        <v>0.16702847934404749</v>
      </c>
      <c r="AP744" s="112">
        <f t="shared" si="146"/>
        <v>4.9373055348497057E-2</v>
      </c>
      <c r="AQ744" s="112">
        <f t="shared" si="147"/>
        <v>7.9953843500552846E-2</v>
      </c>
      <c r="AR744" s="112">
        <f t="shared" si="148"/>
        <v>0.11547480090342224</v>
      </c>
      <c r="AS744" s="112">
        <f t="shared" si="149"/>
        <v>0.17038192014546635</v>
      </c>
      <c r="AT744" s="112">
        <f t="shared" si="150"/>
        <v>0.12404742931699768</v>
      </c>
      <c r="AU744" s="112">
        <f t="shared" si="151"/>
        <v>0.15265865334513487</v>
      </c>
      <c r="AV744" s="112">
        <f t="shared" si="152"/>
        <v>4.2011777826680063E-3</v>
      </c>
      <c r="AW744" s="112">
        <f t="shared" si="153"/>
        <v>3.7383079056509602E-2</v>
      </c>
      <c r="AX744" s="112">
        <f t="shared" si="154"/>
        <v>1.0000000000000002</v>
      </c>
      <c r="AY744" s="112">
        <f>SUMPRODUCT(AN744:AW744,幕後結果_最佳化!$Z$1005:$AI$1005)</f>
        <v>0.14197246158711255</v>
      </c>
      <c r="AZ744" s="112">
        <f>(SUMPRODUCT(AN744:AW744,MMULT(AN744:AW744,幕後結果!$AB$9:$AK$18)))*252</f>
        <v>6.0797585605056777E-2</v>
      </c>
      <c r="BA744" s="112">
        <f t="shared" si="155"/>
        <v>0.24657166423791843</v>
      </c>
      <c r="BB744" s="88">
        <f t="shared" si="156"/>
        <v>0.40179986574417148</v>
      </c>
      <c r="BC744" s="46"/>
      <c r="BD744" s="46"/>
    </row>
    <row r="745" spans="1:56">
      <c r="A745" s="81">
        <v>744</v>
      </c>
      <c r="B745" s="112">
        <v>0.77688070497773798</v>
      </c>
      <c r="C745" s="112">
        <v>0.44123856241197235</v>
      </c>
      <c r="D745" s="112">
        <v>0.31243874136058647</v>
      </c>
      <c r="E745" s="112">
        <v>0.9138975898918027</v>
      </c>
      <c r="F745" s="112">
        <v>0.4870976732355492</v>
      </c>
      <c r="G745" s="112">
        <v>0.41366068256559219</v>
      </c>
      <c r="H745" s="112">
        <v>0.50405959982178272</v>
      </c>
      <c r="I745" s="112">
        <v>0.37754984331548869</v>
      </c>
      <c r="J745" s="112">
        <v>4.3653715598208631E-3</v>
      </c>
      <c r="K745" s="90">
        <v>0.98063107855082721</v>
      </c>
      <c r="L745" s="91"/>
      <c r="M745" s="92">
        <v>744</v>
      </c>
      <c r="N745" s="115">
        <v>0.76170081293723968</v>
      </c>
      <c r="O745" s="115">
        <v>-0.14782975678644431</v>
      </c>
      <c r="P745" s="115">
        <v>-0.48894945355921315</v>
      </c>
      <c r="Q745" s="115">
        <v>1.3651534670282162</v>
      </c>
      <c r="R745" s="115">
        <v>-3.2346977109939903E-2</v>
      </c>
      <c r="S745" s="115">
        <v>-0.21813828928626491</v>
      </c>
      <c r="T745" s="115">
        <v>1.0176083321008902E-2</v>
      </c>
      <c r="U745" s="112">
        <v>-0.3119221524380118</v>
      </c>
      <c r="V745" s="112">
        <v>-2.6224212935879692</v>
      </c>
      <c r="W745" s="84">
        <v>2.0669608525699892</v>
      </c>
      <c r="X745" s="46"/>
      <c r="Y745" s="85">
        <v>744</v>
      </c>
      <c r="Z745" s="112">
        <f>(幕後結果!$AB$2+幕後結果!$AB$4*幕後結果_最佳化!$N1746)*12/3</f>
        <v>0.89739962167406562</v>
      </c>
      <c r="AA745" s="112">
        <f>(幕後結果!$AC$2+幕後結果!$AC$4*幕後結果_最佳化!$O1746)*12/3</f>
        <v>-1.5154584378118756</v>
      </c>
      <c r="AB745" s="112">
        <f>(幕後結果!$AD$2+幕後結果!$AD$4*幕後結果_最佳化!$P1746)*12/3</f>
        <v>0.25336184873174072</v>
      </c>
      <c r="AC745" s="112">
        <f>(幕後結果!$AE$2+幕後結果!$AE$4*幕後結果_最佳化!$Q1746)*12/3</f>
        <v>1.7823347266358691</v>
      </c>
      <c r="AD745" s="112">
        <f>(幕後結果!$AF$2+幕後結果!$AF$4*幕後結果_最佳化!$R1746)*12/3</f>
        <v>2.4657936272889067</v>
      </c>
      <c r="AE745" s="112">
        <f>(幕後結果!$AG$2+幕後結果!$AG$4*幕後結果_最佳化!$S1746)*12/3</f>
        <v>-0.32637468974211825</v>
      </c>
      <c r="AF745" s="112">
        <f>(幕後結果!$AH$2+幕後結果!$AH$4*幕後結果_最佳化!$T1746)*12/3</f>
        <v>-4.8961379815117861E-2</v>
      </c>
      <c r="AG745" s="112">
        <f>(幕後結果!$AI$2+幕後結果!$AI$4*幕後結果_最佳化!$U1746)*12/3</f>
        <v>0.8646352192962401</v>
      </c>
      <c r="AH745" s="112">
        <f>(幕後結果!$AJ$2+幕後結果!$AJ$4*幕後結果_最佳化!$V1746)*12/3</f>
        <v>-1.0879028208477168</v>
      </c>
      <c r="AI745" s="86">
        <f>(幕後結果!$AK$2+幕後結果!$AK$4*幕後結果_最佳化!$W1746)*12/3</f>
        <v>1.2338843901210572</v>
      </c>
      <c r="AJ745" s="46"/>
      <c r="AK745" s="46"/>
      <c r="AL745" s="46"/>
      <c r="AM745" s="94">
        <v>744</v>
      </c>
      <c r="AN745" s="112">
        <f t="shared" si="144"/>
        <v>9.6765608467582573E-2</v>
      </c>
      <c r="AO745" s="112">
        <f t="shared" si="145"/>
        <v>0.23763405672036103</v>
      </c>
      <c r="AP745" s="112">
        <f t="shared" si="146"/>
        <v>6.2029584668252353E-3</v>
      </c>
      <c r="AQ745" s="112">
        <f t="shared" si="147"/>
        <v>0.26064830990692833</v>
      </c>
      <c r="AR745" s="112">
        <f t="shared" si="148"/>
        <v>3.3021741688019204E-2</v>
      </c>
      <c r="AS745" s="112">
        <f t="shared" si="149"/>
        <v>7.2277934580470785E-2</v>
      </c>
      <c r="AT745" s="112">
        <f t="shared" si="150"/>
        <v>1.1552114681178467E-2</v>
      </c>
      <c r="AU745" s="112">
        <f t="shared" si="151"/>
        <v>3.761410681572918E-2</v>
      </c>
      <c r="AV745" s="112">
        <f t="shared" si="152"/>
        <v>1.6847125143643553E-2</v>
      </c>
      <c r="AW745" s="112">
        <f t="shared" si="153"/>
        <v>0.22743604352926147</v>
      </c>
      <c r="AX745" s="112">
        <f t="shared" si="154"/>
        <v>0.99999999999999978</v>
      </c>
      <c r="AY745" s="112">
        <f>SUMPRODUCT(AN745:AW745,幕後結果_最佳化!$Z$1005:$AI$1005)</f>
        <v>2.6291046635941617E-2</v>
      </c>
      <c r="AZ745" s="112">
        <f>(SUMPRODUCT(AN745:AW745,MMULT(AN745:AW745,幕後結果!$AB$9:$AK$18)))*252</f>
        <v>6.8080118068344159E-2</v>
      </c>
      <c r="BA745" s="112">
        <f t="shared" si="155"/>
        <v>0.2609216703693738</v>
      </c>
      <c r="BB745" s="88">
        <f t="shared" si="156"/>
        <v>-6.365494035258136E-2</v>
      </c>
      <c r="BC745" s="46"/>
      <c r="BD745" s="46"/>
    </row>
    <row r="746" spans="1:56">
      <c r="A746" s="81">
        <v>745</v>
      </c>
      <c r="B746" s="112">
        <v>0.42648201960720389</v>
      </c>
      <c r="C746" s="112">
        <v>0.7421063643159862</v>
      </c>
      <c r="D746" s="112">
        <v>2.4486230930273134E-2</v>
      </c>
      <c r="E746" s="112">
        <v>0.55981252479821686</v>
      </c>
      <c r="F746" s="112">
        <v>0.47214265117630783</v>
      </c>
      <c r="G746" s="112">
        <v>0.11665019887429917</v>
      </c>
      <c r="H746" s="112">
        <v>0.93076733733395067</v>
      </c>
      <c r="I746" s="112">
        <v>0.89644491394654424</v>
      </c>
      <c r="J746" s="112">
        <v>0.85228496447854507</v>
      </c>
      <c r="K746" s="90">
        <v>0.26607008165893808</v>
      </c>
      <c r="L746" s="91"/>
      <c r="M746" s="92">
        <v>745</v>
      </c>
      <c r="N746" s="115">
        <v>-0.18533786662257828</v>
      </c>
      <c r="O746" s="115">
        <v>0.64985285859842468</v>
      </c>
      <c r="P746" s="115">
        <v>-1.9688313422539183</v>
      </c>
      <c r="Q746" s="115">
        <v>0.15049391600023979</v>
      </c>
      <c r="R746" s="115">
        <v>-6.9884861610214538E-2</v>
      </c>
      <c r="S746" s="115">
        <v>-1.1919001541415126</v>
      </c>
      <c r="T746" s="115">
        <v>1.4815302681734821</v>
      </c>
      <c r="U746" s="112">
        <v>1.2615516259646327</v>
      </c>
      <c r="V746" s="112">
        <v>1.0462836950674417</v>
      </c>
      <c r="W746" s="84">
        <v>-0.62474236483907586</v>
      </c>
      <c r="X746" s="46"/>
      <c r="Y746" s="85">
        <v>745</v>
      </c>
      <c r="Z746" s="112">
        <f>(幕後結果!$AB$2+幕後結果!$AB$4*幕後結果_最佳化!$N1747)*12/3</f>
        <v>-0.27839662680046573</v>
      </c>
      <c r="AA746" s="112">
        <f>(幕後結果!$AC$2+幕後結果!$AC$4*幕後結果_最佳化!$O1747)*12/3</f>
        <v>-0.49847714615286476</v>
      </c>
      <c r="AB746" s="112">
        <f>(幕後結果!$AD$2+幕後結果!$AD$4*幕後結果_最佳化!$P1747)*12/3</f>
        <v>-1.2323487155873774</v>
      </c>
      <c r="AC746" s="112">
        <f>(幕後結果!$AE$2+幕後結果!$AE$4*幕後結果_最佳化!$Q1747)*12/3</f>
        <v>0.63426427024083343</v>
      </c>
      <c r="AD746" s="112">
        <f>(幕後結果!$AF$2+幕後結果!$AF$4*幕後結果_最佳化!$R1747)*12/3</f>
        <v>1.8601881236938527</v>
      </c>
      <c r="AE746" s="112">
        <f>(幕後結果!$AG$2+幕後結果!$AG$4*幕後結果_最佳化!$S1747)*12/3</f>
        <v>-1.1812319607914692</v>
      </c>
      <c r="AF746" s="112">
        <f>(幕後結果!$AH$2+幕後結果!$AH$4*幕後結果_最佳化!$T1747)*12/3</f>
        <v>0.83008614613560006</v>
      </c>
      <c r="AG746" s="112">
        <f>(幕後結果!$AI$2+幕後結果!$AI$4*幕後結果_最佳化!$U1747)*12/3</f>
        <v>1.0481612889139682</v>
      </c>
      <c r="AH746" s="112">
        <f>(幕後結果!$AJ$2+幕後結果!$AJ$4*幕後結果_最佳化!$V1747)*12/3</f>
        <v>2.0019030483783333</v>
      </c>
      <c r="AI746" s="86">
        <f>(幕後結果!$AK$2+幕後結果!$AK$4*幕後結果_最佳化!$W1747)*12/3</f>
        <v>-0.20820713745261199</v>
      </c>
      <c r="AJ746" s="46"/>
      <c r="AK746" s="46"/>
      <c r="AL746" s="46"/>
      <c r="AM746" s="94">
        <v>745</v>
      </c>
      <c r="AN746" s="112">
        <f t="shared" si="144"/>
        <v>6.4813566568337394E-2</v>
      </c>
      <c r="AO746" s="112">
        <f t="shared" si="145"/>
        <v>0.158861635288262</v>
      </c>
      <c r="AP746" s="112">
        <f t="shared" si="146"/>
        <v>0.14998128263482088</v>
      </c>
      <c r="AQ746" s="112">
        <f t="shared" si="147"/>
        <v>9.1333323830868576E-2</v>
      </c>
      <c r="AR746" s="112">
        <f t="shared" si="148"/>
        <v>0.14223275064008772</v>
      </c>
      <c r="AS746" s="112">
        <f t="shared" si="149"/>
        <v>0.10997388886319044</v>
      </c>
      <c r="AT746" s="112">
        <f t="shared" si="150"/>
        <v>7.1893957610673534E-2</v>
      </c>
      <c r="AU746" s="112">
        <f t="shared" si="151"/>
        <v>0.16379477950864127</v>
      </c>
      <c r="AV746" s="112">
        <f t="shared" si="152"/>
        <v>2.296819629866434E-2</v>
      </c>
      <c r="AW746" s="112">
        <f t="shared" si="153"/>
        <v>2.4146618756453849E-2</v>
      </c>
      <c r="AX746" s="112">
        <f t="shared" si="154"/>
        <v>1</v>
      </c>
      <c r="AY746" s="112">
        <f>SUMPRODUCT(AN746:AW746,幕後結果_最佳化!$Z$1005:$AI$1005)</f>
        <v>0.30109160147482927</v>
      </c>
      <c r="AZ746" s="112">
        <f>(SUMPRODUCT(AN746:AW746,MMULT(AN746:AW746,幕後結果!$AB$9:$AK$18)))*252</f>
        <v>6.1697161125403389E-2</v>
      </c>
      <c r="BA746" s="112">
        <f t="shared" si="155"/>
        <v>0.24838913246235914</v>
      </c>
      <c r="BB746" s="88">
        <f t="shared" si="156"/>
        <v>1.0394641622010399</v>
      </c>
      <c r="BC746" s="46"/>
      <c r="BD746" s="46"/>
    </row>
    <row r="747" spans="1:56">
      <c r="A747" s="81">
        <v>746</v>
      </c>
      <c r="B747" s="112">
        <v>0.37912526665720159</v>
      </c>
      <c r="C747" s="112">
        <v>0.58261301615924088</v>
      </c>
      <c r="D747" s="112">
        <v>0.80440722266170317</v>
      </c>
      <c r="E747" s="112">
        <v>0.15973863407625899</v>
      </c>
      <c r="F747" s="112">
        <v>0.88601027967022294</v>
      </c>
      <c r="G747" s="112">
        <v>0.19688458215383586</v>
      </c>
      <c r="H747" s="112">
        <v>0.37163621310085726</v>
      </c>
      <c r="I747" s="112">
        <v>0.93242822236063549</v>
      </c>
      <c r="J747" s="112">
        <v>0.55076389479837351</v>
      </c>
      <c r="K747" s="90">
        <v>0.75186906804948506</v>
      </c>
      <c r="L747" s="91"/>
      <c r="M747" s="92">
        <v>746</v>
      </c>
      <c r="N747" s="115">
        <v>-0.30777895885322892</v>
      </c>
      <c r="O747" s="115">
        <v>0.20858276307478607</v>
      </c>
      <c r="P747" s="115">
        <v>0.85746933564112138</v>
      </c>
      <c r="Q747" s="115">
        <v>-0.99553265943976199</v>
      </c>
      <c r="R747" s="115">
        <v>1.205580087974534</v>
      </c>
      <c r="S747" s="115">
        <v>-0.85280191046055109</v>
      </c>
      <c r="T747" s="115">
        <v>-0.32752289910860433</v>
      </c>
      <c r="U747" s="112">
        <v>1.4941226868091146</v>
      </c>
      <c r="V747" s="112">
        <v>0.12759156035316116</v>
      </c>
      <c r="W747" s="84">
        <v>0.68038318707387946</v>
      </c>
      <c r="X747" s="46"/>
      <c r="Y747" s="85">
        <v>746</v>
      </c>
      <c r="Z747" s="112">
        <f>(幕後結果!$AB$2+幕後結果!$AB$4*幕後結果_最佳化!$N1748)*12/3</f>
        <v>-0.43041341345466888</v>
      </c>
      <c r="AA747" s="112">
        <f>(幕後結果!$AC$2+幕後結果!$AC$4*幕後結果_最佳化!$O1748)*12/3</f>
        <v>-1.117217821935371</v>
      </c>
      <c r="AB747" s="112">
        <f>(幕後結果!$AD$2+幕後結果!$AD$4*幕後結果_最佳化!$P1748)*12/3</f>
        <v>1.1333788721465257</v>
      </c>
      <c r="AC747" s="112">
        <f>(幕後結果!$AE$2+幕後結果!$AE$4*幕後結果_最佳化!$Q1748)*12/3</f>
        <v>0.38584061744242959</v>
      </c>
      <c r="AD747" s="112">
        <f>(幕後結果!$AF$2+幕後結果!$AF$4*幕後結果_最佳化!$R1748)*12/3</f>
        <v>3.1881937041768502</v>
      </c>
      <c r="AE747" s="112">
        <f>(幕後結果!$AG$2+幕後結果!$AG$4*幕後結果_最佳化!$S1748)*12/3</f>
        <v>-0.72502462837428483</v>
      </c>
      <c r="AF747" s="112">
        <f>(幕後結果!$AH$2+幕後結果!$AH$4*幕後結果_最佳化!$T1748)*12/3</f>
        <v>-6.8587017572623088E-2</v>
      </c>
      <c r="AG747" s="112">
        <f>(幕後結果!$AI$2+幕後結果!$AI$4*幕後結果_最佳化!$U1748)*12/3</f>
        <v>0.9672436383329478</v>
      </c>
      <c r="AH747" s="112">
        <f>(幕後結果!$AJ$2+幕後結果!$AJ$4*幕後結果_最佳化!$V1748)*12/3</f>
        <v>1.6272664122071783</v>
      </c>
      <c r="AI747" s="86">
        <f>(幕後結果!$AK$2+幕後結果!$AK$4*幕後結果_最佳化!$W1748)*12/3</f>
        <v>0.79241383346496475</v>
      </c>
      <c r="AJ747" s="46"/>
      <c r="AK747" s="46"/>
      <c r="AL747" s="46"/>
      <c r="AM747" s="94">
        <v>746</v>
      </c>
      <c r="AN747" s="112">
        <f t="shared" si="144"/>
        <v>5.2235737805939264E-2</v>
      </c>
      <c r="AO747" s="112">
        <f t="shared" si="145"/>
        <v>0.13947755807186282</v>
      </c>
      <c r="AP747" s="112">
        <f t="shared" si="146"/>
        <v>6.5714554789166685E-2</v>
      </c>
      <c r="AQ747" s="112">
        <f t="shared" si="147"/>
        <v>0.11785440885803301</v>
      </c>
      <c r="AR747" s="112">
        <f t="shared" si="148"/>
        <v>0.14948707510641088</v>
      </c>
      <c r="AS747" s="112">
        <f t="shared" si="149"/>
        <v>8.189191897066804E-2</v>
      </c>
      <c r="AT747" s="112">
        <f t="shared" si="150"/>
        <v>0.15067563441853984</v>
      </c>
      <c r="AU747" s="112">
        <f t="shared" si="151"/>
        <v>1.7356409741242789E-2</v>
      </c>
      <c r="AV747" s="112">
        <f t="shared" si="152"/>
        <v>0.12701320142728922</v>
      </c>
      <c r="AW747" s="112">
        <f t="shared" si="153"/>
        <v>9.8293500810847603E-2</v>
      </c>
      <c r="AX747" s="112">
        <f t="shared" si="154"/>
        <v>1</v>
      </c>
      <c r="AY747" s="112">
        <f>SUMPRODUCT(AN747:AW747,幕後結果_最佳化!$Z$1005:$AI$1005)</f>
        <v>0.40025379462864841</v>
      </c>
      <c r="AZ747" s="112">
        <f>(SUMPRODUCT(AN747:AW747,MMULT(AN747:AW747,幕後結果!$AB$9:$AK$18)))*252</f>
        <v>5.0774313324139515E-2</v>
      </c>
      <c r="BA747" s="112">
        <f t="shared" si="155"/>
        <v>0.2253315630890167</v>
      </c>
      <c r="BB747" s="88">
        <f t="shared" si="156"/>
        <v>1.5859020801603221</v>
      </c>
      <c r="BC747" s="46"/>
      <c r="BD747" s="46"/>
    </row>
    <row r="748" spans="1:56">
      <c r="A748" s="81">
        <v>747</v>
      </c>
      <c r="B748" s="112">
        <v>0.14276823118848814</v>
      </c>
      <c r="C748" s="112">
        <v>0.30495097076372435</v>
      </c>
      <c r="D748" s="112">
        <v>5.3957784188937152E-2</v>
      </c>
      <c r="E748" s="112">
        <v>0.70651860344050776</v>
      </c>
      <c r="F748" s="112">
        <v>0.40251468388501843</v>
      </c>
      <c r="G748" s="112">
        <v>0.34981696407515384</v>
      </c>
      <c r="H748" s="112">
        <v>0.91296611401438721</v>
      </c>
      <c r="I748" s="112">
        <v>0.85952227827892136</v>
      </c>
      <c r="J748" s="112">
        <v>0.65289492339621558</v>
      </c>
      <c r="K748" s="90">
        <v>0.42088473060086562</v>
      </c>
      <c r="L748" s="91"/>
      <c r="M748" s="92">
        <v>747</v>
      </c>
      <c r="N748" s="115">
        <v>-1.0679646400533274</v>
      </c>
      <c r="O748" s="115">
        <v>-0.51021343401853403</v>
      </c>
      <c r="P748" s="115">
        <v>-1.6076330545767625</v>
      </c>
      <c r="Q748" s="115">
        <v>0.5432425799403946</v>
      </c>
      <c r="R748" s="115">
        <v>-0.24684346902116425</v>
      </c>
      <c r="S748" s="115">
        <v>-0.38581467227266292</v>
      </c>
      <c r="T748" s="115">
        <v>1.3592487693679467</v>
      </c>
      <c r="U748" s="112">
        <v>1.0781754997522732</v>
      </c>
      <c r="V748" s="112">
        <v>0.3931480276551535</v>
      </c>
      <c r="W748" s="84">
        <v>-0.19963064209986095</v>
      </c>
      <c r="X748" s="46"/>
      <c r="Y748" s="85">
        <v>747</v>
      </c>
      <c r="Z748" s="112">
        <f>(幕後結果!$AB$2+幕後結果!$AB$4*幕後結果_最佳化!$N1749)*12/3</f>
        <v>-1.374222247656224</v>
      </c>
      <c r="AA748" s="112">
        <f>(幕後結果!$AC$2+幕後結果!$AC$4*幕後結果_最佳化!$O1749)*12/3</f>
        <v>-2.173820190672795</v>
      </c>
      <c r="AB748" s="112">
        <f>(幕後結果!$AD$2+幕後結果!$AD$4*幕後結果_最佳化!$P1749)*12/3</f>
        <v>-1.3032229033114104</v>
      </c>
      <c r="AC748" s="112">
        <f>(幕後結果!$AE$2+幕後結果!$AE$4*幕後結果_最佳化!$Q1749)*12/3</f>
        <v>0.75092265669672653</v>
      </c>
      <c r="AD748" s="112">
        <f>(幕後結果!$AF$2+幕後結果!$AF$4*幕後結果_最佳化!$R1749)*12/3</f>
        <v>1.2477857538457209</v>
      </c>
      <c r="AE748" s="112">
        <f>(幕後結果!$AG$2+幕後結果!$AG$4*幕後結果_最佳化!$S1749)*12/3</f>
        <v>-0.6916960763760559</v>
      </c>
      <c r="AF748" s="112">
        <f>(幕後結果!$AH$2+幕後結果!$AH$4*幕後結果_最佳化!$T1749)*12/3</f>
        <v>0.67024765733497438</v>
      </c>
      <c r="AG748" s="112">
        <f>(幕後結果!$AI$2+幕後結果!$AI$4*幕後結果_最佳化!$U1749)*12/3</f>
        <v>0.79112694137625272</v>
      </c>
      <c r="AH748" s="112">
        <f>(幕後結果!$AJ$2+幕後結果!$AJ$4*幕後結果_最佳化!$V1749)*12/3</f>
        <v>1.1593123148338424</v>
      </c>
      <c r="AI748" s="86">
        <f>(幕後結果!$AK$2+幕後結果!$AK$4*幕後結果_最佳化!$W1749)*12/3</f>
        <v>-0.50699226969510214</v>
      </c>
      <c r="AJ748" s="46"/>
      <c r="AK748" s="46"/>
      <c r="AL748" s="46"/>
      <c r="AM748" s="94">
        <v>747</v>
      </c>
      <c r="AN748" s="112">
        <f t="shared" si="144"/>
        <v>4.5676221871285907E-2</v>
      </c>
      <c r="AO748" s="112">
        <f t="shared" si="145"/>
        <v>0.17784847911257565</v>
      </c>
      <c r="AP748" s="112">
        <f t="shared" si="146"/>
        <v>0.17256194316901963</v>
      </c>
      <c r="AQ748" s="112">
        <f t="shared" si="147"/>
        <v>0.11561879380523725</v>
      </c>
      <c r="AR748" s="112">
        <f t="shared" si="148"/>
        <v>0.17450993191359468</v>
      </c>
      <c r="AS748" s="112">
        <f t="shared" si="149"/>
        <v>0.14825168602928201</v>
      </c>
      <c r="AT748" s="112">
        <f t="shared" si="150"/>
        <v>8.1757719885059962E-2</v>
      </c>
      <c r="AU748" s="112">
        <f t="shared" si="151"/>
        <v>2.6693660087017949E-2</v>
      </c>
      <c r="AV748" s="112">
        <f t="shared" si="152"/>
        <v>3.2613127994821516E-2</v>
      </c>
      <c r="AW748" s="112">
        <f t="shared" si="153"/>
        <v>2.4468436132105323E-2</v>
      </c>
      <c r="AX748" s="112">
        <f t="shared" si="154"/>
        <v>0.99999999999999978</v>
      </c>
      <c r="AY748" s="112">
        <f>SUMPRODUCT(AN748:AW748,幕後結果_最佳化!$Z$1005:$AI$1005)</f>
        <v>0.33461593333956452</v>
      </c>
      <c r="AZ748" s="112">
        <f>(SUMPRODUCT(AN748:AW748,MMULT(AN748:AW748,幕後結果!$AB$9:$AK$18)))*252</f>
        <v>6.0702317441674376E-2</v>
      </c>
      <c r="BA748" s="112">
        <f t="shared" si="155"/>
        <v>0.24637840295300717</v>
      </c>
      <c r="BB748" s="88">
        <f t="shared" si="156"/>
        <v>1.1840158465318276</v>
      </c>
      <c r="BC748" s="46"/>
      <c r="BD748" s="46"/>
    </row>
    <row r="749" spans="1:56">
      <c r="A749" s="81">
        <v>748</v>
      </c>
      <c r="B749" s="112">
        <v>0.74350747747900869</v>
      </c>
      <c r="C749" s="112">
        <v>0.74480469013407014</v>
      </c>
      <c r="D749" s="112">
        <v>0.53547672492324683</v>
      </c>
      <c r="E749" s="112">
        <v>0.92034365805901097</v>
      </c>
      <c r="F749" s="112">
        <v>6.3646335143940691E-2</v>
      </c>
      <c r="G749" s="112">
        <v>0.87512144827262395</v>
      </c>
      <c r="H749" s="112">
        <v>0.55909029685079514</v>
      </c>
      <c r="I749" s="112">
        <v>0.37104080281627549</v>
      </c>
      <c r="J749" s="112">
        <v>0.77859416559137617</v>
      </c>
      <c r="K749" s="90">
        <v>1.8199025711821193E-2</v>
      </c>
      <c r="L749" s="91"/>
      <c r="M749" s="92">
        <v>748</v>
      </c>
      <c r="N749" s="115">
        <v>0.65419676571388163</v>
      </c>
      <c r="O749" s="115">
        <v>0.65822958067833137</v>
      </c>
      <c r="P749" s="115">
        <v>8.9044493101502697E-2</v>
      </c>
      <c r="Q749" s="115">
        <v>1.4073869326927688</v>
      </c>
      <c r="R749" s="115">
        <v>-1.5248654127917549</v>
      </c>
      <c r="S749" s="115">
        <v>1.1509395549058021</v>
      </c>
      <c r="T749" s="115">
        <v>0.14866319282149737</v>
      </c>
      <c r="U749" s="112">
        <v>-0.32909801357412438</v>
      </c>
      <c r="V749" s="112">
        <v>0.76745393954212404</v>
      </c>
      <c r="W749" s="84">
        <v>-2.0924525581222024</v>
      </c>
      <c r="X749" s="46"/>
      <c r="Y749" s="85">
        <v>748</v>
      </c>
      <c r="Z749" s="112">
        <f>(幕後結果!$AB$2+幕後結果!$AB$4*幕後結果_最佳化!$N1750)*12/3</f>
        <v>0.76392792917698094</v>
      </c>
      <c r="AA749" s="112">
        <f>(幕後結果!$AC$2+幕後結果!$AC$4*幕後結果_最佳化!$O1750)*12/3</f>
        <v>-0.41399038378601771</v>
      </c>
      <c r="AB749" s="112">
        <f>(幕後結果!$AD$2+幕後結果!$AD$4*幕後結果_最佳化!$P1750)*12/3</f>
        <v>0.8033619949636206</v>
      </c>
      <c r="AC749" s="112">
        <f>(幕後結果!$AE$2+幕後結果!$AE$4*幕後結果_最佳化!$Q1750)*12/3</f>
        <v>2.082279577755084</v>
      </c>
      <c r="AD749" s="112">
        <f>(幕後結果!$AF$2+幕後結果!$AF$4*幕後結果_最佳化!$R1750)*12/3</f>
        <v>1.238731327194067</v>
      </c>
      <c r="AE749" s="112">
        <f>(幕後結果!$AG$2+幕後結果!$AG$4*幕後結果_最佳化!$S1750)*12/3</f>
        <v>1.0520094156612865</v>
      </c>
      <c r="AF749" s="112">
        <f>(幕後結果!$AH$2+幕後結果!$AH$4*幕後結果_最佳化!$T1750)*12/3</f>
        <v>-5.4188708633536892E-2</v>
      </c>
      <c r="AG749" s="112">
        <f>(幕後結果!$AI$2+幕後結果!$AI$4*幕後結果_最佳化!$U1750)*12/3</f>
        <v>1.2183777148783013</v>
      </c>
      <c r="AH749" s="112">
        <f>(幕後結果!$AJ$2+幕後結果!$AJ$4*幕後結果_最佳化!$V1750)*12/3</f>
        <v>1.3795145676400387</v>
      </c>
      <c r="AI749" s="86">
        <f>(幕後結果!$AK$2+幕後結果!$AK$4*幕後結果_最佳化!$W1750)*12/3</f>
        <v>-1.0086879503783377</v>
      </c>
      <c r="AJ749" s="46"/>
      <c r="AK749" s="46"/>
      <c r="AL749" s="46"/>
      <c r="AM749" s="94">
        <v>748</v>
      </c>
      <c r="AN749" s="112">
        <f t="shared" si="144"/>
        <v>2.5648617695722895E-2</v>
      </c>
      <c r="AO749" s="112">
        <f t="shared" si="145"/>
        <v>0.21125936673331169</v>
      </c>
      <c r="AP749" s="112">
        <f t="shared" si="146"/>
        <v>0.22732197158774353</v>
      </c>
      <c r="AQ749" s="112">
        <f t="shared" si="147"/>
        <v>4.6440882987806111E-2</v>
      </c>
      <c r="AR749" s="112">
        <f t="shared" si="148"/>
        <v>0.22297833212730775</v>
      </c>
      <c r="AS749" s="112">
        <f t="shared" si="149"/>
        <v>3.6175568404396841E-2</v>
      </c>
      <c r="AT749" s="112">
        <f t="shared" si="150"/>
        <v>7.1146826094660318E-2</v>
      </c>
      <c r="AU749" s="112">
        <f t="shared" si="151"/>
        <v>4.1932845525405577E-2</v>
      </c>
      <c r="AV749" s="112">
        <f t="shared" si="152"/>
        <v>5.3163998449974222E-2</v>
      </c>
      <c r="AW749" s="112">
        <f t="shared" si="153"/>
        <v>6.393159039367112E-2</v>
      </c>
      <c r="AX749" s="112">
        <f t="shared" si="154"/>
        <v>1</v>
      </c>
      <c r="AY749" s="112">
        <f>SUMPRODUCT(AN749:AW749,幕後結果_最佳化!$Z$1005:$AI$1005)</f>
        <v>0.39495840188333076</v>
      </c>
      <c r="AZ749" s="112">
        <f>(SUMPRODUCT(AN749:AW749,MMULT(AN749:AW749,幕後結果!$AB$9:$AK$18)))*252</f>
        <v>6.9635766047080841E-2</v>
      </c>
      <c r="BA749" s="112">
        <f t="shared" si="155"/>
        <v>0.26388589588509809</v>
      </c>
      <c r="BB749" s="88">
        <f t="shared" si="156"/>
        <v>1.3341311808366787</v>
      </c>
      <c r="BC749" s="46"/>
      <c r="BD749" s="46"/>
    </row>
    <row r="750" spans="1:56">
      <c r="A750" s="81">
        <v>749</v>
      </c>
      <c r="B750" s="112">
        <v>2.1173850603059652E-2</v>
      </c>
      <c r="C750" s="112">
        <v>0.86239291077568203</v>
      </c>
      <c r="D750" s="112">
        <v>0.55620177713641805</v>
      </c>
      <c r="E750" s="112">
        <v>0.88382872740099216</v>
      </c>
      <c r="F750" s="112">
        <v>0.20668813173146861</v>
      </c>
      <c r="G750" s="112">
        <v>0.49534374087488864</v>
      </c>
      <c r="H750" s="112">
        <v>0.57150654783683441</v>
      </c>
      <c r="I750" s="112">
        <v>0.81711934057360369</v>
      </c>
      <c r="J750" s="112">
        <v>0.67047961453532179</v>
      </c>
      <c r="K750" s="90">
        <v>0.20722767809179143</v>
      </c>
      <c r="L750" s="91"/>
      <c r="M750" s="92">
        <v>749</v>
      </c>
      <c r="N750" s="115">
        <v>-2.030086955733907</v>
      </c>
      <c r="O750" s="115">
        <v>1.0911334217168602</v>
      </c>
      <c r="P750" s="115">
        <v>0.14134621000022918</v>
      </c>
      <c r="Q750" s="115">
        <v>1.1943462697974905</v>
      </c>
      <c r="R750" s="115">
        <v>-0.81796659249631232</v>
      </c>
      <c r="S750" s="115">
        <v>-1.1671775779947166E-2</v>
      </c>
      <c r="T750" s="115">
        <v>0.18021102386248433</v>
      </c>
      <c r="U750" s="112">
        <v>0.90444154181580028</v>
      </c>
      <c r="V750" s="112">
        <v>0.44123790995415652</v>
      </c>
      <c r="W750" s="84">
        <v>-0.81607829646055585</v>
      </c>
      <c r="X750" s="46"/>
      <c r="Y750" s="85">
        <v>749</v>
      </c>
      <c r="Z750" s="112">
        <f>(幕後結果!$AB$2+幕後結果!$AB$4*幕後結果_最佳化!$N1751)*12/3</f>
        <v>-2.568745590542981</v>
      </c>
      <c r="AA750" s="112">
        <f>(幕後結果!$AC$2+幕後結果!$AC$4*幕後結果_最佳化!$O1751)*12/3</f>
        <v>-5.0641509245766603E-2</v>
      </c>
      <c r="AB750" s="112">
        <f>(幕後結果!$AD$2+幕後結果!$AD$4*幕後結果_最佳化!$P1751)*12/3</f>
        <v>8.4164862528448958E-2</v>
      </c>
      <c r="AC750" s="112">
        <f>(幕後結果!$AE$2+幕後結果!$AE$4*幕後結果_最佳化!$Q1751)*12/3</f>
        <v>1.8551360320026378</v>
      </c>
      <c r="AD750" s="112">
        <f>(幕後結果!$AF$2+幕後結果!$AF$4*幕後結果_最佳化!$R1751)*12/3</f>
        <v>1.2117040113963775</v>
      </c>
      <c r="AE750" s="112">
        <f>(幕後結果!$AG$2+幕後結果!$AG$4*幕後結果_最佳化!$S1751)*12/3</f>
        <v>0.19181193122167181</v>
      </c>
      <c r="AF750" s="112">
        <f>(幕後結果!$AH$2+幕後結果!$AH$4*幕後結果_最佳化!$T1751)*12/3</f>
        <v>0.24146947915056746</v>
      </c>
      <c r="AG750" s="112">
        <f>(幕後結果!$AI$2+幕後結果!$AI$4*幕後結果_最佳化!$U1751)*12/3</f>
        <v>1.447767322228046</v>
      </c>
      <c r="AH750" s="112">
        <f>(幕後結果!$AJ$2+幕後結果!$AJ$4*幕後結果_最佳化!$V1751)*12/3</f>
        <v>0.6632376269058109</v>
      </c>
      <c r="AI750" s="86">
        <f>(幕後結果!$AK$2+幕後結果!$AK$4*幕後結果_最佳化!$W1751)*12/3</f>
        <v>-0.53008180156103368</v>
      </c>
      <c r="AJ750" s="46"/>
      <c r="AK750" s="46"/>
      <c r="AL750" s="46"/>
      <c r="AM750" s="94">
        <v>749</v>
      </c>
      <c r="AN750" s="112">
        <f t="shared" si="144"/>
        <v>0.15604713042936755</v>
      </c>
      <c r="AO750" s="112">
        <f t="shared" si="145"/>
        <v>5.7752954137670863E-2</v>
      </c>
      <c r="AP750" s="112">
        <f t="shared" si="146"/>
        <v>0.10142079108535156</v>
      </c>
      <c r="AQ750" s="112">
        <f t="shared" si="147"/>
        <v>9.5564163392269877E-2</v>
      </c>
      <c r="AR750" s="112">
        <f t="shared" si="148"/>
        <v>0.16626920752243107</v>
      </c>
      <c r="AS750" s="112">
        <f t="shared" si="149"/>
        <v>6.0232942683973029E-2</v>
      </c>
      <c r="AT750" s="112">
        <f t="shared" si="150"/>
        <v>0.17049698842612435</v>
      </c>
      <c r="AU750" s="112">
        <f t="shared" si="151"/>
        <v>0.13632518535237959</v>
      </c>
      <c r="AV750" s="112">
        <f t="shared" si="152"/>
        <v>3.1912026158638154E-2</v>
      </c>
      <c r="AW750" s="112">
        <f t="shared" si="153"/>
        <v>2.397861081179388E-2</v>
      </c>
      <c r="AX750" s="112">
        <f t="shared" si="154"/>
        <v>1</v>
      </c>
      <c r="AY750" s="112">
        <f>SUMPRODUCT(AN750:AW750,幕後結果_最佳化!$Z$1005:$AI$1005)</f>
        <v>0.45856785954115803</v>
      </c>
      <c r="AZ750" s="112">
        <f>(SUMPRODUCT(AN750:AW750,MMULT(AN750:AW750,幕後結果!$AB$9:$AK$18)))*252</f>
        <v>5.3710063726636163E-2</v>
      </c>
      <c r="BA750" s="112">
        <f t="shared" si="155"/>
        <v>0.23175431760085111</v>
      </c>
      <c r="BB750" s="88">
        <f t="shared" si="156"/>
        <v>1.7935711569225647</v>
      </c>
      <c r="BC750" s="46"/>
      <c r="BD750" s="46"/>
    </row>
    <row r="751" spans="1:56">
      <c r="A751" s="81">
        <v>750</v>
      </c>
      <c r="B751" s="112">
        <v>0.60218539888565137</v>
      </c>
      <c r="C751" s="112">
        <v>0.12227212684406741</v>
      </c>
      <c r="D751" s="112">
        <v>0.76467277002971357</v>
      </c>
      <c r="E751" s="112">
        <v>0.15599760561869225</v>
      </c>
      <c r="F751" s="112">
        <v>0.59101306103682227</v>
      </c>
      <c r="G751" s="112">
        <v>0.36039485902262158</v>
      </c>
      <c r="H751" s="112">
        <v>0.10100504891724471</v>
      </c>
      <c r="I751" s="112">
        <v>0.61508241397582952</v>
      </c>
      <c r="J751" s="112">
        <v>0.30177965637391657</v>
      </c>
      <c r="K751" s="90">
        <v>0.27829236084191655</v>
      </c>
      <c r="L751" s="91"/>
      <c r="M751" s="92">
        <v>750</v>
      </c>
      <c r="N751" s="115">
        <v>0.25900782598346278</v>
      </c>
      <c r="O751" s="115">
        <v>-1.1637033442460361</v>
      </c>
      <c r="P751" s="115">
        <v>0.72141461059974288</v>
      </c>
      <c r="Q751" s="115">
        <v>-1.0110443339292454</v>
      </c>
      <c r="R751" s="115">
        <v>0.23015171836961687</v>
      </c>
      <c r="S751" s="115">
        <v>-0.35740355195950663</v>
      </c>
      <c r="T751" s="115">
        <v>-1.2758456187364378</v>
      </c>
      <c r="U751" s="112">
        <v>0.29259050523759994</v>
      </c>
      <c r="V751" s="112">
        <v>-0.51928887131784274</v>
      </c>
      <c r="W751" s="84">
        <v>-0.58792189160212771</v>
      </c>
      <c r="X751" s="46"/>
      <c r="Y751" s="85">
        <v>750</v>
      </c>
      <c r="Z751" s="112">
        <f>(幕後結果!$AB$2+幕後結果!$AB$4*幕後結果_最佳化!$N1752)*12/3</f>
        <v>0.2732809442094522</v>
      </c>
      <c r="AA751" s="112">
        <f>(幕後結果!$AC$2+幕後結果!$AC$4*幕後結果_最佳化!$O1752)*12/3</f>
        <v>-2.9590828439217081</v>
      </c>
      <c r="AB751" s="112">
        <f>(幕後結果!$AD$2+幕後結果!$AD$4*幕後結果_最佳化!$P1752)*12/3</f>
        <v>1.046892555326983</v>
      </c>
      <c r="AC751" s="112">
        <f>(幕後結果!$AE$2+幕後結果!$AE$4*幕後結果_最佳化!$Q1752)*12/3</f>
        <v>0.13884104708994005</v>
      </c>
      <c r="AD751" s="112">
        <f>(幕後結果!$AF$2+幕後結果!$AF$4*幕後結果_最佳化!$R1752)*12/3</f>
        <v>1.9909351221999974</v>
      </c>
      <c r="AE751" s="112">
        <f>(幕後結果!$AG$2+幕後結果!$AG$4*幕後結果_最佳化!$S1752)*12/3</f>
        <v>-0.84693179006879216</v>
      </c>
      <c r="AF751" s="112">
        <f>(幕後結果!$AH$2+幕後結果!$AH$4*幕後結果_最佳化!$T1752)*12/3</f>
        <v>-1.0277061765126212</v>
      </c>
      <c r="AG751" s="112">
        <f>(幕後結果!$AI$2+幕後結果!$AI$4*幕後結果_最佳化!$U1752)*12/3</f>
        <v>-0.26554850489623627</v>
      </c>
      <c r="AH751" s="112">
        <f>(幕後結果!$AJ$2+幕後結果!$AJ$4*幕後結果_最佳化!$V1752)*12/3</f>
        <v>0.79706052744981248</v>
      </c>
      <c r="AI751" s="86">
        <f>(幕後結果!$AK$2+幕後結果!$AK$4*幕後結果_最佳化!$W1752)*12/3</f>
        <v>-0.68096952702285163</v>
      </c>
      <c r="AJ751" s="46"/>
      <c r="AK751" s="46"/>
      <c r="AL751" s="46"/>
      <c r="AM751" s="94">
        <v>750</v>
      </c>
      <c r="AN751" s="112">
        <f t="shared" si="144"/>
        <v>7.9381215093346794E-2</v>
      </c>
      <c r="AO751" s="112">
        <f t="shared" si="145"/>
        <v>3.4268724395247023E-2</v>
      </c>
      <c r="AP751" s="112">
        <f t="shared" si="146"/>
        <v>0.12681822729801381</v>
      </c>
      <c r="AQ751" s="112">
        <f t="shared" si="147"/>
        <v>0.11777026937123963</v>
      </c>
      <c r="AR751" s="112">
        <f t="shared" si="148"/>
        <v>4.6569559769234999E-2</v>
      </c>
      <c r="AS751" s="112">
        <f t="shared" si="149"/>
        <v>2.2268735692398942E-3</v>
      </c>
      <c r="AT751" s="112">
        <f t="shared" si="150"/>
        <v>0.22578103679378272</v>
      </c>
      <c r="AU751" s="112">
        <f t="shared" si="151"/>
        <v>0.16617028378727391</v>
      </c>
      <c r="AV751" s="112">
        <f t="shared" si="152"/>
        <v>2.8431360031811653E-2</v>
      </c>
      <c r="AW751" s="112">
        <f t="shared" si="153"/>
        <v>0.17258244989080956</v>
      </c>
      <c r="AX751" s="112">
        <f t="shared" si="154"/>
        <v>1</v>
      </c>
      <c r="AY751" s="112">
        <f>SUMPRODUCT(AN751:AW751,幕後結果_最佳化!$Z$1005:$AI$1005)</f>
        <v>0.3001272270244007</v>
      </c>
      <c r="AZ751" s="112">
        <f>(SUMPRODUCT(AN751:AW751,MMULT(AN751:AW751,幕後結果!$AB$9:$AK$18)))*252</f>
        <v>4.6107762322635221E-2</v>
      </c>
      <c r="BA751" s="112">
        <f t="shared" si="155"/>
        <v>0.21472718114536693</v>
      </c>
      <c r="BB751" s="88">
        <f t="shared" si="156"/>
        <v>1.1979257849534284</v>
      </c>
      <c r="BC751" s="46"/>
      <c r="BD751" s="46"/>
    </row>
    <row r="752" spans="1:56">
      <c r="A752" s="81">
        <v>751</v>
      </c>
      <c r="B752" s="112">
        <v>0.6264734097451341</v>
      </c>
      <c r="C752" s="112">
        <v>0.78045713126551952</v>
      </c>
      <c r="D752" s="112">
        <v>0.4460131564434735</v>
      </c>
      <c r="E752" s="112">
        <v>0.42290270766016747</v>
      </c>
      <c r="F752" s="112">
        <v>0.30704416330464279</v>
      </c>
      <c r="G752" s="112">
        <v>7.5350562864748394E-2</v>
      </c>
      <c r="H752" s="112">
        <v>0.98167093612859935</v>
      </c>
      <c r="I752" s="112">
        <v>0.40316456909294995</v>
      </c>
      <c r="J752" s="112">
        <v>0.74801936184049511</v>
      </c>
      <c r="K752" s="90">
        <v>0.35188424443140565</v>
      </c>
      <c r="L752" s="91"/>
      <c r="M752" s="92">
        <v>751</v>
      </c>
      <c r="N752" s="115">
        <v>0.32252740414355185</v>
      </c>
      <c r="O752" s="115">
        <v>0.77373801008511811</v>
      </c>
      <c r="P752" s="115">
        <v>-0.13574064768854868</v>
      </c>
      <c r="Q752" s="115">
        <v>-0.19447315287124989</v>
      </c>
      <c r="R752" s="115">
        <v>-0.50424627385632304</v>
      </c>
      <c r="S752" s="115">
        <v>-1.4370593662573954</v>
      </c>
      <c r="T752" s="115">
        <v>2.0895512708737218</v>
      </c>
      <c r="U752" s="112">
        <v>-0.24516440236557777</v>
      </c>
      <c r="V752" s="112">
        <v>0.66826997369619534</v>
      </c>
      <c r="W752" s="84">
        <v>-0.3802383570711626</v>
      </c>
      <c r="X752" s="46"/>
      <c r="Y752" s="85">
        <v>751</v>
      </c>
      <c r="Z752" s="112">
        <f>(幕後結果!$AB$2+幕後結果!$AB$4*幕後結果_最佳化!$N1753)*12/3</f>
        <v>0.35214370168418546</v>
      </c>
      <c r="AA752" s="112">
        <f>(幕後結果!$AC$2+幕後結果!$AC$4*幕後結果_最佳化!$O1753)*12/3</f>
        <v>-0.28362846123727348</v>
      </c>
      <c r="AB752" s="112">
        <f>(幕後結果!$AD$2+幕後結果!$AD$4*幕後結果_最佳化!$P1753)*12/3</f>
        <v>0.52054940438583308</v>
      </c>
      <c r="AC752" s="112">
        <f>(幕後結果!$AE$2+幕後結果!$AE$4*幕後結果_最佳化!$Q1753)*12/3</f>
        <v>0.86792443794780516</v>
      </c>
      <c r="AD752" s="112">
        <f>(幕後結果!$AF$2+幕後結果!$AF$4*幕後結果_最佳化!$R1753)*12/3</f>
        <v>1.8206467053896123</v>
      </c>
      <c r="AE752" s="112">
        <f>(幕後結果!$AG$2+幕後結果!$AG$4*幕後結果_最佳化!$S1753)*12/3</f>
        <v>-1.4584357192761008</v>
      </c>
      <c r="AF752" s="112">
        <f>(幕後結果!$AH$2+幕後結果!$AH$4*幕後結果_最佳化!$T1753)*12/3</f>
        <v>1.325568775720986</v>
      </c>
      <c r="AG752" s="112">
        <f>(幕後結果!$AI$2+幕後結果!$AI$4*幕後結果_最佳化!$U1753)*12/3</f>
        <v>0.24402395209432357</v>
      </c>
      <c r="AH752" s="112">
        <f>(幕後結果!$AJ$2+幕後結果!$AJ$4*幕後結果_最佳化!$V1753)*12/3</f>
        <v>2.0338236086341035</v>
      </c>
      <c r="AI752" s="86">
        <f>(幕後結果!$AK$2+幕後結果!$AK$4*幕後結果_最佳化!$W1753)*12/3</f>
        <v>0.23434947710401163</v>
      </c>
      <c r="AJ752" s="46"/>
      <c r="AK752" s="46"/>
      <c r="AL752" s="46"/>
      <c r="AM752" s="94">
        <v>751</v>
      </c>
      <c r="AN752" s="112">
        <f t="shared" si="144"/>
        <v>6.2364693278555462E-2</v>
      </c>
      <c r="AO752" s="112">
        <f t="shared" si="145"/>
        <v>0.16139263379278146</v>
      </c>
      <c r="AP752" s="112">
        <f t="shared" si="146"/>
        <v>9.2189842361773924E-2</v>
      </c>
      <c r="AQ752" s="112">
        <f t="shared" si="147"/>
        <v>0.10739690084871555</v>
      </c>
      <c r="AR752" s="112">
        <f t="shared" si="148"/>
        <v>0.13585121946894002</v>
      </c>
      <c r="AS752" s="112">
        <f t="shared" si="149"/>
        <v>4.1835851554527216E-2</v>
      </c>
      <c r="AT752" s="112">
        <f t="shared" si="150"/>
        <v>6.4162197029005705E-2</v>
      </c>
      <c r="AU752" s="112">
        <f t="shared" si="151"/>
        <v>0.14090738995445476</v>
      </c>
      <c r="AV752" s="112">
        <f t="shared" si="152"/>
        <v>2.9571085510847105E-2</v>
      </c>
      <c r="AW752" s="112">
        <f t="shared" si="153"/>
        <v>0.16432818620039868</v>
      </c>
      <c r="AX752" s="112">
        <f t="shared" si="154"/>
        <v>0.99999999999999978</v>
      </c>
      <c r="AY752" s="112">
        <f>SUMPRODUCT(AN752:AW752,幕後結果_最佳化!$Z$1005:$AI$1005)</f>
        <v>0.29047552344291788</v>
      </c>
      <c r="AZ752" s="112">
        <f>(SUMPRODUCT(AN752:AW752,MMULT(AN752:AW752,幕後結果!$AB$9:$AK$18)))*252</f>
        <v>6.104313140274939E-2</v>
      </c>
      <c r="BA752" s="112">
        <f t="shared" si="155"/>
        <v>0.24706908224775798</v>
      </c>
      <c r="BB752" s="88">
        <f t="shared" si="156"/>
        <v>1.0020497959135659</v>
      </c>
      <c r="BC752" s="46"/>
      <c r="BD752" s="46"/>
    </row>
    <row r="753" spans="1:56">
      <c r="A753" s="81">
        <v>752</v>
      </c>
      <c r="B753" s="112">
        <v>0.23923822158899788</v>
      </c>
      <c r="C753" s="112">
        <v>4.6787649460174219E-2</v>
      </c>
      <c r="D753" s="112">
        <v>0.82700365363456951</v>
      </c>
      <c r="E753" s="112">
        <v>0.1408869771115302</v>
      </c>
      <c r="F753" s="112">
        <v>0.17186900950391371</v>
      </c>
      <c r="G753" s="112">
        <v>0.36536009555840976</v>
      </c>
      <c r="H753" s="112">
        <v>0.93286865263912788</v>
      </c>
      <c r="I753" s="112">
        <v>4.5063267807522012E-2</v>
      </c>
      <c r="J753" s="112">
        <v>0.82811497241253673</v>
      </c>
      <c r="K753" s="90">
        <v>0.80619851627471917</v>
      </c>
      <c r="L753" s="91"/>
      <c r="M753" s="92">
        <v>752</v>
      </c>
      <c r="N753" s="115">
        <v>-0.70875513572309357</v>
      </c>
      <c r="O753" s="115">
        <v>-1.6768322014635275</v>
      </c>
      <c r="P753" s="115">
        <v>0.94239061037507965</v>
      </c>
      <c r="Q753" s="115">
        <v>-1.0763428437517835</v>
      </c>
      <c r="R753" s="115">
        <v>-0.94680526385316566</v>
      </c>
      <c r="S753" s="115">
        <v>-0.34416767433055406</v>
      </c>
      <c r="T753" s="115">
        <v>1.4975019648090329</v>
      </c>
      <c r="U753" s="112">
        <v>-1.6947306126574626</v>
      </c>
      <c r="V753" s="112">
        <v>0.94674240780342711</v>
      </c>
      <c r="W753" s="84">
        <v>0.86397255480532276</v>
      </c>
      <c r="X753" s="46"/>
      <c r="Y753" s="85">
        <v>752</v>
      </c>
      <c r="Z753" s="112">
        <f>(幕後結果!$AB$2+幕後結果!$AB$4*幕後結果_最佳化!$N1754)*12/3</f>
        <v>-0.92824554498955381</v>
      </c>
      <c r="AA753" s="112">
        <f>(幕後結果!$AC$2+幕後結果!$AC$4*幕後結果_最佳化!$O1754)*12/3</f>
        <v>-3.7502959867852375</v>
      </c>
      <c r="AB753" s="112">
        <f>(幕後結果!$AD$2+幕後結果!$AD$4*幕後結果_最佳化!$P1754)*12/3</f>
        <v>0.89465810715087457</v>
      </c>
      <c r="AC753" s="112">
        <f>(幕後結果!$AE$2+幕後結果!$AE$4*幕後結果_最佳化!$Q1754)*12/3</f>
        <v>-2.8462132056285006E-3</v>
      </c>
      <c r="AD753" s="112">
        <f>(幕後結果!$AF$2+幕後結果!$AF$4*幕後結果_最佳化!$R1754)*12/3</f>
        <v>0.39461784367113117</v>
      </c>
      <c r="AE753" s="112">
        <f>(幕後結果!$AG$2+幕後結果!$AG$4*幕後結果_最佳化!$S1754)*12/3</f>
        <v>-1.1876981372548214</v>
      </c>
      <c r="AF753" s="112">
        <f>(幕後結果!$AH$2+幕後結果!$AH$4*幕後結果_最佳化!$T1754)*12/3</f>
        <v>0.63826080244677197</v>
      </c>
      <c r="AG753" s="112">
        <f>(幕後結果!$AI$2+幕後結果!$AI$4*幕後結果_最佳化!$U1754)*12/3</f>
        <v>-1.8785322453891993</v>
      </c>
      <c r="AH753" s="112">
        <f>(幕後結果!$AJ$2+幕後結果!$AJ$4*幕後結果_最佳化!$V1754)*12/3</f>
        <v>2.0886078119763831</v>
      </c>
      <c r="AI753" s="86">
        <f>(幕後結果!$AK$2+幕後結果!$AK$4*幕後結果_最佳化!$W1754)*12/3</f>
        <v>0.22657285232552749</v>
      </c>
      <c r="AJ753" s="46"/>
      <c r="AK753" s="46"/>
      <c r="AL753" s="46"/>
      <c r="AM753" s="94">
        <v>752</v>
      </c>
      <c r="AN753" s="112">
        <f t="shared" si="144"/>
        <v>0.12845394596019558</v>
      </c>
      <c r="AO753" s="112">
        <f t="shared" si="145"/>
        <v>9.8550799690960589E-2</v>
      </c>
      <c r="AP753" s="112">
        <f t="shared" si="146"/>
        <v>9.930812273785479E-2</v>
      </c>
      <c r="AQ753" s="112">
        <f t="shared" si="147"/>
        <v>0.14830146593643606</v>
      </c>
      <c r="AR753" s="112">
        <f t="shared" si="148"/>
        <v>7.0174369442743662E-2</v>
      </c>
      <c r="AS753" s="112">
        <f t="shared" si="149"/>
        <v>1.6008504557917365E-2</v>
      </c>
      <c r="AT753" s="112">
        <f t="shared" si="150"/>
        <v>0.13899453551091334</v>
      </c>
      <c r="AU753" s="112">
        <f t="shared" si="151"/>
        <v>5.0710564536917684E-2</v>
      </c>
      <c r="AV753" s="112">
        <f t="shared" si="152"/>
        <v>0.15646698473370299</v>
      </c>
      <c r="AW753" s="112">
        <f t="shared" si="153"/>
        <v>9.3030706892357748E-2</v>
      </c>
      <c r="AX753" s="112">
        <f t="shared" si="154"/>
        <v>0.99999999999999978</v>
      </c>
      <c r="AY753" s="112">
        <f>SUMPRODUCT(AN753:AW753,幕後結果_最佳化!$Z$1005:$AI$1005)</f>
        <v>0.37811776558137172</v>
      </c>
      <c r="AZ753" s="112">
        <f>(SUMPRODUCT(AN753:AW753,MMULT(AN753:AW753,幕後結果!$AB$9:$AK$18)))*252</f>
        <v>4.6679539414191625E-2</v>
      </c>
      <c r="BA753" s="112">
        <f t="shared" si="155"/>
        <v>0.21605448251353551</v>
      </c>
      <c r="BB753" s="88">
        <f t="shared" si="156"/>
        <v>1.5515427482990121</v>
      </c>
      <c r="BC753" s="46"/>
      <c r="BD753" s="46"/>
    </row>
    <row r="754" spans="1:56">
      <c r="A754" s="81">
        <v>753</v>
      </c>
      <c r="B754" s="112">
        <v>3.8146686897982285E-2</v>
      </c>
      <c r="C754" s="112">
        <v>0.73142265053981226</v>
      </c>
      <c r="D754" s="112">
        <v>0.58255676341903095</v>
      </c>
      <c r="E754" s="112">
        <v>0.63183518961023788</v>
      </c>
      <c r="F754" s="112">
        <v>0.17179260921906114</v>
      </c>
      <c r="G754" s="112">
        <v>0.28371819019895539</v>
      </c>
      <c r="H754" s="112">
        <v>0.236778747709391</v>
      </c>
      <c r="I754" s="112">
        <v>0.23220037855207276</v>
      </c>
      <c r="J754" s="112">
        <v>0.77804026039980845</v>
      </c>
      <c r="K754" s="90">
        <v>0.19248845639108136</v>
      </c>
      <c r="L754" s="91"/>
      <c r="M754" s="92">
        <v>753</v>
      </c>
      <c r="N754" s="115">
        <v>-1.7726098778566846</v>
      </c>
      <c r="O754" s="115">
        <v>0.61712133252062573</v>
      </c>
      <c r="P754" s="115">
        <v>0.2084386595955737</v>
      </c>
      <c r="Q754" s="115">
        <v>0.33671783041742426</v>
      </c>
      <c r="R754" s="115">
        <v>-0.94710511525469521</v>
      </c>
      <c r="S754" s="115">
        <v>-0.57183113723275636</v>
      </c>
      <c r="T754" s="115">
        <v>-0.71670280392213837</v>
      </c>
      <c r="U754" s="112">
        <v>-0.73161964033938598</v>
      </c>
      <c r="V754" s="112">
        <v>0.76559137310250114</v>
      </c>
      <c r="W754" s="84">
        <v>-0.86876274749626814</v>
      </c>
      <c r="X754" s="46"/>
      <c r="Y754" s="85">
        <v>753</v>
      </c>
      <c r="Z754" s="112">
        <f>(幕後結果!$AB$2+幕後結果!$AB$4*幕後結果_最佳化!$N1755)*12/3</f>
        <v>-2.2490748223152925</v>
      </c>
      <c r="AA754" s="112">
        <f>(幕後結果!$AC$2+幕後結果!$AC$4*幕後結果_最佳化!$O1755)*12/3</f>
        <v>-0.68149382187965168</v>
      </c>
      <c r="AB754" s="112">
        <f>(幕後結果!$AD$2+幕後結果!$AD$4*幕後結果_最佳化!$P1755)*12/3</f>
        <v>0.17166758721315101</v>
      </c>
      <c r="AC754" s="112">
        <f>(幕後結果!$AE$2+幕後結果!$AE$4*幕後結果_最佳化!$Q1755)*12/3</f>
        <v>1.1823608550048306</v>
      </c>
      <c r="AD754" s="112">
        <f>(幕後結果!$AF$2+幕後結果!$AF$4*幕後結果_最佳化!$R1755)*12/3</f>
        <v>0.86224183359173923</v>
      </c>
      <c r="AE754" s="112">
        <f>(幕後結果!$AG$2+幕後結果!$AG$4*幕後結果_最佳化!$S1755)*12/3</f>
        <v>-0.61142746201198761</v>
      </c>
      <c r="AF754" s="112">
        <f>(幕後結果!$AH$2+幕後結果!$AH$4*幕後結果_最佳化!$T1755)*12/3</f>
        <v>-0.47197012484884149</v>
      </c>
      <c r="AG754" s="112">
        <f>(幕後結果!$AI$2+幕後結果!$AI$4*幕後結果_最佳化!$U1755)*12/3</f>
        <v>-0.40993228584736063</v>
      </c>
      <c r="AH754" s="112">
        <f>(幕後結果!$AJ$2+幕後結果!$AJ$4*幕後結果_最佳化!$V1755)*12/3</f>
        <v>1.0372042824326237</v>
      </c>
      <c r="AI754" s="86">
        <f>(幕後結果!$AK$2+幕後結果!$AK$4*幕後結果_最佳化!$W1755)*12/3</f>
        <v>-0.67338490380539573</v>
      </c>
      <c r="AJ754" s="46"/>
      <c r="AK754" s="46"/>
      <c r="AL754" s="46"/>
      <c r="AM754" s="94">
        <v>753</v>
      </c>
      <c r="AN754" s="112">
        <f t="shared" si="144"/>
        <v>7.3110618960316218E-2</v>
      </c>
      <c r="AO754" s="112">
        <f t="shared" si="145"/>
        <v>0.17632736145208117</v>
      </c>
      <c r="AP754" s="112">
        <f t="shared" si="146"/>
        <v>0.10363766702755603</v>
      </c>
      <c r="AQ754" s="112">
        <f t="shared" si="147"/>
        <v>9.6943875053434977E-2</v>
      </c>
      <c r="AR754" s="112">
        <f t="shared" si="148"/>
        <v>4.639218562515933E-2</v>
      </c>
      <c r="AS754" s="112">
        <f t="shared" si="149"/>
        <v>7.0400752425992738E-2</v>
      </c>
      <c r="AT754" s="112">
        <f t="shared" si="150"/>
        <v>0.1703062047189533</v>
      </c>
      <c r="AU754" s="112">
        <f t="shared" si="151"/>
        <v>0.1475355136763998</v>
      </c>
      <c r="AV754" s="112">
        <f t="shared" si="152"/>
        <v>4.3441601744967355E-2</v>
      </c>
      <c r="AW754" s="112">
        <f t="shared" si="153"/>
        <v>7.1904219315139184E-2</v>
      </c>
      <c r="AX754" s="112">
        <f t="shared" si="154"/>
        <v>1.0000000000000002</v>
      </c>
      <c r="AY754" s="112">
        <f>SUMPRODUCT(AN754:AW754,幕後結果_最佳化!$Z$1005:$AI$1005)</f>
        <v>7.8472233243763345E-2</v>
      </c>
      <c r="AZ754" s="112">
        <f>(SUMPRODUCT(AN754:AW754,MMULT(AN754:AW754,幕後結果!$AB$9:$AK$18)))*252</f>
        <v>5.3005394157269271E-2</v>
      </c>
      <c r="BA754" s="112">
        <f t="shared" si="155"/>
        <v>0.23022900372730903</v>
      </c>
      <c r="BB754" s="88">
        <f t="shared" si="156"/>
        <v>0.15450804489384098</v>
      </c>
      <c r="BC754" s="46"/>
      <c r="BD754" s="46"/>
    </row>
    <row r="755" spans="1:56">
      <c r="A755" s="81">
        <v>754</v>
      </c>
      <c r="B755" s="112">
        <v>0.10906432913874631</v>
      </c>
      <c r="C755" s="112">
        <v>0.70345354644139513</v>
      </c>
      <c r="D755" s="112">
        <v>0.6270344347174559</v>
      </c>
      <c r="E755" s="112">
        <v>0.94715770154568402</v>
      </c>
      <c r="F755" s="112">
        <v>0.35520555709215884</v>
      </c>
      <c r="G755" s="112">
        <v>6.1589782878460175E-2</v>
      </c>
      <c r="H755" s="112">
        <v>0.68639025922407315</v>
      </c>
      <c r="I755" s="112">
        <v>0.84297986455090723</v>
      </c>
      <c r="J755" s="112">
        <v>0.42390367391750416</v>
      </c>
      <c r="K755" s="90">
        <v>0.12473756818834936</v>
      </c>
      <c r="L755" s="91"/>
      <c r="M755" s="92">
        <v>754</v>
      </c>
      <c r="N755" s="115">
        <v>-1.2315194190941632</v>
      </c>
      <c r="O755" s="115">
        <v>0.53435939386986631</v>
      </c>
      <c r="P755" s="115">
        <v>0.32400911875587296</v>
      </c>
      <c r="Q755" s="115">
        <v>1.6178979279611725</v>
      </c>
      <c r="R755" s="115">
        <v>-0.37130400647951145</v>
      </c>
      <c r="S755" s="115">
        <v>-1.5415640560468871</v>
      </c>
      <c r="T755" s="115">
        <v>0.4856441591331096</v>
      </c>
      <c r="U755" s="112">
        <v>1.0067804927850732</v>
      </c>
      <c r="V755" s="112">
        <v>-0.19191683794563741</v>
      </c>
      <c r="W755" s="84">
        <v>-1.151625163704878</v>
      </c>
      <c r="X755" s="46"/>
      <c r="Y755" s="85">
        <v>754</v>
      </c>
      <c r="Z755" s="112">
        <f>(幕後結果!$AB$2+幕後結果!$AB$4*幕後結果_最佳化!$N1756)*12/3</f>
        <v>-1.5772837484870872</v>
      </c>
      <c r="AA755" s="112">
        <f>(幕後結果!$AC$2+幕後結果!$AC$4*幕後結果_最佳化!$O1756)*12/3</f>
        <v>-0.74853312456547594</v>
      </c>
      <c r="AB755" s="112">
        <f>(幕後結果!$AD$2+幕後結果!$AD$4*幕後結果_最佳化!$P1756)*12/3</f>
        <v>0.42630577543413956</v>
      </c>
      <c r="AC755" s="112">
        <f>(幕後結果!$AE$2+幕後結果!$AE$4*幕後結果_最佳化!$Q1756)*12/3</f>
        <v>2.1565677443027225</v>
      </c>
      <c r="AD755" s="112">
        <f>(幕後結果!$AF$2+幕後結果!$AF$4*幕後結果_最佳化!$R1756)*12/3</f>
        <v>1.8775013804736715</v>
      </c>
      <c r="AE755" s="112">
        <f>(幕後結果!$AG$2+幕後結果!$AG$4*幕後結果_最佳化!$S1756)*12/3</f>
        <v>-1.4348783844748019</v>
      </c>
      <c r="AF755" s="112">
        <f>(幕後結果!$AH$2+幕後結果!$AH$4*幕後結果_最佳化!$T1756)*12/3</f>
        <v>0.51979506715865009</v>
      </c>
      <c r="AG755" s="112">
        <f>(幕後結果!$AI$2+幕後結果!$AI$4*幕後結果_最佳化!$U1756)*12/3</f>
        <v>1.6849935138357715</v>
      </c>
      <c r="AH755" s="112">
        <f>(幕後結果!$AJ$2+幕後結果!$AJ$4*幕後結果_最佳化!$V1756)*12/3</f>
        <v>0.47625884238152844</v>
      </c>
      <c r="AI755" s="86">
        <f>(幕後結果!$AK$2+幕後結果!$AK$4*幕後結果_最佳化!$W1756)*12/3</f>
        <v>-0.81876488937506464</v>
      </c>
      <c r="AJ755" s="46"/>
      <c r="AK755" s="46"/>
      <c r="AL755" s="46"/>
      <c r="AM755" s="94">
        <v>754</v>
      </c>
      <c r="AN755" s="112">
        <f t="shared" si="144"/>
        <v>0.12215640494803739</v>
      </c>
      <c r="AO755" s="112">
        <f t="shared" si="145"/>
        <v>7.0440971190461753E-4</v>
      </c>
      <c r="AP755" s="112">
        <f t="shared" si="146"/>
        <v>0.19699789674331955</v>
      </c>
      <c r="AQ755" s="112">
        <f t="shared" si="147"/>
        <v>0.12813850512897942</v>
      </c>
      <c r="AR755" s="112">
        <f t="shared" si="148"/>
        <v>0.14843687098289884</v>
      </c>
      <c r="AS755" s="112">
        <f t="shared" si="149"/>
        <v>3.0739054907436787E-2</v>
      </c>
      <c r="AT755" s="112">
        <f t="shared" si="150"/>
        <v>0.18249732572036959</v>
      </c>
      <c r="AU755" s="112">
        <f t="shared" si="151"/>
        <v>7.9163824520538439E-2</v>
      </c>
      <c r="AV755" s="112">
        <f t="shared" si="152"/>
        <v>8.4094867983319568E-2</v>
      </c>
      <c r="AW755" s="112">
        <f t="shared" si="153"/>
        <v>2.7070839353195673E-2</v>
      </c>
      <c r="AX755" s="112">
        <f t="shared" si="154"/>
        <v>0.99999999999999989</v>
      </c>
      <c r="AY755" s="112">
        <f>SUMPRODUCT(AN755:AW755,幕後結果_最佳化!$Z$1005:$AI$1005)</f>
        <v>0.61664666852395622</v>
      </c>
      <c r="AZ755" s="112">
        <f>(SUMPRODUCT(AN755:AW755,MMULT(AN755:AW755,幕後結果!$AB$9:$AK$18)))*252</f>
        <v>4.9872320293953221E-2</v>
      </c>
      <c r="BA755" s="112">
        <f t="shared" si="155"/>
        <v>0.22332111475172522</v>
      </c>
      <c r="BB755" s="88">
        <f t="shared" si="156"/>
        <v>2.5691554923582247</v>
      </c>
      <c r="BC755" s="46"/>
      <c r="BD755" s="46"/>
    </row>
    <row r="756" spans="1:56">
      <c r="A756" s="81">
        <v>755</v>
      </c>
      <c r="B756" s="112">
        <v>0.19759055782051727</v>
      </c>
      <c r="C756" s="112">
        <v>0.90879386044917654</v>
      </c>
      <c r="D756" s="112">
        <v>0.31149705078390899</v>
      </c>
      <c r="E756" s="112">
        <v>0.40893677780715776</v>
      </c>
      <c r="F756" s="112">
        <v>0.95867212101239385</v>
      </c>
      <c r="G756" s="112">
        <v>0.1845812819682735</v>
      </c>
      <c r="H756" s="112">
        <v>0.27069442085658957</v>
      </c>
      <c r="I756" s="112">
        <v>0.27860301142102073</v>
      </c>
      <c r="J756" s="112">
        <v>0.36661987118890371</v>
      </c>
      <c r="K756" s="90">
        <v>0.17055095519956476</v>
      </c>
      <c r="L756" s="91"/>
      <c r="M756" s="92">
        <v>755</v>
      </c>
      <c r="N756" s="115">
        <v>-0.85025898252066856</v>
      </c>
      <c r="O756" s="115">
        <v>1.3333643087472702</v>
      </c>
      <c r="P756" s="115">
        <v>-0.49161137355729173</v>
      </c>
      <c r="Q756" s="115">
        <v>-0.23028083024028745</v>
      </c>
      <c r="R756" s="115">
        <v>1.7354803559443888</v>
      </c>
      <c r="S756" s="115">
        <v>-0.89804311528221448</v>
      </c>
      <c r="T756" s="115">
        <v>-0.61071414243862387</v>
      </c>
      <c r="U756" s="112">
        <v>-0.58699655139099882</v>
      </c>
      <c r="V756" s="112">
        <v>-0.34081913762453497</v>
      </c>
      <c r="W756" s="84">
        <v>-0.95199028202647606</v>
      </c>
      <c r="X756" s="46"/>
      <c r="Y756" s="85">
        <v>755</v>
      </c>
      <c r="Z756" s="112">
        <f>(幕後結果!$AB$2+幕後結果!$AB$4*幕後結果_最佳化!$N1757)*12/3</f>
        <v>-1.1039297021420753</v>
      </c>
      <c r="AA756" s="112">
        <f>(幕後結果!$AC$2+幕後結果!$AC$4*幕後結果_最佳化!$O1757)*12/3</f>
        <v>0.38567975889265238</v>
      </c>
      <c r="AB756" s="112">
        <f>(幕後結果!$AD$2+幕後結果!$AD$4*幕後結果_最佳化!$P1757)*12/3</f>
        <v>-8.3997937774624942E-2</v>
      </c>
      <c r="AC756" s="112">
        <f>(幕後結果!$AE$2+幕後結果!$AE$4*幕後結果_最佳化!$Q1757)*12/3</f>
        <v>0.78503839544058274</v>
      </c>
      <c r="AD756" s="112">
        <f>(幕後結果!$AF$2+幕後結果!$AF$4*幕後結果_最佳化!$R1757)*12/3</f>
        <v>3.8073874273535098</v>
      </c>
      <c r="AE756" s="112">
        <f>(幕後結果!$AG$2+幕後結果!$AG$4*幕後結果_最佳化!$S1757)*12/3</f>
        <v>-0.29759425763228264</v>
      </c>
      <c r="AF756" s="112">
        <f>(幕後結果!$AH$2+幕後結果!$AH$4*幕後結果_最佳化!$T1757)*12/3</f>
        <v>-0.10622497888494357</v>
      </c>
      <c r="AG756" s="112">
        <f>(幕後結果!$AI$2+幕後結果!$AI$4*幕後結果_最佳化!$U1757)*12/3</f>
        <v>-0.15266002160838837</v>
      </c>
      <c r="AH756" s="112">
        <f>(幕後結果!$AJ$2+幕後結果!$AJ$4*幕後結果_最佳化!$V1757)*12/3</f>
        <v>1.2024657031713857</v>
      </c>
      <c r="AI756" s="86">
        <f>(幕後結果!$AK$2+幕後結果!$AK$4*幕後結果_最佳化!$W1757)*12/3</f>
        <v>-0.14082229625050724</v>
      </c>
      <c r="AJ756" s="46"/>
      <c r="AK756" s="46"/>
      <c r="AL756" s="46"/>
      <c r="AM756" s="94">
        <v>755</v>
      </c>
      <c r="AN756" s="112">
        <f t="shared" si="144"/>
        <v>0.14825105163324126</v>
      </c>
      <c r="AO756" s="112">
        <f t="shared" si="145"/>
        <v>4.4602042799636414E-2</v>
      </c>
      <c r="AP756" s="112">
        <f t="shared" si="146"/>
        <v>0.11502415273994819</v>
      </c>
      <c r="AQ756" s="112">
        <f t="shared" si="147"/>
        <v>6.1728542230009738E-2</v>
      </c>
      <c r="AR756" s="112">
        <f t="shared" si="148"/>
        <v>0.15894506703611044</v>
      </c>
      <c r="AS756" s="112">
        <f t="shared" si="149"/>
        <v>0.13239854889266403</v>
      </c>
      <c r="AT756" s="112">
        <f t="shared" si="150"/>
        <v>4.1604949833938511E-2</v>
      </c>
      <c r="AU756" s="112">
        <f t="shared" si="151"/>
        <v>0.13791744179659557</v>
      </c>
      <c r="AV756" s="112">
        <f t="shared" si="152"/>
        <v>9.0046590535971124E-2</v>
      </c>
      <c r="AW756" s="112">
        <f t="shared" si="153"/>
        <v>6.9481612501884518E-2</v>
      </c>
      <c r="AX756" s="112">
        <f t="shared" si="154"/>
        <v>0.99999999999999978</v>
      </c>
      <c r="AY756" s="112">
        <f>SUMPRODUCT(AN756:AW756,幕後結果_最佳化!$Z$1005:$AI$1005)</f>
        <v>0.51352419398319593</v>
      </c>
      <c r="AZ756" s="112">
        <f>(SUMPRODUCT(AN756:AW756,MMULT(AN756:AW756,幕後結果!$AB$9:$AK$18)))*252</f>
        <v>5.6659471338858382E-2</v>
      </c>
      <c r="BA756" s="112">
        <f t="shared" si="155"/>
        <v>0.23803250059363401</v>
      </c>
      <c r="BB756" s="88">
        <f t="shared" si="156"/>
        <v>1.9771425868715273</v>
      </c>
      <c r="BC756" s="46"/>
      <c r="BD756" s="46"/>
    </row>
    <row r="757" spans="1:56">
      <c r="A757" s="81">
        <v>756</v>
      </c>
      <c r="B757" s="112">
        <v>0.89822208594997899</v>
      </c>
      <c r="C757" s="112">
        <v>0.82741483114668513</v>
      </c>
      <c r="D757" s="112">
        <v>0.8942957057656733</v>
      </c>
      <c r="E757" s="112">
        <v>0.87049069517566346</v>
      </c>
      <c r="F757" s="112">
        <v>0.66711044487398796</v>
      </c>
      <c r="G757" s="112">
        <v>0.11978429773401245</v>
      </c>
      <c r="H757" s="112">
        <v>0.842227734194817</v>
      </c>
      <c r="I757" s="112">
        <v>0.8843212069767461</v>
      </c>
      <c r="J757" s="112">
        <v>9.9530875996974189E-2</v>
      </c>
      <c r="K757" s="90">
        <v>0.70699884562202864</v>
      </c>
      <c r="L757" s="91"/>
      <c r="M757" s="92">
        <v>756</v>
      </c>
      <c r="N757" s="115">
        <v>1.271485934736065</v>
      </c>
      <c r="O757" s="115">
        <v>0.94399865085728007</v>
      </c>
      <c r="P757" s="115">
        <v>1.2497015566804783</v>
      </c>
      <c r="Q757" s="115">
        <v>1.1287137436834795</v>
      </c>
      <c r="R757" s="115">
        <v>0.43194813340576849</v>
      </c>
      <c r="S757" s="115">
        <v>-1.1760657690039542</v>
      </c>
      <c r="T757" s="115">
        <v>1.0036558352656411</v>
      </c>
      <c r="U757" s="112">
        <v>1.1968690839055234</v>
      </c>
      <c r="V757" s="112">
        <v>-1.2842292545085776</v>
      </c>
      <c r="W757" s="84">
        <v>0.54463829857600332</v>
      </c>
      <c r="X757" s="46"/>
      <c r="Y757" s="85">
        <v>756</v>
      </c>
      <c r="Z757" s="112">
        <f>(幕後結果!$AB$2+幕後結果!$AB$4*幕後結果_最佳化!$N1758)*12/3</f>
        <v>1.5303235419703227</v>
      </c>
      <c r="AA757" s="112">
        <f>(幕後結果!$AC$2+幕後結果!$AC$4*幕後結果_最佳化!$O1758)*12/3</f>
        <v>3.3453450382700867E-2</v>
      </c>
      <c r="AB757" s="112">
        <f>(幕後結果!$AD$2+幕後結果!$AD$4*幕後結果_最佳化!$P1758)*12/3</f>
        <v>2.0233674161423503</v>
      </c>
      <c r="AC757" s="112">
        <f>(幕後結果!$AE$2+幕後結果!$AE$4*幕後結果_最佳化!$Q1758)*12/3</f>
        <v>2.2400227365820351</v>
      </c>
      <c r="AD757" s="112">
        <f>(幕後結果!$AF$2+幕後結果!$AF$4*幕後結果_最佳化!$R1758)*12/3</f>
        <v>3.5966525862608929</v>
      </c>
      <c r="AE757" s="112">
        <f>(幕後結果!$AG$2+幕後結果!$AG$4*幕後結果_最佳化!$S1758)*12/3</f>
        <v>-0.85583393553300746</v>
      </c>
      <c r="AF757" s="112">
        <f>(幕後結果!$AH$2+幕後結果!$AH$4*幕後結果_最佳化!$T1758)*12/3</f>
        <v>0.95207565441525188</v>
      </c>
      <c r="AG757" s="112">
        <f>(幕後結果!$AI$2+幕後結果!$AI$4*幕後結果_最佳化!$U1758)*12/3</f>
        <v>2.5278928271863736</v>
      </c>
      <c r="AH757" s="112">
        <f>(幕後結果!$AJ$2+幕後結果!$AJ$4*幕後結果_最佳化!$V1758)*12/3</f>
        <v>0.55381369765189681</v>
      </c>
      <c r="AI757" s="86">
        <f>(幕後結果!$AK$2+幕後結果!$AK$4*幕後結果_最佳化!$W1758)*12/3</f>
        <v>1.0682573281972263</v>
      </c>
      <c r="AJ757" s="46"/>
      <c r="AK757" s="46"/>
      <c r="AL757" s="46"/>
      <c r="AM757" s="94">
        <v>756</v>
      </c>
      <c r="AN757" s="112">
        <f t="shared" si="144"/>
        <v>8.1852598845023314E-2</v>
      </c>
      <c r="AO757" s="112">
        <f t="shared" si="145"/>
        <v>4.5956683032578965E-2</v>
      </c>
      <c r="AP757" s="112">
        <f t="shared" si="146"/>
        <v>0.14594621924225459</v>
      </c>
      <c r="AQ757" s="112">
        <f t="shared" si="147"/>
        <v>0.11186251726148547</v>
      </c>
      <c r="AR757" s="112">
        <f t="shared" si="148"/>
        <v>0.10914490058006734</v>
      </c>
      <c r="AS757" s="112">
        <f t="shared" si="149"/>
        <v>0.10004104904559513</v>
      </c>
      <c r="AT757" s="112">
        <f t="shared" si="150"/>
        <v>0.10091019115831916</v>
      </c>
      <c r="AU757" s="112">
        <f t="shared" si="151"/>
        <v>0.13622963433001636</v>
      </c>
      <c r="AV757" s="112">
        <f t="shared" si="152"/>
        <v>6.2241352614618974E-2</v>
      </c>
      <c r="AW757" s="112">
        <f t="shared" si="153"/>
        <v>0.10581485389004071</v>
      </c>
      <c r="AX757" s="112">
        <f t="shared" si="154"/>
        <v>0.99999999999999989</v>
      </c>
      <c r="AY757" s="112">
        <f>SUMPRODUCT(AN757:AW757,幕後結果_最佳化!$Z$1005:$AI$1005)</f>
        <v>0.44245853109335581</v>
      </c>
      <c r="AZ757" s="112">
        <f>(SUMPRODUCT(AN757:AW757,MMULT(AN757:AW757,幕後結果!$AB$9:$AK$18)))*252</f>
        <v>4.8688427443194869E-2</v>
      </c>
      <c r="BA757" s="112">
        <f t="shared" si="155"/>
        <v>0.22065454321902114</v>
      </c>
      <c r="BB757" s="88">
        <f t="shared" si="156"/>
        <v>1.810787692219666</v>
      </c>
      <c r="BC757" s="46"/>
      <c r="BD757" s="46"/>
    </row>
    <row r="758" spans="1:56">
      <c r="A758" s="81">
        <v>757</v>
      </c>
      <c r="B758" s="112">
        <v>0.96315104052858413</v>
      </c>
      <c r="C758" s="112">
        <v>0.41679098145573845</v>
      </c>
      <c r="D758" s="112">
        <v>0.71524631613280309</v>
      </c>
      <c r="E758" s="112">
        <v>0.97026797187733171</v>
      </c>
      <c r="F758" s="112">
        <v>0.54935840256121304</v>
      </c>
      <c r="G758" s="112">
        <v>0.13636928401678716</v>
      </c>
      <c r="H758" s="112">
        <v>0.67770640979071239</v>
      </c>
      <c r="I758" s="112">
        <v>0.6070627381209881</v>
      </c>
      <c r="J758" s="112">
        <v>0.47458570662072619</v>
      </c>
      <c r="K758" s="90">
        <v>0.16475838636576756</v>
      </c>
      <c r="L758" s="91"/>
      <c r="M758" s="92">
        <v>757</v>
      </c>
      <c r="N758" s="115">
        <v>1.7884842222440067</v>
      </c>
      <c r="O758" s="115">
        <v>-0.21010981793222919</v>
      </c>
      <c r="P758" s="115">
        <v>0.56877717299353403</v>
      </c>
      <c r="Q758" s="115">
        <v>1.8847466101063417</v>
      </c>
      <c r="R758" s="115">
        <v>0.1240405169515352</v>
      </c>
      <c r="S758" s="115">
        <v>-1.0967777290744933</v>
      </c>
      <c r="T758" s="115">
        <v>0.46129470905846687</v>
      </c>
      <c r="U758" s="112">
        <v>0.2716716213258798</v>
      </c>
      <c r="V758" s="112">
        <v>-6.3747335308698305E-2</v>
      </c>
      <c r="W758" s="84">
        <v>-0.97508767299304866</v>
      </c>
      <c r="X758" s="46"/>
      <c r="Y758" s="85">
        <v>757</v>
      </c>
      <c r="Z758" s="112">
        <f>(幕後結果!$AB$2+幕後結果!$AB$4*幕後結果_最佳化!$N1759)*12/3</f>
        <v>2.172202971015543</v>
      </c>
      <c r="AA758" s="112">
        <f>(幕後結果!$AC$2+幕後結果!$AC$4*幕後結果_最佳化!$O1759)*12/3</f>
        <v>-1.5120727517717325</v>
      </c>
      <c r="AB758" s="112">
        <f>(幕後結果!$AD$2+幕後結果!$AD$4*幕後結果_最佳化!$P1759)*12/3</f>
        <v>1.4722175328730482</v>
      </c>
      <c r="AC758" s="112">
        <f>(幕後結果!$AE$2+幕後結果!$AE$4*幕後結果_最佳化!$Q1759)*12/3</f>
        <v>2.4588496397177799</v>
      </c>
      <c r="AD758" s="112">
        <f>(幕後結果!$AF$2+幕後結果!$AF$4*幕後結果_最佳化!$R1759)*12/3</f>
        <v>3.1950500249766649</v>
      </c>
      <c r="AE758" s="112">
        <f>(幕後結果!$AG$2+幕後結果!$AG$4*幕後結果_最佳化!$S1759)*12/3</f>
        <v>-1.1682298168035745</v>
      </c>
      <c r="AF758" s="112">
        <f>(幕後結果!$AH$2+幕後結果!$AH$4*幕後結果_最佳化!$T1759)*12/3</f>
        <v>0.40120698898390589</v>
      </c>
      <c r="AG758" s="112">
        <f>(幕後結果!$AI$2+幕後結果!$AI$4*幕後結果_最佳化!$U1759)*12/3</f>
        <v>1.9058386341775506</v>
      </c>
      <c r="AH758" s="112">
        <f>(幕後結果!$AJ$2+幕後結果!$AJ$4*幕後結果_最佳化!$V1759)*12/3</f>
        <v>1.4944873190864441</v>
      </c>
      <c r="AI758" s="86">
        <f>(幕後結果!$AK$2+幕後結果!$AK$4*幕後結果_最佳化!$W1759)*12/3</f>
        <v>-0.16635228977439009</v>
      </c>
      <c r="AJ758" s="46"/>
      <c r="AK758" s="46"/>
      <c r="AL758" s="46"/>
      <c r="AM758" s="94">
        <v>757</v>
      </c>
      <c r="AN758" s="112">
        <f t="shared" si="144"/>
        <v>9.0892615667502244E-2</v>
      </c>
      <c r="AO758" s="112">
        <f t="shared" si="145"/>
        <v>5.1334584064740701E-2</v>
      </c>
      <c r="AP758" s="112">
        <f t="shared" si="146"/>
        <v>0.18482785192165863</v>
      </c>
      <c r="AQ758" s="112">
        <f t="shared" si="147"/>
        <v>6.5540259596411687E-2</v>
      </c>
      <c r="AR758" s="112">
        <f t="shared" si="148"/>
        <v>0.17593449004821829</v>
      </c>
      <c r="AS758" s="112">
        <f t="shared" si="149"/>
        <v>0.15793557568254621</v>
      </c>
      <c r="AT758" s="112">
        <f t="shared" si="150"/>
        <v>0.11052443012717908</v>
      </c>
      <c r="AU758" s="112">
        <f t="shared" si="151"/>
        <v>1.0424517129634096E-2</v>
      </c>
      <c r="AV758" s="112">
        <f t="shared" si="152"/>
        <v>0.15097942157115593</v>
      </c>
      <c r="AW758" s="112">
        <f t="shared" si="153"/>
        <v>1.6062541909532423E-3</v>
      </c>
      <c r="AX758" s="112">
        <f t="shared" si="154"/>
        <v>1.0000000000000002</v>
      </c>
      <c r="AY758" s="112">
        <f>SUMPRODUCT(AN758:AW758,幕後結果_最佳化!$Z$1005:$AI$1005)</f>
        <v>0.5915054220405227</v>
      </c>
      <c r="AZ758" s="112">
        <f>(SUMPRODUCT(AN758:AW758,MMULT(AN758:AW758,幕後結果!$AB$9:$AK$18)))*252</f>
        <v>5.1892648190487931E-2</v>
      </c>
      <c r="BA758" s="112">
        <f t="shared" si="155"/>
        <v>0.22779957899541414</v>
      </c>
      <c r="BB758" s="88">
        <f t="shared" si="156"/>
        <v>2.4082811059609845</v>
      </c>
      <c r="BC758" s="46"/>
      <c r="BD758" s="46"/>
    </row>
    <row r="759" spans="1:56">
      <c r="A759" s="81">
        <v>758</v>
      </c>
      <c r="B759" s="112">
        <v>0.24003062802714958</v>
      </c>
      <c r="C759" s="112">
        <v>0.80473916097291975</v>
      </c>
      <c r="D759" s="112">
        <v>0.65947119976319146</v>
      </c>
      <c r="E759" s="112">
        <v>0.76054445111956426</v>
      </c>
      <c r="F759" s="112">
        <v>0.97958205969234102</v>
      </c>
      <c r="G759" s="112">
        <v>0.41961383815622755</v>
      </c>
      <c r="H759" s="112">
        <v>0.31911426602613502</v>
      </c>
      <c r="I759" s="112">
        <v>0.83315649972870509</v>
      </c>
      <c r="J759" s="112">
        <v>0.71554454761914354</v>
      </c>
      <c r="K759" s="90">
        <v>3.1791371315732952E-2</v>
      </c>
      <c r="L759" s="91"/>
      <c r="M759" s="92">
        <v>758</v>
      </c>
      <c r="N759" s="115">
        <v>-0.70620404369385559</v>
      </c>
      <c r="O759" s="115">
        <v>0.85867168195726251</v>
      </c>
      <c r="P759" s="115">
        <v>0.41102036691597477</v>
      </c>
      <c r="Q759" s="115">
        <v>0.70805500862360482</v>
      </c>
      <c r="R759" s="115">
        <v>2.0451925304345373</v>
      </c>
      <c r="S759" s="115">
        <v>-0.20288147201402232</v>
      </c>
      <c r="T759" s="115">
        <v>-0.47017704620470813</v>
      </c>
      <c r="U759" s="112">
        <v>0.96671405182267178</v>
      </c>
      <c r="V759" s="112">
        <v>0.56965619713060101</v>
      </c>
      <c r="W759" s="84">
        <v>-1.8550944330590076</v>
      </c>
      <c r="X759" s="46"/>
      <c r="Y759" s="85">
        <v>758</v>
      </c>
      <c r="Z759" s="112">
        <f>(幕後結果!$AB$2+幕後結果!$AB$4*幕後結果_最佳化!$N1760)*12/3</f>
        <v>-0.92507823566815883</v>
      </c>
      <c r="AA759" s="112">
        <f>(幕後結果!$AC$2+幕後結果!$AC$4*幕後結果_最佳化!$O1760)*12/3</f>
        <v>-0.2559650750916842</v>
      </c>
      <c r="AB759" s="112">
        <f>(幕後結果!$AD$2+幕後結果!$AD$4*幕後結果_最佳化!$P1760)*12/3</f>
        <v>0.69280644873431163</v>
      </c>
      <c r="AC759" s="112">
        <f>(幕後結果!$AE$2+幕後結果!$AE$4*幕後結果_最佳化!$Q1760)*12/3</f>
        <v>1.6047076794463557</v>
      </c>
      <c r="AD759" s="112">
        <f>(幕後結果!$AF$2+幕後結果!$AF$4*幕後結果_最佳化!$R1760)*12/3</f>
        <v>4.3794584776397532</v>
      </c>
      <c r="AE759" s="112">
        <f>(幕後結果!$AG$2+幕後結果!$AG$4*幕後結果_最佳化!$S1760)*12/3</f>
        <v>0.40930420271961721</v>
      </c>
      <c r="AF759" s="112">
        <f>(幕後結果!$AH$2+幕後結果!$AH$4*幕後結果_最佳化!$T1760)*12/3</f>
        <v>0.1095184075327738</v>
      </c>
      <c r="AG759" s="112">
        <f>(幕後結果!$AI$2+幕後結果!$AI$4*幕後結果_最佳化!$U1760)*12/3</f>
        <v>1.678732980177805</v>
      </c>
      <c r="AH759" s="112">
        <f>(幕後結果!$AJ$2+幕後結果!$AJ$4*幕後結果_最佳化!$V1760)*12/3</f>
        <v>2.0137597945230095</v>
      </c>
      <c r="AI759" s="86">
        <f>(幕後結果!$AK$2+幕後結果!$AK$4*幕後結果_最佳化!$W1760)*12/3</f>
        <v>-0.58751419546802197</v>
      </c>
      <c r="AJ759" s="46"/>
      <c r="AK759" s="46"/>
      <c r="AL759" s="46"/>
      <c r="AM759" s="94">
        <v>758</v>
      </c>
      <c r="AN759" s="112">
        <f t="shared" si="144"/>
        <v>8.2272002715365514E-2</v>
      </c>
      <c r="AO759" s="112">
        <f t="shared" si="145"/>
        <v>8.5721379366584083E-2</v>
      </c>
      <c r="AP759" s="112">
        <f t="shared" si="146"/>
        <v>0.11219450404063869</v>
      </c>
      <c r="AQ759" s="112">
        <f t="shared" si="147"/>
        <v>0.18675923678778059</v>
      </c>
      <c r="AR759" s="112">
        <f t="shared" si="148"/>
        <v>0.18554751994631152</v>
      </c>
      <c r="AS759" s="112">
        <f t="shared" si="149"/>
        <v>6.0167769433248107E-2</v>
      </c>
      <c r="AT759" s="112">
        <f t="shared" si="150"/>
        <v>8.8907992938159069E-2</v>
      </c>
      <c r="AU759" s="112">
        <f t="shared" si="151"/>
        <v>0.1163691999008219</v>
      </c>
      <c r="AV759" s="112">
        <f t="shared" si="152"/>
        <v>9.5603756125316134E-3</v>
      </c>
      <c r="AW759" s="112">
        <f t="shared" si="153"/>
        <v>7.2500019258559145E-2</v>
      </c>
      <c r="AX759" s="112">
        <f t="shared" si="154"/>
        <v>1.0000000000000002</v>
      </c>
      <c r="AY759" s="112">
        <f>SUMPRODUCT(AN759:AW759,幕後結果_最佳化!$Z$1005:$AI$1005)</f>
        <v>0.53379360991970659</v>
      </c>
      <c r="AZ759" s="112">
        <f>(SUMPRODUCT(AN759:AW759,MMULT(AN759:AW759,幕後結果!$AB$9:$AK$18)))*252</f>
        <v>5.6920603043855822E-2</v>
      </c>
      <c r="BA759" s="112">
        <f t="shared" si="155"/>
        <v>0.23858039115538357</v>
      </c>
      <c r="BB759" s="88">
        <f t="shared" si="156"/>
        <v>2.0575605880367407</v>
      </c>
      <c r="BC759" s="46"/>
      <c r="BD759" s="46"/>
    </row>
    <row r="760" spans="1:56">
      <c r="A760" s="81">
        <v>759</v>
      </c>
      <c r="B760" s="112">
        <v>0.66498289850530701</v>
      </c>
      <c r="C760" s="112">
        <v>0.1701074578663806</v>
      </c>
      <c r="D760" s="112">
        <v>0.39577505923612222</v>
      </c>
      <c r="E760" s="112">
        <v>0.87657523189723641</v>
      </c>
      <c r="F760" s="112">
        <v>0.29179250030636927</v>
      </c>
      <c r="G760" s="112">
        <v>0.85890332186470353</v>
      </c>
      <c r="H760" s="112">
        <v>0.73684956670599377</v>
      </c>
      <c r="I760" s="112">
        <v>0.99472120431655275</v>
      </c>
      <c r="J760" s="112">
        <v>0.7307719118379441</v>
      </c>
      <c r="K760" s="90">
        <v>5.0572302577599704E-2</v>
      </c>
      <c r="L760" s="91"/>
      <c r="M760" s="92">
        <v>759</v>
      </c>
      <c r="N760" s="115">
        <v>0.42610106665499009</v>
      </c>
      <c r="O760" s="115">
        <v>-0.95374069435045172</v>
      </c>
      <c r="P760" s="115">
        <v>-0.26429823725090845</v>
      </c>
      <c r="Q760" s="115">
        <v>1.1580355328267209</v>
      </c>
      <c r="R760" s="115">
        <v>-0.54815569525764574</v>
      </c>
      <c r="S760" s="115">
        <v>1.0754051965122833</v>
      </c>
      <c r="T760" s="115">
        <v>0.63366286205414202</v>
      </c>
      <c r="U760" s="112">
        <v>2.5570108855289666</v>
      </c>
      <c r="V760" s="112">
        <v>0.61514922480429091</v>
      </c>
      <c r="W760" s="84">
        <v>-1.6393297416012556</v>
      </c>
      <c r="X760" s="46"/>
      <c r="Y760" s="85">
        <v>759</v>
      </c>
      <c r="Z760" s="112">
        <f>(幕後結果!$AB$2+幕後結果!$AB$4*幕後結果_最佳化!$N1761)*12/3</f>
        <v>0.48073562348226889</v>
      </c>
      <c r="AA760" s="112">
        <f>(幕後結果!$AC$2+幕後結果!$AC$4*幕後結果_最佳化!$O1761)*12/3</f>
        <v>-2.6552210917292518</v>
      </c>
      <c r="AB760" s="112">
        <f>(幕後結果!$AD$2+幕後結果!$AD$4*幕後結果_最佳化!$P1761)*12/3</f>
        <v>0.26496918231503408</v>
      </c>
      <c r="AC760" s="112">
        <f>(幕後結果!$AE$2+幕後結果!$AE$4*幕後結果_最佳化!$Q1761)*12/3</f>
        <v>1.5256692470873905</v>
      </c>
      <c r="AD760" s="112">
        <f>(幕後結果!$AF$2+幕後結果!$AF$4*幕後結果_最佳化!$R1761)*12/3</f>
        <v>1.6219107134894986</v>
      </c>
      <c r="AE760" s="112">
        <f>(幕後結果!$AG$2+幕後結果!$AG$4*幕後結果_最佳化!$S1761)*12/3</f>
        <v>0.64377315005607449</v>
      </c>
      <c r="AF760" s="112">
        <f>(幕後結果!$AH$2+幕後結果!$AH$4*幕後結果_最佳化!$T1761)*12/3</f>
        <v>0.17391347626488904</v>
      </c>
      <c r="AG760" s="112">
        <f>(幕後結果!$AI$2+幕後結果!$AI$4*幕後結果_最佳化!$U1761)*12/3</f>
        <v>2.7340507019304998</v>
      </c>
      <c r="AH760" s="112">
        <f>(幕後結果!$AJ$2+幕後結果!$AJ$4*幕後結果_最佳化!$V1761)*12/3</f>
        <v>1.3945945848101176</v>
      </c>
      <c r="AI760" s="86">
        <f>(幕後結果!$AK$2+幕後結果!$AK$4*幕後結果_最佳化!$W1761)*12/3</f>
        <v>-1.2302471529896137</v>
      </c>
      <c r="AJ760" s="46"/>
      <c r="AK760" s="46"/>
      <c r="AL760" s="46"/>
      <c r="AM760" s="94">
        <v>759</v>
      </c>
      <c r="AN760" s="112">
        <f t="shared" si="144"/>
        <v>8.9548897222565996E-2</v>
      </c>
      <c r="AO760" s="112">
        <f t="shared" si="145"/>
        <v>0.1069188015108318</v>
      </c>
      <c r="AP760" s="112">
        <f t="shared" si="146"/>
        <v>6.8924392836802045E-2</v>
      </c>
      <c r="AQ760" s="112">
        <f t="shared" si="147"/>
        <v>3.0564132250279645E-2</v>
      </c>
      <c r="AR760" s="112">
        <f t="shared" si="148"/>
        <v>0.13291185712866907</v>
      </c>
      <c r="AS760" s="112">
        <f t="shared" si="149"/>
        <v>8.1806871721169197E-2</v>
      </c>
      <c r="AT760" s="112">
        <f t="shared" si="150"/>
        <v>9.9375418931029344E-2</v>
      </c>
      <c r="AU760" s="112">
        <f t="shared" si="151"/>
        <v>0.13879350174602081</v>
      </c>
      <c r="AV760" s="112">
        <f t="shared" si="152"/>
        <v>0.13294490315452073</v>
      </c>
      <c r="AW760" s="112">
        <f t="shared" si="153"/>
        <v>0.11821122349811128</v>
      </c>
      <c r="AX760" s="112">
        <f t="shared" si="154"/>
        <v>0.99999999999999989</v>
      </c>
      <c r="AY760" s="112">
        <f>SUMPRODUCT(AN760:AW760,幕後結果_最佳化!$Z$1005:$AI$1005)</f>
        <v>0.38431251126327803</v>
      </c>
      <c r="AZ760" s="112">
        <f>(SUMPRODUCT(AN760:AW760,MMULT(AN760:AW760,幕後結果!$AB$9:$AK$18)))*252</f>
        <v>5.341254934898975E-2</v>
      </c>
      <c r="BA760" s="112">
        <f t="shared" si="155"/>
        <v>0.23111155174285372</v>
      </c>
      <c r="BB760" s="88">
        <f t="shared" si="156"/>
        <v>1.4772628572160282</v>
      </c>
      <c r="BC760" s="46"/>
      <c r="BD760" s="46"/>
    </row>
    <row r="761" spans="1:56">
      <c r="A761" s="81">
        <v>760</v>
      </c>
      <c r="B761" s="112">
        <v>0.23827116376411794</v>
      </c>
      <c r="C761" s="112">
        <v>0.18681530324106976</v>
      </c>
      <c r="D761" s="112">
        <v>0.99713049228800088</v>
      </c>
      <c r="E761" s="112">
        <v>0.21744530156571873</v>
      </c>
      <c r="F761" s="112">
        <v>0.59039194427230646</v>
      </c>
      <c r="G761" s="112">
        <v>0.89676039294621424</v>
      </c>
      <c r="H761" s="112">
        <v>0.25408231116934399</v>
      </c>
      <c r="I761" s="112">
        <v>0.26431459763715703</v>
      </c>
      <c r="J761" s="112">
        <v>3.0110628623122082E-2</v>
      </c>
      <c r="K761" s="90">
        <v>6.5424702206068996E-2</v>
      </c>
      <c r="L761" s="91"/>
      <c r="M761" s="92">
        <v>760</v>
      </c>
      <c r="N761" s="115">
        <v>-0.71187476886674306</v>
      </c>
      <c r="O761" s="115">
        <v>-0.88969327413198807</v>
      </c>
      <c r="P761" s="115">
        <v>2.7623316244904799</v>
      </c>
      <c r="Q761" s="115">
        <v>-0.78085020293193297</v>
      </c>
      <c r="R761" s="115">
        <v>0.22855331740138793</v>
      </c>
      <c r="S761" s="115">
        <v>1.2633060464226131</v>
      </c>
      <c r="T761" s="115">
        <v>-0.66169825646793046</v>
      </c>
      <c r="U761" s="112">
        <v>-0.6300999456190568</v>
      </c>
      <c r="V761" s="112">
        <v>-1.8791701998808625</v>
      </c>
      <c r="W761" s="84">
        <v>-1.5107608040541811</v>
      </c>
      <c r="X761" s="46"/>
      <c r="Y761" s="85">
        <v>760</v>
      </c>
      <c r="Z761" s="112">
        <f>(幕後結果!$AB$2+幕後結果!$AB$4*幕後結果_最佳化!$N1762)*12/3</f>
        <v>-0.93211872675719265</v>
      </c>
      <c r="AA761" s="112">
        <f>(幕後結果!$AC$2+幕後結果!$AC$4*幕後結果_最佳化!$O1762)*12/3</f>
        <v>-2.6658321902298034</v>
      </c>
      <c r="AB761" s="112">
        <f>(幕後結果!$AD$2+幕後結果!$AD$4*幕後結果_最佳化!$P1762)*12/3</f>
        <v>2.5496335173462108</v>
      </c>
      <c r="AC761" s="112">
        <f>(幕後結果!$AE$2+幕後結果!$AE$4*幕後結果_最佳化!$Q1762)*12/3</f>
        <v>0.77646800286730266</v>
      </c>
      <c r="AD761" s="112">
        <f>(幕後結果!$AF$2+幕後結果!$AF$4*幕後結果_最佳化!$R1762)*12/3</f>
        <v>2.1327113523156531</v>
      </c>
      <c r="AE761" s="112">
        <f>(幕後結果!$AG$2+幕後結果!$AG$4*幕後結果_最佳化!$S1762)*12/3</f>
        <v>0.98344993033346972</v>
      </c>
      <c r="AF761" s="112">
        <f>(幕後結果!$AH$2+幕後結果!$AH$4*幕後結果_最佳化!$T1762)*12/3</f>
        <v>-0.39900579201692993</v>
      </c>
      <c r="AG761" s="112">
        <f>(幕後結果!$AI$2+幕後結果!$AI$4*幕後結果_最佳化!$U1762)*12/3</f>
        <v>-0.29225802188343752</v>
      </c>
      <c r="AH761" s="112">
        <f>(幕後結果!$AJ$2+幕後結果!$AJ$4*幕後結果_最佳化!$V1762)*12/3</f>
        <v>-0.3143366889268262</v>
      </c>
      <c r="AI761" s="86">
        <f>(幕後結果!$AK$2+幕後結果!$AK$4*幕後結果_最佳化!$W1762)*12/3</f>
        <v>-1.2685234366032834</v>
      </c>
      <c r="AJ761" s="46"/>
      <c r="AK761" s="46"/>
      <c r="AL761" s="46"/>
      <c r="AM761" s="94">
        <v>760</v>
      </c>
      <c r="AN761" s="112">
        <f t="shared" si="144"/>
        <v>1.419190383005337E-2</v>
      </c>
      <c r="AO761" s="112">
        <f t="shared" si="145"/>
        <v>0.13255714107676947</v>
      </c>
      <c r="AP761" s="112">
        <f t="shared" si="146"/>
        <v>0.13153806731692941</v>
      </c>
      <c r="AQ761" s="112">
        <f t="shared" si="147"/>
        <v>0.13548471476552673</v>
      </c>
      <c r="AR761" s="112">
        <f t="shared" si="148"/>
        <v>0.11750463251401087</v>
      </c>
      <c r="AS761" s="112">
        <f t="shared" si="149"/>
        <v>3.6130131413690994E-2</v>
      </c>
      <c r="AT761" s="112">
        <f t="shared" si="150"/>
        <v>6.8520079857924354E-2</v>
      </c>
      <c r="AU761" s="112">
        <f t="shared" si="151"/>
        <v>0.10798413169231816</v>
      </c>
      <c r="AV761" s="112">
        <f t="shared" si="152"/>
        <v>0.12999518706851101</v>
      </c>
      <c r="AW761" s="112">
        <f t="shared" si="153"/>
        <v>0.12609401046426555</v>
      </c>
      <c r="AX761" s="112">
        <f t="shared" si="154"/>
        <v>0.99999999999999978</v>
      </c>
      <c r="AY761" s="112">
        <f>SUMPRODUCT(AN761:AW761,幕後結果_最佳化!$Z$1005:$AI$1005)</f>
        <v>0.4410701261975688</v>
      </c>
      <c r="AZ761" s="112">
        <f>(SUMPRODUCT(AN761:AW761,MMULT(AN761:AW761,幕後結果!$AB$9:$AK$18)))*252</f>
        <v>5.3368413873075768E-2</v>
      </c>
      <c r="BA761" s="112">
        <f t="shared" si="155"/>
        <v>0.23101604678696189</v>
      </c>
      <c r="BB761" s="88">
        <f t="shared" si="156"/>
        <v>1.7235604700861014</v>
      </c>
      <c r="BC761" s="46"/>
      <c r="BD761" s="46"/>
    </row>
    <row r="762" spans="1:56">
      <c r="A762" s="81">
        <v>761</v>
      </c>
      <c r="B762" s="112">
        <v>0.46998152090632317</v>
      </c>
      <c r="C762" s="112">
        <v>0.18930123101708674</v>
      </c>
      <c r="D762" s="112">
        <v>0.51447307020468513</v>
      </c>
      <c r="E762" s="112">
        <v>0.54752860461353436</v>
      </c>
      <c r="F762" s="112">
        <v>0.27771118722322985</v>
      </c>
      <c r="G762" s="112">
        <v>0.31913325865019893</v>
      </c>
      <c r="H762" s="112">
        <v>0.12866279753346488</v>
      </c>
      <c r="I762" s="112">
        <v>8.9825627986598766E-2</v>
      </c>
      <c r="J762" s="112">
        <v>0.77325684270878248</v>
      </c>
      <c r="K762" s="90">
        <v>6.552824885101094E-2</v>
      </c>
      <c r="L762" s="91"/>
      <c r="M762" s="92">
        <v>761</v>
      </c>
      <c r="N762" s="115">
        <v>-7.5316313800587315E-2</v>
      </c>
      <c r="O762" s="115">
        <v>-0.88047422535468101</v>
      </c>
      <c r="P762" s="115">
        <v>3.6286568601808539E-2</v>
      </c>
      <c r="Q762" s="115">
        <v>0.11941978060911893</v>
      </c>
      <c r="R762" s="115">
        <v>-0.58965439708179845</v>
      </c>
      <c r="S762" s="115">
        <v>-0.47012387537363842</v>
      </c>
      <c r="T762" s="115">
        <v>-1.1327349045335682</v>
      </c>
      <c r="U762" s="112">
        <v>-1.3418295888519458</v>
      </c>
      <c r="V762" s="112">
        <v>0.74961549708573616</v>
      </c>
      <c r="W762" s="84">
        <v>-1.5099487665928613</v>
      </c>
      <c r="X762" s="46"/>
      <c r="Y762" s="85">
        <v>761</v>
      </c>
      <c r="Z762" s="112">
        <f>(幕後結果!$AB$2+幕後結果!$AB$4*幕後結果_最佳化!$N1763)*12/3</f>
        <v>-0.14179932422823377</v>
      </c>
      <c r="AA762" s="112">
        <f>(幕後結果!$AC$2+幕後結果!$AC$4*幕後結果_最佳化!$O1763)*12/3</f>
        <v>-2.5978202403764135</v>
      </c>
      <c r="AB762" s="112">
        <f>(幕後結果!$AD$2+幕後結果!$AD$4*幕後結果_最佳化!$P1763)*12/3</f>
        <v>0.38168309030309894</v>
      </c>
      <c r="AC762" s="112">
        <f>(幕後結果!$AE$2+幕後結果!$AE$4*幕後結果_最佳化!$Q1763)*12/3</f>
        <v>0.82618239745244582</v>
      </c>
      <c r="AD762" s="112">
        <f>(幕後結果!$AF$2+幕後結果!$AF$4*幕後結果_最佳化!$R1763)*12/3</f>
        <v>1.2717155803177493</v>
      </c>
      <c r="AE762" s="112">
        <f>(幕後結果!$AG$2+幕後結果!$AG$4*幕後結果_最佳化!$S1763)*12/3</f>
        <v>-0.96293483708907257</v>
      </c>
      <c r="AF762" s="112">
        <f>(幕後結果!$AH$2+幕後結果!$AH$4*幕後結果_最佳化!$T1763)*12/3</f>
        <v>-0.96672448686271062</v>
      </c>
      <c r="AG762" s="112">
        <f>(幕後結果!$AI$2+幕後結果!$AI$4*幕後結果_最佳化!$U1763)*12/3</f>
        <v>-1.0110332015367596</v>
      </c>
      <c r="AH762" s="112">
        <f>(幕後結果!$AJ$2+幕後結果!$AJ$4*幕後結果_最佳化!$V1763)*12/3</f>
        <v>1.5309961397312257</v>
      </c>
      <c r="AI762" s="86">
        <f>(幕後結果!$AK$2+幕後結果!$AK$4*幕後結果_最佳化!$W1763)*12/3</f>
        <v>-1.227732065160426</v>
      </c>
      <c r="AJ762" s="46"/>
      <c r="AK762" s="46"/>
      <c r="AL762" s="46"/>
      <c r="AM762" s="94">
        <v>761</v>
      </c>
      <c r="AN762" s="112">
        <f t="shared" si="144"/>
        <v>8.6448463982249143E-3</v>
      </c>
      <c r="AO762" s="112">
        <f t="shared" si="145"/>
        <v>0.15357141837035371</v>
      </c>
      <c r="AP762" s="112">
        <f t="shared" si="146"/>
        <v>9.253125100783903E-2</v>
      </c>
      <c r="AQ762" s="112">
        <f t="shared" si="147"/>
        <v>0.14714509299123751</v>
      </c>
      <c r="AR762" s="112">
        <f t="shared" si="148"/>
        <v>0.11975862064319319</v>
      </c>
      <c r="AS762" s="112">
        <f t="shared" si="149"/>
        <v>0.11443320291165741</v>
      </c>
      <c r="AT762" s="112">
        <f t="shared" si="150"/>
        <v>8.3834568248363772E-2</v>
      </c>
      <c r="AU762" s="112">
        <f t="shared" si="151"/>
        <v>8.2599015225813754E-2</v>
      </c>
      <c r="AV762" s="112">
        <f t="shared" si="152"/>
        <v>0.10782258966871404</v>
      </c>
      <c r="AW762" s="112">
        <f t="shared" si="153"/>
        <v>8.9659394534602713E-2</v>
      </c>
      <c r="AX762" s="112">
        <f t="shared" si="154"/>
        <v>0.99999999999999989</v>
      </c>
      <c r="AY762" s="112">
        <f>SUMPRODUCT(AN762:AW762,幕後結果_最佳化!$Z$1005:$AI$1005)</f>
        <v>0.36577371768560341</v>
      </c>
      <c r="AZ762" s="112">
        <f>(SUMPRODUCT(AN762:AW762,MMULT(AN762:AW762,幕後結果!$AB$9:$AK$18)))*252</f>
        <v>5.3871545737790093E-2</v>
      </c>
      <c r="BA762" s="112">
        <f t="shared" si="155"/>
        <v>0.2321024466432659</v>
      </c>
      <c r="BB762" s="88">
        <f t="shared" si="156"/>
        <v>1.3910827841545768</v>
      </c>
      <c r="BC762" s="46"/>
      <c r="BD762" s="46"/>
    </row>
    <row r="763" spans="1:56">
      <c r="A763" s="81">
        <v>762</v>
      </c>
      <c r="B763" s="112">
        <v>0.31414041937160753</v>
      </c>
      <c r="C763" s="112">
        <v>5.7695442065622382E-2</v>
      </c>
      <c r="D763" s="112">
        <v>0.92719207750853117</v>
      </c>
      <c r="E763" s="112">
        <v>0.34654812840476223</v>
      </c>
      <c r="F763" s="112">
        <v>0.73688622656827629</v>
      </c>
      <c r="G763" s="112">
        <v>0.4991197754192036</v>
      </c>
      <c r="H763" s="112">
        <v>0.7086707392571101</v>
      </c>
      <c r="I763" s="112">
        <v>0.50364152547765051</v>
      </c>
      <c r="J763" s="112">
        <v>0.7705429276313398</v>
      </c>
      <c r="K763" s="90">
        <v>0.40330851117317978</v>
      </c>
      <c r="L763" s="91"/>
      <c r="M763" s="92">
        <v>762</v>
      </c>
      <c r="N763" s="115">
        <v>-0.48414799889318466</v>
      </c>
      <c r="O763" s="115">
        <v>-1.5744178312890156</v>
      </c>
      <c r="P763" s="115">
        <v>1.4551929756897897</v>
      </c>
      <c r="Q763" s="115">
        <v>-0.39465670767217675</v>
      </c>
      <c r="R763" s="115">
        <v>0.63377518980234882</v>
      </c>
      <c r="S763" s="115">
        <v>-2.2063976124421132E-3</v>
      </c>
      <c r="T763" s="115">
        <v>0.54950560155893635</v>
      </c>
      <c r="U763" s="112">
        <v>9.1280774847892279E-3</v>
      </c>
      <c r="V763" s="112">
        <v>0.74063604822430784</v>
      </c>
      <c r="W763" s="84">
        <v>-0.24479260210730755</v>
      </c>
      <c r="X763" s="46"/>
      <c r="Y763" s="85">
        <v>762</v>
      </c>
      <c r="Z763" s="112">
        <f>(幕後結果!$AB$2+幕後結果!$AB$4*幕後結果_最佳化!$N1764)*12/3</f>
        <v>-0.64938446511479908</v>
      </c>
      <c r="AA763" s="112">
        <f>(幕後結果!$AC$2+幕後結果!$AC$4*幕後結果_最佳化!$O1764)*12/3</f>
        <v>-3.5896465081900701</v>
      </c>
      <c r="AB763" s="112">
        <f>(幕後結果!$AD$2+幕後結果!$AD$4*幕後結果_最佳化!$P1764)*12/3</f>
        <v>1.4167660244740408</v>
      </c>
      <c r="AC763" s="112">
        <f>(幕後結果!$AE$2+幕後結果!$AE$4*幕後結果_最佳化!$Q1764)*12/3</f>
        <v>0.64346661201004696</v>
      </c>
      <c r="AD763" s="112">
        <f>(幕後結果!$AF$2+幕後結果!$AF$4*幕後結果_最佳化!$R1764)*12/3</f>
        <v>2.3096190008595814</v>
      </c>
      <c r="AE763" s="112">
        <f>(幕後結果!$AG$2+幕後結果!$AG$4*幕後結果_最佳化!$S1764)*12/3</f>
        <v>-0.45287847557867894</v>
      </c>
      <c r="AF763" s="112">
        <f>(幕後結果!$AH$2+幕後結果!$AH$4*幕後結果_最佳化!$T1764)*12/3</f>
        <v>0.32015947678718126</v>
      </c>
      <c r="AG763" s="112">
        <f>(幕後結果!$AI$2+幕後結果!$AI$4*幕後結果_最佳化!$U1764)*12/3</f>
        <v>-1.2139849022282767E-2</v>
      </c>
      <c r="AH763" s="112">
        <f>(幕後結果!$AJ$2+幕後結果!$AJ$4*幕後結果_最佳化!$V1764)*12/3</f>
        <v>2.1815343241188243</v>
      </c>
      <c r="AI763" s="86">
        <f>(幕後結果!$AK$2+幕後結果!$AK$4*幕後結果_最佳化!$W1764)*12/3</f>
        <v>-0.24392901751932439</v>
      </c>
      <c r="AJ763" s="46"/>
      <c r="AK763" s="46"/>
      <c r="AL763" s="46"/>
      <c r="AM763" s="94">
        <v>762</v>
      </c>
      <c r="AN763" s="112">
        <f t="shared" si="144"/>
        <v>4.1133051273803331E-3</v>
      </c>
      <c r="AO763" s="112">
        <f t="shared" si="145"/>
        <v>8.4947244543351855E-2</v>
      </c>
      <c r="AP763" s="112">
        <f t="shared" si="146"/>
        <v>0.1145761233664267</v>
      </c>
      <c r="AQ763" s="112">
        <f t="shared" si="147"/>
        <v>6.989472425656662E-2</v>
      </c>
      <c r="AR763" s="112">
        <f t="shared" si="148"/>
        <v>0.12565574164575558</v>
      </c>
      <c r="AS763" s="112">
        <f t="shared" si="149"/>
        <v>0.11716784111813709</v>
      </c>
      <c r="AT763" s="112">
        <f t="shared" si="150"/>
        <v>0.16364853668634646</v>
      </c>
      <c r="AU763" s="112">
        <f t="shared" si="151"/>
        <v>9.2152118655692297E-2</v>
      </c>
      <c r="AV763" s="112">
        <f t="shared" si="152"/>
        <v>0.11521690795314199</v>
      </c>
      <c r="AW763" s="112">
        <f t="shared" si="153"/>
        <v>0.11262745664720118</v>
      </c>
      <c r="AX763" s="112">
        <f t="shared" si="154"/>
        <v>1</v>
      </c>
      <c r="AY763" s="112">
        <f>SUMPRODUCT(AN763:AW763,幕後結果_最佳化!$Z$1005:$AI$1005)</f>
        <v>0.41851357706948095</v>
      </c>
      <c r="AZ763" s="112">
        <f>(SUMPRODUCT(AN763:AW763,MMULT(AN763:AW763,幕後結果!$AB$9:$AK$18)))*252</f>
        <v>4.7654203556144276E-2</v>
      </c>
      <c r="BA763" s="112">
        <f t="shared" si="155"/>
        <v>0.2182984277454702</v>
      </c>
      <c r="BB763" s="88">
        <f t="shared" si="156"/>
        <v>1.7206426127238799</v>
      </c>
      <c r="BC763" s="46"/>
      <c r="BD763" s="46"/>
    </row>
    <row r="764" spans="1:56">
      <c r="A764" s="81">
        <v>763</v>
      </c>
      <c r="B764" s="112">
        <v>0.14453596845604144</v>
      </c>
      <c r="C764" s="112">
        <v>0.67948941616848568</v>
      </c>
      <c r="D764" s="112">
        <v>0.15842502560305705</v>
      </c>
      <c r="E764" s="112">
        <v>0.34918600424325064</v>
      </c>
      <c r="F764" s="112">
        <v>0.57773178480711085</v>
      </c>
      <c r="G764" s="112">
        <v>0.37729902436130391</v>
      </c>
      <c r="H764" s="112">
        <v>0.38005011543465361</v>
      </c>
      <c r="I764" s="112">
        <v>0.11216348291109113</v>
      </c>
      <c r="J764" s="112">
        <v>0.12870768239207164</v>
      </c>
      <c r="K764" s="90">
        <v>0.29863791006067042</v>
      </c>
      <c r="L764" s="91"/>
      <c r="M764" s="92">
        <v>763</v>
      </c>
      <c r="N764" s="115">
        <v>-1.0601597324594576</v>
      </c>
      <c r="O764" s="115">
        <v>0.466271511704277</v>
      </c>
      <c r="P764" s="115">
        <v>-1.000951924911835</v>
      </c>
      <c r="Q764" s="115">
        <v>-0.38751901780383646</v>
      </c>
      <c r="R764" s="115">
        <v>0.19609420699700675</v>
      </c>
      <c r="S764" s="115">
        <v>-0.31258227178825787</v>
      </c>
      <c r="T764" s="115">
        <v>-0.30534916971264531</v>
      </c>
      <c r="U764" s="112">
        <v>-1.2151025901712247</v>
      </c>
      <c r="V764" s="112">
        <v>-1.1325212282418817</v>
      </c>
      <c r="W764" s="84">
        <v>-0.52832206410371596</v>
      </c>
      <c r="X764" s="46"/>
      <c r="Y764" s="85">
        <v>763</v>
      </c>
      <c r="Z764" s="112">
        <f>(幕後結果!$AB$2+幕後結果!$AB$4*幕後結果_最佳化!$N1765)*12/3</f>
        <v>-1.3645320615353913</v>
      </c>
      <c r="AA764" s="112">
        <f>(幕後結果!$AC$2+幕後結果!$AC$4*幕後結果_最佳化!$O1765)*12/3</f>
        <v>-0.82747459267287349</v>
      </c>
      <c r="AB764" s="112">
        <f>(幕後結果!$AD$2+幕後結果!$AD$4*幕後結果_最佳化!$P1765)*12/3</f>
        <v>-0.6763431363041571</v>
      </c>
      <c r="AC764" s="112">
        <f>(幕後結果!$AE$2+幕後結果!$AE$4*幕後結果_最佳化!$Q1765)*12/3</f>
        <v>0.38841524852830006</v>
      </c>
      <c r="AD764" s="112">
        <f>(幕後結果!$AF$2+幕後結果!$AF$4*幕後結果_最佳化!$R1765)*12/3</f>
        <v>1.8496315369936187</v>
      </c>
      <c r="AE764" s="112">
        <f>(幕後結果!$AG$2+幕後結果!$AG$4*幕後結果_最佳化!$S1765)*12/3</f>
        <v>-0.28073190693547939</v>
      </c>
      <c r="AF764" s="112">
        <f>(幕後結果!$AH$2+幕後結果!$AH$4*幕後結果_最佳化!$T1765)*12/3</f>
        <v>-0.28090371738148778</v>
      </c>
      <c r="AG764" s="112">
        <f>(幕後結果!$AI$2+幕後結果!$AI$4*幕後結果_最佳化!$U1765)*12/3</f>
        <v>-1.0887801004348039</v>
      </c>
      <c r="AH764" s="112">
        <f>(幕後結果!$AJ$2+幕後結果!$AJ$4*幕後結果_最佳化!$V1765)*12/3</f>
        <v>1.7944049985855637E-2</v>
      </c>
      <c r="AI764" s="86">
        <f>(幕後結果!$AK$2+幕後結果!$AK$4*幕後結果_最佳化!$W1765)*12/3</f>
        <v>-0.54729481798918855</v>
      </c>
      <c r="AJ764" s="46"/>
      <c r="AK764" s="46"/>
      <c r="AL764" s="46"/>
      <c r="AM764" s="94">
        <v>763</v>
      </c>
      <c r="AN764" s="112">
        <f t="shared" si="144"/>
        <v>7.992135679877535E-2</v>
      </c>
      <c r="AO764" s="112">
        <f t="shared" si="145"/>
        <v>0.19685650888583955</v>
      </c>
      <c r="AP764" s="112">
        <f t="shared" si="146"/>
        <v>1.3171794269733169E-2</v>
      </c>
      <c r="AQ764" s="112">
        <f t="shared" si="147"/>
        <v>0.14684387386985226</v>
      </c>
      <c r="AR764" s="112">
        <f t="shared" si="148"/>
        <v>4.181124867123473E-2</v>
      </c>
      <c r="AS764" s="112">
        <f t="shared" si="149"/>
        <v>0.11136992284117359</v>
      </c>
      <c r="AT764" s="112">
        <f t="shared" si="150"/>
        <v>2.805892618358443E-2</v>
      </c>
      <c r="AU764" s="112">
        <f t="shared" si="151"/>
        <v>4.1429673510913E-2</v>
      </c>
      <c r="AV764" s="112">
        <f t="shared" si="152"/>
        <v>0.18778911324603217</v>
      </c>
      <c r="AW764" s="112">
        <f t="shared" si="153"/>
        <v>0.15274758172286179</v>
      </c>
      <c r="AX764" s="112">
        <f t="shared" si="154"/>
        <v>1</v>
      </c>
      <c r="AY764" s="112">
        <f>SUMPRODUCT(AN764:AW764,幕後結果_最佳化!$Z$1005:$AI$1005)</f>
        <v>0.18936732673218326</v>
      </c>
      <c r="AZ764" s="112">
        <f>(SUMPRODUCT(AN764:AW764,MMULT(AN764:AW764,幕後結果!$AB$9:$AK$18)))*252</f>
        <v>5.6745367118928865E-2</v>
      </c>
      <c r="BA764" s="112">
        <f t="shared" si="155"/>
        <v>0.23821286094358732</v>
      </c>
      <c r="BB764" s="88">
        <f t="shared" si="156"/>
        <v>0.61485902210321508</v>
      </c>
      <c r="BC764" s="46"/>
      <c r="BD764" s="46"/>
    </row>
    <row r="765" spans="1:56">
      <c r="A765" s="81">
        <v>764</v>
      </c>
      <c r="B765" s="112">
        <v>0.51116656763841894</v>
      </c>
      <c r="C765" s="112">
        <v>0.58707867244449097</v>
      </c>
      <c r="D765" s="112">
        <v>0.25196163267683902</v>
      </c>
      <c r="E765" s="112">
        <v>0.27557276860299251</v>
      </c>
      <c r="F765" s="112">
        <v>0.18293776983410348</v>
      </c>
      <c r="G765" s="112">
        <v>0.20262021139435205</v>
      </c>
      <c r="H765" s="112">
        <v>0.70518581821831905</v>
      </c>
      <c r="I765" s="112">
        <v>0.28275559968326203</v>
      </c>
      <c r="J765" s="112">
        <v>1.7173618081254505E-2</v>
      </c>
      <c r="K765" s="90">
        <v>0.72470163151924516</v>
      </c>
      <c r="L765" s="91"/>
      <c r="M765" s="92">
        <v>764</v>
      </c>
      <c r="N765" s="115">
        <v>2.7994090093747578E-2</v>
      </c>
      <c r="O765" s="115">
        <v>0.2200365940320726</v>
      </c>
      <c r="P765" s="115">
        <v>-0.66832953334506895</v>
      </c>
      <c r="Q765" s="115">
        <v>-0.59604444295556303</v>
      </c>
      <c r="R765" s="115">
        <v>-0.90422606900771629</v>
      </c>
      <c r="S765" s="115">
        <v>-0.83229859621726221</v>
      </c>
      <c r="T765" s="115">
        <v>0.53937465802913431</v>
      </c>
      <c r="U765" s="112">
        <v>-0.57467488008561618</v>
      </c>
      <c r="V765" s="112">
        <v>-2.1159714459040528</v>
      </c>
      <c r="W765" s="84">
        <v>0.59686616760143951</v>
      </c>
      <c r="X765" s="46"/>
      <c r="Y765" s="85">
        <v>764</v>
      </c>
      <c r="Z765" s="112">
        <f>(幕後結果!$AB$2+幕後結果!$AB$4*幕後結果_最佳化!$N1766)*12/3</f>
        <v>-1.3534251270698849E-2</v>
      </c>
      <c r="AA765" s="112">
        <f>(幕後結果!$AC$2+幕後結果!$AC$4*幕後結果_最佳化!$O1766)*12/3</f>
        <v>-1.0722599414537177</v>
      </c>
      <c r="AB765" s="112">
        <f>(幕後結果!$AD$2+幕後結果!$AD$4*幕後結果_最佳化!$P1766)*12/3</f>
        <v>-8.5587812677780484E-2</v>
      </c>
      <c r="AC765" s="112">
        <f>(幕後結果!$AE$2+幕後結果!$AE$4*幕後結果_最佳化!$Q1766)*12/3</f>
        <v>0.33782486138848045</v>
      </c>
      <c r="AD765" s="112">
        <f>(幕後結果!$AF$2+幕後結果!$AF$4*幕後結果_最佳化!$R1766)*12/3</f>
        <v>1.0131772359659679</v>
      </c>
      <c r="AE765" s="112">
        <f>(幕後結果!$AG$2+幕後結果!$AG$4*幕後結果_最佳化!$S1766)*12/3</f>
        <v>-1.125320829350609</v>
      </c>
      <c r="AF765" s="112">
        <f>(幕後結果!$AH$2+幕後結果!$AH$4*幕後結果_最佳化!$T1766)*12/3</f>
        <v>9.4845609370776948E-2</v>
      </c>
      <c r="AG765" s="112">
        <f>(幕後結果!$AI$2+幕後結果!$AI$4*幕後結果_最佳化!$U1766)*12/3</f>
        <v>-0.61141037809571352</v>
      </c>
      <c r="AH765" s="112">
        <f>(幕後結果!$AJ$2+幕後結果!$AJ$4*幕後結果_最佳化!$V1766)*12/3</f>
        <v>-0.82488212022366503</v>
      </c>
      <c r="AI765" s="86">
        <f>(幕後結果!$AK$2+幕後結果!$AK$4*幕後結果_最佳化!$W1766)*12/3</f>
        <v>6.5197608328975143E-2</v>
      </c>
      <c r="AJ765" s="46"/>
      <c r="AK765" s="46"/>
      <c r="AL765" s="46"/>
      <c r="AM765" s="94">
        <v>764</v>
      </c>
      <c r="AN765" s="112">
        <f t="shared" si="144"/>
        <v>0.24210409811473507</v>
      </c>
      <c r="AO765" s="112">
        <f t="shared" si="145"/>
        <v>0.22525290047652477</v>
      </c>
      <c r="AP765" s="112">
        <f t="shared" si="146"/>
        <v>6.8370514169830865E-2</v>
      </c>
      <c r="AQ765" s="112">
        <f t="shared" si="147"/>
        <v>2.3565587329037768E-2</v>
      </c>
      <c r="AR765" s="112">
        <f t="shared" si="148"/>
        <v>2.4310435236315365E-2</v>
      </c>
      <c r="AS765" s="112">
        <f t="shared" si="149"/>
        <v>8.0968613709661422E-2</v>
      </c>
      <c r="AT765" s="112">
        <f t="shared" si="150"/>
        <v>5.0211833388110836E-3</v>
      </c>
      <c r="AU765" s="112">
        <f t="shared" si="151"/>
        <v>7.0331386375176747E-2</v>
      </c>
      <c r="AV765" s="112">
        <f t="shared" si="152"/>
        <v>0.20680400357120762</v>
      </c>
      <c r="AW765" s="112">
        <f t="shared" si="153"/>
        <v>5.3271277678699241E-2</v>
      </c>
      <c r="AX765" s="112">
        <f t="shared" si="154"/>
        <v>1.0000000000000002</v>
      </c>
      <c r="AY765" s="112">
        <f>SUMPRODUCT(AN765:AW765,幕後結果_最佳化!$Z$1005:$AI$1005)</f>
        <v>3.7978378725520609E-2</v>
      </c>
      <c r="AZ765" s="112">
        <f>(SUMPRODUCT(AN765:AW765,MMULT(AN765:AW765,幕後結果!$AB$9:$AK$18)))*252</f>
        <v>6.953417188730171E-2</v>
      </c>
      <c r="BA765" s="112">
        <f t="shared" si="155"/>
        <v>0.26369332924308442</v>
      </c>
      <c r="BB765" s="88">
        <f t="shared" si="156"/>
        <v>-1.8664185736539506E-2</v>
      </c>
      <c r="BC765" s="46"/>
      <c r="BD765" s="46"/>
    </row>
    <row r="766" spans="1:56">
      <c r="A766" s="81">
        <v>765</v>
      </c>
      <c r="B766" s="112">
        <v>0.83117651211523502</v>
      </c>
      <c r="C766" s="112">
        <v>8.2625834253485353E-2</v>
      </c>
      <c r="D766" s="112">
        <v>0.84285895648320142</v>
      </c>
      <c r="E766" s="112">
        <v>0.47954579060422886</v>
      </c>
      <c r="F766" s="112">
        <v>5.9941422038976899E-2</v>
      </c>
      <c r="G766" s="112">
        <v>0.34140530359713406</v>
      </c>
      <c r="H766" s="112">
        <v>0.96734030814349725</v>
      </c>
      <c r="I766" s="112">
        <v>0.79219791949836327</v>
      </c>
      <c r="J766" s="112">
        <v>0.53807863482369123</v>
      </c>
      <c r="K766" s="90">
        <v>0.76180439330521987</v>
      </c>
      <c r="L766" s="91"/>
      <c r="M766" s="92">
        <v>765</v>
      </c>
      <c r="N766" s="115">
        <v>0.95882487473492095</v>
      </c>
      <c r="O766" s="115">
        <v>-1.3876236746315405</v>
      </c>
      <c r="P766" s="115">
        <v>1.0062775284096153</v>
      </c>
      <c r="Q766" s="115">
        <v>-5.1293583239762075E-2</v>
      </c>
      <c r="R766" s="115">
        <v>-1.5552655263381721</v>
      </c>
      <c r="S766" s="115">
        <v>-0.40863082304328985</v>
      </c>
      <c r="T766" s="115">
        <v>1.8430659386306623</v>
      </c>
      <c r="U766" s="112">
        <v>0.81407120438075076</v>
      </c>
      <c r="V766" s="112">
        <v>9.5594378133052146E-2</v>
      </c>
      <c r="W766" s="84">
        <v>0.71211880016802209</v>
      </c>
      <c r="X766" s="46"/>
      <c r="Y766" s="85">
        <v>765</v>
      </c>
      <c r="Z766" s="112">
        <f>(幕後結果!$AB$2+幕後結果!$AB$4*幕後結果_最佳化!$N1767)*12/3</f>
        <v>1.1421390788348915</v>
      </c>
      <c r="AA766" s="112">
        <f>(幕後結果!$AC$2+幕後結果!$AC$4*幕後結果_最佳化!$O1767)*12/3</f>
        <v>-3.2068577333007315</v>
      </c>
      <c r="AB766" s="112">
        <f>(幕後結果!$AD$2+幕後結果!$AD$4*幕後結果_最佳化!$P1767)*12/3</f>
        <v>1.481597494065773</v>
      </c>
      <c r="AC766" s="112">
        <f>(幕後結果!$AE$2+幕後結果!$AE$4*幕後結果_最佳化!$Q1767)*12/3</f>
        <v>0.90490155367994751</v>
      </c>
      <c r="AD766" s="112">
        <f>(幕後結果!$AF$2+幕後結果!$AF$4*幕後結果_最佳化!$R1767)*12/3</f>
        <v>0.59323420530625137</v>
      </c>
      <c r="AE766" s="112">
        <f>(幕後結果!$AG$2+幕後結果!$AG$4*幕後結果_最佳化!$S1767)*12/3</f>
        <v>-1.2490044471564987</v>
      </c>
      <c r="AF766" s="112">
        <f>(幕後結果!$AH$2+幕後結果!$AH$4*幕後結果_最佳化!$T1767)*12/3</f>
        <v>0.84667751905118571</v>
      </c>
      <c r="AG766" s="112">
        <f>(幕後結果!$AI$2+幕後結果!$AI$4*幕後結果_最佳化!$U1767)*12/3</f>
        <v>0.88289801454770445</v>
      </c>
      <c r="AH766" s="112">
        <f>(幕後結果!$AJ$2+幕後結果!$AJ$4*幕後結果_最佳化!$V1767)*12/3</f>
        <v>1.2847285817803422</v>
      </c>
      <c r="AI766" s="86">
        <f>(幕後結果!$AK$2+幕後結果!$AK$4*幕後結果_最佳化!$W1767)*12/3</f>
        <v>0.28026861824940752</v>
      </c>
      <c r="AJ766" s="46"/>
      <c r="AK766" s="46"/>
      <c r="AL766" s="46"/>
      <c r="AM766" s="94">
        <v>765</v>
      </c>
      <c r="AN766" s="112">
        <f t="shared" si="144"/>
        <v>0.18523937533461859</v>
      </c>
      <c r="AO766" s="112">
        <f t="shared" si="145"/>
        <v>0.17591500440419497</v>
      </c>
      <c r="AP766" s="112">
        <f t="shared" si="146"/>
        <v>9.3647814267179733E-2</v>
      </c>
      <c r="AQ766" s="112">
        <f t="shared" si="147"/>
        <v>1.3446834692931299E-3</v>
      </c>
      <c r="AR766" s="112">
        <f t="shared" si="148"/>
        <v>5.7600966160129543E-3</v>
      </c>
      <c r="AS766" s="112">
        <f t="shared" si="149"/>
        <v>0.17662878902942766</v>
      </c>
      <c r="AT766" s="112">
        <f t="shared" si="150"/>
        <v>0.12938865712628581</v>
      </c>
      <c r="AU766" s="112">
        <f t="shared" si="151"/>
        <v>6.2572608049852194E-2</v>
      </c>
      <c r="AV766" s="112">
        <f t="shared" si="152"/>
        <v>2.4910496476219839E-2</v>
      </c>
      <c r="AW766" s="112">
        <f t="shared" si="153"/>
        <v>0.14459247522691523</v>
      </c>
      <c r="AX766" s="112">
        <f t="shared" si="154"/>
        <v>1</v>
      </c>
      <c r="AY766" s="112">
        <f>SUMPRODUCT(AN766:AW766,幕後結果_最佳化!$Z$1005:$AI$1005)</f>
        <v>-0.15971652804701109</v>
      </c>
      <c r="AZ766" s="112">
        <f>(SUMPRODUCT(AN766:AW766,MMULT(AN766:AW766,幕後結果!$AB$9:$AK$18)))*252</f>
        <v>5.7607685563103361E-2</v>
      </c>
      <c r="BA766" s="112">
        <f t="shared" si="155"/>
        <v>0.24001601105572803</v>
      </c>
      <c r="BB766" s="88">
        <f t="shared" si="156"/>
        <v>-0.84417921602724511</v>
      </c>
      <c r="BC766" s="46"/>
      <c r="BD766" s="46"/>
    </row>
    <row r="767" spans="1:56">
      <c r="A767" s="81">
        <v>766</v>
      </c>
      <c r="B767" s="112">
        <v>0.49800747416128099</v>
      </c>
      <c r="C767" s="112">
        <v>0.49140090847435869</v>
      </c>
      <c r="D767" s="112">
        <v>1.8293189832522261E-2</v>
      </c>
      <c r="E767" s="112">
        <v>0.34482617158452089</v>
      </c>
      <c r="F767" s="112">
        <v>0.67988846101398348</v>
      </c>
      <c r="G767" s="112">
        <v>0.16142074441173726</v>
      </c>
      <c r="H767" s="112">
        <v>0.32188412967526414</v>
      </c>
      <c r="I767" s="112">
        <v>0.92058745895309047</v>
      </c>
      <c r="J767" s="112">
        <v>0.969047488565147</v>
      </c>
      <c r="K767" s="90">
        <v>0.76208110994290745</v>
      </c>
      <c r="L767" s="91"/>
      <c r="M767" s="92">
        <v>766</v>
      </c>
      <c r="N767" s="115">
        <v>-4.9945423703756098E-3</v>
      </c>
      <c r="O767" s="115">
        <v>-2.1556395302371335E-2</v>
      </c>
      <c r="P767" s="115">
        <v>-2.0903499019069005</v>
      </c>
      <c r="Q767" s="115">
        <v>-0.39932690757616618</v>
      </c>
      <c r="R767" s="115">
        <v>0.46738692149065086</v>
      </c>
      <c r="S767" s="115">
        <v>-0.98863554481036109</v>
      </c>
      <c r="T767" s="115">
        <v>-0.46243659788937402</v>
      </c>
      <c r="U767" s="112">
        <v>1.4090341105995197</v>
      </c>
      <c r="V767" s="112">
        <v>1.8669754027389935</v>
      </c>
      <c r="W767" s="84">
        <v>0.71301289120922207</v>
      </c>
      <c r="X767" s="46"/>
      <c r="Y767" s="85">
        <v>766</v>
      </c>
      <c r="Z767" s="112">
        <f>(幕後結果!$AB$2+幕後結果!$AB$4*幕後結果_最佳化!$N1768)*12/3</f>
        <v>-5.4491300999279881E-2</v>
      </c>
      <c r="AA767" s="112">
        <f>(幕後結果!$AC$2+幕後結果!$AC$4*幕後結果_最佳化!$O1768)*12/3</f>
        <v>-1.408058919347307</v>
      </c>
      <c r="AB767" s="112">
        <f>(幕後結果!$AD$2+幕後結果!$AD$4*幕後結果_最佳化!$P1768)*12/3</f>
        <v>-1.3514526188344442</v>
      </c>
      <c r="AC767" s="112">
        <f>(幕後結果!$AE$2+幕後結果!$AE$4*幕後結果_最佳化!$Q1768)*12/3</f>
        <v>0.10148531880291567</v>
      </c>
      <c r="AD767" s="112">
        <f>(幕後結果!$AF$2+幕後結果!$AF$4*幕後結果_最佳化!$R1768)*12/3</f>
        <v>2.143898564542714</v>
      </c>
      <c r="AE767" s="112">
        <f>(幕後結果!$AG$2+幕後結果!$AG$4*幕後結果_最佳化!$S1768)*12/3</f>
        <v>-1.1250950448575481</v>
      </c>
      <c r="AF767" s="112">
        <f>(幕後結果!$AH$2+幕後結果!$AH$4*幕後結果_最佳化!$T1768)*12/3</f>
        <v>-0.52417878941541296</v>
      </c>
      <c r="AG767" s="112">
        <f>(幕後結果!$AI$2+幕後結果!$AI$4*幕後結果_最佳化!$U1768)*12/3</f>
        <v>0.5979749997457342</v>
      </c>
      <c r="AH767" s="112">
        <f>(幕後結果!$AJ$2+幕後結果!$AJ$4*幕後結果_最佳化!$V1768)*12/3</f>
        <v>2.6592968061038742</v>
      </c>
      <c r="AI767" s="86">
        <f>(幕後結果!$AK$2+幕後結果!$AK$4*幕後結果_最佳化!$W1768)*12/3</f>
        <v>0.61976444558368748</v>
      </c>
      <c r="AJ767" s="46"/>
      <c r="AK767" s="46"/>
      <c r="AL767" s="46"/>
      <c r="AM767" s="94">
        <v>766</v>
      </c>
      <c r="AN767" s="112">
        <f t="shared" si="144"/>
        <v>0.11366187302976014</v>
      </c>
      <c r="AO767" s="112">
        <f t="shared" si="145"/>
        <v>7.9272407532879299E-2</v>
      </c>
      <c r="AP767" s="112">
        <f t="shared" si="146"/>
        <v>2.4262828510704999E-2</v>
      </c>
      <c r="AQ767" s="112">
        <f t="shared" si="147"/>
        <v>0.10874574835469392</v>
      </c>
      <c r="AR767" s="112">
        <f t="shared" si="148"/>
        <v>9.2407190010027937E-2</v>
      </c>
      <c r="AS767" s="112">
        <f t="shared" si="149"/>
        <v>0.10497989536952916</v>
      </c>
      <c r="AT767" s="112">
        <f t="shared" si="150"/>
        <v>8.4351378964757265E-2</v>
      </c>
      <c r="AU767" s="112">
        <f t="shared" si="151"/>
        <v>9.7067413952214993E-2</v>
      </c>
      <c r="AV767" s="112">
        <f t="shared" si="152"/>
        <v>0.14372525768934677</v>
      </c>
      <c r="AW767" s="112">
        <f t="shared" si="153"/>
        <v>0.1515260065860855</v>
      </c>
      <c r="AX767" s="112">
        <f t="shared" si="154"/>
        <v>1</v>
      </c>
      <c r="AY767" s="112">
        <f>SUMPRODUCT(AN767:AW767,幕後結果_最佳化!$Z$1005:$AI$1005)</f>
        <v>0.3867254506144216</v>
      </c>
      <c r="AZ767" s="112">
        <f>(SUMPRODUCT(AN767:AW767,MMULT(AN767:AW767,幕後結果!$AB$9:$AK$18)))*252</f>
        <v>4.900412136819917E-2</v>
      </c>
      <c r="BA767" s="112">
        <f t="shared" si="155"/>
        <v>0.22136874523789299</v>
      </c>
      <c r="BB767" s="88">
        <f t="shared" si="156"/>
        <v>1.5531797419953346</v>
      </c>
      <c r="BC767" s="46"/>
      <c r="BD767" s="46"/>
    </row>
    <row r="768" spans="1:56">
      <c r="A768" s="81">
        <v>767</v>
      </c>
      <c r="B768" s="112">
        <v>0.2106955660108738</v>
      </c>
      <c r="C768" s="112">
        <v>0.57230107505623429</v>
      </c>
      <c r="D768" s="112">
        <v>0.50824036833143205</v>
      </c>
      <c r="E768" s="112">
        <v>0.46917784080560532</v>
      </c>
      <c r="F768" s="112">
        <v>0.85413496577758719</v>
      </c>
      <c r="G768" s="112">
        <v>0.29735072287307052</v>
      </c>
      <c r="H768" s="112">
        <v>0.64882673076546649</v>
      </c>
      <c r="I768" s="112">
        <v>0.29095900512857309</v>
      </c>
      <c r="J768" s="112">
        <v>0.1332919356295299</v>
      </c>
      <c r="K768" s="90">
        <v>0.8878009964584912</v>
      </c>
      <c r="L768" s="91"/>
      <c r="M768" s="92">
        <v>767</v>
      </c>
      <c r="N768" s="115">
        <v>-0.80401011728885985</v>
      </c>
      <c r="O768" s="115">
        <v>0.18223558227191627</v>
      </c>
      <c r="P768" s="115">
        <v>2.0657009257978032E-2</v>
      </c>
      <c r="Q768" s="115">
        <v>-7.7336718014221692E-2</v>
      </c>
      <c r="R768" s="115">
        <v>1.0543339107722818</v>
      </c>
      <c r="S768" s="115">
        <v>-0.53203544615469589</v>
      </c>
      <c r="T768" s="115">
        <v>0.38215481057989986</v>
      </c>
      <c r="U768" s="112">
        <v>-0.55058526773249827</v>
      </c>
      <c r="V768" s="112">
        <v>-1.1109639398884623</v>
      </c>
      <c r="W768" s="84">
        <v>1.2149163240912098</v>
      </c>
      <c r="X768" s="46"/>
      <c r="Y768" s="85">
        <v>767</v>
      </c>
      <c r="Z768" s="112">
        <f>(幕後結果!$AB$2+幕後結果!$AB$4*幕後結果_最佳化!$N1769)*12/3</f>
        <v>-1.0465094051579644</v>
      </c>
      <c r="AA768" s="112">
        <f>(幕後結果!$AC$2+幕後結果!$AC$4*幕後結果_最佳化!$O1769)*12/3</f>
        <v>-1.196641239318869</v>
      </c>
      <c r="AB768" s="112">
        <f>(幕後結果!$AD$2+幕後結果!$AD$4*幕後結果_最佳化!$P1769)*12/3</f>
        <v>0.25661377126316148</v>
      </c>
      <c r="AC768" s="112">
        <f>(幕後結果!$AE$2+幕後結果!$AE$4*幕後結果_最佳化!$Q1769)*12/3</f>
        <v>0.82028913959654393</v>
      </c>
      <c r="AD768" s="112">
        <f>(幕後結果!$AF$2+幕後結果!$AF$4*幕後結果_最佳化!$R1769)*12/3</f>
        <v>2.9436542776558703</v>
      </c>
      <c r="AE768" s="112">
        <f>(幕後結果!$AG$2+幕後結果!$AG$4*幕後結果_最佳化!$S1769)*12/3</f>
        <v>-0.38381300545828428</v>
      </c>
      <c r="AF768" s="112">
        <f>(幕後結果!$AH$2+幕後結果!$AH$4*幕後結果_最佳化!$T1769)*12/3</f>
        <v>0.37768984899505736</v>
      </c>
      <c r="AG768" s="112">
        <f>(幕後結果!$AI$2+幕後結果!$AI$4*幕後結果_最佳化!$U1769)*12/3</f>
        <v>-0.16210137711116024</v>
      </c>
      <c r="AH768" s="112">
        <f>(幕後結果!$AJ$2+幕後結果!$AJ$4*幕後結果_最佳化!$V1769)*12/3</f>
        <v>0.50190626768467239</v>
      </c>
      <c r="AI768" s="86">
        <f>(幕後結果!$AK$2+幕後結果!$AK$4*幕後結果_最佳化!$W1769)*12/3</f>
        <v>0.89024204055132428</v>
      </c>
      <c r="AJ768" s="46"/>
      <c r="AK768" s="46"/>
      <c r="AL768" s="46"/>
      <c r="AM768" s="94">
        <v>767</v>
      </c>
      <c r="AN768" s="112">
        <f t="shared" si="144"/>
        <v>0.13676035788681687</v>
      </c>
      <c r="AO768" s="112">
        <f t="shared" si="145"/>
        <v>2.0189819517014919E-3</v>
      </c>
      <c r="AP768" s="112">
        <f t="shared" si="146"/>
        <v>3.6296948653187847E-2</v>
      </c>
      <c r="AQ768" s="112">
        <f t="shared" si="147"/>
        <v>7.0571274934054379E-2</v>
      </c>
      <c r="AR768" s="112">
        <f t="shared" si="148"/>
        <v>0.17067624027622327</v>
      </c>
      <c r="AS768" s="112">
        <f t="shared" si="149"/>
        <v>2.0533792949273759E-2</v>
      </c>
      <c r="AT768" s="112">
        <f t="shared" si="150"/>
        <v>6.4138264713979473E-2</v>
      </c>
      <c r="AU768" s="112">
        <f t="shared" si="151"/>
        <v>0.28044305077419812</v>
      </c>
      <c r="AV768" s="112">
        <f t="shared" si="152"/>
        <v>7.934193302176254E-2</v>
      </c>
      <c r="AW768" s="112">
        <f t="shared" si="153"/>
        <v>0.13921915483880215</v>
      </c>
      <c r="AX768" s="112">
        <f t="shared" si="154"/>
        <v>0.99999999999999978</v>
      </c>
      <c r="AY768" s="112">
        <f>SUMPRODUCT(AN768:AW768,幕後結果_最佳化!$Z$1005:$AI$1005)</f>
        <v>0.621763322705429</v>
      </c>
      <c r="AZ768" s="112">
        <f>(SUMPRODUCT(AN768:AW768,MMULT(AN768:AW768,幕後結果!$AB$9:$AK$18)))*252</f>
        <v>6.348977769098374E-2</v>
      </c>
      <c r="BA768" s="112">
        <f t="shared" si="155"/>
        <v>0.25197177955275812</v>
      </c>
      <c r="BB768" s="88">
        <f t="shared" si="156"/>
        <v>2.297333946416114</v>
      </c>
      <c r="BC768" s="46"/>
      <c r="BD768" s="46"/>
    </row>
    <row r="769" spans="1:56">
      <c r="A769" s="81">
        <v>768</v>
      </c>
      <c r="B769" s="112">
        <v>0.91042602396527883</v>
      </c>
      <c r="C769" s="112">
        <v>0.6456221207716033</v>
      </c>
      <c r="D769" s="112">
        <v>0.14919368117310827</v>
      </c>
      <c r="E769" s="112">
        <v>0.8891691386431273</v>
      </c>
      <c r="F769" s="112">
        <v>0.67423568225123898</v>
      </c>
      <c r="G769" s="112">
        <v>0.80698581773274092</v>
      </c>
      <c r="H769" s="112">
        <v>1.518452042254248E-2</v>
      </c>
      <c r="I769" s="112">
        <v>0.31267953109936664</v>
      </c>
      <c r="J769" s="112">
        <v>0.20318931360389691</v>
      </c>
      <c r="K769" s="90">
        <v>0.25229974371558406</v>
      </c>
      <c r="L769" s="91"/>
      <c r="M769" s="92">
        <v>768</v>
      </c>
      <c r="N769" s="115">
        <v>1.3433831131178466</v>
      </c>
      <c r="O769" s="115">
        <v>0.37352766591793662</v>
      </c>
      <c r="P769" s="115">
        <v>-1.0398978480946865</v>
      </c>
      <c r="Q769" s="115">
        <v>1.2221213969470794</v>
      </c>
      <c r="R769" s="115">
        <v>0.45163960225578448</v>
      </c>
      <c r="S769" s="115">
        <v>0.86684240437991666</v>
      </c>
      <c r="T769" s="115">
        <v>-2.1652435238158612</v>
      </c>
      <c r="U769" s="112">
        <v>-0.48826935874354704</v>
      </c>
      <c r="V769" s="112">
        <v>-0.83028330103870684</v>
      </c>
      <c r="W769" s="84">
        <v>-0.66727030993635861</v>
      </c>
      <c r="X769" s="46"/>
      <c r="Y769" s="85">
        <v>768</v>
      </c>
      <c r="Z769" s="112">
        <f>(幕後結果!$AB$2+幕後結果!$AB$4*幕後結果_最佳化!$N1770)*12/3</f>
        <v>1.6195875123252563</v>
      </c>
      <c r="AA769" s="112">
        <f>(幕後結果!$AC$2+幕後結果!$AC$4*幕後結果_最佳化!$O1770)*12/3</f>
        <v>-0.74645037836666839</v>
      </c>
      <c r="AB769" s="112">
        <f>(幕後結果!$AD$2+幕後結果!$AD$4*幕後結果_最佳化!$P1770)*12/3</f>
        <v>4.4137975486509551E-3</v>
      </c>
      <c r="AC769" s="112">
        <f>(幕後結果!$AE$2+幕後結果!$AE$4*幕後結果_最佳化!$Q1770)*12/3</f>
        <v>1.6735903590922863</v>
      </c>
      <c r="AD769" s="112">
        <f>(幕後結果!$AF$2+幕後結果!$AF$4*幕後結果_最佳化!$R1770)*12/3</f>
        <v>3.1519870288618761</v>
      </c>
      <c r="AE769" s="112">
        <f>(幕後結果!$AG$2+幕後結果!$AG$4*幕後結果_最佳化!$S1770)*12/3</f>
        <v>0.98754061031666052</v>
      </c>
      <c r="AF769" s="112">
        <f>(幕後結果!$AH$2+幕後結果!$AH$4*幕後結果_最佳化!$T1770)*12/3</f>
        <v>-1.4877100217159951</v>
      </c>
      <c r="AG769" s="112">
        <f>(幕後結果!$AI$2+幕後結果!$AI$4*幕後結果_最佳化!$U1770)*12/3</f>
        <v>0.80941459109591862</v>
      </c>
      <c r="AH769" s="112">
        <f>(幕後結果!$AJ$2+幕後結果!$AJ$4*幕後結果_最佳化!$V1770)*12/3</f>
        <v>0.38680682700372621</v>
      </c>
      <c r="AI769" s="86">
        <f>(幕後結果!$AK$2+幕後結果!$AK$4*幕後結果_最佳化!$W1770)*12/3</f>
        <v>-0.15182782077563539</v>
      </c>
      <c r="AJ769" s="46"/>
      <c r="AK769" s="46"/>
      <c r="AL769" s="46"/>
      <c r="AM769" s="94">
        <v>768</v>
      </c>
      <c r="AN769" s="112">
        <f t="shared" si="144"/>
        <v>0.15237563510790811</v>
      </c>
      <c r="AO769" s="112">
        <f t="shared" si="145"/>
        <v>7.6467600144405595E-2</v>
      </c>
      <c r="AP769" s="112">
        <f t="shared" si="146"/>
        <v>0.15097175306660449</v>
      </c>
      <c r="AQ769" s="112">
        <f t="shared" si="147"/>
        <v>0.12259386257246625</v>
      </c>
      <c r="AR769" s="112">
        <f t="shared" si="148"/>
        <v>0.12882202002125945</v>
      </c>
      <c r="AS769" s="112">
        <f t="shared" si="149"/>
        <v>2.754426847025046E-2</v>
      </c>
      <c r="AT769" s="112">
        <f t="shared" si="150"/>
        <v>5.6162431623540024E-2</v>
      </c>
      <c r="AU769" s="112">
        <f t="shared" si="151"/>
        <v>9.6764394507815071E-2</v>
      </c>
      <c r="AV769" s="112">
        <f t="shared" si="152"/>
        <v>0.16052580755442378</v>
      </c>
      <c r="AW769" s="112">
        <f t="shared" si="153"/>
        <v>2.7772226931326648E-2</v>
      </c>
      <c r="AX769" s="112">
        <f t="shared" si="154"/>
        <v>0.99999999999999989</v>
      </c>
      <c r="AY769" s="112">
        <f>SUMPRODUCT(AN769:AW769,幕後結果_最佳化!$Z$1005:$AI$1005)</f>
        <v>0.54899115223922501</v>
      </c>
      <c r="AZ769" s="112">
        <f>(SUMPRODUCT(AN769:AW769,MMULT(AN769:AW769,幕後結果!$AB$9:$AK$18)))*252</f>
        <v>5.51352098728446E-2</v>
      </c>
      <c r="BA769" s="112">
        <f t="shared" si="155"/>
        <v>0.23480887945911372</v>
      </c>
      <c r="BB769" s="88">
        <f t="shared" si="156"/>
        <v>2.1553322574726077</v>
      </c>
      <c r="BC769" s="46"/>
      <c r="BD769" s="46"/>
    </row>
    <row r="770" spans="1:56">
      <c r="A770" s="81">
        <v>769</v>
      </c>
      <c r="B770" s="112">
        <v>0.85885617197925179</v>
      </c>
      <c r="C770" s="112">
        <v>0.27251264468053638</v>
      </c>
      <c r="D770" s="112">
        <v>0.84881425296143109</v>
      </c>
      <c r="E770" s="112">
        <v>0.20815103354291842</v>
      </c>
      <c r="F770" s="112">
        <v>0.78055735925967729</v>
      </c>
      <c r="G770" s="112">
        <v>1.493236539679299E-2</v>
      </c>
      <c r="H770" s="112">
        <v>0.76929737569622358</v>
      </c>
      <c r="I770" s="112">
        <v>8.1241835285821296E-3</v>
      </c>
      <c r="J770" s="112">
        <v>0.50987713921722899</v>
      </c>
      <c r="K770" s="90">
        <v>0.18376563876875474</v>
      </c>
      <c r="L770" s="91"/>
      <c r="M770" s="92">
        <v>769</v>
      </c>
      <c r="N770" s="115">
        <v>1.0751945029016363</v>
      </c>
      <c r="O770" s="115">
        <v>-0.60523134826903069</v>
      </c>
      <c r="P770" s="115">
        <v>1.0313611459785106</v>
      </c>
      <c r="Q770" s="115">
        <v>-0.81285348332048146</v>
      </c>
      <c r="R770" s="115">
        <v>0.77407696003814297</v>
      </c>
      <c r="S770" s="115">
        <v>-2.171879795922397</v>
      </c>
      <c r="T770" s="115">
        <v>0.73653488007046164</v>
      </c>
      <c r="U770" s="112">
        <v>-2.4032884085273407</v>
      </c>
      <c r="V770" s="112">
        <v>2.4760846345506203E-2</v>
      </c>
      <c r="W770" s="84">
        <v>-0.90110728948535412</v>
      </c>
      <c r="X770" s="46"/>
      <c r="Y770" s="85">
        <v>769</v>
      </c>
      <c r="Z770" s="112">
        <f>(幕後結果!$AB$2+幕後結果!$AB$4*幕後結果_最佳化!$N1771)*12/3</f>
        <v>1.2866178368708328</v>
      </c>
      <c r="AA770" s="112">
        <f>(幕後結果!$AC$2+幕後結果!$AC$4*幕後結果_最佳化!$O1771)*12/3</f>
        <v>-2.1185532657582362</v>
      </c>
      <c r="AB770" s="112">
        <f>(幕後結果!$AD$2+幕後結果!$AD$4*幕後結果_最佳化!$P1771)*12/3</f>
        <v>1.6178302728289935</v>
      </c>
      <c r="AC770" s="112">
        <f>(幕後結果!$AE$2+幕後結果!$AE$4*幕後結果_最佳化!$Q1771)*12/3</f>
        <v>0.50087093017599504</v>
      </c>
      <c r="AD770" s="112">
        <f>(幕後結果!$AF$2+幕後結果!$AF$4*幕後結果_最佳化!$R1771)*12/3</f>
        <v>3.0255015003026871</v>
      </c>
      <c r="AE770" s="112">
        <f>(幕後結果!$AG$2+幕後結果!$AG$4*幕後結果_最佳化!$S1771)*12/3</f>
        <v>-2.4144547351591457</v>
      </c>
      <c r="AF770" s="112">
        <f>(幕後結果!$AH$2+幕後結果!$AH$4*幕後結果_最佳化!$T1771)*12/3</f>
        <v>0.51334491155768369</v>
      </c>
      <c r="AG770" s="112">
        <f>(幕後結果!$AI$2+幕後結果!$AI$4*幕後結果_最佳化!$U1771)*12/3</f>
        <v>-1.7111284388196042</v>
      </c>
      <c r="AH770" s="112">
        <f>(幕後結果!$AJ$2+幕後結果!$AJ$4*幕後結果_最佳化!$V1771)*12/3</f>
        <v>2.1942088831228705</v>
      </c>
      <c r="AI770" s="86">
        <f>(幕後結果!$AK$2+幕後結果!$AK$4*幕後結果_最佳化!$W1771)*12/3</f>
        <v>-0.22063915937961931</v>
      </c>
      <c r="AJ770" s="46"/>
      <c r="AK770" s="46"/>
      <c r="AL770" s="46"/>
      <c r="AM770" s="94">
        <v>769</v>
      </c>
      <c r="AN770" s="112">
        <f t="shared" si="144"/>
        <v>0.15325762012236019</v>
      </c>
      <c r="AO770" s="112">
        <f t="shared" si="145"/>
        <v>7.7107048679065857E-2</v>
      </c>
      <c r="AP770" s="112">
        <f t="shared" si="146"/>
        <v>0.11322219482157644</v>
      </c>
      <c r="AQ770" s="112">
        <f t="shared" si="147"/>
        <v>2.2275416750637708E-2</v>
      </c>
      <c r="AR770" s="112">
        <f t="shared" si="148"/>
        <v>0.10961195307097563</v>
      </c>
      <c r="AS770" s="112">
        <f t="shared" si="149"/>
        <v>4.0083945614604682E-2</v>
      </c>
      <c r="AT770" s="112">
        <f t="shared" si="150"/>
        <v>0.13125025491315376</v>
      </c>
      <c r="AU770" s="112">
        <f t="shared" si="151"/>
        <v>0.12847767898757834</v>
      </c>
      <c r="AV770" s="112">
        <f t="shared" si="152"/>
        <v>0.16369272336426549</v>
      </c>
      <c r="AW770" s="112">
        <f t="shared" si="153"/>
        <v>6.1021163675781982E-2</v>
      </c>
      <c r="AX770" s="112">
        <f t="shared" si="154"/>
        <v>1.0000000000000002</v>
      </c>
      <c r="AY770" s="112">
        <f>SUMPRODUCT(AN770:AW770,幕後結果_最佳化!$Z$1005:$AI$1005)</f>
        <v>0.41013096620937622</v>
      </c>
      <c r="AZ770" s="112">
        <f>(SUMPRODUCT(AN770:AW770,MMULT(AN770:AW770,幕後結果!$AB$9:$AK$18)))*252</f>
        <v>5.2412439865916739E-2</v>
      </c>
      <c r="BA770" s="112">
        <f t="shared" si="155"/>
        <v>0.2289376331360066</v>
      </c>
      <c r="BB770" s="88">
        <f t="shared" si="156"/>
        <v>1.6040655316429027</v>
      </c>
      <c r="BC770" s="46"/>
      <c r="BD770" s="46"/>
    </row>
    <row r="771" spans="1:56">
      <c r="A771" s="81">
        <v>770</v>
      </c>
      <c r="B771" s="112">
        <v>0.65663599077450407</v>
      </c>
      <c r="C771" s="112">
        <v>1.0516175079793744E-2</v>
      </c>
      <c r="D771" s="112">
        <v>0.86387179533753389</v>
      </c>
      <c r="E771" s="112">
        <v>0.88001507089273701</v>
      </c>
      <c r="F771" s="112">
        <v>0.67234545468519658</v>
      </c>
      <c r="G771" s="112">
        <v>0.87649154996081435</v>
      </c>
      <c r="H771" s="112">
        <v>0.18116511803819968</v>
      </c>
      <c r="I771" s="112">
        <v>0.848590440479982</v>
      </c>
      <c r="J771" s="112">
        <v>0.15264437329626501</v>
      </c>
      <c r="K771" s="90">
        <v>0.82365242815868389</v>
      </c>
      <c r="L771" s="91"/>
      <c r="M771" s="92">
        <v>770</v>
      </c>
      <c r="N771" s="115">
        <v>0.40329935191108007</v>
      </c>
      <c r="O771" s="115">
        <v>-2.3074032512342435</v>
      </c>
      <c r="P771" s="115">
        <v>1.0978811059006748</v>
      </c>
      <c r="Q771" s="115">
        <v>1.1750621346145698</v>
      </c>
      <c r="R771" s="115">
        <v>0.44639895072101843</v>
      </c>
      <c r="S771" s="115">
        <v>1.1576254958176648</v>
      </c>
      <c r="T771" s="115">
        <v>-0.91093383637980685</v>
      </c>
      <c r="U771" s="112">
        <v>1.0304067220536715</v>
      </c>
      <c r="V771" s="112">
        <v>-1.0251577785665424</v>
      </c>
      <c r="W771" s="84">
        <v>0.92937429648388159</v>
      </c>
      <c r="X771" s="46"/>
      <c r="Y771" s="85">
        <v>770</v>
      </c>
      <c r="Z771" s="112">
        <f>(幕後結果!$AB$2+幕後結果!$AB$4*幕後結果_最佳化!$N1772)*12/3</f>
        <v>0.4524261454922705</v>
      </c>
      <c r="AA771" s="112">
        <f>(幕後結果!$AC$2+幕後結果!$AC$4*幕後結果_最佳化!$O1772)*12/3</f>
        <v>-4.5226479433079509</v>
      </c>
      <c r="AB771" s="112">
        <f>(幕後結果!$AD$2+幕後結果!$AD$4*幕後結果_最佳化!$P1772)*12/3</f>
        <v>1.3001903430416468</v>
      </c>
      <c r="AC771" s="112">
        <f>(幕後結果!$AE$2+幕後結果!$AE$4*幕後結果_最佳化!$Q1772)*12/3</f>
        <v>1.6235586544493046</v>
      </c>
      <c r="AD771" s="112">
        <f>(幕後結果!$AF$2+幕後結果!$AF$4*幕後結果_最佳化!$R1772)*12/3</f>
        <v>2.4773080305458741</v>
      </c>
      <c r="AE771" s="112">
        <f>(幕後結果!$AG$2+幕後結果!$AG$4*幕後結果_最佳化!$S1772)*12/3</f>
        <v>0.54135665397139909</v>
      </c>
      <c r="AF771" s="112">
        <f>(幕後結果!$AH$2+幕後結果!$AH$4*幕後結果_最佳化!$T1772)*12/3</f>
        <v>-0.72815895893920046</v>
      </c>
      <c r="AG771" s="112">
        <f>(幕後結果!$AI$2+幕後結果!$AI$4*幕後結果_最佳化!$U1772)*12/3</f>
        <v>1.5193423154236989</v>
      </c>
      <c r="AH771" s="112">
        <f>(幕後結果!$AJ$2+幕後結果!$AJ$4*幕後結果_最佳化!$V1772)*12/3</f>
        <v>0.27989998141555772</v>
      </c>
      <c r="AI771" s="86">
        <f>(幕後結果!$AK$2+幕後結果!$AK$4*幕後結果_最佳化!$W1772)*12/3</f>
        <v>0.14213638740507439</v>
      </c>
      <c r="AJ771" s="46"/>
      <c r="AK771" s="46"/>
      <c r="AL771" s="46"/>
      <c r="AM771" s="94">
        <v>770</v>
      </c>
      <c r="AN771" s="112">
        <f t="shared" si="144"/>
        <v>0.13379638139455857</v>
      </c>
      <c r="AO771" s="112">
        <f t="shared" si="145"/>
        <v>8.5084229304874581E-2</v>
      </c>
      <c r="AP771" s="112">
        <f t="shared" si="146"/>
        <v>9.741614355022668E-2</v>
      </c>
      <c r="AQ771" s="112">
        <f t="shared" si="147"/>
        <v>0.16182271605382653</v>
      </c>
      <c r="AR771" s="112">
        <f t="shared" si="148"/>
        <v>7.8097116653690096E-2</v>
      </c>
      <c r="AS771" s="112">
        <f t="shared" si="149"/>
        <v>6.8005585102545327E-2</v>
      </c>
      <c r="AT771" s="112">
        <f t="shared" si="150"/>
        <v>0.13907208289486922</v>
      </c>
      <c r="AU771" s="112">
        <f t="shared" si="151"/>
        <v>3.4333960404918942E-2</v>
      </c>
      <c r="AV771" s="112">
        <f t="shared" si="152"/>
        <v>8.2187725032397699E-2</v>
      </c>
      <c r="AW771" s="112">
        <f t="shared" si="153"/>
        <v>0.12018405960809236</v>
      </c>
      <c r="AX771" s="112">
        <f t="shared" si="154"/>
        <v>1</v>
      </c>
      <c r="AY771" s="112">
        <f>SUMPRODUCT(AN771:AW771,幕後結果_最佳化!$Z$1005:$AI$1005)</f>
        <v>0.33036910057891528</v>
      </c>
      <c r="AZ771" s="112">
        <f>(SUMPRODUCT(AN771:AW771,MMULT(AN771:AW771,幕後結果!$AB$9:$AK$18)))*252</f>
        <v>4.5143482545673887E-2</v>
      </c>
      <c r="BA771" s="112">
        <f t="shared" si="155"/>
        <v>0.21246995680724814</v>
      </c>
      <c r="BB771" s="88">
        <f t="shared" si="156"/>
        <v>1.3529870523751555</v>
      </c>
      <c r="BC771" s="46"/>
      <c r="BD771" s="46"/>
    </row>
    <row r="772" spans="1:56">
      <c r="A772" s="81">
        <v>771</v>
      </c>
      <c r="B772" s="112">
        <v>0.14312156650010066</v>
      </c>
      <c r="C772" s="112">
        <v>0.30866500851273182</v>
      </c>
      <c r="D772" s="112">
        <v>0.60305159897022498</v>
      </c>
      <c r="E772" s="112">
        <v>0.74154474192065378</v>
      </c>
      <c r="F772" s="112">
        <v>0.9852498788499493</v>
      </c>
      <c r="G772" s="112">
        <v>9.8030186177986423E-2</v>
      </c>
      <c r="H772" s="112">
        <v>0.72833731253488687</v>
      </c>
      <c r="I772" s="112">
        <v>0.48001150078485932</v>
      </c>
      <c r="J772" s="112">
        <v>0.3464055229283951</v>
      </c>
      <c r="K772" s="90">
        <v>0.53152498658575631</v>
      </c>
      <c r="L772" s="91"/>
      <c r="M772" s="92">
        <v>771</v>
      </c>
      <c r="N772" s="115">
        <v>-1.0663993995802894</v>
      </c>
      <c r="O772" s="115">
        <v>-0.49963796987884829</v>
      </c>
      <c r="P772" s="115">
        <v>0.26125378676526517</v>
      </c>
      <c r="Q772" s="115">
        <v>0.64811508777583682</v>
      </c>
      <c r="R772" s="115">
        <v>2.176736379501464</v>
      </c>
      <c r="S772" s="115">
        <v>-1.2928574323511364</v>
      </c>
      <c r="T772" s="115">
        <v>0.60779209183978589</v>
      </c>
      <c r="U772" s="112">
        <v>-5.012471901334678E-2</v>
      </c>
      <c r="V772" s="112">
        <v>-0.39504314653805972</v>
      </c>
      <c r="W772" s="84">
        <v>7.910384299239373E-2</v>
      </c>
      <c r="X772" s="46"/>
      <c r="Y772" s="85">
        <v>771</v>
      </c>
      <c r="Z772" s="112">
        <f>(幕後結果!$AB$2+幕後結果!$AB$4*幕後結果_最佳化!$N1773)*12/3</f>
        <v>-1.3722789227257006</v>
      </c>
      <c r="AA772" s="112">
        <f>(幕後結果!$AC$2+幕後結果!$AC$4*幕後結果_最佳化!$O1773)*12/3</f>
        <v>-2.1591104338098717</v>
      </c>
      <c r="AB772" s="112">
        <f>(幕後結果!$AD$2+幕後結果!$AD$4*幕後結果_最佳化!$P1773)*12/3</f>
        <v>0.31667650684169835</v>
      </c>
      <c r="AC772" s="112">
        <f>(幕後結果!$AE$2+幕後結果!$AE$4*幕後結果_最佳化!$Q1773)*12/3</f>
        <v>1.2694612448293994</v>
      </c>
      <c r="AD772" s="112">
        <f>(幕後結果!$AF$2+幕後結果!$AF$4*幕後結果_最佳化!$R1773)*12/3</f>
        <v>4.008831377071612</v>
      </c>
      <c r="AE772" s="112">
        <f>(幕後結果!$AG$2+幕後結果!$AG$4*幕後結果_最佳化!$S1773)*12/3</f>
        <v>-1.0898663216667996</v>
      </c>
      <c r="AF772" s="112">
        <f>(幕後結果!$AH$2+幕後結果!$AH$4*幕後結果_最佳化!$T1773)*12/3</f>
        <v>0.72213184015513321</v>
      </c>
      <c r="AG772" s="112">
        <f>(幕後結果!$AI$2+幕後結果!$AI$4*幕後結果_最佳化!$U1773)*12/3</f>
        <v>0.4328470807600649</v>
      </c>
      <c r="AH772" s="112">
        <f>(幕後結果!$AJ$2+幕後結果!$AJ$4*幕後結果_最佳化!$V1773)*12/3</f>
        <v>1.405074505445479</v>
      </c>
      <c r="AI772" s="86">
        <f>(幕後結果!$AK$2+幕後結果!$AK$4*幕後結果_最佳化!$W1773)*12/3</f>
        <v>0.146992108341783</v>
      </c>
      <c r="AJ772" s="46"/>
      <c r="AK772" s="46"/>
      <c r="AL772" s="46"/>
      <c r="AM772" s="94">
        <v>771</v>
      </c>
      <c r="AN772" s="112">
        <f t="shared" ref="AN772:AN835" si="157">B1773/SUM($B1773:$K1773)</f>
        <v>4.1281901738088314E-3</v>
      </c>
      <c r="AO772" s="112">
        <f t="shared" ref="AO772:AO835" si="158">C1773/SUM($B1773:$K1773)</f>
        <v>0.1607401053375816</v>
      </c>
      <c r="AP772" s="112">
        <f t="shared" ref="AP772:AP835" si="159">D1773/SUM($B1773:$K1773)</f>
        <v>5.5438287829168049E-2</v>
      </c>
      <c r="AQ772" s="112">
        <f t="shared" ref="AQ772:AQ835" si="160">E1773/SUM($B1773:$K1773)</f>
        <v>0.11169836227072617</v>
      </c>
      <c r="AR772" s="112">
        <f t="shared" ref="AR772:AR835" si="161">F1773/SUM($B1773:$K1773)</f>
        <v>5.0572453885715317E-2</v>
      </c>
      <c r="AS772" s="112">
        <f t="shared" ref="AS772:AS835" si="162">G1773/SUM($B1773:$K1773)</f>
        <v>6.6270091178160517E-2</v>
      </c>
      <c r="AT772" s="112">
        <f t="shared" ref="AT772:AT835" si="163">H1773/SUM($B1773:$K1773)</f>
        <v>8.8919984094742596E-2</v>
      </c>
      <c r="AU772" s="112">
        <f t="shared" ref="AU772:AU835" si="164">I1773/SUM($B1773:$K1773)</f>
        <v>0.15549656883457327</v>
      </c>
      <c r="AV772" s="112">
        <f t="shared" ref="AV772:AV835" si="165">J1773/SUM($B1773:$K1773)</f>
        <v>0.14863734156322281</v>
      </c>
      <c r="AW772" s="112">
        <f t="shared" ref="AW772:AW835" si="166">K1773/SUM($B1773:$K1773)</f>
        <v>0.15809861483230078</v>
      </c>
      <c r="AX772" s="112">
        <f t="shared" ref="AX772:AX835" si="167">SUM(AN772:AW772)</f>
        <v>1</v>
      </c>
      <c r="AY772" s="112">
        <f>SUMPRODUCT(AN772:AW772,幕後結果_最佳化!$Z$1005:$AI$1005)</f>
        <v>0.2459725698101512</v>
      </c>
      <c r="AZ772" s="112">
        <f>(SUMPRODUCT(AN772:AW772,MMULT(AN772:AW772,幕後結果!$AB$9:$AK$18)))*252</f>
        <v>5.3812096204463637E-2</v>
      </c>
      <c r="BA772" s="112">
        <f t="shared" ref="BA772:BA835" si="168">AZ772^0.5</f>
        <v>0.23197434384962409</v>
      </c>
      <c r="BB772" s="88">
        <f t="shared" ref="BB772:BB835" si="169">(AY772-$BC$2)/$BA772</f>
        <v>0.87540960970145787</v>
      </c>
      <c r="BC772" s="46"/>
      <c r="BD772" s="46"/>
    </row>
    <row r="773" spans="1:56">
      <c r="A773" s="81">
        <v>772</v>
      </c>
      <c r="B773" s="112">
        <v>0.28036236046937191</v>
      </c>
      <c r="C773" s="112">
        <v>0.56863728640209521</v>
      </c>
      <c r="D773" s="112">
        <v>0.18324954995934362</v>
      </c>
      <c r="E773" s="112">
        <v>0.24066221379065156</v>
      </c>
      <c r="F773" s="112">
        <v>0.68330616995700511</v>
      </c>
      <c r="G773" s="112">
        <v>0.40146826657896972</v>
      </c>
      <c r="H773" s="112">
        <v>0.55199881984029031</v>
      </c>
      <c r="I773" s="112">
        <v>0.32080581190867496</v>
      </c>
      <c r="J773" s="112">
        <v>0.59623228662027894</v>
      </c>
      <c r="K773" s="90">
        <v>0.6372783523359109</v>
      </c>
      <c r="L773" s="91"/>
      <c r="M773" s="92">
        <v>772</v>
      </c>
      <c r="N773" s="115">
        <v>-0.58176538786623189</v>
      </c>
      <c r="O773" s="115">
        <v>0.17290585774053563</v>
      </c>
      <c r="P773" s="115">
        <v>-0.90305048794534559</v>
      </c>
      <c r="Q773" s="115">
        <v>-0.70417398875410753</v>
      </c>
      <c r="R773" s="115">
        <v>0.47696413605869642</v>
      </c>
      <c r="S773" s="115">
        <v>-0.2495484954492653</v>
      </c>
      <c r="T773" s="115">
        <v>0.13071298451741134</v>
      </c>
      <c r="U773" s="112">
        <v>-0.46544666372588372</v>
      </c>
      <c r="V773" s="112">
        <v>0.24360671548869692</v>
      </c>
      <c r="W773" s="84">
        <v>0.35119335453487049</v>
      </c>
      <c r="X773" s="46"/>
      <c r="Y773" s="85">
        <v>772</v>
      </c>
      <c r="Z773" s="112">
        <f>(幕後結果!$AB$2+幕後結果!$AB$4*幕後結果_最佳化!$N1774)*12/3</f>
        <v>-0.77058137313732755</v>
      </c>
      <c r="AA773" s="112">
        <f>(幕後結果!$AC$2+幕後結果!$AC$4*幕後結果_最佳化!$O1774)*12/3</f>
        <v>-1.1901885304124269</v>
      </c>
      <c r="AB773" s="112">
        <f>(幕後結果!$AD$2+幕後結果!$AD$4*幕後結果_最佳化!$P1774)*12/3</f>
        <v>-0.47727813079778314</v>
      </c>
      <c r="AC773" s="112">
        <f>(幕後結果!$AE$2+幕後結果!$AE$4*幕後結果_最佳化!$Q1774)*12/3</f>
        <v>0.15960687505305859</v>
      </c>
      <c r="AD773" s="112">
        <f>(幕後結果!$AF$2+幕後結果!$AF$4*幕後結果_最佳化!$R1774)*12/3</f>
        <v>2.1488557527654253</v>
      </c>
      <c r="AE773" s="112">
        <f>(幕後結果!$AG$2+幕後結果!$AG$4*幕後結果_最佳化!$S1774)*12/3</f>
        <v>-0.28469093937489648</v>
      </c>
      <c r="AF773" s="112">
        <f>(幕後結果!$AH$2+幕後結果!$AH$4*幕後結果_最佳化!$T1774)*12/3</f>
        <v>-2.6329229169772105E-2</v>
      </c>
      <c r="AG773" s="112">
        <f>(幕後結果!$AI$2+幕後結果!$AI$4*幕後結果_最佳化!$U1774)*12/3</f>
        <v>-0.61147570020313247</v>
      </c>
      <c r="AH773" s="112">
        <f>(幕後結果!$AJ$2+幕後結果!$AJ$4*幕後結果_最佳化!$V1774)*12/3</f>
        <v>1.475333607233275</v>
      </c>
      <c r="AI773" s="86">
        <f>(幕後結果!$AK$2+幕後結果!$AK$4*幕後結果_最佳化!$W1774)*12/3</f>
        <v>0.31923659918566105</v>
      </c>
      <c r="AJ773" s="46"/>
      <c r="AK773" s="46"/>
      <c r="AL773" s="46"/>
      <c r="AM773" s="94">
        <v>772</v>
      </c>
      <c r="AN773" s="112">
        <f t="shared" si="157"/>
        <v>9.4641758124036884E-2</v>
      </c>
      <c r="AO773" s="112">
        <f t="shared" si="158"/>
        <v>7.5275390878296225E-2</v>
      </c>
      <c r="AP773" s="112">
        <f t="shared" si="159"/>
        <v>0.15068785256511258</v>
      </c>
      <c r="AQ773" s="112">
        <f t="shared" si="160"/>
        <v>0.14912976779762913</v>
      </c>
      <c r="AR773" s="112">
        <f t="shared" si="161"/>
        <v>0.16304731951883436</v>
      </c>
      <c r="AS773" s="112">
        <f t="shared" si="162"/>
        <v>3.6554194977240446E-2</v>
      </c>
      <c r="AT773" s="112">
        <f t="shared" si="163"/>
        <v>8.8883398454933177E-2</v>
      </c>
      <c r="AU773" s="112">
        <f t="shared" si="164"/>
        <v>3.480240978139313E-2</v>
      </c>
      <c r="AV773" s="112">
        <f t="shared" si="165"/>
        <v>8.1401972229827702E-2</v>
      </c>
      <c r="AW773" s="112">
        <f t="shared" si="166"/>
        <v>0.12557593567269637</v>
      </c>
      <c r="AX773" s="112">
        <f t="shared" si="167"/>
        <v>1</v>
      </c>
      <c r="AY773" s="112">
        <f>SUMPRODUCT(AN773:AW773,幕後結果_最佳化!$Z$1005:$AI$1005)</f>
        <v>0.54271171140113483</v>
      </c>
      <c r="AZ773" s="112">
        <f>(SUMPRODUCT(AN773:AW773,MMULT(AN773:AW773,幕後結果!$AB$9:$AK$18)))*252</f>
        <v>5.1774325222492402E-2</v>
      </c>
      <c r="BA773" s="112">
        <f t="shared" si="168"/>
        <v>0.22753972229589364</v>
      </c>
      <c r="BB773" s="88">
        <f t="shared" si="169"/>
        <v>2.1965910231321173</v>
      </c>
      <c r="BC773" s="46"/>
      <c r="BD773" s="46"/>
    </row>
    <row r="774" spans="1:56">
      <c r="A774" s="81">
        <v>773</v>
      </c>
      <c r="B774" s="112">
        <v>0.15625456152148054</v>
      </c>
      <c r="C774" s="112">
        <v>0.50474866938606033</v>
      </c>
      <c r="D774" s="112">
        <v>5.5402759531242074E-2</v>
      </c>
      <c r="E774" s="112">
        <v>0.13707031431357097</v>
      </c>
      <c r="F774" s="112">
        <v>0.63529874947861842</v>
      </c>
      <c r="G774" s="112">
        <v>0.12203129535182056</v>
      </c>
      <c r="H774" s="112">
        <v>0.76493955292193405</v>
      </c>
      <c r="I774" s="112">
        <v>0.54568871632028304</v>
      </c>
      <c r="J774" s="112">
        <v>0.55353873055846825</v>
      </c>
      <c r="K774" s="90">
        <v>0.42373140018177136</v>
      </c>
      <c r="L774" s="91"/>
      <c r="M774" s="92">
        <v>773</v>
      </c>
      <c r="N774" s="115">
        <v>-1.0099711276656764</v>
      </c>
      <c r="O774" s="115">
        <v>1.1903430046766885E-2</v>
      </c>
      <c r="P774" s="115">
        <v>-1.5945829891859278</v>
      </c>
      <c r="Q774" s="115">
        <v>-1.093576800666217</v>
      </c>
      <c r="R774" s="115">
        <v>0.34592044789490134</v>
      </c>
      <c r="S774" s="115">
        <v>-1.1648923000297624</v>
      </c>
      <c r="T774" s="115">
        <v>0.72228236294465853</v>
      </c>
      <c r="U774" s="112">
        <v>0.11477613269994373</v>
      </c>
      <c r="V774" s="112">
        <v>0.13460708587555678</v>
      </c>
      <c r="W774" s="84">
        <v>-0.19235670894883766</v>
      </c>
      <c r="X774" s="46"/>
      <c r="Y774" s="85">
        <v>773</v>
      </c>
      <c r="Z774" s="112">
        <f>(幕後結果!$AB$2+幕後結果!$AB$4*幕後結果_最佳化!$N1775)*12/3</f>
        <v>-1.3022203793344833</v>
      </c>
      <c r="AA774" s="112">
        <f>(幕後結果!$AC$2+幕後結果!$AC$4*幕後結果_最佳化!$O1775)*12/3</f>
        <v>-1.4492663045968834</v>
      </c>
      <c r="AB774" s="112">
        <f>(幕後結果!$AD$2+幕後結果!$AD$4*幕後結果_最佳化!$P1775)*12/3</f>
        <v>-1.2214270909225995</v>
      </c>
      <c r="AC774" s="112">
        <f>(幕後結果!$AE$2+幕後結果!$AE$4*幕後結果_最佳化!$Q1775)*12/3</f>
        <v>-0.33915345700696808</v>
      </c>
      <c r="AD774" s="112">
        <f>(幕後結果!$AF$2+幕後結果!$AF$4*幕後結果_最佳化!$R1775)*12/3</f>
        <v>1.6532615704167106</v>
      </c>
      <c r="AE774" s="112">
        <f>(幕後結果!$AG$2+幕後結果!$AG$4*幕後結果_最佳化!$S1775)*12/3</f>
        <v>-1.3253525795456622</v>
      </c>
      <c r="AF774" s="112">
        <f>(幕後結果!$AH$2+幕後結果!$AH$4*幕後結果_最佳化!$T1775)*12/3</f>
        <v>0.27892480403506836</v>
      </c>
      <c r="AG774" s="112">
        <f>(幕後結果!$AI$2+幕後結果!$AI$4*幕後結果_最佳化!$U1775)*12/3</f>
        <v>-0.75093090583867461</v>
      </c>
      <c r="AH774" s="112">
        <f>(幕後結果!$AJ$2+幕後結果!$AJ$4*幕後結果_最佳化!$V1775)*12/3</f>
        <v>1.2821889955854793</v>
      </c>
      <c r="AI774" s="86">
        <f>(幕後結果!$AK$2+幕後結果!$AK$4*幕後結果_最佳化!$W1775)*12/3</f>
        <v>-0.33878210205197518</v>
      </c>
      <c r="AJ774" s="46"/>
      <c r="AK774" s="46"/>
      <c r="AL774" s="46"/>
      <c r="AM774" s="94">
        <v>773</v>
      </c>
      <c r="AN774" s="112">
        <f t="shared" si="157"/>
        <v>7.6180938045357791E-2</v>
      </c>
      <c r="AO774" s="112">
        <f t="shared" si="158"/>
        <v>5.5440462461650332E-2</v>
      </c>
      <c r="AP774" s="112">
        <f t="shared" si="159"/>
        <v>0.18749879263979352</v>
      </c>
      <c r="AQ774" s="112">
        <f t="shared" si="160"/>
        <v>6.3826799668783157E-2</v>
      </c>
      <c r="AR774" s="112">
        <f t="shared" si="161"/>
        <v>0.16125382835129337</v>
      </c>
      <c r="AS774" s="112">
        <f t="shared" si="162"/>
        <v>6.9403120584046504E-2</v>
      </c>
      <c r="AT774" s="112">
        <f t="shared" si="163"/>
        <v>0.1503266793018892</v>
      </c>
      <c r="AU774" s="112">
        <f t="shared" si="164"/>
        <v>1.8077932433410413E-2</v>
      </c>
      <c r="AV774" s="112">
        <f t="shared" si="165"/>
        <v>8.6648157678588633E-2</v>
      </c>
      <c r="AW774" s="112">
        <f t="shared" si="166"/>
        <v>0.13134328883518726</v>
      </c>
      <c r="AX774" s="112">
        <f t="shared" si="167"/>
        <v>1.0000000000000002</v>
      </c>
      <c r="AY774" s="112">
        <f>SUMPRODUCT(AN774:AW774,幕後結果_最佳化!$Z$1005:$AI$1005)</f>
        <v>0.49921592089416844</v>
      </c>
      <c r="AZ774" s="112">
        <f>(SUMPRODUCT(AN774:AW774,MMULT(AN774:AW774,幕後結果!$AB$9:$AK$18)))*252</f>
        <v>4.9292642092650607E-2</v>
      </c>
      <c r="BA774" s="112">
        <f t="shared" si="168"/>
        <v>0.22201946331943651</v>
      </c>
      <c r="BB774" s="88">
        <f t="shared" si="169"/>
        <v>2.0552969278987563</v>
      </c>
      <c r="BC774" s="46"/>
      <c r="BD774" s="46"/>
    </row>
    <row r="775" spans="1:56">
      <c r="A775" s="81">
        <v>774</v>
      </c>
      <c r="B775" s="112">
        <v>0.26719717803690446</v>
      </c>
      <c r="C775" s="112">
        <v>0.91465024361766001</v>
      </c>
      <c r="D775" s="112">
        <v>0.12274865456067419</v>
      </c>
      <c r="E775" s="112">
        <v>0.22957612118329518</v>
      </c>
      <c r="F775" s="112">
        <v>0.95943827036953966</v>
      </c>
      <c r="G775" s="112">
        <v>0.64413631476662503</v>
      </c>
      <c r="H775" s="112">
        <v>0.63226044922867297</v>
      </c>
      <c r="I775" s="112">
        <v>0.83148982023939788</v>
      </c>
      <c r="J775" s="112">
        <v>0.66416708609689334</v>
      </c>
      <c r="K775" s="90">
        <v>0.21106244873308633</v>
      </c>
      <c r="L775" s="91"/>
      <c r="M775" s="92">
        <v>774</v>
      </c>
      <c r="N775" s="115">
        <v>-0.6213120055023057</v>
      </c>
      <c r="O775" s="115">
        <v>1.3699596014980675</v>
      </c>
      <c r="P775" s="115">
        <v>-1.1613556199827251</v>
      </c>
      <c r="Q775" s="115">
        <v>-0.74024352422086093</v>
      </c>
      <c r="R775" s="115">
        <v>1.74420437197416</v>
      </c>
      <c r="S775" s="115">
        <v>0.36953717339006847</v>
      </c>
      <c r="T775" s="115">
        <v>0.33784618756974633</v>
      </c>
      <c r="U775" s="112">
        <v>0.96006925760992734</v>
      </c>
      <c r="V775" s="112">
        <v>0.4238628650291979</v>
      </c>
      <c r="W775" s="84">
        <v>-0.80274022593304351</v>
      </c>
      <c r="X775" s="46"/>
      <c r="Y775" s="85">
        <v>774</v>
      </c>
      <c r="Z775" s="112">
        <f>(幕後結果!$AB$2+幕後結果!$AB$4*幕後結果_最佳化!$N1776)*12/3</f>
        <v>-0.81968049195892068</v>
      </c>
      <c r="AA775" s="112">
        <f>(幕後結果!$AC$2+幕後結果!$AC$4*幕後結果_最佳化!$O1776)*12/3</f>
        <v>0.45600281609743787</v>
      </c>
      <c r="AB775" s="112">
        <f>(幕後結果!$AD$2+幕後結果!$AD$4*幕後結果_最佳化!$P1776)*12/3</f>
        <v>-0.59128859153466296</v>
      </c>
      <c r="AC775" s="112">
        <f>(幕後結果!$AE$2+幕後結果!$AE$4*幕後結果_最佳化!$Q1776)*12/3</f>
        <v>0.27732219527046897</v>
      </c>
      <c r="AD775" s="112">
        <f>(幕後結果!$AF$2+幕後結果!$AF$4*幕後結果_最佳化!$R1776)*12/3</f>
        <v>3.6823816136937908</v>
      </c>
      <c r="AE775" s="112">
        <f>(幕後結果!$AG$2+幕後結果!$AG$4*幕後結果_最佳化!$S1776)*12/3</f>
        <v>0.94310596981661254</v>
      </c>
      <c r="AF775" s="112">
        <f>(幕後結果!$AH$2+幕後結果!$AH$4*幕後結果_最佳化!$T1776)*12/3</f>
        <v>0.35998439244607106</v>
      </c>
      <c r="AG775" s="112">
        <f>(幕後結果!$AI$2+幕後結果!$AI$4*幕後結果_最佳化!$U1776)*12/3</f>
        <v>0.85274157339823253</v>
      </c>
      <c r="AH775" s="112">
        <f>(幕後結果!$AJ$2+幕後結果!$AJ$4*幕後結果_最佳化!$V1776)*12/3</f>
        <v>1.9481488820336617</v>
      </c>
      <c r="AI775" s="86">
        <f>(幕後結果!$AK$2+幕後結果!$AK$4*幕後結果_最佳化!$W1776)*12/3</f>
        <v>9.9588263759343529E-2</v>
      </c>
      <c r="AJ775" s="46"/>
      <c r="AK775" s="46"/>
      <c r="AL775" s="46"/>
      <c r="AM775" s="94">
        <v>774</v>
      </c>
      <c r="AN775" s="112">
        <f t="shared" si="157"/>
        <v>0.10452823575789268</v>
      </c>
      <c r="AO775" s="112">
        <f t="shared" si="158"/>
        <v>9.3239518235019067E-2</v>
      </c>
      <c r="AP775" s="112">
        <f t="shared" si="159"/>
        <v>0.11156181260309857</v>
      </c>
      <c r="AQ775" s="112">
        <f t="shared" si="160"/>
        <v>8.5405492204558411E-2</v>
      </c>
      <c r="AR775" s="112">
        <f t="shared" si="161"/>
        <v>0.17432660919609963</v>
      </c>
      <c r="AS775" s="112">
        <f t="shared" si="162"/>
        <v>3.0067583010162276E-2</v>
      </c>
      <c r="AT775" s="112">
        <f t="shared" si="163"/>
        <v>6.5088402736566339E-2</v>
      </c>
      <c r="AU775" s="112">
        <f t="shared" si="164"/>
        <v>0.11580281178407927</v>
      </c>
      <c r="AV775" s="112">
        <f t="shared" si="165"/>
        <v>0.15575770313640458</v>
      </c>
      <c r="AW775" s="112">
        <f t="shared" si="166"/>
        <v>6.4221831336119195E-2</v>
      </c>
      <c r="AX775" s="112">
        <f t="shared" si="167"/>
        <v>1</v>
      </c>
      <c r="AY775" s="112">
        <f>SUMPRODUCT(AN775:AW775,幕後結果_最佳化!$Z$1005:$AI$1005)</f>
        <v>0.57731992908981333</v>
      </c>
      <c r="AZ775" s="112">
        <f>(SUMPRODUCT(AN775:AW775,MMULT(AN775:AW775,幕後結果!$AB$9:$AK$18)))*252</f>
        <v>5.6503285368078408E-2</v>
      </c>
      <c r="BA775" s="112">
        <f t="shared" si="168"/>
        <v>0.2377041972033275</v>
      </c>
      <c r="BB775" s="88">
        <f t="shared" si="169"/>
        <v>2.2482561745961975</v>
      </c>
      <c r="BC775" s="46"/>
      <c r="BD775" s="46"/>
    </row>
    <row r="776" spans="1:56">
      <c r="A776" s="81">
        <v>775</v>
      </c>
      <c r="B776" s="112">
        <v>0.50689333716347118</v>
      </c>
      <c r="C776" s="112">
        <v>0.18536692779200248</v>
      </c>
      <c r="D776" s="112">
        <v>0.21838969176507184</v>
      </c>
      <c r="E776" s="112">
        <v>0.70690249583442477</v>
      </c>
      <c r="F776" s="112">
        <v>0.98325324349633481</v>
      </c>
      <c r="G776" s="112">
        <v>0.76011964387867437</v>
      </c>
      <c r="H776" s="112">
        <v>0.13121133892950643</v>
      </c>
      <c r="I776" s="112">
        <v>0.55450164250751044</v>
      </c>
      <c r="J776" s="112">
        <v>8.4649571459454842E-2</v>
      </c>
      <c r="K776" s="90">
        <v>0.48869713780941626</v>
      </c>
      <c r="L776" s="91"/>
      <c r="M776" s="92">
        <v>775</v>
      </c>
      <c r="N776" s="115">
        <v>1.7279893749535508E-2</v>
      </c>
      <c r="O776" s="115">
        <v>-0.8950995853949113</v>
      </c>
      <c r="P776" s="115">
        <v>-0.7776432040806619</v>
      </c>
      <c r="Q776" s="115">
        <v>0.54435819403448427</v>
      </c>
      <c r="R776" s="115">
        <v>2.1261170691564262</v>
      </c>
      <c r="S776" s="115">
        <v>0.70668747909711138</v>
      </c>
      <c r="T776" s="115">
        <v>-1.1206833360352555</v>
      </c>
      <c r="U776" s="112">
        <v>0.13704311595959809</v>
      </c>
      <c r="V776" s="112">
        <v>-1.3744592818481902</v>
      </c>
      <c r="W776" s="84">
        <v>-2.8335865406025989E-2</v>
      </c>
      <c r="X776" s="46"/>
      <c r="Y776" s="85">
        <v>775</v>
      </c>
      <c r="Z776" s="112">
        <f>(幕後結果!$AB$2+幕後結果!$AB$4*幕後結果_最佳化!$N1777)*12/3</f>
        <v>-2.6836465994177185E-2</v>
      </c>
      <c r="AA776" s="112">
        <f>(幕後結果!$AC$2+幕後結果!$AC$4*幕後結果_最佳化!$O1777)*12/3</f>
        <v>-2.6099298247841523</v>
      </c>
      <c r="AB776" s="112">
        <f>(幕後結果!$AD$2+幕後結果!$AD$4*幕後結果_最佳化!$P1777)*12/3</f>
        <v>-0.29673282295363812</v>
      </c>
      <c r="AC776" s="112">
        <f>(幕後結果!$AE$2+幕後結果!$AE$4*幕後結果_最佳化!$Q1777)*12/3</f>
        <v>0.94543915799575162</v>
      </c>
      <c r="AD776" s="112">
        <f>(幕後結果!$AF$2+幕後結果!$AF$4*幕後結果_最佳化!$R1777)*12/3</f>
        <v>3.9995960453155601</v>
      </c>
      <c r="AE776" s="112">
        <f>(幕後結果!$AG$2+幕後結果!$AG$4*幕後結果_最佳化!$S1777)*12/3</f>
        <v>0.74675302419921419</v>
      </c>
      <c r="AF776" s="112">
        <f>(幕後結果!$AH$2+幕後結果!$AH$4*幕後結果_最佳化!$T1777)*12/3</f>
        <v>-0.69148024103464756</v>
      </c>
      <c r="AG776" s="112">
        <f>(幕後結果!$AI$2+幕後結果!$AI$4*幕後結果_最佳化!$U1777)*12/3</f>
        <v>0.54775588673935272</v>
      </c>
      <c r="AH776" s="112">
        <f>(幕後結果!$AJ$2+幕後結果!$AJ$4*幕後結果_最佳化!$V1777)*12/3</f>
        <v>0.40287162011207539</v>
      </c>
      <c r="AI776" s="86">
        <f>(幕後結果!$AK$2+幕後結果!$AK$4*幕後結果_最佳化!$W1777)*12/3</f>
        <v>-0.13672058552078908</v>
      </c>
      <c r="AJ776" s="46"/>
      <c r="AK776" s="46"/>
      <c r="AL776" s="46"/>
      <c r="AM776" s="94">
        <v>775</v>
      </c>
      <c r="AN776" s="112">
        <f t="shared" si="157"/>
        <v>0.19640984640249615</v>
      </c>
      <c r="AO776" s="112">
        <f t="shared" si="158"/>
        <v>0.18963183906164532</v>
      </c>
      <c r="AP776" s="112">
        <f t="shared" si="159"/>
        <v>0.1147856719827348</v>
      </c>
      <c r="AQ776" s="112">
        <f t="shared" si="160"/>
        <v>7.0684094586462465E-2</v>
      </c>
      <c r="AR776" s="112">
        <f t="shared" si="161"/>
        <v>1.223694447041094E-3</v>
      </c>
      <c r="AS776" s="112">
        <f t="shared" si="162"/>
        <v>0.11683270351105199</v>
      </c>
      <c r="AT776" s="112">
        <f t="shared" si="163"/>
        <v>4.0129918716467544E-3</v>
      </c>
      <c r="AU776" s="112">
        <f t="shared" si="164"/>
        <v>9.1434892741072929E-2</v>
      </c>
      <c r="AV776" s="112">
        <f t="shared" si="165"/>
        <v>0.1125458972598955</v>
      </c>
      <c r="AW776" s="112">
        <f t="shared" si="166"/>
        <v>0.10243836813595285</v>
      </c>
      <c r="AX776" s="112">
        <f t="shared" si="167"/>
        <v>0.99999999999999978</v>
      </c>
      <c r="AY776" s="112">
        <f>SUMPRODUCT(AN776:AW776,幕後結果_最佳化!$Z$1005:$AI$1005)</f>
        <v>6.982961405151757E-3</v>
      </c>
      <c r="AZ776" s="112">
        <f>(SUMPRODUCT(AN776:AW776,MMULT(AN776:AW776,幕後結果!$AB$9:$AK$18)))*252</f>
        <v>6.1228303706293633E-2</v>
      </c>
      <c r="BA776" s="112">
        <f t="shared" si="168"/>
        <v>0.24744353640031422</v>
      </c>
      <c r="BB776" s="88">
        <f t="shared" si="169"/>
        <v>-0.14515246232474488</v>
      </c>
      <c r="BC776" s="46"/>
      <c r="BD776" s="46"/>
    </row>
    <row r="777" spans="1:56">
      <c r="A777" s="81">
        <v>776</v>
      </c>
      <c r="B777" s="112">
        <v>0.98303017227060407</v>
      </c>
      <c r="C777" s="112">
        <v>5.5007113514929262E-2</v>
      </c>
      <c r="D777" s="112">
        <v>0.85915897563419774</v>
      </c>
      <c r="E777" s="112">
        <v>9.7689109400077578E-2</v>
      </c>
      <c r="F777" s="112">
        <v>0.67479565788542084</v>
      </c>
      <c r="G777" s="112">
        <v>0.64098703043640781</v>
      </c>
      <c r="H777" s="112">
        <v>9.2296919955902279E-2</v>
      </c>
      <c r="I777" s="112">
        <v>0.1989898205858005</v>
      </c>
      <c r="J777" s="112">
        <v>6.0632873092261397E-2</v>
      </c>
      <c r="K777" s="90">
        <v>0.92882484111830954</v>
      </c>
      <c r="L777" s="91"/>
      <c r="M777" s="92">
        <v>776</v>
      </c>
      <c r="N777" s="115">
        <v>2.1207878994599745</v>
      </c>
      <c r="O777" s="115">
        <v>-1.5981291967618567</v>
      </c>
      <c r="P777" s="115">
        <v>1.0765484411225077</v>
      </c>
      <c r="Q777" s="115">
        <v>-1.294831917683855</v>
      </c>
      <c r="R777" s="115">
        <v>0.45319451153629359</v>
      </c>
      <c r="S777" s="115">
        <v>0.36109833333287628</v>
      </c>
      <c r="T777" s="115">
        <v>-1.3267426120223462</v>
      </c>
      <c r="U777" s="112">
        <v>-0.84523500570832011</v>
      </c>
      <c r="V777" s="112">
        <v>-1.5494826205558634</v>
      </c>
      <c r="W777" s="84">
        <v>1.4670946189333416</v>
      </c>
      <c r="X777" s="46"/>
      <c r="Y777" s="85">
        <v>776</v>
      </c>
      <c r="Z777" s="112">
        <f>(幕後結果!$AB$2+幕後結果!$AB$4*幕後結果_最佳化!$N1778)*12/3</f>
        <v>2.5847747333499318</v>
      </c>
      <c r="AA777" s="112">
        <f>(幕後結果!$AC$2+幕後結果!$AC$4*幕後結果_最佳化!$O1778)*12/3</f>
        <v>-3.3959924513873894</v>
      </c>
      <c r="AB777" s="112">
        <f>(幕後結果!$AD$2+幕後結果!$AD$4*幕後結果_最佳化!$P1778)*12/3</f>
        <v>1.8710295453114256</v>
      </c>
      <c r="AC777" s="112">
        <f>(幕後結果!$AE$2+幕後結果!$AE$4*幕後結果_最佳化!$Q1778)*12/3</f>
        <v>5.2500082202465159E-2</v>
      </c>
      <c r="AD777" s="112">
        <f>(幕後結果!$AF$2+幕後結果!$AF$4*幕後結果_最佳化!$R1778)*12/3</f>
        <v>2.6626171348468231</v>
      </c>
      <c r="AE777" s="112">
        <f>(幕後結果!$AG$2+幕後結果!$AG$4*幕後結果_最佳化!$S1778)*12/3</f>
        <v>-0.26421989239521593</v>
      </c>
      <c r="AF777" s="112">
        <f>(幕後結果!$AH$2+幕後結果!$AH$4*幕後結果_最佳化!$T1778)*12/3</f>
        <v>-1.1665757627851145</v>
      </c>
      <c r="AG777" s="112">
        <f>(幕後結果!$AI$2+幕後結果!$AI$4*幕後結果_最佳化!$U1778)*12/3</f>
        <v>-0.77393860603443443</v>
      </c>
      <c r="AH777" s="112">
        <f>(幕後結果!$AJ$2+幕後結果!$AJ$4*幕後結果_最佳化!$V1778)*12/3</f>
        <v>0.53443600367509791</v>
      </c>
      <c r="AI777" s="86">
        <f>(幕後結果!$AK$2+幕後結果!$AK$4*幕後結果_最佳化!$W1778)*12/3</f>
        <v>0.93725141735950268</v>
      </c>
      <c r="AJ777" s="46"/>
      <c r="AK777" s="46"/>
      <c r="AL777" s="46"/>
      <c r="AM777" s="94">
        <v>776</v>
      </c>
      <c r="AN777" s="112">
        <f t="shared" si="157"/>
        <v>7.3189213476642909E-2</v>
      </c>
      <c r="AO777" s="112">
        <f t="shared" si="158"/>
        <v>8.0198343605968545E-2</v>
      </c>
      <c r="AP777" s="112">
        <f t="shared" si="159"/>
        <v>0.11967551990585003</v>
      </c>
      <c r="AQ777" s="112">
        <f t="shared" si="160"/>
        <v>2.0089359960101083E-2</v>
      </c>
      <c r="AR777" s="112">
        <f t="shared" si="161"/>
        <v>0.1871133599310032</v>
      </c>
      <c r="AS777" s="112">
        <f t="shared" si="162"/>
        <v>1.3899220717187204E-2</v>
      </c>
      <c r="AT777" s="112">
        <f t="shared" si="163"/>
        <v>8.3700271946991978E-2</v>
      </c>
      <c r="AU777" s="112">
        <f t="shared" si="164"/>
        <v>4.0855089870902271E-2</v>
      </c>
      <c r="AV777" s="112">
        <f t="shared" si="165"/>
        <v>0.12245144426635386</v>
      </c>
      <c r="AW777" s="112">
        <f t="shared" si="166"/>
        <v>0.25882817631899874</v>
      </c>
      <c r="AX777" s="112">
        <f t="shared" si="167"/>
        <v>0.99999999999999978</v>
      </c>
      <c r="AY777" s="112">
        <f>SUMPRODUCT(AN777:AW777,幕後結果_最佳化!$Z$1005:$AI$1005)</f>
        <v>0.51902530320718177</v>
      </c>
      <c r="AZ777" s="112">
        <f>(SUMPRODUCT(AN777:AW777,MMULT(AN777:AW777,幕後結果!$AB$9:$AK$18)))*252</f>
        <v>5.9537577408677815E-2</v>
      </c>
      <c r="BA777" s="112">
        <f t="shared" si="168"/>
        <v>0.24400323237342125</v>
      </c>
      <c r="BB777" s="88">
        <f t="shared" si="169"/>
        <v>1.9513073600538298</v>
      </c>
      <c r="BC777" s="46"/>
      <c r="BD777" s="46"/>
    </row>
    <row r="778" spans="1:56">
      <c r="A778" s="81">
        <v>777</v>
      </c>
      <c r="B778" s="112">
        <v>0.76385247450763405</v>
      </c>
      <c r="C778" s="112">
        <v>0.27860586539922183</v>
      </c>
      <c r="D778" s="112">
        <v>0.4230859243115237</v>
      </c>
      <c r="E778" s="112">
        <v>0.93818115143942316</v>
      </c>
      <c r="F778" s="112">
        <v>0.30518537918196342</v>
      </c>
      <c r="G778" s="112">
        <v>0.88865630895582104</v>
      </c>
      <c r="H778" s="112">
        <v>0.11894857580685336</v>
      </c>
      <c r="I778" s="112">
        <v>0.53948052807222924</v>
      </c>
      <c r="J778" s="112">
        <v>0.75034384879276916</v>
      </c>
      <c r="K778" s="90">
        <v>0.53546083439113423</v>
      </c>
      <c r="L778" s="91"/>
      <c r="M778" s="92">
        <v>777</v>
      </c>
      <c r="N778" s="115">
        <v>0.71874986849789113</v>
      </c>
      <c r="O778" s="115">
        <v>-0.58698805252795083</v>
      </c>
      <c r="P778" s="115">
        <v>-0.19400515099459759</v>
      </c>
      <c r="Q778" s="115">
        <v>1.5396827766210182</v>
      </c>
      <c r="R778" s="115">
        <v>-0.50954429506204912</v>
      </c>
      <c r="S778" s="115">
        <v>1.2194132534815596</v>
      </c>
      <c r="T778" s="115">
        <v>-1.1802591708770898</v>
      </c>
      <c r="U778" s="112">
        <v>9.912509931355111E-2</v>
      </c>
      <c r="V778" s="112">
        <v>0.6755721912127447</v>
      </c>
      <c r="W778" s="84">
        <v>8.9004503291122777E-2</v>
      </c>
      <c r="X778" s="46"/>
      <c r="Y778" s="85">
        <v>777</v>
      </c>
      <c r="Z778" s="112">
        <f>(幕後結果!$AB$2+幕後結果!$AB$4*幕後結果_最佳化!$N1779)*12/3</f>
        <v>0.84407385955873471</v>
      </c>
      <c r="AA778" s="112">
        <f>(幕後結果!$AC$2+幕後結果!$AC$4*幕後結果_最佳化!$O1779)*12/3</f>
        <v>-2.124382392132683</v>
      </c>
      <c r="AB778" s="112">
        <f>(幕後結果!$AD$2+幕後結果!$AD$4*幕後結果_最佳化!$P1779)*12/3</f>
        <v>0.45122852638603145</v>
      </c>
      <c r="AC778" s="112">
        <f>(幕後結果!$AE$2+幕後結果!$AE$4*幕後結果_最佳化!$Q1779)*12/3</f>
        <v>1.899881451114106</v>
      </c>
      <c r="AD778" s="112">
        <f>(幕後結果!$AF$2+幕後結果!$AF$4*幕後結果_最佳化!$R1779)*12/3</f>
        <v>1.9389045237233298</v>
      </c>
      <c r="AE778" s="112">
        <f>(幕後結果!$AG$2+幕後結果!$AG$4*幕後結果_最佳化!$S1779)*12/3</f>
        <v>0.93109965541271478</v>
      </c>
      <c r="AF778" s="112">
        <f>(幕後結果!$AH$2+幕後結果!$AH$4*幕後結果_最佳化!$T1779)*12/3</f>
        <v>-0.95281994353887656</v>
      </c>
      <c r="AG778" s="112">
        <f>(幕後結果!$AI$2+幕後結果!$AI$4*幕後結果_最佳化!$U1779)*12/3</f>
        <v>1.2231108551867274</v>
      </c>
      <c r="AH778" s="112">
        <f>(幕後結果!$AJ$2+幕後結果!$AJ$4*幕後結果_最佳化!$V1779)*12/3</f>
        <v>1.3842084471394143</v>
      </c>
      <c r="AI778" s="86">
        <f>(幕後結果!$AK$2+幕後結果!$AK$4*幕後結果_最佳化!$W1779)*12/3</f>
        <v>0.15613799259269259</v>
      </c>
      <c r="AJ778" s="46"/>
      <c r="AK778" s="46"/>
      <c r="AL778" s="46"/>
      <c r="AM778" s="94">
        <v>777</v>
      </c>
      <c r="AN778" s="112">
        <f t="shared" si="157"/>
        <v>1.2293249913576196E-3</v>
      </c>
      <c r="AO778" s="112">
        <f t="shared" si="158"/>
        <v>3.3642151063298553E-3</v>
      </c>
      <c r="AP778" s="112">
        <f t="shared" si="159"/>
        <v>0.21354523092832123</v>
      </c>
      <c r="AQ778" s="112">
        <f t="shared" si="160"/>
        <v>0.21416049240552168</v>
      </c>
      <c r="AR778" s="112">
        <f t="shared" si="161"/>
        <v>0.11286314075854338</v>
      </c>
      <c r="AS778" s="112">
        <f t="shared" si="162"/>
        <v>9.4765131679272196E-2</v>
      </c>
      <c r="AT778" s="112">
        <f t="shared" si="163"/>
        <v>0.12393269636516521</v>
      </c>
      <c r="AU778" s="112">
        <f t="shared" si="164"/>
        <v>1.0830332811608605E-2</v>
      </c>
      <c r="AV778" s="112">
        <f t="shared" si="165"/>
        <v>0.12104769349649809</v>
      </c>
      <c r="AW778" s="112">
        <f t="shared" si="166"/>
        <v>0.10426174145738221</v>
      </c>
      <c r="AX778" s="112">
        <f t="shared" si="167"/>
        <v>1</v>
      </c>
      <c r="AY778" s="112">
        <f>SUMPRODUCT(AN778:AW778,幕後結果_最佳化!$Z$1005:$AI$1005)</f>
        <v>0.66165354715700186</v>
      </c>
      <c r="AZ778" s="112">
        <f>(SUMPRODUCT(AN778:AW778,MMULT(AN778:AW778,幕後結果!$AB$9:$AK$18)))*252</f>
        <v>4.4700262258856607E-2</v>
      </c>
      <c r="BA778" s="112">
        <f t="shared" si="168"/>
        <v>0.21142436533866338</v>
      </c>
      <c r="BB778" s="88">
        <f t="shared" si="169"/>
        <v>2.9265952680802481</v>
      </c>
      <c r="BC778" s="46"/>
      <c r="BD778" s="46"/>
    </row>
    <row r="779" spans="1:56">
      <c r="A779" s="81">
        <v>778</v>
      </c>
      <c r="B779" s="112">
        <v>0.16140040817173684</v>
      </c>
      <c r="C779" s="112">
        <v>0.36983201424955481</v>
      </c>
      <c r="D779" s="112">
        <v>0.35054265908635873</v>
      </c>
      <c r="E779" s="112">
        <v>6.0205726007642513E-2</v>
      </c>
      <c r="F779" s="112">
        <v>0.11769433109082073</v>
      </c>
      <c r="G779" s="112">
        <v>4.803718881062391E-2</v>
      </c>
      <c r="H779" s="112">
        <v>0.2156199769304763</v>
      </c>
      <c r="I779" s="112">
        <v>0.20543494043364863</v>
      </c>
      <c r="J779" s="112">
        <v>1.1715194658628691E-2</v>
      </c>
      <c r="K779" s="90">
        <v>0.92814140601841788</v>
      </c>
      <c r="L779" s="91"/>
      <c r="M779" s="92">
        <v>778</v>
      </c>
      <c r="N779" s="115">
        <v>-0.98871864809686383</v>
      </c>
      <c r="O779" s="115">
        <v>-0.33229829330275101</v>
      </c>
      <c r="P779" s="115">
        <v>-0.38385581299188448</v>
      </c>
      <c r="Q779" s="115">
        <v>-1.5530489027642345</v>
      </c>
      <c r="R779" s="115">
        <v>-1.1865918246765603</v>
      </c>
      <c r="S779" s="115">
        <v>-1.6641904415682469</v>
      </c>
      <c r="T779" s="115">
        <v>-0.78707159915976177</v>
      </c>
      <c r="U779" s="112">
        <v>-0.82236379086547218</v>
      </c>
      <c r="V779" s="112">
        <v>-2.2663430208800728</v>
      </c>
      <c r="W779" s="84">
        <v>1.4620876668411908</v>
      </c>
      <c r="X779" s="46"/>
      <c r="Y779" s="85">
        <v>778</v>
      </c>
      <c r="Z779" s="112">
        <f>(幕後結果!$AB$2+幕後結果!$AB$4*幕後結果_最佳化!$N1780)*12/3</f>
        <v>-1.2758343548909978</v>
      </c>
      <c r="AA779" s="112">
        <f>(幕後結果!$AC$2+幕後結果!$AC$4*幕後結果_最佳化!$O1780)*12/3</f>
        <v>-1.921754857965188</v>
      </c>
      <c r="AB779" s="112">
        <f>(幕後結果!$AD$2+幕後結果!$AD$4*幕後結果_最佳化!$P1780)*12/3</f>
        <v>-0.20156139472307111</v>
      </c>
      <c r="AC779" s="112">
        <f>(幕後結果!$AE$2+幕後結果!$AE$4*幕後結果_最佳化!$Q1780)*12/3</f>
        <v>-0.44521674256547672</v>
      </c>
      <c r="AD779" s="112">
        <f>(幕後結果!$AF$2+幕後結果!$AF$4*幕後結果_最佳化!$R1780)*12/3</f>
        <v>0.11345030651310628</v>
      </c>
      <c r="AE779" s="112">
        <f>(幕後結果!$AG$2+幕後結果!$AG$4*幕後結果_最佳化!$S1780)*12/3</f>
        <v>-2.2262228364770631</v>
      </c>
      <c r="AF779" s="112">
        <f>(幕後結果!$AH$2+幕後結果!$AH$4*幕後結果_最佳化!$T1780)*12/3</f>
        <v>-0.85842496839315885</v>
      </c>
      <c r="AG779" s="112">
        <f>(幕後結果!$AI$2+幕後結果!$AI$4*幕後結果_最佳化!$U1780)*12/3</f>
        <v>-1.8722906300551516</v>
      </c>
      <c r="AH779" s="112">
        <f>(幕後結果!$AJ$2+幕後結果!$AJ$4*幕後結果_最佳化!$V1780)*12/3</f>
        <v>-1.356168669297029</v>
      </c>
      <c r="AI779" s="86">
        <f>(幕後結果!$AK$2+幕後結果!$AK$4*幕後結果_最佳化!$W1780)*12/3</f>
        <v>0.12532401270847954</v>
      </c>
      <c r="AJ779" s="46"/>
      <c r="AK779" s="46"/>
      <c r="AL779" s="46"/>
      <c r="AM779" s="94">
        <v>778</v>
      </c>
      <c r="AN779" s="112">
        <f t="shared" si="157"/>
        <v>0.13454324706531515</v>
      </c>
      <c r="AO779" s="112">
        <f t="shared" si="158"/>
        <v>0.1730071199375374</v>
      </c>
      <c r="AP779" s="112">
        <f t="shared" si="159"/>
        <v>7.7877259852688077E-2</v>
      </c>
      <c r="AQ779" s="112">
        <f t="shared" si="160"/>
        <v>7.2735379252422919E-2</v>
      </c>
      <c r="AR779" s="112">
        <f t="shared" si="161"/>
        <v>5.559686265412038E-2</v>
      </c>
      <c r="AS779" s="112">
        <f t="shared" si="162"/>
        <v>3.592009961985114E-2</v>
      </c>
      <c r="AT779" s="112">
        <f t="shared" si="163"/>
        <v>0.13615903782213806</v>
      </c>
      <c r="AU779" s="112">
        <f t="shared" si="164"/>
        <v>1.3747200095006313E-2</v>
      </c>
      <c r="AV779" s="112">
        <f t="shared" si="165"/>
        <v>0.16149400302887654</v>
      </c>
      <c r="AW779" s="112">
        <f t="shared" si="166"/>
        <v>0.13891979067204399</v>
      </c>
      <c r="AX779" s="112">
        <f t="shared" si="167"/>
        <v>0.99999999999999989</v>
      </c>
      <c r="AY779" s="112">
        <f>SUMPRODUCT(AN779:AW779,幕後結果_最佳化!$Z$1005:$AI$1005)</f>
        <v>0.16172123597538032</v>
      </c>
      <c r="AZ779" s="112">
        <f>(SUMPRODUCT(AN779:AW779,MMULT(AN779:AW779,幕後結果!$AB$9:$AK$18)))*252</f>
        <v>5.2556177735191265E-2</v>
      </c>
      <c r="BA779" s="112">
        <f t="shared" si="168"/>
        <v>0.22925134183945634</v>
      </c>
      <c r="BB779" s="88">
        <f t="shared" si="169"/>
        <v>0.51830115811749666</v>
      </c>
      <c r="BC779" s="46"/>
      <c r="BD779" s="46"/>
    </row>
    <row r="780" spans="1:56">
      <c r="A780" s="81">
        <v>779</v>
      </c>
      <c r="B780" s="112">
        <v>0.29405475515110302</v>
      </c>
      <c r="C780" s="112">
        <v>0.30535014807776162</v>
      </c>
      <c r="D780" s="112">
        <v>0.56723056798884075</v>
      </c>
      <c r="E780" s="112">
        <v>0.81756866584326393</v>
      </c>
      <c r="F780" s="112">
        <v>0.3373059767670008</v>
      </c>
      <c r="G780" s="112">
        <v>0.92992543751743395</v>
      </c>
      <c r="H780" s="112">
        <v>0.9554068540423839</v>
      </c>
      <c r="I780" s="112">
        <v>0.61617321596636754</v>
      </c>
      <c r="J780" s="112">
        <v>0.29792740595672651</v>
      </c>
      <c r="K780" s="90">
        <v>0.36494654763636647</v>
      </c>
      <c r="L780" s="91"/>
      <c r="M780" s="92">
        <v>779</v>
      </c>
      <c r="N780" s="115">
        <v>-0.54157762338499194</v>
      </c>
      <c r="O780" s="115">
        <v>-0.50907408462823056</v>
      </c>
      <c r="P780" s="115">
        <v>0.16932773189982187</v>
      </c>
      <c r="Q780" s="115">
        <v>0.90613827584192896</v>
      </c>
      <c r="R780" s="115">
        <v>-0.41982684346393118</v>
      </c>
      <c r="S780" s="115">
        <v>1.4752359294450668</v>
      </c>
      <c r="T780" s="115">
        <v>1.6997057251774963</v>
      </c>
      <c r="U780" s="112">
        <v>0.29544551520831386</v>
      </c>
      <c r="V780" s="112">
        <v>-0.53037087986226183</v>
      </c>
      <c r="W780" s="84">
        <v>-0.34526774216907868</v>
      </c>
      <c r="X780" s="46"/>
      <c r="Y780" s="85">
        <v>779</v>
      </c>
      <c r="Z780" s="112">
        <f>(幕後結果!$AB$2+幕後結果!$AB$4*幕後結果_最佳化!$N1781)*12/3</f>
        <v>-0.72068623819565547</v>
      </c>
      <c r="AA780" s="112">
        <f>(幕後結果!$AC$2+幕後結果!$AC$4*幕後結果_最佳化!$O1781)*12/3</f>
        <v>-2.1265149093590017</v>
      </c>
      <c r="AB780" s="112">
        <f>(幕後結果!$AD$2+幕後結果!$AD$4*幕後結果_最佳化!$P1781)*12/3</f>
        <v>0.39418154505283942</v>
      </c>
      <c r="AC780" s="112">
        <f>(幕後結果!$AE$2+幕後結果!$AE$4*幕後結果_最佳化!$Q1781)*12/3</f>
        <v>1.4645254720163436</v>
      </c>
      <c r="AD780" s="112">
        <f>(幕後結果!$AF$2+幕後結果!$AF$4*幕後結果_最佳化!$R1781)*12/3</f>
        <v>1.5876683444101467</v>
      </c>
      <c r="AE780" s="112">
        <f>(幕後結果!$AG$2+幕後結果!$AG$4*幕後結果_最佳化!$S1781)*12/3</f>
        <v>1.23046115872456</v>
      </c>
      <c r="AF780" s="112">
        <f>(幕後結果!$AH$2+幕後結果!$AH$4*幕後結果_最佳化!$T1781)*12/3</f>
        <v>0.98505671387033933</v>
      </c>
      <c r="AG780" s="112">
        <f>(幕後結果!$AI$2+幕後結果!$AI$4*幕後結果_最佳化!$U1781)*12/3</f>
        <v>1.1283930492252092</v>
      </c>
      <c r="AH780" s="112">
        <f>(幕後結果!$AJ$2+幕後結果!$AJ$4*幕後結果_最佳化!$V1781)*12/3</f>
        <v>0.62227133450751215</v>
      </c>
      <c r="AI780" s="86">
        <f>(幕後結果!$AK$2+幕後結果!$AK$4*幕後結果_最佳化!$W1781)*12/3</f>
        <v>-0.3505557297491706</v>
      </c>
      <c r="AJ780" s="46"/>
      <c r="AK780" s="46"/>
      <c r="AL780" s="46"/>
      <c r="AM780" s="94">
        <v>779</v>
      </c>
      <c r="AN780" s="112">
        <f t="shared" si="157"/>
        <v>0.14745534324364931</v>
      </c>
      <c r="AO780" s="112">
        <f t="shared" si="158"/>
        <v>0.23368250435065391</v>
      </c>
      <c r="AP780" s="112">
        <f t="shared" si="159"/>
        <v>0.24611746329011464</v>
      </c>
      <c r="AQ780" s="112">
        <f t="shared" si="160"/>
        <v>1.051853111844862E-2</v>
      </c>
      <c r="AR780" s="112">
        <f t="shared" si="161"/>
        <v>0.10686899293310959</v>
      </c>
      <c r="AS780" s="112">
        <f t="shared" si="162"/>
        <v>3.1537350701399236E-2</v>
      </c>
      <c r="AT780" s="112">
        <f t="shared" si="163"/>
        <v>6.8761521287775018E-2</v>
      </c>
      <c r="AU780" s="112">
        <f t="shared" si="164"/>
        <v>7.7454641598918947E-2</v>
      </c>
      <c r="AV780" s="112">
        <f t="shared" si="165"/>
        <v>5.7824265055200878E-2</v>
      </c>
      <c r="AW780" s="112">
        <f t="shared" si="166"/>
        <v>1.9779386420729777E-2</v>
      </c>
      <c r="AX780" s="112">
        <f t="shared" si="167"/>
        <v>0.99999999999999989</v>
      </c>
      <c r="AY780" s="112">
        <f>SUMPRODUCT(AN780:AW780,幕後結果_最佳化!$Z$1005:$AI$1005)</f>
        <v>0.10116969168576932</v>
      </c>
      <c r="AZ780" s="112">
        <f>(SUMPRODUCT(AN780:AW780,MMULT(AN780:AW780,幕後結果!$AB$9:$AK$18)))*252</f>
        <v>6.9010740181777178E-2</v>
      </c>
      <c r="BA780" s="112">
        <f t="shared" si="168"/>
        <v>0.26269895352242495</v>
      </c>
      <c r="BB780" s="88">
        <f t="shared" si="169"/>
        <v>0.22181166275866115</v>
      </c>
      <c r="BC780" s="46"/>
      <c r="BD780" s="46"/>
    </row>
    <row r="781" spans="1:56">
      <c r="A781" s="81">
        <v>780</v>
      </c>
      <c r="B781" s="112">
        <v>0.92524259560897582</v>
      </c>
      <c r="C781" s="112">
        <v>0.92881742993896199</v>
      </c>
      <c r="D781" s="112">
        <v>0.93088340756509314</v>
      </c>
      <c r="E781" s="112">
        <v>0.40789181611944891</v>
      </c>
      <c r="F781" s="112">
        <v>0.31879089932152804</v>
      </c>
      <c r="G781" s="112">
        <v>0.87778055855547144</v>
      </c>
      <c r="H781" s="112">
        <v>0.69814377741088185</v>
      </c>
      <c r="I781" s="112">
        <v>0.41271702441471825</v>
      </c>
      <c r="J781" s="112">
        <v>0.97773984926214474</v>
      </c>
      <c r="K781" s="90">
        <v>0.28977059387359771</v>
      </c>
      <c r="L781" s="91"/>
      <c r="M781" s="92">
        <v>780</v>
      </c>
      <c r="N781" s="115">
        <v>1.441247374609077</v>
      </c>
      <c r="O781" s="115">
        <v>1.4670401259769075</v>
      </c>
      <c r="P781" s="115">
        <v>1.482402666616222</v>
      </c>
      <c r="Q781" s="115">
        <v>-0.23297137683177344</v>
      </c>
      <c r="R781" s="115">
        <v>-0.47108253214179918</v>
      </c>
      <c r="S781" s="115">
        <v>1.1639633050601093</v>
      </c>
      <c r="T781" s="115">
        <v>0.51906925809745974</v>
      </c>
      <c r="U781" s="112">
        <v>-0.22056128488134227</v>
      </c>
      <c r="V781" s="112">
        <v>2.0091587433244245</v>
      </c>
      <c r="W781" s="84">
        <v>-0.55405502621324232</v>
      </c>
      <c r="X781" s="46"/>
      <c r="Y781" s="85">
        <v>780</v>
      </c>
      <c r="Z781" s="112">
        <f>(幕後結果!$AB$2+幕後結果!$AB$4*幕後結果_最佳化!$N1782)*12/3</f>
        <v>1.7410909250207152</v>
      </c>
      <c r="AA781" s="112">
        <f>(幕後結果!$AC$2+幕後結果!$AC$4*幕後結果_最佳化!$O1782)*12/3</f>
        <v>0.76899248254360264</v>
      </c>
      <c r="AB781" s="112">
        <f>(幕後結果!$AD$2+幕後結果!$AD$4*幕後結果_最佳化!$P1782)*12/3</f>
        <v>2.3291253178556888</v>
      </c>
      <c r="AC781" s="112">
        <f>(幕後結果!$AE$2+幕後結果!$AE$4*幕後結果_最佳化!$Q1782)*12/3</f>
        <v>1.4080586612311763</v>
      </c>
      <c r="AD781" s="112">
        <f>(幕後結果!$AF$2+幕後結果!$AF$4*幕後結果_最佳化!$R1782)*12/3</f>
        <v>2.6204930577673147</v>
      </c>
      <c r="AE781" s="112">
        <f>(幕後結果!$AG$2+幕後結果!$AG$4*幕後結果_最佳化!$S1782)*12/3</f>
        <v>1.4199489539977777</v>
      </c>
      <c r="AF781" s="112">
        <f>(幕後結果!$AH$2+幕後結果!$AH$4*幕後結果_最佳化!$T1782)*12/3</f>
        <v>0.38675581604699949</v>
      </c>
      <c r="AG781" s="112">
        <f>(幕後結果!$AI$2+幕後結果!$AI$4*幕後結果_最佳化!$U1782)*12/3</f>
        <v>1.1569941139118578</v>
      </c>
      <c r="AH781" s="112">
        <f>(幕後結果!$AJ$2+幕後結果!$AJ$4*幕後結果_最佳化!$V1782)*12/3</f>
        <v>3.3142890898020205</v>
      </c>
      <c r="AI781" s="86">
        <f>(幕後結果!$AK$2+幕後結果!$AK$4*幕後結果_最佳化!$W1782)*12/3</f>
        <v>0.95832051184774514</v>
      </c>
      <c r="AJ781" s="46"/>
      <c r="AK781" s="46"/>
      <c r="AL781" s="46"/>
      <c r="AM781" s="94">
        <v>780</v>
      </c>
      <c r="AN781" s="112">
        <f t="shared" si="157"/>
        <v>0.16344740562917698</v>
      </c>
      <c r="AO781" s="112">
        <f t="shared" si="158"/>
        <v>0.10107206932872835</v>
      </c>
      <c r="AP781" s="112">
        <f t="shared" si="159"/>
        <v>3.046040519315462E-2</v>
      </c>
      <c r="AQ781" s="112">
        <f t="shared" si="160"/>
        <v>8.4668279805812638E-2</v>
      </c>
      <c r="AR781" s="112">
        <f t="shared" si="161"/>
        <v>0.12947518048106768</v>
      </c>
      <c r="AS781" s="112">
        <f t="shared" si="162"/>
        <v>0.10853584765046664</v>
      </c>
      <c r="AT781" s="112">
        <f t="shared" si="163"/>
        <v>9.7483029669809984E-2</v>
      </c>
      <c r="AU781" s="112">
        <f t="shared" si="164"/>
        <v>0.12549408422508826</v>
      </c>
      <c r="AV781" s="112">
        <f t="shared" si="165"/>
        <v>9.6478925921307468E-2</v>
      </c>
      <c r="AW781" s="112">
        <f t="shared" si="166"/>
        <v>6.2884772095387564E-2</v>
      </c>
      <c r="AX781" s="112">
        <f t="shared" si="167"/>
        <v>1.0000000000000002</v>
      </c>
      <c r="AY781" s="112">
        <f>SUMPRODUCT(AN781:AW781,幕後結果_最佳化!$Z$1005:$AI$1005)</f>
        <v>0.35665642591312408</v>
      </c>
      <c r="AZ781" s="112">
        <f>(SUMPRODUCT(AN781:AW781,MMULT(AN781:AW781,幕後結果!$AB$9:$AK$18)))*252</f>
        <v>5.4288556856823968E-2</v>
      </c>
      <c r="BA781" s="112">
        <f t="shared" si="168"/>
        <v>0.23299904904703789</v>
      </c>
      <c r="BB781" s="88">
        <f t="shared" si="169"/>
        <v>1.3465995985665284</v>
      </c>
      <c r="BC781" s="46"/>
      <c r="BD781" s="46"/>
    </row>
    <row r="782" spans="1:56">
      <c r="A782" s="81">
        <v>781</v>
      </c>
      <c r="B782" s="112">
        <v>0.27238620747053743</v>
      </c>
      <c r="C782" s="112">
        <v>0.59138121919581343</v>
      </c>
      <c r="D782" s="112">
        <v>6.7579002184388282E-2</v>
      </c>
      <c r="E782" s="112">
        <v>0.95249208497519877</v>
      </c>
      <c r="F782" s="112">
        <v>0.38045312091678563</v>
      </c>
      <c r="G782" s="112">
        <v>0.99407084327520123</v>
      </c>
      <c r="H782" s="112">
        <v>9.9880700060568151E-2</v>
      </c>
      <c r="I782" s="112">
        <v>0.73750575022959097</v>
      </c>
      <c r="J782" s="112">
        <v>0.35702986840929274</v>
      </c>
      <c r="K782" s="90">
        <v>0.53585092811119184</v>
      </c>
      <c r="L782" s="91"/>
      <c r="M782" s="92">
        <v>781</v>
      </c>
      <c r="N782" s="115">
        <v>-0.60561202558167504</v>
      </c>
      <c r="O782" s="115">
        <v>0.23109942526421268</v>
      </c>
      <c r="P782" s="115">
        <v>-1.4940673973216727</v>
      </c>
      <c r="Q782" s="115">
        <v>1.669512627059055</v>
      </c>
      <c r="R782" s="115">
        <v>-0.30429094670272366</v>
      </c>
      <c r="S782" s="115">
        <v>2.5163328470838038</v>
      </c>
      <c r="T782" s="115">
        <v>-1.2822316400662916</v>
      </c>
      <c r="U782" s="112">
        <v>0.6356746544877282</v>
      </c>
      <c r="V782" s="112">
        <v>-0.36640922539571535</v>
      </c>
      <c r="W782" s="84">
        <v>8.9986247016548324E-2</v>
      </c>
      <c r="X782" s="46"/>
      <c r="Y782" s="85">
        <v>781</v>
      </c>
      <c r="Z782" s="112">
        <f>(幕後結果!$AB$2+幕後結果!$AB$4*幕後結果_最佳化!$N1783)*12/3</f>
        <v>-0.8001881756573489</v>
      </c>
      <c r="AA782" s="112">
        <f>(幕後結果!$AC$2+幕後結果!$AC$4*幕後結果_最佳化!$O1783)*12/3</f>
        <v>-1.1120654673170995</v>
      </c>
      <c r="AB782" s="112">
        <f>(幕後結果!$AD$2+幕後結果!$AD$4*幕後結果_最佳化!$P1783)*12/3</f>
        <v>-0.99033822789054582</v>
      </c>
      <c r="AC782" s="112">
        <f>(幕後結果!$AE$2+幕後結果!$AE$4*幕後結果_最佳化!$Q1783)*12/3</f>
        <v>1.7502181033673816</v>
      </c>
      <c r="AD782" s="112">
        <f>(幕後結果!$AF$2+幕後結果!$AF$4*幕後結果_最佳化!$R1783)*12/3</f>
        <v>1.7839012887980277</v>
      </c>
      <c r="AE782" s="112">
        <f>(幕後結果!$AG$2+幕後結果!$AG$4*幕後結果_最佳化!$S1783)*12/3</f>
        <v>2.544086288006937</v>
      </c>
      <c r="AF782" s="112">
        <f>(幕後結果!$AH$2+幕後結果!$AH$4*幕後結果_最佳化!$T1783)*12/3</f>
        <v>-1.0158738090211632</v>
      </c>
      <c r="AG782" s="112">
        <f>(幕後結果!$AI$2+幕後結果!$AI$4*幕後結果_最佳化!$U1783)*12/3</f>
        <v>1.5433084278451359</v>
      </c>
      <c r="AH782" s="112">
        <f>(幕後結果!$AJ$2+幕後結果!$AJ$4*幕後結果_最佳化!$V1783)*12/3</f>
        <v>5.6958834007829529E-2</v>
      </c>
      <c r="AI782" s="86">
        <f>(幕後結果!$AK$2+幕後結果!$AK$4*幕後結果_最佳化!$W1783)*12/3</f>
        <v>-7.6829873598381726E-2</v>
      </c>
      <c r="AJ782" s="46"/>
      <c r="AK782" s="46"/>
      <c r="AL782" s="46"/>
      <c r="AM782" s="94">
        <v>781</v>
      </c>
      <c r="AN782" s="112">
        <f t="shared" si="157"/>
        <v>0.17495956853124839</v>
      </c>
      <c r="AO782" s="112">
        <f t="shared" si="158"/>
        <v>9.2241517152794161E-2</v>
      </c>
      <c r="AP782" s="112">
        <f t="shared" si="159"/>
        <v>6.1081660342841945E-2</v>
      </c>
      <c r="AQ782" s="112">
        <f t="shared" si="160"/>
        <v>0.17989910747150065</v>
      </c>
      <c r="AR782" s="112">
        <f t="shared" si="161"/>
        <v>3.0405495813618729E-2</v>
      </c>
      <c r="AS782" s="112">
        <f t="shared" si="162"/>
        <v>2.7085327317315958E-2</v>
      </c>
      <c r="AT782" s="112">
        <f t="shared" si="163"/>
        <v>8.0784605124092704E-2</v>
      </c>
      <c r="AU782" s="112">
        <f t="shared" si="164"/>
        <v>4.8204202857222836E-2</v>
      </c>
      <c r="AV782" s="112">
        <f t="shared" si="165"/>
        <v>0.18825863856058958</v>
      </c>
      <c r="AW782" s="112">
        <f t="shared" si="166"/>
        <v>0.11707987682877494</v>
      </c>
      <c r="AX782" s="112">
        <f t="shared" si="167"/>
        <v>0.99999999999999989</v>
      </c>
      <c r="AY782" s="112">
        <f>SUMPRODUCT(AN782:AW782,幕後結果_最佳化!$Z$1005:$AI$1005)</f>
        <v>0.35294576827060292</v>
      </c>
      <c r="AZ782" s="112">
        <f>(SUMPRODUCT(AN782:AW782,MMULT(AN782:AW782,幕後結果!$AB$9:$AK$18)))*252</f>
        <v>4.8764911285010919E-2</v>
      </c>
      <c r="BA782" s="112">
        <f t="shared" si="168"/>
        <v>0.22082778648759516</v>
      </c>
      <c r="BB782" s="88">
        <f t="shared" si="169"/>
        <v>1.4040161032362635</v>
      </c>
      <c r="BC782" s="46"/>
      <c r="BD782" s="46"/>
    </row>
    <row r="783" spans="1:56">
      <c r="A783" s="81">
        <v>782</v>
      </c>
      <c r="B783" s="112">
        <v>0.65062698184124113</v>
      </c>
      <c r="C783" s="112">
        <v>0.88565260744893215</v>
      </c>
      <c r="D783" s="112">
        <v>8.9792154069080921E-2</v>
      </c>
      <c r="E783" s="112">
        <v>0.3311162156853269</v>
      </c>
      <c r="F783" s="112">
        <v>0.51287798736369461</v>
      </c>
      <c r="G783" s="112">
        <v>0.75456883815817521</v>
      </c>
      <c r="H783" s="112">
        <v>0.68768798439889633</v>
      </c>
      <c r="I783" s="112">
        <v>0.4160742501959469</v>
      </c>
      <c r="J783" s="112">
        <v>0.21612018962588664</v>
      </c>
      <c r="K783" s="90">
        <v>3.7399765144599861E-2</v>
      </c>
      <c r="L783" s="91"/>
      <c r="M783" s="92">
        <v>782</v>
      </c>
      <c r="N783" s="115">
        <v>0.38701373959061303</v>
      </c>
      <c r="O783" s="115">
        <v>1.2037278478865499</v>
      </c>
      <c r="P783" s="115">
        <v>-1.3420360468370236</v>
      </c>
      <c r="Q783" s="115">
        <v>-0.43683304599067813</v>
      </c>
      <c r="R783" s="115">
        <v>3.2285935413578125E-2</v>
      </c>
      <c r="S783" s="115">
        <v>0.68893793824050487</v>
      </c>
      <c r="T783" s="115">
        <v>0.48930747298308569</v>
      </c>
      <c r="U783" s="112">
        <v>-0.21194684919723755</v>
      </c>
      <c r="V783" s="112">
        <v>-0.78536366289135118</v>
      </c>
      <c r="W783" s="84">
        <v>-1.781691643996913</v>
      </c>
      <c r="X783" s="46"/>
      <c r="Y783" s="85">
        <v>782</v>
      </c>
      <c r="Z783" s="112">
        <f>(幕後結果!$AB$2+幕後結果!$AB$4*幕後結果_最佳化!$N1784)*12/3</f>
        <v>0.43220673705225193</v>
      </c>
      <c r="AA783" s="112">
        <f>(幕後結果!$AC$2+幕後結果!$AC$4*幕後結果_最佳化!$O1784)*12/3</f>
        <v>0.3145317934432863</v>
      </c>
      <c r="AB783" s="112">
        <f>(幕後結果!$AD$2+幕後結果!$AD$4*幕後結果_最佳化!$P1784)*12/3</f>
        <v>-0.46094267070656486</v>
      </c>
      <c r="AC783" s="112">
        <f>(幕後結果!$AE$2+幕後結果!$AE$4*幕後結果_最佳化!$Q1784)*12/3</f>
        <v>0.48604679963737835</v>
      </c>
      <c r="AD783" s="112">
        <f>(幕後結果!$AF$2+幕後結果!$AF$4*幕後結果_最佳化!$R1784)*12/3</f>
        <v>2.2552747018552162</v>
      </c>
      <c r="AE783" s="112">
        <f>(幕後結果!$AG$2+幕後結果!$AG$4*幕後結果_最佳化!$S1784)*12/3</f>
        <v>0.88264515712132541</v>
      </c>
      <c r="AF783" s="112">
        <f>(幕後結果!$AH$2+幕後結果!$AH$4*幕後結果_最佳化!$T1784)*12/3</f>
        <v>0.17153826258795865</v>
      </c>
      <c r="AG783" s="112">
        <f>(幕後結果!$AI$2+幕後結果!$AI$4*幕後結果_最佳化!$U1784)*12/3</f>
        <v>0.21910239086290115</v>
      </c>
      <c r="AH783" s="112">
        <f>(幕後結果!$AJ$2+幕後結果!$AJ$4*幕後結果_最佳化!$V1784)*12/3</f>
        <v>0.61227713443373655</v>
      </c>
      <c r="AI783" s="86">
        <f>(幕後結果!$AK$2+幕後結果!$AK$4*幕後結果_最佳化!$W1784)*12/3</f>
        <v>-0.85583045866558427</v>
      </c>
      <c r="AJ783" s="46"/>
      <c r="AK783" s="46"/>
      <c r="AL783" s="46"/>
      <c r="AM783" s="94">
        <v>782</v>
      </c>
      <c r="AN783" s="112">
        <f t="shared" si="157"/>
        <v>9.089223430749499E-2</v>
      </c>
      <c r="AO783" s="112">
        <f t="shared" si="158"/>
        <v>0.10128866061804563</v>
      </c>
      <c r="AP783" s="112">
        <f t="shared" si="159"/>
        <v>4.2372817921905725E-2</v>
      </c>
      <c r="AQ783" s="112">
        <f t="shared" si="160"/>
        <v>0.12315467899659704</v>
      </c>
      <c r="AR783" s="112">
        <f t="shared" si="161"/>
        <v>0.14193902994372309</v>
      </c>
      <c r="AS783" s="112">
        <f t="shared" si="162"/>
        <v>0.15135711111951144</v>
      </c>
      <c r="AT783" s="112">
        <f t="shared" si="163"/>
        <v>0.10577599896971913</v>
      </c>
      <c r="AU783" s="112">
        <f t="shared" si="164"/>
        <v>0.10025606196089824</v>
      </c>
      <c r="AV783" s="112">
        <f t="shared" si="165"/>
        <v>0.1407484546648205</v>
      </c>
      <c r="AW783" s="112">
        <f t="shared" si="166"/>
        <v>2.2149514972841225E-3</v>
      </c>
      <c r="AX783" s="112">
        <f t="shared" si="167"/>
        <v>0.99999999999999989</v>
      </c>
      <c r="AY783" s="112">
        <f>SUMPRODUCT(AN783:AW783,幕後結果_最佳化!$Z$1005:$AI$1005)</f>
        <v>0.46324844677037424</v>
      </c>
      <c r="AZ783" s="112">
        <f>(SUMPRODUCT(AN783:AW783,MMULT(AN783:AW783,幕後結果!$AB$9:$AK$18)))*252</f>
        <v>5.1615796606263385E-2</v>
      </c>
      <c r="BA783" s="112">
        <f t="shared" si="168"/>
        <v>0.22719110151206051</v>
      </c>
      <c r="BB783" s="88">
        <f t="shared" si="169"/>
        <v>1.850197670475487</v>
      </c>
      <c r="BC783" s="46"/>
      <c r="BD783" s="46"/>
    </row>
    <row r="784" spans="1:56">
      <c r="A784" s="81">
        <v>783</v>
      </c>
      <c r="B784" s="112">
        <v>0.75361871398656843</v>
      </c>
      <c r="C784" s="112">
        <v>0.19745065017338015</v>
      </c>
      <c r="D784" s="112">
        <v>0.1795187548205095</v>
      </c>
      <c r="E784" s="112">
        <v>0.95627367878045355</v>
      </c>
      <c r="F784" s="112">
        <v>0.51880849040616916</v>
      </c>
      <c r="G784" s="112">
        <v>1.1463306034106058E-2</v>
      </c>
      <c r="H784" s="112">
        <v>0.68154699666118423</v>
      </c>
      <c r="I784" s="112">
        <v>0.77603015697682998</v>
      </c>
      <c r="J784" s="112">
        <v>0.43994773977949797</v>
      </c>
      <c r="K784" s="90">
        <v>0.70260783547004224</v>
      </c>
      <c r="L784" s="91"/>
      <c r="M784" s="92">
        <v>783</v>
      </c>
      <c r="N784" s="115">
        <v>0.68592156267099891</v>
      </c>
      <c r="O784" s="115">
        <v>-0.85076249340811527</v>
      </c>
      <c r="P784" s="115">
        <v>-0.91720064358173214</v>
      </c>
      <c r="Q784" s="115">
        <v>1.7089908605298616</v>
      </c>
      <c r="R784" s="115">
        <v>4.7163372929495261E-2</v>
      </c>
      <c r="S784" s="115">
        <v>-2.2746553646192424</v>
      </c>
      <c r="T784" s="115">
        <v>0.4720291155735451</v>
      </c>
      <c r="U784" s="112">
        <v>0.75885435541105462</v>
      </c>
      <c r="V784" s="112">
        <v>-0.15110171512893061</v>
      </c>
      <c r="W784" s="84">
        <v>0.53191577780794108</v>
      </c>
      <c r="X784" s="46"/>
      <c r="Y784" s="85">
        <v>783</v>
      </c>
      <c r="Z784" s="112">
        <f>(幕後結果!$AB$2+幕後結果!$AB$4*幕後結果_最佳化!$N1785)*12/3</f>
        <v>0.80331586343023931</v>
      </c>
      <c r="AA784" s="112">
        <f>(幕後結果!$AC$2+幕後結果!$AC$4*幕後結果_最佳化!$O1785)*12/3</f>
        <v>-2.490735097907292</v>
      </c>
      <c r="AB784" s="112">
        <f>(幕後結果!$AD$2+幕後結果!$AD$4*幕後結果_最佳化!$P1785)*12/3</f>
        <v>-0.21169668255225327</v>
      </c>
      <c r="AC784" s="112">
        <f>(幕後結果!$AE$2+幕後結果!$AE$4*幕後結果_最佳化!$Q1785)*12/3</f>
        <v>1.8045767519926141</v>
      </c>
      <c r="AD784" s="112">
        <f>(幕後結果!$AF$2+幕後結果!$AF$4*幕後結果_最佳化!$R1785)*12/3</f>
        <v>2.3446863146943353</v>
      </c>
      <c r="AE784" s="112">
        <f>(幕後結果!$AG$2+幕後結果!$AG$4*幕後結果_最佳化!$S1785)*12/3</f>
        <v>-2.6037996776744006</v>
      </c>
      <c r="AF784" s="112">
        <f>(幕後結果!$AH$2+幕後結果!$AH$4*幕後結果_最佳化!$T1785)*12/3</f>
        <v>0.25470440132195038</v>
      </c>
      <c r="AG784" s="112">
        <f>(幕後結果!$AI$2+幕後結果!$AI$4*幕後結果_最佳化!$U1785)*12/3</f>
        <v>1.3236591571940575</v>
      </c>
      <c r="AH784" s="112">
        <f>(幕後結果!$AJ$2+幕後結果!$AJ$4*幕後結果_最佳化!$V1785)*12/3</f>
        <v>1.0199763436826679</v>
      </c>
      <c r="AI784" s="86">
        <f>(幕後結果!$AK$2+幕後結果!$AK$4*幕後結果_最佳化!$W1785)*12/3</f>
        <v>0.19536843484582719</v>
      </c>
      <c r="AJ784" s="46"/>
      <c r="AK784" s="46"/>
      <c r="AL784" s="46"/>
      <c r="AM784" s="94">
        <v>783</v>
      </c>
      <c r="AN784" s="112">
        <f t="shared" si="157"/>
        <v>2.1859053560760403E-2</v>
      </c>
      <c r="AO784" s="112">
        <f t="shared" si="158"/>
        <v>0.18865795015374595</v>
      </c>
      <c r="AP784" s="112">
        <f t="shared" si="159"/>
        <v>0.17472345313403159</v>
      </c>
      <c r="AQ784" s="112">
        <f t="shared" si="160"/>
        <v>0.18155730731314607</v>
      </c>
      <c r="AR784" s="112">
        <f t="shared" si="161"/>
        <v>6.0815085113408177E-2</v>
      </c>
      <c r="AS784" s="112">
        <f t="shared" si="162"/>
        <v>3.3151750386655354E-2</v>
      </c>
      <c r="AT784" s="112">
        <f t="shared" si="163"/>
        <v>7.5894704025176007E-2</v>
      </c>
      <c r="AU784" s="112">
        <f t="shared" si="164"/>
        <v>4.099074465967243E-2</v>
      </c>
      <c r="AV784" s="112">
        <f t="shared" si="165"/>
        <v>2.9009816727655471E-2</v>
      </c>
      <c r="AW784" s="112">
        <f t="shared" si="166"/>
        <v>0.19334013492574845</v>
      </c>
      <c r="AX784" s="112">
        <f t="shared" si="167"/>
        <v>0.99999999999999989</v>
      </c>
      <c r="AY784" s="112">
        <f>SUMPRODUCT(AN784:AW784,幕後結果_最佳化!$Z$1005:$AI$1005)</f>
        <v>0.17153734359334408</v>
      </c>
      <c r="AZ784" s="112">
        <f>(SUMPRODUCT(AN784:AW784,MMULT(AN784:AW784,幕後結果!$AB$9:$AK$18)))*252</f>
        <v>5.8114229508978509E-2</v>
      </c>
      <c r="BA784" s="112">
        <f t="shared" si="168"/>
        <v>0.24106893103213967</v>
      </c>
      <c r="BB784" s="88">
        <f t="shared" si="169"/>
        <v>0.53361228691968587</v>
      </c>
      <c r="BC784" s="46"/>
      <c r="BD784" s="46"/>
    </row>
    <row r="785" spans="1:56">
      <c r="A785" s="81">
        <v>784</v>
      </c>
      <c r="B785" s="112">
        <v>7.8517610451354969E-2</v>
      </c>
      <c r="C785" s="112">
        <v>0.52860683647255002</v>
      </c>
      <c r="D785" s="112">
        <v>7.1696121228450593E-2</v>
      </c>
      <c r="E785" s="112">
        <v>0.61458461802201558</v>
      </c>
      <c r="F785" s="112">
        <v>0.29392142535286148</v>
      </c>
      <c r="G785" s="112">
        <v>0.66822862705606045</v>
      </c>
      <c r="H785" s="112">
        <v>0.49537832725512287</v>
      </c>
      <c r="I785" s="112">
        <v>0.87405432456300858</v>
      </c>
      <c r="J785" s="112">
        <v>0.79797011874192303</v>
      </c>
      <c r="K785" s="90">
        <v>0.50527044743185767</v>
      </c>
      <c r="L785" s="91"/>
      <c r="M785" s="92">
        <v>784</v>
      </c>
      <c r="N785" s="115">
        <v>-1.4151134990500254</v>
      </c>
      <c r="O785" s="115">
        <v>7.176826685835315E-2</v>
      </c>
      <c r="P785" s="115">
        <v>-1.4632746460321664</v>
      </c>
      <c r="Q785" s="115">
        <v>0.29128839279492658</v>
      </c>
      <c r="R785" s="115">
        <v>-0.54196466114827435</v>
      </c>
      <c r="S785" s="115">
        <v>0.43502711511732067</v>
      </c>
      <c r="T785" s="115">
        <v>-1.158507471963534E-2</v>
      </c>
      <c r="U785" s="112">
        <v>1.1457675365081159</v>
      </c>
      <c r="V785" s="112">
        <v>0.83439264142976799</v>
      </c>
      <c r="W785" s="84">
        <v>1.3211436867832323E-2</v>
      </c>
      <c r="X785" s="46"/>
      <c r="Y785" s="85">
        <v>784</v>
      </c>
      <c r="Z785" s="112">
        <f>(幕後結果!$AB$2+幕後結果!$AB$4*幕後結果_最佳化!$N1786)*12/3</f>
        <v>-1.8052250513223331</v>
      </c>
      <c r="AA785" s="112">
        <f>(幕後結果!$AC$2+幕後結果!$AC$4*幕後結果_最佳化!$O1786)*12/3</f>
        <v>-1.401969018480999</v>
      </c>
      <c r="AB785" s="112">
        <f>(幕後結果!$AD$2+幕後結果!$AD$4*幕後結果_最佳化!$P1786)*12/3</f>
        <v>-1.2236622783829594</v>
      </c>
      <c r="AC785" s="112">
        <f>(幕後結果!$AE$2+幕後結果!$AE$4*幕後結果_最佳化!$Q1786)*12/3</f>
        <v>0.68226685543263776</v>
      </c>
      <c r="AD785" s="112">
        <f>(幕後結果!$AF$2+幕後結果!$AF$4*幕後結果_最佳化!$R1786)*12/3</f>
        <v>0.96634852196845777</v>
      </c>
      <c r="AE785" s="112">
        <f>(幕後結果!$AG$2+幕後結果!$AG$4*幕後結果_最佳化!$S1786)*12/3</f>
        <v>0.26075572810650466</v>
      </c>
      <c r="AF785" s="112">
        <f>(幕後結果!$AH$2+幕後結果!$AH$4*幕後結果_最佳化!$T1786)*12/3</f>
        <v>-0.23146889216976307</v>
      </c>
      <c r="AG785" s="112">
        <f>(幕後結果!$AI$2+幕後結果!$AI$4*幕後結果_最佳化!$U1786)*12/3</f>
        <v>0.76092763281748488</v>
      </c>
      <c r="AH785" s="112">
        <f>(幕後結果!$AJ$2+幕後結果!$AJ$4*幕後結果_最佳化!$V1786)*12/3</f>
        <v>1.1590749039456834</v>
      </c>
      <c r="AI785" s="86">
        <f>(幕後結果!$AK$2+幕後結果!$AK$4*幕後結果_最佳化!$W1786)*12/3</f>
        <v>-0.25977930790640497</v>
      </c>
      <c r="AJ785" s="46"/>
      <c r="AK785" s="46"/>
      <c r="AL785" s="46"/>
      <c r="AM785" s="94">
        <v>784</v>
      </c>
      <c r="AN785" s="112">
        <f t="shared" si="157"/>
        <v>1.6238334323495227E-2</v>
      </c>
      <c r="AO785" s="112">
        <f t="shared" si="158"/>
        <v>5.0063420743670248E-2</v>
      </c>
      <c r="AP785" s="112">
        <f t="shared" si="159"/>
        <v>0.18684874040426536</v>
      </c>
      <c r="AQ785" s="112">
        <f t="shared" si="160"/>
        <v>8.4931029748632397E-2</v>
      </c>
      <c r="AR785" s="112">
        <f t="shared" si="161"/>
        <v>0.14957795691084894</v>
      </c>
      <c r="AS785" s="112">
        <f t="shared" si="162"/>
        <v>0.15532354820223379</v>
      </c>
      <c r="AT785" s="112">
        <f t="shared" si="163"/>
        <v>0.19715759578969952</v>
      </c>
      <c r="AU785" s="112">
        <f t="shared" si="164"/>
        <v>1.3203316109484097E-2</v>
      </c>
      <c r="AV785" s="112">
        <f t="shared" si="165"/>
        <v>7.1811413939458474E-2</v>
      </c>
      <c r="AW785" s="112">
        <f t="shared" si="166"/>
        <v>7.4844643828212126E-2</v>
      </c>
      <c r="AX785" s="112">
        <f t="shared" si="167"/>
        <v>1.0000000000000002</v>
      </c>
      <c r="AY785" s="112">
        <f>SUMPRODUCT(AN785:AW785,幕後結果_最佳化!$Z$1005:$AI$1005)</f>
        <v>0.47328356863425752</v>
      </c>
      <c r="AZ785" s="112">
        <f>(SUMPRODUCT(AN785:AW785,MMULT(AN785:AW785,幕後結果!$AB$9:$AK$18)))*252</f>
        <v>4.6313035189487921E-2</v>
      </c>
      <c r="BA785" s="112">
        <f t="shared" si="168"/>
        <v>0.2152046356133806</v>
      </c>
      <c r="BB785" s="88">
        <f t="shared" si="169"/>
        <v>1.9998805667339348</v>
      </c>
      <c r="BC785" s="46"/>
      <c r="BD785" s="46"/>
    </row>
    <row r="786" spans="1:56">
      <c r="A786" s="81">
        <v>785</v>
      </c>
      <c r="B786" s="112">
        <v>2.5232501959130627E-2</v>
      </c>
      <c r="C786" s="112">
        <v>0.36592381574095678</v>
      </c>
      <c r="D786" s="112">
        <v>0.66347010755223845</v>
      </c>
      <c r="E786" s="112">
        <v>0.72873235407980586</v>
      </c>
      <c r="F786" s="112">
        <v>7.8604817404755112E-2</v>
      </c>
      <c r="G786" s="112">
        <v>0.82186250795363347</v>
      </c>
      <c r="H786" s="112">
        <v>0.71327844681017161</v>
      </c>
      <c r="I786" s="112">
        <v>0.75577381336524163</v>
      </c>
      <c r="J786" s="112">
        <v>4.3135213056223698E-2</v>
      </c>
      <c r="K786" s="90">
        <v>0.43769603662125833</v>
      </c>
      <c r="L786" s="91"/>
      <c r="M786" s="92">
        <v>785</v>
      </c>
      <c r="N786" s="115">
        <v>-1.9560012749124542</v>
      </c>
      <c r="O786" s="115">
        <v>-0.34266880749592527</v>
      </c>
      <c r="P786" s="115">
        <v>0.42195236799978841</v>
      </c>
      <c r="Q786" s="115">
        <v>0.6089836265175933</v>
      </c>
      <c r="R786" s="115">
        <v>-1.4145187884222945</v>
      </c>
      <c r="S786" s="115">
        <v>0.92248627900457403</v>
      </c>
      <c r="T786" s="115">
        <v>0.56298792497388861</v>
      </c>
      <c r="U786" s="112">
        <v>0.69277243533187594</v>
      </c>
      <c r="V786" s="112">
        <v>-1.7154081287265195</v>
      </c>
      <c r="W786" s="84">
        <v>-0.15681319520776293</v>
      </c>
      <c r="X786" s="46"/>
      <c r="Y786" s="85">
        <v>785</v>
      </c>
      <c r="Z786" s="112">
        <f>(幕後結果!$AB$2+幕後結果!$AB$4*幕後結果_最佳化!$N1787)*12/3</f>
        <v>-2.4767644841154861</v>
      </c>
      <c r="AA786" s="112">
        <f>(幕後結果!$AC$2+幕後結果!$AC$4*幕後結果_最佳化!$O1787)*12/3</f>
        <v>-2.020088605188453</v>
      </c>
      <c r="AB786" s="112">
        <f>(幕後結果!$AD$2+幕後結果!$AD$4*幕後結果_最佳化!$P1787)*12/3</f>
        <v>0.2038440230295174</v>
      </c>
      <c r="AC786" s="112">
        <f>(幕後結果!$AE$2+幕後結果!$AE$4*幕後結果_最佳化!$Q1787)*12/3</f>
        <v>1.25313817956124</v>
      </c>
      <c r="AD786" s="112">
        <f>(幕後結果!$AF$2+幕後結果!$AF$4*幕後結果_最佳化!$R1787)*12/3</f>
        <v>0.17362355601635038</v>
      </c>
      <c r="AE786" s="112">
        <f>(幕後結果!$AG$2+幕後結果!$AG$4*幕後結果_最佳化!$S1787)*12/3</f>
        <v>0.55374087998487342</v>
      </c>
      <c r="AF786" s="112">
        <f>(幕後結果!$AH$2+幕後結果!$AH$4*幕後結果_最佳化!$T1787)*12/3</f>
        <v>0.19783620419259332</v>
      </c>
      <c r="AG786" s="112">
        <f>(幕後結果!$AI$2+幕後結果!$AI$4*幕後結果_最佳化!$U1787)*12/3</f>
        <v>0.77247730597877362</v>
      </c>
      <c r="AH786" s="112">
        <f>(幕後結果!$AJ$2+幕後結果!$AJ$4*幕後結果_最佳化!$V1787)*12/3</f>
        <v>-1.2376818071576856</v>
      </c>
      <c r="AI786" s="86">
        <f>(幕後結果!$AK$2+幕後結果!$AK$4*幕後結果_最佳化!$W1787)*12/3</f>
        <v>-0.8672453174128778</v>
      </c>
      <c r="AJ786" s="46"/>
      <c r="AK786" s="46"/>
      <c r="AL786" s="46"/>
      <c r="AM786" s="94">
        <v>785</v>
      </c>
      <c r="AN786" s="112">
        <f t="shared" si="157"/>
        <v>1.9321366799164449E-2</v>
      </c>
      <c r="AO786" s="112">
        <f t="shared" si="158"/>
        <v>0.13550199257978504</v>
      </c>
      <c r="AP786" s="112">
        <f t="shared" si="159"/>
        <v>0.11710140786776173</v>
      </c>
      <c r="AQ786" s="112">
        <f t="shared" si="160"/>
        <v>0.13495879817364922</v>
      </c>
      <c r="AR786" s="112">
        <f t="shared" si="161"/>
        <v>2.1110920158593862E-2</v>
      </c>
      <c r="AS786" s="112">
        <f t="shared" si="162"/>
        <v>0.13569803601509473</v>
      </c>
      <c r="AT786" s="112">
        <f t="shared" si="163"/>
        <v>2.9918166915689996E-2</v>
      </c>
      <c r="AU786" s="112">
        <f t="shared" si="164"/>
        <v>0.11528275430512137</v>
      </c>
      <c r="AV786" s="112">
        <f t="shared" si="165"/>
        <v>0.14314647091779648</v>
      </c>
      <c r="AW786" s="112">
        <f t="shared" si="166"/>
        <v>0.14796008626734306</v>
      </c>
      <c r="AX786" s="112">
        <f t="shared" si="167"/>
        <v>0.99999999999999989</v>
      </c>
      <c r="AY786" s="112">
        <f>SUMPRODUCT(AN786:AW786,幕後結果_最佳化!$Z$1005:$AI$1005)</f>
        <v>0.24415323760573537</v>
      </c>
      <c r="AZ786" s="112">
        <f>(SUMPRODUCT(AN786:AW786,MMULT(AN786:AW786,幕後結果!$AB$9:$AK$18)))*252</f>
        <v>5.1185306150564144E-2</v>
      </c>
      <c r="BA786" s="112">
        <f t="shared" si="168"/>
        <v>0.22624169852298259</v>
      </c>
      <c r="BB786" s="88">
        <f t="shared" si="169"/>
        <v>0.88954971130262805</v>
      </c>
      <c r="BC786" s="46"/>
      <c r="BD786" s="46"/>
    </row>
    <row r="787" spans="1:56">
      <c r="A787" s="81">
        <v>786</v>
      </c>
      <c r="B787" s="112">
        <v>0.81729824949749941</v>
      </c>
      <c r="C787" s="112">
        <v>1.4958226487912452E-2</v>
      </c>
      <c r="D787" s="112">
        <v>0.2772421230876625</v>
      </c>
      <c r="E787" s="112">
        <v>0.72665561452961858</v>
      </c>
      <c r="F787" s="112">
        <v>0.38404899887064126</v>
      </c>
      <c r="G787" s="112">
        <v>0.36769544138472643</v>
      </c>
      <c r="H787" s="112">
        <v>5.0374258257934512E-2</v>
      </c>
      <c r="I787" s="112">
        <v>0.37875708985711865</v>
      </c>
      <c r="J787" s="112">
        <v>0.89052813228474004</v>
      </c>
      <c r="K787" s="90">
        <v>0.45480913107214849</v>
      </c>
      <c r="L787" s="91"/>
      <c r="M787" s="92">
        <v>786</v>
      </c>
      <c r="N787" s="115">
        <v>0.90511682226986334</v>
      </c>
      <c r="O787" s="115">
        <v>-2.1711947642284595</v>
      </c>
      <c r="P787" s="115">
        <v>-0.59105399060402497</v>
      </c>
      <c r="Q787" s="115">
        <v>0.60272932331773788</v>
      </c>
      <c r="R787" s="115">
        <v>-0.294863706731193</v>
      </c>
      <c r="S787" s="115">
        <v>-0.3379632492457178</v>
      </c>
      <c r="T787" s="115">
        <v>-1.6412356094500649</v>
      </c>
      <c r="U787" s="112">
        <v>-0.30874674856117151</v>
      </c>
      <c r="V787" s="112">
        <v>1.2293416556637393</v>
      </c>
      <c r="W787" s="84">
        <v>-0.11352005767175209</v>
      </c>
      <c r="X787" s="46"/>
      <c r="Y787" s="85">
        <v>786</v>
      </c>
      <c r="Z787" s="112">
        <f>(幕後結果!$AB$2+幕後結果!$AB$4*幕後結果_最佳化!$N1788)*12/3</f>
        <v>1.0754578249808886</v>
      </c>
      <c r="AA787" s="112">
        <f>(幕後結果!$AC$2+幕後結果!$AC$4*幕後結果_最佳化!$O1788)*12/3</f>
        <v>-4.2913422669186865</v>
      </c>
      <c r="AB787" s="112">
        <f>(幕後結果!$AD$2+幕後結果!$AD$4*幕後結果_最佳化!$P1788)*12/3</f>
        <v>2.6366903497268557E-3</v>
      </c>
      <c r="AC787" s="112">
        <f>(幕後結果!$AE$2+幕後結果!$AE$4*幕後結果_最佳化!$Q1788)*12/3</f>
        <v>0.86384187933449785</v>
      </c>
      <c r="AD787" s="112">
        <f>(幕後結果!$AF$2+幕後結果!$AF$4*幕後結果_最佳化!$R1788)*12/3</f>
        <v>1.5331760931863443</v>
      </c>
      <c r="AE787" s="112">
        <f>(幕後結果!$AG$2+幕後結果!$AG$4*幕後結果_最佳化!$S1788)*12/3</f>
        <v>-1.1783784589072288</v>
      </c>
      <c r="AF787" s="112">
        <f>(幕後結果!$AH$2+幕後結果!$AH$4*幕後結果_最佳化!$T1788)*12/3</f>
        <v>-1.4676016006500798</v>
      </c>
      <c r="AG787" s="112">
        <f>(幕後結果!$AI$2+幕後結果!$AI$4*幕後結果_最佳化!$U1788)*12/3</f>
        <v>-0.24767944612910398</v>
      </c>
      <c r="AH787" s="112">
        <f>(幕後結果!$AJ$2+幕後結果!$AJ$4*幕後結果_最佳化!$V1788)*12/3</f>
        <v>2.0230907505288647</v>
      </c>
      <c r="AI787" s="86">
        <f>(幕後結果!$AK$2+幕後結果!$AK$4*幕後結果_最佳化!$W1788)*12/3</f>
        <v>-0.47518099721753321</v>
      </c>
      <c r="AJ787" s="46"/>
      <c r="AK787" s="46"/>
      <c r="AL787" s="46"/>
      <c r="AM787" s="94">
        <v>786</v>
      </c>
      <c r="AN787" s="112">
        <f t="shared" si="157"/>
        <v>8.8628274216727046E-2</v>
      </c>
      <c r="AO787" s="112">
        <f t="shared" si="158"/>
        <v>9.2756021368729416E-2</v>
      </c>
      <c r="AP787" s="112">
        <f t="shared" si="159"/>
        <v>9.0763554681290159E-2</v>
      </c>
      <c r="AQ787" s="112">
        <f t="shared" si="160"/>
        <v>7.8836828751417579E-2</v>
      </c>
      <c r="AR787" s="112">
        <f t="shared" si="161"/>
        <v>6.4757319854195448E-3</v>
      </c>
      <c r="AS787" s="112">
        <f t="shared" si="162"/>
        <v>0.12181297524905697</v>
      </c>
      <c r="AT787" s="112">
        <f t="shared" si="163"/>
        <v>0.15105357372555137</v>
      </c>
      <c r="AU787" s="112">
        <f t="shared" si="164"/>
        <v>8.9959267663508188E-2</v>
      </c>
      <c r="AV787" s="112">
        <f t="shared" si="165"/>
        <v>0.12384437194835352</v>
      </c>
      <c r="AW787" s="112">
        <f t="shared" si="166"/>
        <v>0.15586940040994632</v>
      </c>
      <c r="AX787" s="112">
        <f t="shared" si="167"/>
        <v>1</v>
      </c>
      <c r="AY787" s="112">
        <f>SUMPRODUCT(AN787:AW787,幕後結果_最佳化!$Z$1005:$AI$1005)</f>
        <v>0.1624886142414568</v>
      </c>
      <c r="AZ787" s="112">
        <f>(SUMPRODUCT(AN787:AW787,MMULT(AN787:AW787,幕後結果!$AB$9:$AK$18)))*252</f>
        <v>4.3161854314445872E-2</v>
      </c>
      <c r="BA787" s="112">
        <f t="shared" si="168"/>
        <v>0.20775431238471531</v>
      </c>
      <c r="BB787" s="88">
        <f t="shared" si="169"/>
        <v>0.5756251837507228</v>
      </c>
      <c r="BC787" s="46"/>
      <c r="BD787" s="46"/>
    </row>
    <row r="788" spans="1:56">
      <c r="A788" s="81">
        <v>787</v>
      </c>
      <c r="B788" s="112">
        <v>4.9718407884635774E-2</v>
      </c>
      <c r="C788" s="112">
        <v>7.1448868406998045E-3</v>
      </c>
      <c r="D788" s="112">
        <v>0.53395828414674007</v>
      </c>
      <c r="E788" s="112">
        <v>0.20636314025744817</v>
      </c>
      <c r="F788" s="112">
        <v>0.95846661131936894</v>
      </c>
      <c r="G788" s="112">
        <v>0.621959222644765</v>
      </c>
      <c r="H788" s="112">
        <v>0.39650519893947767</v>
      </c>
      <c r="I788" s="112">
        <v>0.57913294202416954</v>
      </c>
      <c r="J788" s="112">
        <v>0.81472262439434173</v>
      </c>
      <c r="K788" s="90">
        <v>0.40246567977218173</v>
      </c>
      <c r="L788" s="91"/>
      <c r="M788" s="92">
        <v>787</v>
      </c>
      <c r="N788" s="115">
        <v>-1.6475900881363388</v>
      </c>
      <c r="O788" s="115">
        <v>-2.4498953570485487</v>
      </c>
      <c r="P788" s="115">
        <v>8.5223847851102402E-2</v>
      </c>
      <c r="Q788" s="115">
        <v>-0.8191054013026251</v>
      </c>
      <c r="R788" s="115">
        <v>1.7331625721318336</v>
      </c>
      <c r="S788" s="115">
        <v>0.31063047776917729</v>
      </c>
      <c r="T788" s="115">
        <v>-0.26240346978872808</v>
      </c>
      <c r="U788" s="112">
        <v>0.19967583256313387</v>
      </c>
      <c r="V788" s="112">
        <v>0.89543471311440814</v>
      </c>
      <c r="W788" s="84">
        <v>-0.24697010596020416</v>
      </c>
      <c r="X788" s="46"/>
      <c r="Y788" s="85">
        <v>787</v>
      </c>
      <c r="Z788" s="112">
        <f>(幕後結果!$AB$2+幕後結果!$AB$4*幕後結果_最佳化!$N1789)*12/3</f>
        <v>-2.0938564527693075</v>
      </c>
      <c r="AA788" s="112">
        <f>(幕後結果!$AC$2+幕後結果!$AC$4*幕後結果_最佳化!$O1789)*12/3</f>
        <v>-4.8972041369944286</v>
      </c>
      <c r="AB788" s="112">
        <f>(幕後結果!$AD$2+幕後結果!$AD$4*幕後結果_最佳化!$P1789)*12/3</f>
        <v>-0.20887664017826357</v>
      </c>
      <c r="AC788" s="112">
        <f>(幕後結果!$AE$2+幕後結果!$AE$4*幕後結果_最佳化!$Q1789)*12/3</f>
        <v>-0.20805589129264646</v>
      </c>
      <c r="AD788" s="112">
        <f>(幕後結果!$AF$2+幕後結果!$AF$4*幕後結果_最佳化!$R1789)*12/3</f>
        <v>2.530338962229894</v>
      </c>
      <c r="AE788" s="112">
        <f>(幕後結果!$AG$2+幕後結果!$AG$4*幕後結果_最佳化!$S1789)*12/3</f>
        <v>-0.2349520498432979</v>
      </c>
      <c r="AF788" s="112">
        <f>(幕後結果!$AH$2+幕後結果!$AH$4*幕後結果_最佳化!$T1789)*12/3</f>
        <v>-0.30025205283242951</v>
      </c>
      <c r="AG788" s="112">
        <f>(幕後結果!$AI$2+幕後結果!$AI$4*幕後結果_最佳化!$U1789)*12/3</f>
        <v>-0.76588670506204293</v>
      </c>
      <c r="AH788" s="112">
        <f>(幕後結果!$AJ$2+幕後結果!$AJ$4*幕後結果_最佳化!$V1789)*12/3</f>
        <v>2.2183314328397641</v>
      </c>
      <c r="AI788" s="86">
        <f>(幕後結果!$AK$2+幕後結果!$AK$4*幕後結果_最佳化!$W1789)*12/3</f>
        <v>-0.74574303707249967</v>
      </c>
      <c r="AJ788" s="46"/>
      <c r="AK788" s="46"/>
      <c r="AL788" s="46"/>
      <c r="AM788" s="94">
        <v>787</v>
      </c>
      <c r="AN788" s="112">
        <f t="shared" si="157"/>
        <v>6.3026131786339118E-2</v>
      </c>
      <c r="AO788" s="112">
        <f t="shared" si="158"/>
        <v>4.6986425906693711E-2</v>
      </c>
      <c r="AP788" s="112">
        <f t="shared" si="159"/>
        <v>0.21079691506113765</v>
      </c>
      <c r="AQ788" s="112">
        <f t="shared" si="160"/>
        <v>1.8039760302485251E-2</v>
      </c>
      <c r="AR788" s="112">
        <f t="shared" si="161"/>
        <v>0.16240191633254836</v>
      </c>
      <c r="AS788" s="112">
        <f t="shared" si="162"/>
        <v>6.6081269717719479E-2</v>
      </c>
      <c r="AT788" s="112">
        <f t="shared" si="163"/>
        <v>2.5538355600250872E-2</v>
      </c>
      <c r="AU788" s="112">
        <f t="shared" si="164"/>
        <v>0.17301725490637709</v>
      </c>
      <c r="AV788" s="112">
        <f t="shared" si="165"/>
        <v>0.15198037361356848</v>
      </c>
      <c r="AW788" s="112">
        <f t="shared" si="166"/>
        <v>8.2131596772880053E-2</v>
      </c>
      <c r="AX788" s="112">
        <f t="shared" si="167"/>
        <v>1</v>
      </c>
      <c r="AY788" s="112">
        <f>SUMPRODUCT(AN788:AW788,幕後結果_最佳化!$Z$1005:$AI$1005)</f>
        <v>0.62049499890111415</v>
      </c>
      <c r="AZ788" s="112">
        <f>(SUMPRODUCT(AN788:AW788,MMULT(AN788:AW788,幕後結果!$AB$9:$AK$18)))*252</f>
        <v>5.8072032840943935E-2</v>
      </c>
      <c r="BA788" s="112">
        <f t="shared" si="168"/>
        <v>0.24098139521743983</v>
      </c>
      <c r="BB788" s="88">
        <f t="shared" si="169"/>
        <v>2.3968447787429588</v>
      </c>
      <c r="BC788" s="46"/>
      <c r="BD788" s="46"/>
    </row>
    <row r="789" spans="1:56">
      <c r="A789" s="81">
        <v>788</v>
      </c>
      <c r="B789" s="112">
        <v>0.11417736428794534</v>
      </c>
      <c r="C789" s="112">
        <v>0.36913625638518455</v>
      </c>
      <c r="D789" s="112">
        <v>0.90702765854093514</v>
      </c>
      <c r="E789" s="112">
        <v>0.35602365919811763</v>
      </c>
      <c r="F789" s="112">
        <v>0.92982995466059259</v>
      </c>
      <c r="G789" s="112">
        <v>0.6572102229296759</v>
      </c>
      <c r="H789" s="112">
        <v>0.16692193626005269</v>
      </c>
      <c r="I789" s="112">
        <v>0.47050269004933787</v>
      </c>
      <c r="J789" s="112">
        <v>0.94502500227859665</v>
      </c>
      <c r="K789" s="90">
        <v>0.36991947682907145</v>
      </c>
      <c r="L789" s="91"/>
      <c r="M789" s="92">
        <v>788</v>
      </c>
      <c r="N789" s="115">
        <v>-1.2046078403066875</v>
      </c>
      <c r="O789" s="115">
        <v>-0.3341418614308943</v>
      </c>
      <c r="P789" s="115">
        <v>1.3226713867854396</v>
      </c>
      <c r="Q789" s="115">
        <v>-0.36910787630503972</v>
      </c>
      <c r="R789" s="115">
        <v>1.4745257469489403</v>
      </c>
      <c r="S789" s="115">
        <v>0.40486118085763878</v>
      </c>
      <c r="T789" s="115">
        <v>-0.96640038296907471</v>
      </c>
      <c r="U789" s="112">
        <v>-7.4006290242785502E-2</v>
      </c>
      <c r="V789" s="112">
        <v>1.5984179364773821</v>
      </c>
      <c r="W789" s="84">
        <v>-0.33206662139804033</v>
      </c>
      <c r="X789" s="46"/>
      <c r="Y789" s="85">
        <v>788</v>
      </c>
      <c r="Z789" s="112">
        <f>(幕後結果!$AB$2+幕後結果!$AB$4*幕後結果_最佳化!$N1790)*12/3</f>
        <v>-1.5438716671626496</v>
      </c>
      <c r="AA789" s="112">
        <f>(幕後結果!$AC$2+幕後結果!$AC$4*幕後結果_最佳化!$O1790)*12/3</f>
        <v>-1.9430529776797776</v>
      </c>
      <c r="AB789" s="112">
        <f>(幕後結果!$AD$2+幕後結果!$AD$4*幕後結果_最佳化!$P1790)*12/3</f>
        <v>1.2109889550099231</v>
      </c>
      <c r="AC789" s="112">
        <f>(幕後結果!$AE$2+幕後結果!$AE$4*幕後結果_最佳化!$Q1790)*12/3</f>
        <v>0.80243671491770174</v>
      </c>
      <c r="AD789" s="112">
        <f>(幕後結果!$AF$2+幕後結果!$AF$4*幕後結果_最佳化!$R1790)*12/3</f>
        <v>3.2498815305537025</v>
      </c>
      <c r="AE789" s="112">
        <f>(幕後結果!$AG$2+幕後結果!$AG$4*幕後結果_最佳化!$S1790)*12/3</f>
        <v>0.516997131987039</v>
      </c>
      <c r="AF789" s="112">
        <f>(幕後結果!$AH$2+幕後結果!$AH$4*幕後結果_最佳化!$T1790)*12/3</f>
        <v>-0.42826352435274062</v>
      </c>
      <c r="AG789" s="112">
        <f>(幕後結果!$AI$2+幕後結果!$AI$4*幕後結果_最佳化!$U1790)*12/3</f>
        <v>8.0418670572879936E-2</v>
      </c>
      <c r="AH789" s="112">
        <f>(幕後結果!$AJ$2+幕後結果!$AJ$4*幕後結果_最佳化!$V1790)*12/3</f>
        <v>2.7828796982106412</v>
      </c>
      <c r="AI789" s="86">
        <f>(幕後結果!$AK$2+幕後結果!$AK$4*幕後結果_最佳化!$W1790)*12/3</f>
        <v>0.14554016852717291</v>
      </c>
      <c r="AJ789" s="46"/>
      <c r="AK789" s="46"/>
      <c r="AL789" s="46"/>
      <c r="AM789" s="94">
        <v>788</v>
      </c>
      <c r="AN789" s="112">
        <f t="shared" si="157"/>
        <v>6.5449092275124257E-2</v>
      </c>
      <c r="AO789" s="112">
        <f t="shared" si="158"/>
        <v>0.12934063222253825</v>
      </c>
      <c r="AP789" s="112">
        <f t="shared" si="159"/>
        <v>0.2012687614881393</v>
      </c>
      <c r="AQ789" s="112">
        <f t="shared" si="160"/>
        <v>6.6846087148332733E-2</v>
      </c>
      <c r="AR789" s="112">
        <f t="shared" si="161"/>
        <v>6.525917304472878E-2</v>
      </c>
      <c r="AS789" s="112">
        <f t="shared" si="162"/>
        <v>1.0220893148025365E-2</v>
      </c>
      <c r="AT789" s="112">
        <f t="shared" si="163"/>
        <v>0.13268147311996312</v>
      </c>
      <c r="AU789" s="112">
        <f t="shared" si="164"/>
        <v>8.9042080212944047E-2</v>
      </c>
      <c r="AV789" s="112">
        <f t="shared" si="165"/>
        <v>4.1888399945909711E-2</v>
      </c>
      <c r="AW789" s="112">
        <f t="shared" si="166"/>
        <v>0.19800340739429434</v>
      </c>
      <c r="AX789" s="112">
        <f t="shared" si="167"/>
        <v>0.99999999999999989</v>
      </c>
      <c r="AY789" s="112">
        <f>SUMPRODUCT(AN789:AW789,幕後結果_最佳化!$Z$1005:$AI$1005)</f>
        <v>0.19393831237287465</v>
      </c>
      <c r="AZ789" s="112">
        <f>(SUMPRODUCT(AN789:AW789,MMULT(AN789:AW789,幕後結果!$AB$9:$AK$18)))*252</f>
        <v>5.2755524658185809E-2</v>
      </c>
      <c r="BA789" s="112">
        <f t="shared" si="168"/>
        <v>0.22968570843260103</v>
      </c>
      <c r="BB789" s="88">
        <f t="shared" si="169"/>
        <v>0.65758689734583697</v>
      </c>
      <c r="BC789" s="46"/>
      <c r="BD789" s="46"/>
    </row>
    <row r="790" spans="1:56">
      <c r="A790" s="81">
        <v>789</v>
      </c>
      <c r="B790" s="112">
        <v>0.36036191286787722</v>
      </c>
      <c r="C790" s="112">
        <v>0.9446292821170319</v>
      </c>
      <c r="D790" s="112">
        <v>8.339218518688396E-2</v>
      </c>
      <c r="E790" s="112">
        <v>0.80758980721836648</v>
      </c>
      <c r="F790" s="112">
        <v>0.29515045925731354</v>
      </c>
      <c r="G790" s="112">
        <v>0.18399706423362039</v>
      </c>
      <c r="H790" s="112">
        <v>0.60621707373513734</v>
      </c>
      <c r="I790" s="112">
        <v>0.90339208584470931</v>
      </c>
      <c r="J790" s="112">
        <v>0.86245567260403044</v>
      </c>
      <c r="K790" s="90">
        <v>0.40310897963437031</v>
      </c>
      <c r="L790" s="91"/>
      <c r="M790" s="92">
        <v>789</v>
      </c>
      <c r="N790" s="115">
        <v>-0.35749158370289746</v>
      </c>
      <c r="O790" s="115">
        <v>1.5948694354444368</v>
      </c>
      <c r="P790" s="115">
        <v>-1.3826103611434912</v>
      </c>
      <c r="Q790" s="115">
        <v>0.86904889857986234</v>
      </c>
      <c r="R790" s="115">
        <v>-0.53840001139327776</v>
      </c>
      <c r="S790" s="115">
        <v>-0.90023702118047255</v>
      </c>
      <c r="T790" s="115">
        <v>0.26947282369711045</v>
      </c>
      <c r="U790" s="112">
        <v>1.3011245425009155</v>
      </c>
      <c r="V790" s="112">
        <v>1.0914187748148425</v>
      </c>
      <c r="W790" s="84">
        <v>-0.24530799818167329</v>
      </c>
      <c r="X790" s="46"/>
      <c r="Y790" s="85">
        <v>789</v>
      </c>
      <c r="Z790" s="112">
        <f>(幕後結果!$AB$2+幕後結果!$AB$4*幕後結果_最佳化!$N1791)*12/3</f>
        <v>-0.49213414256705357</v>
      </c>
      <c r="AA790" s="112">
        <f>(幕後結果!$AC$2+幕後結果!$AC$4*幕後結果_最佳化!$O1791)*12/3</f>
        <v>0.78886702624178773</v>
      </c>
      <c r="AB790" s="112">
        <f>(幕後結果!$AD$2+幕後結果!$AD$4*幕後結果_最佳化!$P1791)*12/3</f>
        <v>-0.68058251485373178</v>
      </c>
      <c r="AC790" s="112">
        <f>(幕後結果!$AE$2+幕後結果!$AE$4*幕後結果_最佳化!$Q1791)*12/3</f>
        <v>1.4467777048734345</v>
      </c>
      <c r="AD790" s="112">
        <f>(幕後結果!$AF$2+幕後結果!$AF$4*幕後結果_最佳化!$R1791)*12/3</f>
        <v>1.8286862118197424</v>
      </c>
      <c r="AE790" s="112">
        <f>(幕後結果!$AG$2+幕後結果!$AG$4*幕後結果_最佳化!$S1791)*12/3</f>
        <v>-0.61244647709361877</v>
      </c>
      <c r="AF790" s="112">
        <f>(幕後結果!$AH$2+幕後結果!$AH$4*幕後結果_最佳化!$T1791)*12/3</f>
        <v>0.18637009166358684</v>
      </c>
      <c r="AG790" s="112">
        <f>(幕後結果!$AI$2+幕後結果!$AI$4*幕後結果_最佳化!$U1791)*12/3</f>
        <v>1.6745448608918707</v>
      </c>
      <c r="AH790" s="112">
        <f>(幕後結果!$AJ$2+幕後結果!$AJ$4*幕後結果_最佳化!$V1791)*12/3</f>
        <v>1.6055189709350384</v>
      </c>
      <c r="AI790" s="86">
        <f>(幕後結果!$AK$2+幕後結果!$AK$4*幕後結果_最佳化!$W1791)*12/3</f>
        <v>0.27855100249656928</v>
      </c>
      <c r="AJ790" s="46"/>
      <c r="AK790" s="46"/>
      <c r="AL790" s="46"/>
      <c r="AM790" s="94">
        <v>789</v>
      </c>
      <c r="AN790" s="112">
        <f t="shared" si="157"/>
        <v>0.24358179427728543</v>
      </c>
      <c r="AO790" s="112">
        <f t="shared" si="158"/>
        <v>6.7698074713291978E-2</v>
      </c>
      <c r="AP790" s="112">
        <f t="shared" si="159"/>
        <v>5.5248690850038624E-3</v>
      </c>
      <c r="AQ790" s="112">
        <f t="shared" si="160"/>
        <v>3.5977404844625416E-2</v>
      </c>
      <c r="AR790" s="112">
        <f t="shared" si="161"/>
        <v>7.0273237171599959E-2</v>
      </c>
      <c r="AS790" s="112">
        <f t="shared" si="162"/>
        <v>2.5235985101779587E-2</v>
      </c>
      <c r="AT790" s="112">
        <f t="shared" si="163"/>
        <v>0.18182967620455665</v>
      </c>
      <c r="AU790" s="112">
        <f t="shared" si="164"/>
        <v>3.7031029085360379E-3</v>
      </c>
      <c r="AV790" s="112">
        <f t="shared" si="165"/>
        <v>0.2779872811010447</v>
      </c>
      <c r="AW790" s="112">
        <f t="shared" si="166"/>
        <v>8.8188574592276373E-2</v>
      </c>
      <c r="AX790" s="112">
        <f t="shared" si="167"/>
        <v>1</v>
      </c>
      <c r="AY790" s="112">
        <f>SUMPRODUCT(AN790:AW790,幕後結果_最佳化!$Z$1005:$AI$1005)</f>
        <v>0.38324581368074484</v>
      </c>
      <c r="AZ790" s="112">
        <f>(SUMPRODUCT(AN790:AW790,MMULT(AN790:AW790,幕後結果!$AB$9:$AK$18)))*252</f>
        <v>5.9508549761722936E-2</v>
      </c>
      <c r="BA790" s="112">
        <f t="shared" si="168"/>
        <v>0.24394374302638494</v>
      </c>
      <c r="BB790" s="88">
        <f t="shared" si="169"/>
        <v>1.3951815671039083</v>
      </c>
      <c r="BC790" s="46"/>
      <c r="BD790" s="46"/>
    </row>
    <row r="791" spans="1:56">
      <c r="A791" s="81">
        <v>790</v>
      </c>
      <c r="B791" s="112">
        <v>0.51641722204801388</v>
      </c>
      <c r="C791" s="112">
        <v>0.19956828919878666</v>
      </c>
      <c r="D791" s="112">
        <v>0.44227102740477475</v>
      </c>
      <c r="E791" s="112">
        <v>0.69441007378399555</v>
      </c>
      <c r="F791" s="112">
        <v>0.51631519122439706</v>
      </c>
      <c r="G791" s="112">
        <v>7.1903187314679151E-3</v>
      </c>
      <c r="H791" s="112">
        <v>0.75450982881300721</v>
      </c>
      <c r="I791" s="112">
        <v>0.94444805982025959</v>
      </c>
      <c r="J791" s="112">
        <v>0.55339158861913607</v>
      </c>
      <c r="K791" s="90">
        <v>0.26949002225254448</v>
      </c>
      <c r="L791" s="91"/>
      <c r="M791" s="92">
        <v>790</v>
      </c>
      <c r="N791" s="115">
        <v>4.1163494821861761E-2</v>
      </c>
      <c r="O791" s="115">
        <v>-0.84316426968892</v>
      </c>
      <c r="P791" s="115">
        <v>-0.14521381999907709</v>
      </c>
      <c r="Q791" s="115">
        <v>0.50839001701038744</v>
      </c>
      <c r="R791" s="115">
        <v>4.0907526049918166E-2</v>
      </c>
      <c r="S791" s="115">
        <v>-2.4476121206626211</v>
      </c>
      <c r="T791" s="115">
        <v>0.6887504178650059</v>
      </c>
      <c r="U791" s="112">
        <v>1.593251062060161</v>
      </c>
      <c r="V791" s="112">
        <v>0.13423490843335595</v>
      </c>
      <c r="W791" s="84">
        <v>-0.6143560910518312</v>
      </c>
      <c r="X791" s="46"/>
      <c r="Y791" s="85">
        <v>790</v>
      </c>
      <c r="Z791" s="112">
        <f>(幕後結果!$AB$2+幕後結果!$AB$4*幕後結果_最佳化!$N1792)*12/3</f>
        <v>2.8162283962526596E-3</v>
      </c>
      <c r="AA791" s="112">
        <f>(幕後結果!$AC$2+幕後結果!$AC$4*幕後結果_最佳化!$O1792)*12/3</f>
        <v>-2.5362840437765026</v>
      </c>
      <c r="AB791" s="112">
        <f>(幕後結果!$AD$2+幕後結果!$AD$4*幕後結果_最佳化!$P1792)*12/3</f>
        <v>0.26338455030082442</v>
      </c>
      <c r="AC791" s="112">
        <f>(幕後結果!$AE$2+幕後結果!$AE$4*幕後結果_最佳化!$Q1792)*12/3</f>
        <v>1.0788527505635579</v>
      </c>
      <c r="AD791" s="112">
        <f>(幕後結果!$AF$2+幕後結果!$AF$4*幕後結果_最佳化!$R1792)*12/3</f>
        <v>2.0078711668636591</v>
      </c>
      <c r="AE791" s="112">
        <f>(幕後結果!$AG$2+幕後結果!$AG$4*幕後結果_最佳化!$S1792)*12/3</f>
        <v>-2.8230018861489801</v>
      </c>
      <c r="AF791" s="112">
        <f>(幕後結果!$AH$2+幕後結果!$AH$4*幕後結果_最佳化!$T1792)*12/3</f>
        <v>0.40384178270695537</v>
      </c>
      <c r="AG791" s="112">
        <f>(幕後結果!$AI$2+幕後結果!$AI$4*幕後結果_最佳化!$U1792)*12/3</f>
        <v>1.2606986658974235</v>
      </c>
      <c r="AH791" s="112">
        <f>(幕後結果!$AJ$2+幕後結果!$AJ$4*幕後結果_最佳化!$V1792)*12/3</f>
        <v>1.2689027809817923</v>
      </c>
      <c r="AI791" s="86">
        <f>(幕後結果!$AK$2+幕後結果!$AK$4*幕後結果_最佳化!$W1792)*12/3</f>
        <v>-0.64507388402756083</v>
      </c>
      <c r="AJ791" s="46"/>
      <c r="AK791" s="46"/>
      <c r="AL791" s="46"/>
      <c r="AM791" s="94">
        <v>790</v>
      </c>
      <c r="AN791" s="112">
        <f t="shared" si="157"/>
        <v>0.17583844597440468</v>
      </c>
      <c r="AO791" s="112">
        <f t="shared" si="158"/>
        <v>0.15630540922473046</v>
      </c>
      <c r="AP791" s="112">
        <f t="shared" si="159"/>
        <v>6.13174750658326E-2</v>
      </c>
      <c r="AQ791" s="112">
        <f t="shared" si="160"/>
        <v>0.18106703366417456</v>
      </c>
      <c r="AR791" s="112">
        <f t="shared" si="161"/>
        <v>2.9588668103471841E-2</v>
      </c>
      <c r="AS791" s="112">
        <f t="shared" si="162"/>
        <v>5.3969506697108358E-2</v>
      </c>
      <c r="AT791" s="112">
        <f t="shared" si="163"/>
        <v>0.12175642326567331</v>
      </c>
      <c r="AU791" s="112">
        <f t="shared" si="164"/>
        <v>0.11375293365295537</v>
      </c>
      <c r="AV791" s="112">
        <f t="shared" si="165"/>
        <v>0.10298621536596386</v>
      </c>
      <c r="AW791" s="112">
        <f t="shared" si="166"/>
        <v>3.4178889856849247E-3</v>
      </c>
      <c r="AX791" s="112">
        <f t="shared" si="167"/>
        <v>0.99999999999999989</v>
      </c>
      <c r="AY791" s="112">
        <f>SUMPRODUCT(AN791:AW791,幕後結果_最佳化!$Z$1005:$AI$1005)</f>
        <v>0.17498477006889573</v>
      </c>
      <c r="AZ791" s="112">
        <f>(SUMPRODUCT(AN791:AW791,MMULT(AN791:AW791,幕後結果!$AB$9:$AK$18)))*252</f>
        <v>5.1996328584995408E-2</v>
      </c>
      <c r="BA791" s="112">
        <f t="shared" si="168"/>
        <v>0.22802703476779987</v>
      </c>
      <c r="BB791" s="88">
        <f t="shared" si="169"/>
        <v>0.57925048318677552</v>
      </c>
      <c r="BC791" s="46"/>
      <c r="BD791" s="46"/>
    </row>
    <row r="792" spans="1:56">
      <c r="A792" s="81">
        <v>791</v>
      </c>
      <c r="B792" s="112">
        <v>0.13578673131443786</v>
      </c>
      <c r="C792" s="112">
        <v>0.626881738226994</v>
      </c>
      <c r="D792" s="112">
        <v>0.96002310601120633</v>
      </c>
      <c r="E792" s="112">
        <v>0.99757155788915686</v>
      </c>
      <c r="F792" s="112">
        <v>7.1829968092841368E-2</v>
      </c>
      <c r="G792" s="112">
        <v>0.31821784232448258</v>
      </c>
      <c r="H792" s="112">
        <v>0.76466576211936821</v>
      </c>
      <c r="I792" s="112">
        <v>0.58424925439555575</v>
      </c>
      <c r="J792" s="112">
        <v>0.57219877073538283</v>
      </c>
      <c r="K792" s="90">
        <v>0.53822506597090958</v>
      </c>
      <c r="L792" s="91"/>
      <c r="M792" s="92">
        <v>791</v>
      </c>
      <c r="N792" s="115">
        <v>-1.0994462592545988</v>
      </c>
      <c r="O792" s="115">
        <v>0.32360576402609137</v>
      </c>
      <c r="P792" s="115">
        <v>1.7509542669603335</v>
      </c>
      <c r="Q792" s="115">
        <v>2.8163756395484816</v>
      </c>
      <c r="R792" s="115">
        <v>-1.4622966498590091</v>
      </c>
      <c r="S792" s="115">
        <v>-0.47268814641401524</v>
      </c>
      <c r="T792" s="115">
        <v>0.72139182361805265</v>
      </c>
      <c r="U792" s="112">
        <v>0.21277624756616245</v>
      </c>
      <c r="V792" s="112">
        <v>0.18197485586700365</v>
      </c>
      <c r="W792" s="84">
        <v>9.5963114028039351E-2</v>
      </c>
      <c r="X792" s="46"/>
      <c r="Y792" s="85">
        <v>791</v>
      </c>
      <c r="Z792" s="112">
        <f>(幕後結果!$AB$2+幕後結果!$AB$4*幕後結果_最佳化!$N1793)*12/3</f>
        <v>-1.4133082644701982</v>
      </c>
      <c r="AA792" s="112">
        <f>(幕後結果!$AC$2+幕後結果!$AC$4*幕後結果_最佳化!$O1793)*12/3</f>
        <v>-1.0274918100392432</v>
      </c>
      <c r="AB792" s="112">
        <f>(幕後結果!$AD$2+幕後結果!$AD$4*幕後結果_最佳化!$P1793)*12/3</f>
        <v>1.6803351178010359</v>
      </c>
      <c r="AC792" s="112">
        <f>(幕後結果!$AE$2+幕後結果!$AE$4*幕後結果_最佳化!$Q1793)*12/3</f>
        <v>3.3334343480565991</v>
      </c>
      <c r="AD792" s="112">
        <f>(幕後結果!$AF$2+幕後結果!$AF$4*幕後結果_最佳化!$R1793)*12/3</f>
        <v>1.2396416357606084</v>
      </c>
      <c r="AE792" s="112">
        <f>(幕後結果!$AG$2+幕後結果!$AG$4*幕後結果_最佳化!$S1793)*12/3</f>
        <v>-0.49908674873518694</v>
      </c>
      <c r="AF792" s="112">
        <f>(幕後結果!$AH$2+幕後結果!$AH$4*幕後結果_最佳化!$T1793)*12/3</f>
        <v>0.70066075361309321</v>
      </c>
      <c r="AG792" s="112">
        <f>(幕後結果!$AI$2+幕後結果!$AI$4*幕後結果_最佳化!$U1793)*12/3</f>
        <v>2.0748243274800933</v>
      </c>
      <c r="AH792" s="112">
        <f>(幕後結果!$AJ$2+幕後結果!$AJ$4*幕後結果_最佳化!$V1793)*12/3</f>
        <v>0.54798346609663884</v>
      </c>
      <c r="AI792" s="86">
        <f>(幕後結果!$AK$2+幕後結果!$AK$4*幕後結果_最佳化!$W1793)*12/3</f>
        <v>0.14235292852411618</v>
      </c>
      <c r="AJ792" s="46"/>
      <c r="AK792" s="46"/>
      <c r="AL792" s="46"/>
      <c r="AM792" s="94">
        <v>791</v>
      </c>
      <c r="AN792" s="112">
        <f t="shared" si="157"/>
        <v>6.0266751204599692E-2</v>
      </c>
      <c r="AO792" s="112">
        <f t="shared" si="158"/>
        <v>5.6997892170468009E-2</v>
      </c>
      <c r="AP792" s="112">
        <f t="shared" si="159"/>
        <v>0.1546499103446089</v>
      </c>
      <c r="AQ792" s="112">
        <f t="shared" si="160"/>
        <v>0.1654081992324834</v>
      </c>
      <c r="AR792" s="112">
        <f t="shared" si="161"/>
        <v>4.5226951934148968E-2</v>
      </c>
      <c r="AS792" s="112">
        <f t="shared" si="162"/>
        <v>7.680034192552368E-2</v>
      </c>
      <c r="AT792" s="112">
        <f t="shared" si="163"/>
        <v>4.5609250177801611E-2</v>
      </c>
      <c r="AU792" s="112">
        <f t="shared" si="164"/>
        <v>0.13893138787050216</v>
      </c>
      <c r="AV792" s="112">
        <f t="shared" si="165"/>
        <v>0.14746316637712539</v>
      </c>
      <c r="AW792" s="112">
        <f t="shared" si="166"/>
        <v>0.10864614876273818</v>
      </c>
      <c r="AX792" s="112">
        <f t="shared" si="167"/>
        <v>1</v>
      </c>
      <c r="AY792" s="112">
        <f>SUMPRODUCT(AN792:AW792,幕後結果_最佳化!$Z$1005:$AI$1005)</f>
        <v>0.45560886152646163</v>
      </c>
      <c r="AZ792" s="112">
        <f>(SUMPRODUCT(AN792:AW792,MMULT(AN792:AW792,幕後結果!$AB$9:$AK$18)))*252</f>
        <v>4.7296427575091546E-2</v>
      </c>
      <c r="BA792" s="112">
        <f t="shared" si="168"/>
        <v>0.21747741854061894</v>
      </c>
      <c r="BB792" s="88">
        <f t="shared" si="169"/>
        <v>1.8977090324868773</v>
      </c>
      <c r="BC792" s="46"/>
      <c r="BD792" s="46"/>
    </row>
    <row r="793" spans="1:56">
      <c r="A793" s="81">
        <v>792</v>
      </c>
      <c r="B793" s="112">
        <v>0.35715042012489251</v>
      </c>
      <c r="C793" s="112">
        <v>0.17323602199431942</v>
      </c>
      <c r="D793" s="112">
        <v>0.15563838311571487</v>
      </c>
      <c r="E793" s="112">
        <v>0.96004818829959282</v>
      </c>
      <c r="F793" s="112">
        <v>0.56052378045020568</v>
      </c>
      <c r="G793" s="112">
        <v>0.98066009866932102</v>
      </c>
      <c r="H793" s="112">
        <v>7.9974260615310877E-2</v>
      </c>
      <c r="I793" s="112">
        <v>0.83357814517476481</v>
      </c>
      <c r="J793" s="112">
        <v>0.59198400348397806</v>
      </c>
      <c r="K793" s="90">
        <v>0.85834091177262994</v>
      </c>
      <c r="L793" s="91"/>
      <c r="M793" s="92">
        <v>792</v>
      </c>
      <c r="N793" s="115">
        <v>-0.36608608527304959</v>
      </c>
      <c r="O793" s="115">
        <v>-0.94145440580925099</v>
      </c>
      <c r="P793" s="115">
        <v>-1.0125466234315046</v>
      </c>
      <c r="Q793" s="115">
        <v>1.7512455443146133</v>
      </c>
      <c r="R793" s="115">
        <v>0.15229731936004279</v>
      </c>
      <c r="S793" s="115">
        <v>2.067577149189626</v>
      </c>
      <c r="T793" s="115">
        <v>-1.4052447167605115</v>
      </c>
      <c r="U793" s="112">
        <v>0.96840186252669569</v>
      </c>
      <c r="V793" s="112">
        <v>0.23265155168003485</v>
      </c>
      <c r="W793" s="84">
        <v>1.0728951186353097</v>
      </c>
      <c r="X793" s="46"/>
      <c r="Y793" s="85">
        <v>792</v>
      </c>
      <c r="Z793" s="112">
        <f>(幕後結果!$AB$2+幕後結果!$AB$4*幕後結果_最佳化!$N1794)*12/3</f>
        <v>-0.50280464940251912</v>
      </c>
      <c r="AA793" s="112">
        <f>(幕後結果!$AC$2+幕後結果!$AC$4*幕後結果_最佳化!$O1794)*12/3</f>
        <v>-2.7071189292268127</v>
      </c>
      <c r="AB793" s="112">
        <f>(幕後結果!$AD$2+幕後結果!$AD$4*幕後結果_最佳化!$P1794)*12/3</f>
        <v>-0.62031691622060403</v>
      </c>
      <c r="AC793" s="112">
        <f>(幕後結果!$AE$2+幕後結果!$AE$4*幕後結果_最佳化!$Q1794)*12/3</f>
        <v>1.7343868525603927</v>
      </c>
      <c r="AD793" s="112">
        <f>(幕後結果!$AF$2+幕後結果!$AF$4*幕後結果_最佳化!$R1794)*12/3</f>
        <v>2.1009774285944771</v>
      </c>
      <c r="AE793" s="112">
        <f>(幕後結果!$AG$2+幕後結果!$AG$4*幕後結果_最佳化!$S1794)*12/3</f>
        <v>1.8281083364451274</v>
      </c>
      <c r="AF793" s="112">
        <f>(幕後結果!$AH$2+幕後結果!$AH$4*幕後結果_最佳化!$T1794)*12/3</f>
        <v>-1.1040774026180533</v>
      </c>
      <c r="AG793" s="112">
        <f>(幕後結果!$AI$2+幕後結果!$AI$4*幕後結果_最佳化!$U1794)*12/3</f>
        <v>1.6371846092617135</v>
      </c>
      <c r="AH793" s="112">
        <f>(幕後結果!$AJ$2+幕後結果!$AJ$4*幕後結果_最佳化!$V1794)*12/3</f>
        <v>0.78527778696120398</v>
      </c>
      <c r="AI793" s="86">
        <f>(幕後結果!$AK$2+幕後結果!$AK$4*幕後結果_最佳化!$W1794)*12/3</f>
        <v>0.46089120537036249</v>
      </c>
      <c r="AJ793" s="46"/>
      <c r="AK793" s="46"/>
      <c r="AL793" s="46"/>
      <c r="AM793" s="94">
        <v>792</v>
      </c>
      <c r="AN793" s="112">
        <f t="shared" si="157"/>
        <v>4.0328300740513572E-2</v>
      </c>
      <c r="AO793" s="112">
        <f t="shared" si="158"/>
        <v>0.15107985531856155</v>
      </c>
      <c r="AP793" s="112">
        <f t="shared" si="159"/>
        <v>0.11888416003725356</v>
      </c>
      <c r="AQ793" s="112">
        <f t="shared" si="160"/>
        <v>0.12890011727653578</v>
      </c>
      <c r="AR793" s="112">
        <f t="shared" si="161"/>
        <v>3.7885036671171934E-2</v>
      </c>
      <c r="AS793" s="112">
        <f t="shared" si="162"/>
        <v>9.4354271662913922E-2</v>
      </c>
      <c r="AT793" s="112">
        <f t="shared" si="163"/>
        <v>0.10855281778430421</v>
      </c>
      <c r="AU793" s="112">
        <f t="shared" si="164"/>
        <v>9.642449379823187E-2</v>
      </c>
      <c r="AV793" s="112">
        <f t="shared" si="165"/>
        <v>1.9237828547370595E-2</v>
      </c>
      <c r="AW793" s="112">
        <f t="shared" si="166"/>
        <v>0.20435311816314283</v>
      </c>
      <c r="AX793" s="112">
        <f t="shared" si="167"/>
        <v>0.99999999999999989</v>
      </c>
      <c r="AY793" s="112">
        <f>SUMPRODUCT(AN793:AW793,幕後結果_最佳化!$Z$1005:$AI$1005)</f>
        <v>0.10231914555346222</v>
      </c>
      <c r="AZ793" s="112">
        <f>(SUMPRODUCT(AN793:AW793,MMULT(AN793:AW793,幕後結果!$AB$9:$AK$18)))*252</f>
        <v>5.3033333231527292E-2</v>
      </c>
      <c r="BA793" s="112">
        <f t="shared" si="168"/>
        <v>0.23028967243783924</v>
      </c>
      <c r="BB793" s="88">
        <f t="shared" si="169"/>
        <v>0.25801915007500342</v>
      </c>
      <c r="BC793" s="46"/>
      <c r="BD793" s="46"/>
    </row>
    <row r="794" spans="1:56">
      <c r="A794" s="81">
        <v>793</v>
      </c>
      <c r="B794" s="112">
        <v>2.8251318263976533E-3</v>
      </c>
      <c r="C794" s="112">
        <v>0.10238237562871944</v>
      </c>
      <c r="D794" s="112">
        <v>0.74311743630599358</v>
      </c>
      <c r="E794" s="112">
        <v>0.88839732136440142</v>
      </c>
      <c r="F794" s="112">
        <v>0.10483591799283554</v>
      </c>
      <c r="G794" s="112">
        <v>0.18654571102061546</v>
      </c>
      <c r="H794" s="112">
        <v>0.56875804538301944</v>
      </c>
      <c r="I794" s="112">
        <v>0.36238555947134143</v>
      </c>
      <c r="J794" s="112">
        <v>0.49846065290537389</v>
      </c>
      <c r="K794" s="90">
        <v>0.96168693487435331</v>
      </c>
      <c r="L794" s="91"/>
      <c r="M794" s="92">
        <v>793</v>
      </c>
      <c r="N794" s="115">
        <v>-2.7674158140819682</v>
      </c>
      <c r="O794" s="115">
        <v>-1.2680929713414784</v>
      </c>
      <c r="P794" s="115">
        <v>0.6529862741454131</v>
      </c>
      <c r="Q794" s="115">
        <v>1.2180489880479333</v>
      </c>
      <c r="R794" s="115">
        <v>-1.2544683133860068</v>
      </c>
      <c r="S794" s="115">
        <v>-0.89069760121118802</v>
      </c>
      <c r="T794" s="115">
        <v>0.17321312256511937</v>
      </c>
      <c r="U794" s="112">
        <v>-0.35208953160710432</v>
      </c>
      <c r="V794" s="112">
        <v>-3.8585805266779329E-3</v>
      </c>
      <c r="W794" s="84">
        <v>1.7706066806236525</v>
      </c>
      <c r="X794" s="46"/>
      <c r="Y794" s="85">
        <v>793</v>
      </c>
      <c r="Z794" s="112">
        <f>(幕後結果!$AB$2+幕後結果!$AB$4*幕後結果_最佳化!$N1795)*12/3</f>
        <v>-3.4841765272610208</v>
      </c>
      <c r="AA794" s="112">
        <f>(幕後結果!$AC$2+幕後結果!$AC$4*幕後結果_最佳化!$O1795)*12/3</f>
        <v>-3.3658904041199853</v>
      </c>
      <c r="AB794" s="112">
        <f>(幕後結果!$AD$2+幕後結果!$AD$4*幕後結果_最佳化!$P1795)*12/3</f>
        <v>6.5533714505464913E-2</v>
      </c>
      <c r="AC794" s="112">
        <f>(幕後結果!$AE$2+幕後結果!$AE$4*幕後結果_最佳化!$Q1795)*12/3</f>
        <v>1.5408152529102386</v>
      </c>
      <c r="AD794" s="112">
        <f>(幕後結果!$AF$2+幕後結果!$AF$4*幕後結果_最佳化!$R1795)*12/3</f>
        <v>1.0561867157574234E-2</v>
      </c>
      <c r="AE794" s="112">
        <f>(幕後結果!$AG$2+幕後結果!$AG$4*幕後結果_最佳化!$S1795)*12/3</f>
        <v>-1.4734229142644473</v>
      </c>
      <c r="AF794" s="112">
        <f>(幕後結果!$AH$2+幕後結果!$AH$4*幕後結果_最佳化!$T1795)*12/3</f>
        <v>3.2390464517026013E-2</v>
      </c>
      <c r="AG794" s="112">
        <f>(幕後結果!$AI$2+幕後結果!$AI$4*幕後結果_最佳化!$U1795)*12/3</f>
        <v>-0.25965500575788725</v>
      </c>
      <c r="AH794" s="112">
        <f>(幕後結果!$AJ$2+幕後結果!$AJ$4*幕後結果_最佳化!$V1795)*12/3</f>
        <v>0.1180196769913755</v>
      </c>
      <c r="AI794" s="86">
        <f>(幕後結果!$AK$2+幕後結果!$AK$4*幕後結果_最佳化!$W1795)*12/3</f>
        <v>0.2758898019801882</v>
      </c>
      <c r="AJ794" s="46"/>
      <c r="AK794" s="46"/>
      <c r="AL794" s="46"/>
      <c r="AM794" s="94">
        <v>793</v>
      </c>
      <c r="AN794" s="112">
        <f t="shared" si="157"/>
        <v>5.9842808113826501E-2</v>
      </c>
      <c r="AO794" s="112">
        <f t="shared" si="158"/>
        <v>0.12388080744376978</v>
      </c>
      <c r="AP794" s="112">
        <f t="shared" si="159"/>
        <v>0.20090088756673885</v>
      </c>
      <c r="AQ794" s="112">
        <f t="shared" si="160"/>
        <v>3.8333572947810007E-2</v>
      </c>
      <c r="AR794" s="112">
        <f t="shared" si="161"/>
        <v>0.14513482793402774</v>
      </c>
      <c r="AS794" s="112">
        <f t="shared" si="162"/>
        <v>4.1500453436855538E-2</v>
      </c>
      <c r="AT794" s="112">
        <f t="shared" si="163"/>
        <v>9.4195378804018348E-2</v>
      </c>
      <c r="AU794" s="112">
        <f t="shared" si="164"/>
        <v>0.15054969535983329</v>
      </c>
      <c r="AV794" s="112">
        <f t="shared" si="165"/>
        <v>0.11196562667630146</v>
      </c>
      <c r="AW794" s="112">
        <f t="shared" si="166"/>
        <v>3.3695941716818528E-2</v>
      </c>
      <c r="AX794" s="112">
        <f t="shared" si="167"/>
        <v>1</v>
      </c>
      <c r="AY794" s="112">
        <f>SUMPRODUCT(AN794:AW794,幕後結果_最佳化!$Z$1005:$AI$1005)</f>
        <v>0.43206348906217579</v>
      </c>
      <c r="AZ794" s="112">
        <f>(SUMPRODUCT(AN794:AW794,MMULT(AN794:AW794,幕後結果!$AB$9:$AK$18)))*252</f>
        <v>5.6369556520974563E-2</v>
      </c>
      <c r="BA794" s="112">
        <f t="shared" si="168"/>
        <v>0.2374227380032809</v>
      </c>
      <c r="BB794" s="88">
        <f t="shared" si="169"/>
        <v>1.6391163387931194</v>
      </c>
      <c r="BC794" s="46"/>
      <c r="BD794" s="46"/>
    </row>
    <row r="795" spans="1:56">
      <c r="A795" s="81">
        <v>794</v>
      </c>
      <c r="B795" s="112">
        <v>0.54963778538089025</v>
      </c>
      <c r="C795" s="112">
        <v>0.8798706319297902</v>
      </c>
      <c r="D795" s="112">
        <v>0.31257137393866619</v>
      </c>
      <c r="E795" s="112">
        <v>0.39966279431255902</v>
      </c>
      <c r="F795" s="112">
        <v>7.336863551417161E-2</v>
      </c>
      <c r="G795" s="112">
        <v>0.32861441249961443</v>
      </c>
      <c r="H795" s="112">
        <v>0.45386826507402667</v>
      </c>
      <c r="I795" s="112">
        <v>4.3966728580971504E-2</v>
      </c>
      <c r="J795" s="112">
        <v>0.1359735644630724</v>
      </c>
      <c r="K795" s="90">
        <v>0.27879414254375035</v>
      </c>
      <c r="L795" s="91"/>
      <c r="M795" s="92">
        <v>794</v>
      </c>
      <c r="N795" s="115">
        <v>0.12474626504547467</v>
      </c>
      <c r="O795" s="115">
        <v>1.174340328161054</v>
      </c>
      <c r="P795" s="115">
        <v>-0.48857481358961879</v>
      </c>
      <c r="Q795" s="115">
        <v>-0.25422001509571268</v>
      </c>
      <c r="R795" s="115">
        <v>-1.4511529640745293</v>
      </c>
      <c r="S795" s="115">
        <v>-0.44374241643722651</v>
      </c>
      <c r="T795" s="115">
        <v>-0.1158940262597956</v>
      </c>
      <c r="U795" s="112">
        <v>-1.706400932261529</v>
      </c>
      <c r="V795" s="112">
        <v>-1.098589570492926</v>
      </c>
      <c r="W795" s="84">
        <v>-0.58642747553810348</v>
      </c>
      <c r="X795" s="46"/>
      <c r="Y795" s="85">
        <v>794</v>
      </c>
      <c r="Z795" s="112">
        <f>(幕後結果!$AB$2+幕後結果!$AB$4*幕後結果_最佳化!$N1796)*12/3</f>
        <v>0.10658844994026766</v>
      </c>
      <c r="AA795" s="112">
        <f>(幕後結果!$AC$2+幕後結果!$AC$4*幕後結果_最佳化!$O1796)*12/3</f>
        <v>0.25124651922885821</v>
      </c>
      <c r="AB795" s="112">
        <f>(幕後結果!$AD$2+幕後結果!$AD$4*幕後結果_最佳化!$P1796)*12/3</f>
        <v>0.1961334098591748</v>
      </c>
      <c r="AC795" s="112">
        <f>(幕後結果!$AE$2+幕後結果!$AE$4*幕後結果_最佳化!$Q1796)*12/3</f>
        <v>0.79895556724801786</v>
      </c>
      <c r="AD795" s="112">
        <f>(幕後結果!$AF$2+幕後結果!$AF$4*幕後結果_最佳化!$R1796)*12/3</f>
        <v>0.84315211053423811</v>
      </c>
      <c r="AE795" s="112">
        <f>(幕後結果!$AG$2+幕後結果!$AG$4*幕後結果_最佳化!$S1796)*12/3</f>
        <v>-0.51469359247427349</v>
      </c>
      <c r="AF795" s="112">
        <f>(幕後結果!$AH$2+幕後結果!$AH$4*幕後結果_最佳化!$T1796)*12/3</f>
        <v>-0.27644296531920254</v>
      </c>
      <c r="AG795" s="112">
        <f>(幕後結果!$AI$2+幕後結果!$AI$4*幕後結果_最佳化!$U1796)*12/3</f>
        <v>-0.98897200686886855</v>
      </c>
      <c r="AH795" s="112">
        <f>(幕後結果!$AJ$2+幕後結果!$AJ$4*幕後結果_最佳化!$V1796)*12/3</f>
        <v>-0.1531665579081134</v>
      </c>
      <c r="AI795" s="86">
        <f>(幕後結果!$AK$2+幕後結果!$AK$4*幕後結果_最佳化!$W1796)*12/3</f>
        <v>-0.31944298628210899</v>
      </c>
      <c r="AJ795" s="46"/>
      <c r="AK795" s="46"/>
      <c r="AL795" s="46"/>
      <c r="AM795" s="94">
        <v>794</v>
      </c>
      <c r="AN795" s="112">
        <f t="shared" si="157"/>
        <v>0.14715011559682634</v>
      </c>
      <c r="AO795" s="112">
        <f t="shared" si="158"/>
        <v>1.6330607017822501E-2</v>
      </c>
      <c r="AP795" s="112">
        <f t="shared" si="159"/>
        <v>0.15166420666097991</v>
      </c>
      <c r="AQ795" s="112">
        <f t="shared" si="160"/>
        <v>5.204004936537019E-2</v>
      </c>
      <c r="AR795" s="112">
        <f t="shared" si="161"/>
        <v>0.21257028421542798</v>
      </c>
      <c r="AS795" s="112">
        <f t="shared" si="162"/>
        <v>0.17832008095006716</v>
      </c>
      <c r="AT795" s="112">
        <f t="shared" si="163"/>
        <v>5.6231701797942679E-2</v>
      </c>
      <c r="AU795" s="112">
        <f t="shared" si="164"/>
        <v>3.2247566072670347E-2</v>
      </c>
      <c r="AV795" s="112">
        <f t="shared" si="165"/>
        <v>7.1635392246665805E-2</v>
      </c>
      <c r="AW795" s="112">
        <f t="shared" si="166"/>
        <v>8.1809996076227284E-2</v>
      </c>
      <c r="AX795" s="112">
        <f t="shared" si="167"/>
        <v>1.0000000000000002</v>
      </c>
      <c r="AY795" s="112">
        <f>SUMPRODUCT(AN795:AW795,幕後結果_最佳化!$Z$1005:$AI$1005)</f>
        <v>0.60818951183606562</v>
      </c>
      <c r="AZ795" s="112">
        <f>(SUMPRODUCT(AN795:AW795,MMULT(AN795:AW795,幕後結果!$AB$9:$AK$18)))*252</f>
        <v>5.8353875838936406E-2</v>
      </c>
      <c r="BA795" s="112">
        <f t="shared" si="168"/>
        <v>0.24156546905329082</v>
      </c>
      <c r="BB795" s="88">
        <f t="shared" si="169"/>
        <v>2.340108932172583</v>
      </c>
      <c r="BC795" s="46"/>
      <c r="BD795" s="46"/>
    </row>
    <row r="796" spans="1:56">
      <c r="A796" s="81">
        <v>795</v>
      </c>
      <c r="B796" s="112">
        <v>0.51586201940885612</v>
      </c>
      <c r="C796" s="112">
        <v>0.94267601579475446</v>
      </c>
      <c r="D796" s="112">
        <v>0.7722792108482488</v>
      </c>
      <c r="E796" s="112">
        <v>0.18054644138019049</v>
      </c>
      <c r="F796" s="112">
        <v>0.95591048214337104</v>
      </c>
      <c r="G796" s="112">
        <v>0.84522708075714403</v>
      </c>
      <c r="H796" s="112">
        <v>0.75148336186812115</v>
      </c>
      <c r="I796" s="112">
        <v>0.99291297256355571</v>
      </c>
      <c r="J796" s="112">
        <v>0.75016228589436351</v>
      </c>
      <c r="K796" s="90">
        <v>0.37165373914755895</v>
      </c>
      <c r="L796" s="91"/>
      <c r="M796" s="92">
        <v>795</v>
      </c>
      <c r="N796" s="115">
        <v>3.9770668107006704E-2</v>
      </c>
      <c r="O796" s="115">
        <v>1.5776416057799618</v>
      </c>
      <c r="P796" s="115">
        <v>0.74637390477876975</v>
      </c>
      <c r="Q796" s="115">
        <v>-0.913284594022853</v>
      </c>
      <c r="R796" s="115">
        <v>1.7050825173217103</v>
      </c>
      <c r="S796" s="115">
        <v>1.0161754634168894</v>
      </c>
      <c r="T796" s="115">
        <v>0.67916507081897581</v>
      </c>
      <c r="U796" s="112">
        <v>2.4528217683820586</v>
      </c>
      <c r="V796" s="112">
        <v>0.67500053000806759</v>
      </c>
      <c r="W796" s="84">
        <v>-0.32747654755895872</v>
      </c>
      <c r="X796" s="46"/>
      <c r="Y796" s="85">
        <v>795</v>
      </c>
      <c r="Z796" s="112">
        <f>(幕後結果!$AB$2+幕後結果!$AB$4*幕後結果_最佳化!$N1797)*12/3</f>
        <v>1.0869638356299921E-3</v>
      </c>
      <c r="AA796" s="112">
        <f>(幕後結果!$AC$2+幕後結果!$AC$4*幕後結果_最佳化!$O1797)*12/3</f>
        <v>0.79964198062401992</v>
      </c>
      <c r="AB796" s="112">
        <f>(幕後結果!$AD$2+幕後結果!$AD$4*幕後結果_最佳化!$P1797)*12/3</f>
        <v>1.2808996494654923</v>
      </c>
      <c r="AC796" s="112">
        <f>(幕後結果!$AE$2+幕後結果!$AE$4*幕後結果_最佳化!$Q1797)*12/3</f>
        <v>0.67687553659282018</v>
      </c>
      <c r="AD796" s="112">
        <f>(幕後結果!$AF$2+幕後結果!$AF$4*幕後結果_最佳化!$R1797)*12/3</f>
        <v>4.1585292161377474</v>
      </c>
      <c r="AE796" s="112">
        <f>(幕後結果!$AG$2+幕後結果!$AG$4*幕後結果_最佳化!$S1797)*12/3</f>
        <v>1.6830571044380094</v>
      </c>
      <c r="AF796" s="112">
        <f>(幕後結果!$AH$2+幕後結果!$AH$4*幕後結果_最佳化!$T1797)*12/3</f>
        <v>0.72399850521582498</v>
      </c>
      <c r="AG796" s="112">
        <f>(幕後結果!$AI$2+幕後結果!$AI$4*幕後結果_最佳化!$U1797)*12/3</f>
        <v>2.478955501132571</v>
      </c>
      <c r="AH796" s="112">
        <f>(幕後結果!$AJ$2+幕後結果!$AJ$4*幕後結果_最佳化!$V1797)*12/3</f>
        <v>2.4034539522361751</v>
      </c>
      <c r="AI796" s="86">
        <f>(幕後結果!$AK$2+幕後結果!$AK$4*幕後結果_最佳化!$W1797)*12/3</f>
        <v>0.85715074434680361</v>
      </c>
      <c r="AJ796" s="46"/>
      <c r="AK796" s="46"/>
      <c r="AL796" s="46"/>
      <c r="AM796" s="94">
        <v>795</v>
      </c>
      <c r="AN796" s="112">
        <f t="shared" si="157"/>
        <v>0.22314245128166885</v>
      </c>
      <c r="AO796" s="112">
        <f t="shared" si="158"/>
        <v>2.5559248201322795E-2</v>
      </c>
      <c r="AP796" s="112">
        <f t="shared" si="159"/>
        <v>0.21231686491727808</v>
      </c>
      <c r="AQ796" s="112">
        <f t="shared" si="160"/>
        <v>0.16236470415135287</v>
      </c>
      <c r="AR796" s="112">
        <f t="shared" si="161"/>
        <v>0.11070369437681918</v>
      </c>
      <c r="AS796" s="112">
        <f t="shared" si="162"/>
        <v>3.960102395463113E-2</v>
      </c>
      <c r="AT796" s="112">
        <f t="shared" si="163"/>
        <v>1.0789606845599752E-2</v>
      </c>
      <c r="AU796" s="112">
        <f t="shared" si="164"/>
        <v>1.381457923005671E-2</v>
      </c>
      <c r="AV796" s="112">
        <f t="shared" si="165"/>
        <v>0.13901501757859236</v>
      </c>
      <c r="AW796" s="112">
        <f t="shared" si="166"/>
        <v>6.2692809462678148E-2</v>
      </c>
      <c r="AX796" s="112">
        <f t="shared" si="167"/>
        <v>0.99999999999999989</v>
      </c>
      <c r="AY796" s="112">
        <f>SUMPRODUCT(AN796:AW796,幕後結果_最佳化!$Z$1005:$AI$1005)</f>
        <v>0.5884040067820735</v>
      </c>
      <c r="AZ796" s="112">
        <f>(SUMPRODUCT(AN796:AW796,MMULT(AN796:AW796,幕後結果!$AB$9:$AK$18)))*252</f>
        <v>6.0573045846781151E-2</v>
      </c>
      <c r="BA796" s="112">
        <f t="shared" si="168"/>
        <v>0.246115919531389</v>
      </c>
      <c r="BB796" s="88">
        <f t="shared" si="169"/>
        <v>2.2164515315414257</v>
      </c>
      <c r="BC796" s="46"/>
      <c r="BD796" s="46"/>
    </row>
    <row r="797" spans="1:56">
      <c r="A797" s="81">
        <v>796</v>
      </c>
      <c r="B797" s="112">
        <v>0.64186409128185518</v>
      </c>
      <c r="C797" s="112">
        <v>0.6564877114173211</v>
      </c>
      <c r="D797" s="112">
        <v>0.20499014059160681</v>
      </c>
      <c r="E797" s="112">
        <v>0.3059199083598394</v>
      </c>
      <c r="F797" s="112">
        <v>0.23858618611785731</v>
      </c>
      <c r="G797" s="112">
        <v>0.41682855237357397</v>
      </c>
      <c r="H797" s="112">
        <v>0.72718866178709485</v>
      </c>
      <c r="I797" s="112">
        <v>0.4128262014963997</v>
      </c>
      <c r="J797" s="112">
        <v>0.68567297424900109</v>
      </c>
      <c r="K797" s="90">
        <v>5.3401098115605894E-2</v>
      </c>
      <c r="L797" s="91"/>
      <c r="M797" s="92">
        <v>796</v>
      </c>
      <c r="N797" s="115">
        <v>0.36344590243103042</v>
      </c>
      <c r="O797" s="115">
        <v>0.40289621328296338</v>
      </c>
      <c r="P797" s="115">
        <v>-0.82392833171495039</v>
      </c>
      <c r="Q797" s="115">
        <v>-0.50744899341330263</v>
      </c>
      <c r="R797" s="115">
        <v>-0.71085777827741681</v>
      </c>
      <c r="S797" s="115">
        <v>-0.21001354070846945</v>
      </c>
      <c r="T797" s="115">
        <v>0.6043323894899858</v>
      </c>
      <c r="U797" s="112">
        <v>-0.22028088901005652</v>
      </c>
      <c r="V797" s="112">
        <v>0.48362215078664172</v>
      </c>
      <c r="W797" s="84">
        <v>-1.6127345255509229</v>
      </c>
      <c r="X797" s="46"/>
      <c r="Y797" s="85">
        <v>796</v>
      </c>
      <c r="Z797" s="112">
        <f>(幕後結果!$AB$2+幕後結果!$AB$4*幕後結果_最佳化!$N1798)*12/3</f>
        <v>0.40294607947301148</v>
      </c>
      <c r="AA797" s="112">
        <f>(幕後結果!$AC$2+幕後結果!$AC$4*幕後結果_最佳化!$O1798)*12/3</f>
        <v>-0.79112029513644144</v>
      </c>
      <c r="AB797" s="112">
        <f>(幕後結果!$AD$2+幕後結果!$AD$4*幕後結果_最佳化!$P1798)*12/3</f>
        <v>-0.10072407776468406</v>
      </c>
      <c r="AC797" s="112">
        <f>(幕後結果!$AE$2+幕後結果!$AE$4*幕後結果_最佳化!$Q1798)*12/3</f>
        <v>0.41700989733858068</v>
      </c>
      <c r="AD797" s="112">
        <f>(幕後結果!$AF$2+幕後結果!$AF$4*幕後結果_最佳化!$R1798)*12/3</f>
        <v>1.3531529605658363</v>
      </c>
      <c r="AE797" s="112">
        <f>(幕後結果!$AG$2+幕後結果!$AG$4*幕後結果_最佳化!$S1798)*12/3</f>
        <v>-0.40694235008534835</v>
      </c>
      <c r="AF797" s="112">
        <f>(幕後結果!$AH$2+幕後結果!$AH$4*幕後結果_最佳化!$T1798)*12/3</f>
        <v>0.13956238325002401</v>
      </c>
      <c r="AG797" s="112">
        <f>(幕後結果!$AI$2+幕後結果!$AI$4*幕後結果_最佳化!$U1798)*12/3</f>
        <v>-0.11595975005410175</v>
      </c>
      <c r="AH797" s="112">
        <f>(幕後結果!$AJ$2+幕後結果!$AJ$4*幕後結果_最佳化!$V1798)*12/3</f>
        <v>1.5381589949575982</v>
      </c>
      <c r="AI797" s="86">
        <f>(幕後結果!$AK$2+幕後結果!$AK$4*幕後結果_最佳化!$W1798)*12/3</f>
        <v>-0.90628886040565471</v>
      </c>
      <c r="AJ797" s="46"/>
      <c r="AK797" s="46"/>
      <c r="AL797" s="46"/>
      <c r="AM797" s="94">
        <v>796</v>
      </c>
      <c r="AN797" s="112">
        <f t="shared" si="157"/>
        <v>0.10601880138037972</v>
      </c>
      <c r="AO797" s="112">
        <f t="shared" si="158"/>
        <v>0.14771438156845304</v>
      </c>
      <c r="AP797" s="112">
        <f t="shared" si="159"/>
        <v>0.1274423328566302</v>
      </c>
      <c r="AQ797" s="112">
        <f t="shared" si="160"/>
        <v>0.16627136495158618</v>
      </c>
      <c r="AR797" s="112">
        <f t="shared" si="161"/>
        <v>7.5719613705449315E-2</v>
      </c>
      <c r="AS797" s="112">
        <f t="shared" si="162"/>
        <v>0.1150080403486059</v>
      </c>
      <c r="AT797" s="112">
        <f t="shared" si="163"/>
        <v>3.2649542809870209E-2</v>
      </c>
      <c r="AU797" s="112">
        <f t="shared" si="164"/>
        <v>0.14590055172197103</v>
      </c>
      <c r="AV797" s="112">
        <f t="shared" si="165"/>
        <v>2.8462732532369188E-2</v>
      </c>
      <c r="AW797" s="112">
        <f t="shared" si="166"/>
        <v>5.4812638124684988E-2</v>
      </c>
      <c r="AX797" s="112">
        <f t="shared" si="167"/>
        <v>0.99999999999999978</v>
      </c>
      <c r="AY797" s="112">
        <f>SUMPRODUCT(AN797:AW797,幕後結果_最佳化!$Z$1005:$AI$1005)</f>
        <v>0.23766834567573042</v>
      </c>
      <c r="AZ797" s="112">
        <f>(SUMPRODUCT(AN797:AW797,MMULT(AN797:AW797,幕後結果!$AB$9:$AK$18)))*252</f>
        <v>5.8553438997734991E-2</v>
      </c>
      <c r="BA797" s="112">
        <f t="shared" si="168"/>
        <v>0.24197817876357156</v>
      </c>
      <c r="BB797" s="88">
        <f t="shared" si="169"/>
        <v>0.80490045288766221</v>
      </c>
      <c r="BC797" s="46"/>
      <c r="BD797" s="46"/>
    </row>
    <row r="798" spans="1:56">
      <c r="A798" s="81">
        <v>797</v>
      </c>
      <c r="B798" s="112">
        <v>0.26182940583626313</v>
      </c>
      <c r="C798" s="112">
        <v>0.69221478889809718</v>
      </c>
      <c r="D798" s="112">
        <v>0.21152891725304768</v>
      </c>
      <c r="E798" s="112">
        <v>0.82593371109222291</v>
      </c>
      <c r="F798" s="112">
        <v>0.12880157617451649</v>
      </c>
      <c r="G798" s="112">
        <v>0.34196371416240012</v>
      </c>
      <c r="H798" s="112">
        <v>0.20655769868387308</v>
      </c>
      <c r="I798" s="112">
        <v>0.13136502326994037</v>
      </c>
      <c r="J798" s="112">
        <v>9.2930955580704078E-2</v>
      </c>
      <c r="K798" s="90">
        <v>0.81548224482278564</v>
      </c>
      <c r="L798" s="91"/>
      <c r="M798" s="92">
        <v>797</v>
      </c>
      <c r="N798" s="115">
        <v>-0.63771562622434863</v>
      </c>
      <c r="O798" s="115">
        <v>0.50213804183150157</v>
      </c>
      <c r="P798" s="115">
        <v>-0.8011275049696478</v>
      </c>
      <c r="Q798" s="115">
        <v>0.93821763422314597</v>
      </c>
      <c r="R798" s="115">
        <v>-1.1320744100082103</v>
      </c>
      <c r="S798" s="115">
        <v>-0.40710968787234814</v>
      </c>
      <c r="T798" s="115">
        <v>-0.81842351790593804</v>
      </c>
      <c r="U798" s="112">
        <v>-1.1199617868044367</v>
      </c>
      <c r="V798" s="112">
        <v>-1.3229202174538466</v>
      </c>
      <c r="W798" s="84">
        <v>0.89828146714756241</v>
      </c>
      <c r="X798" s="46"/>
      <c r="Y798" s="85">
        <v>797</v>
      </c>
      <c r="Z798" s="112">
        <f>(幕後結果!$AB$2+幕後結果!$AB$4*幕後結果_最佳化!$N1799)*12/3</f>
        <v>-0.84004641377675193</v>
      </c>
      <c r="AA798" s="112">
        <f>(幕後結果!$AC$2+幕後結果!$AC$4*幕後結果_最佳化!$O1799)*12/3</f>
        <v>-0.74134381116813153</v>
      </c>
      <c r="AB798" s="112">
        <f>(幕後結果!$AD$2+幕後結果!$AD$4*幕後結果_最佳化!$P1799)*12/3</f>
        <v>-0.37243118962045041</v>
      </c>
      <c r="AC798" s="112">
        <f>(幕後結果!$AE$2+幕後結果!$AE$4*幕後結果_最佳化!$Q1799)*12/3</f>
        <v>1.4282527560363067</v>
      </c>
      <c r="AD798" s="112">
        <f>(幕後結果!$AF$2+幕後結果!$AF$4*幕後結果_最佳化!$R1799)*12/3</f>
        <v>0.96210644036788784</v>
      </c>
      <c r="AE798" s="112">
        <f>(幕後結果!$AG$2+幕後結果!$AG$4*幕後結果_最佳化!$S1799)*12/3</f>
        <v>-0.53052837603776837</v>
      </c>
      <c r="AF798" s="112">
        <f>(幕後結果!$AH$2+幕後結果!$AH$4*幕後結果_最佳化!$T1799)*12/3</f>
        <v>-0.67392555800202969</v>
      </c>
      <c r="AG798" s="112">
        <f>(幕後結果!$AI$2+幕後結果!$AI$4*幕後結果_最佳化!$U1799)*12/3</f>
        <v>-0.33463612943945914</v>
      </c>
      <c r="AH798" s="112">
        <f>(幕後結果!$AJ$2+幕後結果!$AJ$4*幕後結果_最佳化!$V1799)*12/3</f>
        <v>-0.71010081498718369</v>
      </c>
      <c r="AI798" s="86">
        <f>(幕後結果!$AK$2+幕後結果!$AK$4*幕後結果_最佳化!$W1799)*12/3</f>
        <v>0.30113682090699567</v>
      </c>
      <c r="AJ798" s="46"/>
      <c r="AK798" s="46"/>
      <c r="AL798" s="46"/>
      <c r="AM798" s="94">
        <v>797</v>
      </c>
      <c r="AN798" s="112">
        <f t="shared" si="157"/>
        <v>0.11094194496002398</v>
      </c>
      <c r="AO798" s="112">
        <f t="shared" si="158"/>
        <v>0.15998416091894316</v>
      </c>
      <c r="AP798" s="112">
        <f t="shared" si="159"/>
        <v>0.11870726690756392</v>
      </c>
      <c r="AQ798" s="112">
        <f t="shared" si="160"/>
        <v>3.343492978902947E-3</v>
      </c>
      <c r="AR798" s="112">
        <f t="shared" si="161"/>
        <v>0.1728373760053207</v>
      </c>
      <c r="AS798" s="112">
        <f t="shared" si="162"/>
        <v>7.4282700733650217E-2</v>
      </c>
      <c r="AT798" s="112">
        <f t="shared" si="163"/>
        <v>9.8553294625902371E-2</v>
      </c>
      <c r="AU798" s="112">
        <f t="shared" si="164"/>
        <v>4.7615586025602945E-2</v>
      </c>
      <c r="AV798" s="112">
        <f t="shared" si="165"/>
        <v>0.14565149325618795</v>
      </c>
      <c r="AW798" s="112">
        <f t="shared" si="166"/>
        <v>6.8082683587901746E-2</v>
      </c>
      <c r="AX798" s="112">
        <f t="shared" si="167"/>
        <v>0.99999999999999989</v>
      </c>
      <c r="AY798" s="112">
        <f>SUMPRODUCT(AN798:AW798,幕後結果_最佳化!$Z$1005:$AI$1005)</f>
        <v>0.36840064501443759</v>
      </c>
      <c r="AZ798" s="112">
        <f>(SUMPRODUCT(AN798:AW798,MMULT(AN798:AW798,幕後結果!$AB$9:$AK$18)))*252</f>
        <v>5.9498264943036269E-2</v>
      </c>
      <c r="BA798" s="112">
        <f t="shared" si="168"/>
        <v>0.24392266180704955</v>
      </c>
      <c r="BB798" s="88">
        <f t="shared" si="169"/>
        <v>1.3344420014238725</v>
      </c>
      <c r="BC798" s="46"/>
      <c r="BD798" s="46"/>
    </row>
    <row r="799" spans="1:56">
      <c r="A799" s="81">
        <v>798</v>
      </c>
      <c r="B799" s="112">
        <v>0.20885357007915117</v>
      </c>
      <c r="C799" s="112">
        <v>0.18195015864853681</v>
      </c>
      <c r="D799" s="112">
        <v>0.24814441647087526</v>
      </c>
      <c r="E799" s="112">
        <v>0.36149194410047447</v>
      </c>
      <c r="F799" s="112">
        <v>0.5690864721210056</v>
      </c>
      <c r="G799" s="112">
        <v>0.19784703372139778</v>
      </c>
      <c r="H799" s="112">
        <v>0.1133849496444288</v>
      </c>
      <c r="I799" s="112">
        <v>0.9024400802721031</v>
      </c>
      <c r="J799" s="112">
        <v>0.16899599283933364</v>
      </c>
      <c r="K799" s="90">
        <v>0.83436529660063941</v>
      </c>
      <c r="L799" s="91"/>
      <c r="M799" s="92">
        <v>798</v>
      </c>
      <c r="N799" s="115">
        <v>-0.81040553078217381</v>
      </c>
      <c r="O799" s="115">
        <v>-0.90795817957877278</v>
      </c>
      <c r="P799" s="115">
        <v>-0.68034058397184016</v>
      </c>
      <c r="Q799" s="115">
        <v>-0.35447372976451619</v>
      </c>
      <c r="R799" s="115">
        <v>0.17404886979943562</v>
      </c>
      <c r="S799" s="115">
        <v>-0.84933651574771518</v>
      </c>
      <c r="T799" s="115">
        <v>-1.2087213947255868</v>
      </c>
      <c r="U799" s="112">
        <v>1.2955811133064052</v>
      </c>
      <c r="V799" s="112">
        <v>-0.9581403608308332</v>
      </c>
      <c r="W799" s="84">
        <v>0.97156016756203445</v>
      </c>
      <c r="X799" s="46"/>
      <c r="Y799" s="85">
        <v>798</v>
      </c>
      <c r="Z799" s="112">
        <f>(幕後結果!$AB$2+幕後結果!$AB$4*幕後結果_最佳化!$N1800)*12/3</f>
        <v>-1.0544496333188429</v>
      </c>
      <c r="AA799" s="112">
        <f>(幕後結果!$AC$2+幕後結果!$AC$4*幕後結果_最佳化!$O1800)*12/3</f>
        <v>-2.6995634144689848</v>
      </c>
      <c r="AB799" s="112">
        <f>(幕後結果!$AD$2+幕後結果!$AD$4*幕後結果_最佳化!$P1800)*12/3</f>
        <v>-0.46306318494960969</v>
      </c>
      <c r="AC799" s="112">
        <f>(幕後結果!$AE$2+幕後結果!$AE$4*幕後結果_最佳化!$Q1800)*12/3</f>
        <v>0.2650600521305897</v>
      </c>
      <c r="AD799" s="112">
        <f>(幕後結果!$AF$2+幕後結果!$AF$4*幕後結果_最佳化!$R1800)*12/3</f>
        <v>1.598492220821558</v>
      </c>
      <c r="AE799" s="112">
        <f>(幕後結果!$AG$2+幕後結果!$AG$4*幕後結果_最佳化!$S1800)*12/3</f>
        <v>-1.2470214694922215</v>
      </c>
      <c r="AF799" s="112">
        <f>(幕後結果!$AH$2+幕後結果!$AH$4*幕後結果_最佳化!$T1800)*12/3</f>
        <v>-0.98525734804987752</v>
      </c>
      <c r="AG799" s="112">
        <f>(幕後結果!$AI$2+幕後結果!$AI$4*幕後結果_最佳化!$U1800)*12/3</f>
        <v>0.32766936694789733</v>
      </c>
      <c r="AH799" s="112">
        <f>(幕後結果!$AJ$2+幕後結果!$AJ$4*幕後結果_最佳化!$V1800)*12/3</f>
        <v>-8.6885522706381391E-2</v>
      </c>
      <c r="AI799" s="86">
        <f>(幕後結果!$AK$2+幕後結果!$AK$4*幕後結果_最佳化!$W1800)*12/3</f>
        <v>5.1781566094473569E-3</v>
      </c>
      <c r="AJ799" s="46"/>
      <c r="AK799" s="46"/>
      <c r="AL799" s="46"/>
      <c r="AM799" s="94">
        <v>798</v>
      </c>
      <c r="AN799" s="112">
        <f t="shared" si="157"/>
        <v>0.21292883345202798</v>
      </c>
      <c r="AO799" s="112">
        <f t="shared" si="158"/>
        <v>0.11454270448403737</v>
      </c>
      <c r="AP799" s="112">
        <f t="shared" si="159"/>
        <v>0.18315667470820576</v>
      </c>
      <c r="AQ799" s="112">
        <f t="shared" si="160"/>
        <v>2.5826007798895524E-2</v>
      </c>
      <c r="AR799" s="112">
        <f t="shared" si="161"/>
        <v>0.20661384365541219</v>
      </c>
      <c r="AS799" s="112">
        <f t="shared" si="162"/>
        <v>3.927666801709874E-2</v>
      </c>
      <c r="AT799" s="112">
        <f t="shared" si="163"/>
        <v>0.1278900289058342</v>
      </c>
      <c r="AU799" s="112">
        <f t="shared" si="164"/>
        <v>1.5330789836531099E-2</v>
      </c>
      <c r="AV799" s="112">
        <f t="shared" si="165"/>
        <v>4.9329594441351515E-2</v>
      </c>
      <c r="AW799" s="112">
        <f t="shared" si="166"/>
        <v>2.5104854700605615E-2</v>
      </c>
      <c r="AX799" s="112">
        <f t="shared" si="167"/>
        <v>1.0000000000000002</v>
      </c>
      <c r="AY799" s="112">
        <f>SUMPRODUCT(AN799:AW799,幕後結果_最佳化!$Z$1005:$AI$1005)</f>
        <v>0.41356232677156413</v>
      </c>
      <c r="AZ799" s="112">
        <f>(SUMPRODUCT(AN799:AW799,MMULT(AN799:AW799,幕後結果!$AB$9:$AK$18)))*252</f>
        <v>6.4302670858459143E-2</v>
      </c>
      <c r="BA799" s="112">
        <f t="shared" si="168"/>
        <v>0.25357971302621812</v>
      </c>
      <c r="BB799" s="88">
        <f t="shared" si="169"/>
        <v>1.4617191665219709</v>
      </c>
      <c r="BC799" s="46"/>
      <c r="BD799" s="46"/>
    </row>
    <row r="800" spans="1:56">
      <c r="A800" s="81">
        <v>799</v>
      </c>
      <c r="B800" s="112">
        <v>0.50570439331268258</v>
      </c>
      <c r="C800" s="112">
        <v>0.49835503963009797</v>
      </c>
      <c r="D800" s="112">
        <v>4.8179745554326248E-2</v>
      </c>
      <c r="E800" s="112">
        <v>0.6587860955140612</v>
      </c>
      <c r="F800" s="112">
        <v>0.48947853436480004</v>
      </c>
      <c r="G800" s="112">
        <v>0.42734971013653977</v>
      </c>
      <c r="H800" s="112">
        <v>0.47694555464145294</v>
      </c>
      <c r="I800" s="112">
        <v>0.296972662282879</v>
      </c>
      <c r="J800" s="112">
        <v>0.80224064170695852</v>
      </c>
      <c r="K800" s="90">
        <v>0.69912030794277502</v>
      </c>
      <c r="L800" s="91"/>
      <c r="M800" s="92">
        <v>799</v>
      </c>
      <c r="N800" s="115">
        <v>1.4299280846548175E-2</v>
      </c>
      <c r="O800" s="115">
        <v>-4.1233158577337623E-3</v>
      </c>
      <c r="P800" s="115">
        <v>-1.6627649705962364</v>
      </c>
      <c r="Q800" s="115">
        <v>0.40915242019872805</v>
      </c>
      <c r="R800" s="115">
        <v>-2.6376461361173283E-2</v>
      </c>
      <c r="S800" s="115">
        <v>-0.18312566276151007</v>
      </c>
      <c r="T800" s="115">
        <v>-5.7821127170132033E-2</v>
      </c>
      <c r="U800" s="112">
        <v>-0.53312749900795697</v>
      </c>
      <c r="V800" s="112">
        <v>0.84965177659043456</v>
      </c>
      <c r="W800" s="84">
        <v>0.52187210141815077</v>
      </c>
      <c r="X800" s="46"/>
      <c r="Y800" s="85">
        <v>799</v>
      </c>
      <c r="Z800" s="112">
        <f>(幕後結果!$AB$2+幕後結果!$AB$4*幕後結果_最佳化!$N1801)*12/3</f>
        <v>-3.0537047126846673E-2</v>
      </c>
      <c r="AA800" s="112">
        <f>(幕後結果!$AC$2+幕後結果!$AC$4*幕後結果_最佳化!$O1801)*12/3</f>
        <v>-1.3823585192647323</v>
      </c>
      <c r="AB800" s="112">
        <f>(幕後結果!$AD$2+幕後結果!$AD$4*幕後結果_最佳化!$P1801)*12/3</f>
        <v>-0.97360591176874911</v>
      </c>
      <c r="AC800" s="112">
        <f>(幕後結果!$AE$2+幕後結果!$AE$4*幕後結果_最佳化!$Q1801)*12/3</f>
        <v>0.79272051126930931</v>
      </c>
      <c r="AD800" s="112">
        <f>(幕後結果!$AF$2+幕後結果!$AF$4*幕後結果_最佳化!$R1801)*12/3</f>
        <v>1.895483562380111</v>
      </c>
      <c r="AE800" s="112">
        <f>(幕後結果!$AG$2+幕後結果!$AG$4*幕後結果_最佳化!$S1801)*12/3</f>
        <v>-0.32678876019469938</v>
      </c>
      <c r="AF800" s="112">
        <f>(幕後結果!$AH$2+幕後結果!$AH$4*幕後結果_最佳化!$T1801)*12/3</f>
        <v>-0.24332384752201541</v>
      </c>
      <c r="AG800" s="112">
        <f>(幕後結果!$AI$2+幕後結果!$AI$4*幕後結果_最佳化!$U1801)*12/3</f>
        <v>-0.15986605145510896</v>
      </c>
      <c r="AH800" s="112">
        <f>(幕後結果!$AJ$2+幕後結果!$AJ$4*幕後結果_最佳化!$V1801)*12/3</f>
        <v>1.774622799139576</v>
      </c>
      <c r="AI800" s="86">
        <f>(幕後結果!$AK$2+幕後結果!$AK$4*幕後結果_最佳化!$W1801)*12/3</f>
        <v>0.44430683087595318</v>
      </c>
      <c r="AJ800" s="46"/>
      <c r="AK800" s="46"/>
      <c r="AL800" s="46"/>
      <c r="AM800" s="94">
        <v>799</v>
      </c>
      <c r="AN800" s="112">
        <f t="shared" si="157"/>
        <v>8.9422905031939698E-2</v>
      </c>
      <c r="AO800" s="112">
        <f t="shared" si="158"/>
        <v>0.17336388946182316</v>
      </c>
      <c r="AP800" s="112">
        <f t="shared" si="159"/>
        <v>2.8569284414367249E-2</v>
      </c>
      <c r="AQ800" s="112">
        <f t="shared" si="160"/>
        <v>0.12235668181374966</v>
      </c>
      <c r="AR800" s="112">
        <f t="shared" si="161"/>
        <v>0.20418354900837529</v>
      </c>
      <c r="AS800" s="112">
        <f t="shared" si="162"/>
        <v>0.10440988738733517</v>
      </c>
      <c r="AT800" s="112">
        <f t="shared" si="163"/>
        <v>5.5795300460773613E-2</v>
      </c>
      <c r="AU800" s="112">
        <f t="shared" si="164"/>
        <v>0.177989446628219</v>
      </c>
      <c r="AV800" s="112">
        <f t="shared" si="165"/>
        <v>1.2934771678614664E-3</v>
      </c>
      <c r="AW800" s="112">
        <f t="shared" si="166"/>
        <v>4.2615578625555532E-2</v>
      </c>
      <c r="AX800" s="112">
        <f t="shared" si="167"/>
        <v>0.99999999999999978</v>
      </c>
      <c r="AY800" s="112">
        <f>SUMPRODUCT(AN800:AW800,幕後結果_最佳化!$Z$1005:$AI$1005)</f>
        <v>0.36521232518947999</v>
      </c>
      <c r="AZ800" s="112">
        <f>(SUMPRODUCT(AN800:AW800,MMULT(AN800:AW800,幕後結果!$AB$9:$AK$18)))*252</f>
        <v>7.0769241075719413E-2</v>
      </c>
      <c r="BA800" s="112">
        <f t="shared" si="168"/>
        <v>0.26602488807575769</v>
      </c>
      <c r="BB800" s="88">
        <f t="shared" si="169"/>
        <v>1.211587109465085</v>
      </c>
      <c r="BC800" s="46"/>
      <c r="BD800" s="46"/>
    </row>
    <row r="801" spans="1:56">
      <c r="A801" s="81">
        <v>800</v>
      </c>
      <c r="B801" s="112">
        <v>8.1588358071750688E-2</v>
      </c>
      <c r="C801" s="112">
        <v>0.39342612596291215</v>
      </c>
      <c r="D801" s="112">
        <v>2.2244355554055684E-2</v>
      </c>
      <c r="E801" s="112">
        <v>0.3282233996299817</v>
      </c>
      <c r="F801" s="112">
        <v>0.20573276558662923</v>
      </c>
      <c r="G801" s="112">
        <v>0.50816555934182905</v>
      </c>
      <c r="H801" s="112">
        <v>0.42343590130542164</v>
      </c>
      <c r="I801" s="112">
        <v>0.46484234650817413</v>
      </c>
      <c r="J801" s="112">
        <v>0.25794704475687658</v>
      </c>
      <c r="K801" s="90">
        <v>4.6282589899212301E-2</v>
      </c>
      <c r="L801" s="91"/>
      <c r="M801" s="92">
        <v>800</v>
      </c>
      <c r="N801" s="115">
        <v>-1.3944667078506563</v>
      </c>
      <c r="O801" s="115">
        <v>-0.27040037462078209</v>
      </c>
      <c r="P801" s="115">
        <v>-2.0094568056047279</v>
      </c>
      <c r="Q801" s="115">
        <v>-0.44482420700131614</v>
      </c>
      <c r="R801" s="115">
        <v>-0.82131734366584708</v>
      </c>
      <c r="S801" s="115">
        <v>2.0469451279247746E-2</v>
      </c>
      <c r="T801" s="115">
        <v>-0.19311130063403653</v>
      </c>
      <c r="U801" s="112">
        <v>-8.824155120507006E-2</v>
      </c>
      <c r="V801" s="112">
        <v>-0.64968751597652263</v>
      </c>
      <c r="W801" s="84">
        <v>-1.6820188754851011</v>
      </c>
      <c r="X801" s="46"/>
      <c r="Y801" s="85">
        <v>800</v>
      </c>
      <c r="Z801" s="112">
        <f>(幕後結果!$AB$2+幕後結果!$AB$4*幕後結果_最佳化!$N1802)*12/3</f>
        <v>-1.7795910195143201</v>
      </c>
      <c r="AA801" s="112">
        <f>(幕後結果!$AC$2+幕後結果!$AC$4*幕後結果_最佳化!$O1802)*12/3</f>
        <v>-1.8717084620425364</v>
      </c>
      <c r="AB801" s="112">
        <f>(幕後結果!$AD$2+幕後結果!$AD$4*幕後結果_最佳化!$P1802)*12/3</f>
        <v>-1.7251600089035684</v>
      </c>
      <c r="AC801" s="112">
        <f>(幕後結果!$AE$2+幕後結果!$AE$4*幕後結果_最佳化!$Q1802)*12/3</f>
        <v>-3.8257170179739397E-2</v>
      </c>
      <c r="AD801" s="112">
        <f>(幕後結果!$AF$2+幕後結果!$AF$4*幕後結果_最佳化!$R1802)*12/3</f>
        <v>0.35857848953853133</v>
      </c>
      <c r="AE801" s="112">
        <f>(幕後結果!$AG$2+幕後結果!$AG$4*幕後結果_最佳化!$S1802)*12/3</f>
        <v>-0.38581394213301373</v>
      </c>
      <c r="AF801" s="112">
        <f>(幕後結果!$AH$2+幕後結果!$AH$4*幕後結果_最佳化!$T1802)*12/3</f>
        <v>-0.52524582853071722</v>
      </c>
      <c r="AG801" s="112">
        <f>(幕後結果!$AI$2+幕後結果!$AI$4*幕後結果_最佳化!$U1802)*12/3</f>
        <v>-0.80479758777880139</v>
      </c>
      <c r="AH801" s="112">
        <f>(幕後結果!$AJ$2+幕後結果!$AJ$4*幕後結果_最佳化!$V1802)*12/3</f>
        <v>-0.12264472873151644</v>
      </c>
      <c r="AI801" s="86">
        <f>(幕後結果!$AK$2+幕後結果!$AK$4*幕後結果_最佳化!$W1802)*12/3</f>
        <v>-1.8722341889866907</v>
      </c>
      <c r="AJ801" s="46"/>
      <c r="AK801" s="46"/>
      <c r="AL801" s="46"/>
      <c r="AM801" s="94">
        <v>800</v>
      </c>
      <c r="AN801" s="112">
        <f t="shared" si="157"/>
        <v>2.9696998493007658E-2</v>
      </c>
      <c r="AO801" s="112">
        <f t="shared" si="158"/>
        <v>8.8659010155025794E-2</v>
      </c>
      <c r="AP801" s="112">
        <f t="shared" si="159"/>
        <v>0.11360222405811765</v>
      </c>
      <c r="AQ801" s="112">
        <f t="shared" si="160"/>
        <v>0.10063262137884896</v>
      </c>
      <c r="AR801" s="112">
        <f t="shared" si="161"/>
        <v>0.15942604789781026</v>
      </c>
      <c r="AS801" s="112">
        <f t="shared" si="162"/>
        <v>6.2437715559261323E-2</v>
      </c>
      <c r="AT801" s="112">
        <f t="shared" si="163"/>
        <v>0.15379705963944093</v>
      </c>
      <c r="AU801" s="112">
        <f t="shared" si="164"/>
        <v>2.2595813287658705E-2</v>
      </c>
      <c r="AV801" s="112">
        <f t="shared" si="165"/>
        <v>0.11599402729320581</v>
      </c>
      <c r="AW801" s="112">
        <f t="shared" si="166"/>
        <v>0.15315848223762299</v>
      </c>
      <c r="AX801" s="112">
        <f t="shared" si="167"/>
        <v>1.0000000000000002</v>
      </c>
      <c r="AY801" s="112">
        <f>SUMPRODUCT(AN801:AW801,幕後結果_最佳化!$Z$1005:$AI$1005)</f>
        <v>0.49311299957458499</v>
      </c>
      <c r="AZ801" s="112">
        <f>(SUMPRODUCT(AN801:AW801,MMULT(AN801:AW801,幕後結果!$AB$9:$AK$18)))*252</f>
        <v>4.9100474058150267E-2</v>
      </c>
      <c r="BA801" s="112">
        <f t="shared" si="168"/>
        <v>0.22158626775626297</v>
      </c>
      <c r="BB801" s="88">
        <f t="shared" si="169"/>
        <v>2.0317730161410692</v>
      </c>
      <c r="BC801" s="46"/>
      <c r="BD801" s="46"/>
    </row>
    <row r="802" spans="1:56">
      <c r="A802" s="81">
        <v>801</v>
      </c>
      <c r="B802" s="112">
        <v>0.98660503592234994</v>
      </c>
      <c r="C802" s="112">
        <v>0.12120834881769516</v>
      </c>
      <c r="D802" s="112">
        <v>0.36316226345531843</v>
      </c>
      <c r="E802" s="112">
        <v>0.79102343968989142</v>
      </c>
      <c r="F802" s="112">
        <v>0.16935982176772946</v>
      </c>
      <c r="G802" s="112">
        <v>9.5503454567935631E-2</v>
      </c>
      <c r="H802" s="112">
        <v>0.28708207102418926</v>
      </c>
      <c r="I802" s="112">
        <v>0.3571053093720078</v>
      </c>
      <c r="J802" s="112">
        <v>0.78718879443627188</v>
      </c>
      <c r="K802" s="90">
        <v>0.90530994081229399</v>
      </c>
      <c r="L802" s="91"/>
      <c r="M802" s="92">
        <v>801</v>
      </c>
      <c r="N802" s="115">
        <v>2.2145651228017185</v>
      </c>
      <c r="O802" s="115">
        <v>-1.1689675699167534</v>
      </c>
      <c r="P802" s="115">
        <v>-0.35001888227780958</v>
      </c>
      <c r="Q802" s="115">
        <v>0.80997747710508905</v>
      </c>
      <c r="R802" s="115">
        <v>-0.95669812748575012</v>
      </c>
      <c r="S802" s="115">
        <v>-1.3076062111039548</v>
      </c>
      <c r="T802" s="115">
        <v>-0.56192937017779165</v>
      </c>
      <c r="U802" s="112">
        <v>-0.36620700063592115</v>
      </c>
      <c r="V802" s="112">
        <v>0.79670494538526937</v>
      </c>
      <c r="W802" s="84">
        <v>1.3124150892819217</v>
      </c>
      <c r="X802" s="46"/>
      <c r="Y802" s="85">
        <v>801</v>
      </c>
      <c r="Z802" s="112">
        <f>(幕後結果!$AB$2+幕後結果!$AB$4*幕後結果_最佳化!$N1803)*12/3</f>
        <v>2.7012038822088051</v>
      </c>
      <c r="AA802" s="112">
        <f>(幕後結果!$AC$2+幕後結果!$AC$4*幕後結果_最佳化!$O1803)*12/3</f>
        <v>-2.7964285908492816</v>
      </c>
      <c r="AB802" s="112">
        <f>(幕後結果!$AD$2+幕後結果!$AD$4*幕後結果_最佳化!$P1803)*12/3</f>
        <v>0.70753176097726167</v>
      </c>
      <c r="AC802" s="112">
        <f>(幕後結果!$AE$2+幕後結果!$AE$4*幕後結果_最佳化!$Q1803)*12/3</f>
        <v>1.3223559923551145</v>
      </c>
      <c r="AD802" s="112">
        <f>(幕後結果!$AF$2+幕後結果!$AF$4*幕後結果_最佳化!$R1803)*12/3</f>
        <v>1.6096132366228566</v>
      </c>
      <c r="AE802" s="112">
        <f>(幕後結果!$AG$2+幕後結果!$AG$4*幕後結果_最佳化!$S1803)*12/3</f>
        <v>-1.9933539476593831</v>
      </c>
      <c r="AF802" s="112">
        <f>(幕後結果!$AH$2+幕後結果!$AH$4*幕後結果_最佳化!$T1803)*12/3</f>
        <v>-0.70818792065767011</v>
      </c>
      <c r="AG802" s="112">
        <f>(幕後結果!$AI$2+幕後結果!$AI$4*幕後結果_最佳化!$U1803)*12/3</f>
        <v>0.31551770590766892</v>
      </c>
      <c r="AH802" s="112">
        <f>(幕後結果!$AJ$2+幕後結果!$AJ$4*幕後結果_最佳化!$V1803)*12/3</f>
        <v>1.8974360352298472</v>
      </c>
      <c r="AI802" s="86">
        <f>(幕後結果!$AK$2+幕後結果!$AK$4*幕後結果_最佳化!$W1803)*12/3</f>
        <v>0.96305440309261614</v>
      </c>
      <c r="AJ802" s="46"/>
      <c r="AK802" s="46"/>
      <c r="AL802" s="46"/>
      <c r="AM802" s="94">
        <v>801</v>
      </c>
      <c r="AN802" s="112">
        <f t="shared" si="157"/>
        <v>4.5963037585511228E-2</v>
      </c>
      <c r="AO802" s="112">
        <f t="shared" si="158"/>
        <v>4.486073817500022E-2</v>
      </c>
      <c r="AP802" s="112">
        <f t="shared" si="159"/>
        <v>3.7518578390465761E-2</v>
      </c>
      <c r="AQ802" s="112">
        <f t="shared" si="160"/>
        <v>0.28609249071513038</v>
      </c>
      <c r="AR802" s="112">
        <f t="shared" si="161"/>
        <v>0.10065439872134195</v>
      </c>
      <c r="AS802" s="112">
        <f t="shared" si="162"/>
        <v>5.4221464817763999E-2</v>
      </c>
      <c r="AT802" s="112">
        <f t="shared" si="163"/>
        <v>0.11915875401313412</v>
      </c>
      <c r="AU802" s="112">
        <f t="shared" si="164"/>
        <v>6.9528580707392026E-2</v>
      </c>
      <c r="AV802" s="112">
        <f t="shared" si="165"/>
        <v>0.23501311782472295</v>
      </c>
      <c r="AW802" s="112">
        <f t="shared" si="166"/>
        <v>6.9888390495373865E-3</v>
      </c>
      <c r="AX802" s="112">
        <f t="shared" si="167"/>
        <v>1</v>
      </c>
      <c r="AY802" s="112">
        <f>SUMPRODUCT(AN802:AW802,幕後結果_最佳化!$Z$1005:$AI$1005)</f>
        <v>0.71091446008282866</v>
      </c>
      <c r="AZ802" s="112">
        <f>(SUMPRODUCT(AN802:AW802,MMULT(AN802:AW802,幕後結果!$AB$9:$AK$18)))*252</f>
        <v>4.6565291768829307E-2</v>
      </c>
      <c r="BA802" s="112">
        <f t="shared" si="168"/>
        <v>0.21578992508648151</v>
      </c>
      <c r="BB802" s="88">
        <f t="shared" si="169"/>
        <v>3.0956702905156965</v>
      </c>
      <c r="BC802" s="46"/>
      <c r="BD802" s="46"/>
    </row>
    <row r="803" spans="1:56">
      <c r="A803" s="81">
        <v>802</v>
      </c>
      <c r="B803" s="112">
        <v>0.60421333246206443</v>
      </c>
      <c r="C803" s="112">
        <v>0.98240911313835388</v>
      </c>
      <c r="D803" s="112">
        <v>0.53913659736497999</v>
      </c>
      <c r="E803" s="112">
        <v>0.94860369800467659</v>
      </c>
      <c r="F803" s="112">
        <v>4.6808716147501706E-2</v>
      </c>
      <c r="G803" s="112">
        <v>0.62408313950286276</v>
      </c>
      <c r="H803" s="112">
        <v>0.92132419806253996</v>
      </c>
      <c r="I803" s="112">
        <v>0.87969242322734997</v>
      </c>
      <c r="J803" s="112">
        <v>0.24587660959926683</v>
      </c>
      <c r="K803" s="90">
        <v>0.61069722422660289</v>
      </c>
      <c r="L803" s="91"/>
      <c r="M803" s="92">
        <v>802</v>
      </c>
      <c r="N803" s="115">
        <v>0.26426810542819534</v>
      </c>
      <c r="O803" s="115">
        <v>2.1062600013503547</v>
      </c>
      <c r="P803" s="115">
        <v>9.8258784110179714E-2</v>
      </c>
      <c r="Q803" s="115">
        <v>1.63146327000842</v>
      </c>
      <c r="R803" s="115">
        <v>-1.6766168365031378</v>
      </c>
      <c r="S803" s="115">
        <v>0.31622238116882267</v>
      </c>
      <c r="T803" s="115">
        <v>1.4140350761998435</v>
      </c>
      <c r="U803" s="112">
        <v>1.1734506060727043</v>
      </c>
      <c r="V803" s="112">
        <v>-0.68752298871936934</v>
      </c>
      <c r="W803" s="84">
        <v>0.28113670228537596</v>
      </c>
      <c r="X803" s="46"/>
      <c r="Y803" s="85">
        <v>802</v>
      </c>
      <c r="Z803" s="112">
        <f>(幕後結果!$AB$2+幕後結果!$AB$4*幕後結果_最佳化!$N1804)*12/3</f>
        <v>0.27981184624179478</v>
      </c>
      <c r="AA803" s="112">
        <f>(幕後結果!$AC$2+幕後結果!$AC$4*幕後結果_最佳化!$O1804)*12/3</f>
        <v>1.5476221570531925</v>
      </c>
      <c r="AB803" s="112">
        <f>(幕後結果!$AD$2+幕後結果!$AD$4*幕後結果_最佳化!$P1804)*12/3</f>
        <v>0.84097068111073037</v>
      </c>
      <c r="AC803" s="112">
        <f>(幕後結果!$AE$2+幕後結果!$AE$4*幕後結果_最佳化!$Q1804)*12/3</f>
        <v>2.4742596205931973</v>
      </c>
      <c r="AD803" s="112">
        <f>(幕後結果!$AF$2+幕後結果!$AF$4*幕後結果_最佳化!$R1804)*12/3</f>
        <v>1.3975650902900947</v>
      </c>
      <c r="AE803" s="112">
        <f>(幕後結果!$AG$2+幕後結果!$AG$4*幕後結果_最佳化!$S1804)*12/3</f>
        <v>0.64504947455461326</v>
      </c>
      <c r="AF803" s="112">
        <f>(幕後結果!$AH$2+幕後結果!$AH$4*幕後結果_最佳化!$T1804)*12/3</f>
        <v>0.98336169978196608</v>
      </c>
      <c r="AG803" s="112">
        <f>(幕後結果!$AI$2+幕後結果!$AI$4*幕後結果_最佳化!$U1804)*12/3</f>
        <v>2.6944014889463195</v>
      </c>
      <c r="AH803" s="112">
        <f>(幕後結果!$AJ$2+幕後結果!$AJ$4*幕後結果_最佳化!$V1804)*12/3</f>
        <v>3.518146806638689E-2</v>
      </c>
      <c r="AI803" s="86">
        <f>(幕後結果!$AK$2+幕後結果!$AK$4*幕後結果_最佳化!$W1804)*12/3</f>
        <v>0.76350034221320195</v>
      </c>
      <c r="AJ803" s="46"/>
      <c r="AK803" s="46"/>
      <c r="AL803" s="46"/>
      <c r="AM803" s="94">
        <v>802</v>
      </c>
      <c r="AN803" s="112">
        <f t="shared" si="157"/>
        <v>0.15294294085247853</v>
      </c>
      <c r="AO803" s="112">
        <f t="shared" si="158"/>
        <v>0.14667354507141961</v>
      </c>
      <c r="AP803" s="112">
        <f t="shared" si="159"/>
        <v>6.4293907751839324E-2</v>
      </c>
      <c r="AQ803" s="112">
        <f t="shared" si="160"/>
        <v>7.4072826041390497E-2</v>
      </c>
      <c r="AR803" s="112">
        <f t="shared" si="161"/>
        <v>6.5032427868618695E-2</v>
      </c>
      <c r="AS803" s="112">
        <f t="shared" si="162"/>
        <v>0.10026649711351238</v>
      </c>
      <c r="AT803" s="112">
        <f t="shared" si="163"/>
        <v>0.17199339462299504</v>
      </c>
      <c r="AU803" s="112">
        <f t="shared" si="164"/>
        <v>7.9391546936928389E-2</v>
      </c>
      <c r="AV803" s="112">
        <f t="shared" si="165"/>
        <v>3.4631470333798535E-2</v>
      </c>
      <c r="AW803" s="112">
        <f t="shared" si="166"/>
        <v>0.11070144340701898</v>
      </c>
      <c r="AX803" s="112">
        <f t="shared" si="167"/>
        <v>0.99999999999999978</v>
      </c>
      <c r="AY803" s="112">
        <f>SUMPRODUCT(AN803:AW803,幕後結果_最佳化!$Z$1005:$AI$1005)</f>
        <v>7.7256054907572896E-2</v>
      </c>
      <c r="AZ803" s="112">
        <f>(SUMPRODUCT(AN803:AW803,MMULT(AN803:AW803,幕後結果!$AB$9:$AK$18)))*252</f>
        <v>5.0750597219986128E-2</v>
      </c>
      <c r="BA803" s="112">
        <f t="shared" si="168"/>
        <v>0.22527893203756566</v>
      </c>
      <c r="BB803" s="88">
        <f t="shared" si="169"/>
        <v>0.1525045178296742</v>
      </c>
      <c r="BC803" s="46"/>
      <c r="BD803" s="46"/>
    </row>
    <row r="804" spans="1:56">
      <c r="A804" s="81">
        <v>803</v>
      </c>
      <c r="B804" s="112">
        <v>0.52801217203809925</v>
      </c>
      <c r="C804" s="112">
        <v>0.83697116398341009</v>
      </c>
      <c r="D804" s="112">
        <v>0.99741538503404481</v>
      </c>
      <c r="E804" s="112">
        <v>0.82505782982167508</v>
      </c>
      <c r="F804" s="112">
        <v>0.67959475960252202</v>
      </c>
      <c r="G804" s="112">
        <v>0.9030042845477686</v>
      </c>
      <c r="H804" s="112">
        <v>0.4753641377563067</v>
      </c>
      <c r="I804" s="112">
        <v>0.81144526486261404</v>
      </c>
      <c r="J804" s="112">
        <v>0.29535629701470856</v>
      </c>
      <c r="K804" s="90">
        <v>0.37170436207667157</v>
      </c>
      <c r="L804" s="91"/>
      <c r="M804" s="92">
        <v>803</v>
      </c>
      <c r="N804" s="115">
        <v>7.0273899994524436E-2</v>
      </c>
      <c r="O804" s="115">
        <v>0.98208561418331386</v>
      </c>
      <c r="P804" s="115">
        <v>2.7962943361048085</v>
      </c>
      <c r="Q804" s="115">
        <v>0.93481365660177373</v>
      </c>
      <c r="R804" s="115">
        <v>0.46656591116535917</v>
      </c>
      <c r="S804" s="115">
        <v>1.2988615972233255</v>
      </c>
      <c r="T804" s="115">
        <v>-6.1792249731818315E-2</v>
      </c>
      <c r="U804" s="112">
        <v>0.88323471224680927</v>
      </c>
      <c r="V804" s="112">
        <v>-0.53780367578257449</v>
      </c>
      <c r="W804" s="84">
        <v>-0.32734266785331895</v>
      </c>
      <c r="X804" s="46"/>
      <c r="Y804" s="85">
        <v>803</v>
      </c>
      <c r="Z804" s="112">
        <f>(幕後結果!$AB$2+幕後結果!$AB$4*幕後結果_最佳化!$N1805)*12/3</f>
        <v>3.8958263491904135E-2</v>
      </c>
      <c r="AA804" s="112">
        <f>(幕後結果!$AC$2+幕後結果!$AC$4*幕後結果_最佳化!$O1805)*12/3</f>
        <v>-1.8427332785410311E-2</v>
      </c>
      <c r="AB804" s="112">
        <f>(幕後結果!$AD$2+幕後結果!$AD$4*幕後結果_最佳化!$P1805)*12/3</f>
        <v>3.0047182935651562</v>
      </c>
      <c r="AC804" s="112">
        <f>(幕後結果!$AE$2+幕後結果!$AE$4*幕後結果_最佳化!$Q1805)*12/3</f>
        <v>2.3990455221938758</v>
      </c>
      <c r="AD804" s="112">
        <f>(幕後結果!$AF$2+幕後結果!$AF$4*幕後結果_最佳化!$R1805)*12/3</f>
        <v>3.4752954125332973</v>
      </c>
      <c r="AE804" s="112">
        <f>(幕後結果!$AG$2+幕後結果!$AG$4*幕後結果_最佳化!$S1805)*12/3</f>
        <v>1.7393108712178316</v>
      </c>
      <c r="AF804" s="112">
        <f>(幕後結果!$AH$2+幕後結果!$AH$4*幕後結果_最佳化!$T1805)*12/3</f>
        <v>0.34771981894523246</v>
      </c>
      <c r="AG804" s="112">
        <f>(幕後結果!$AI$2+幕後結果!$AI$4*幕後結果_最佳化!$U1805)*12/3</f>
        <v>2.4664240870491159</v>
      </c>
      <c r="AH804" s="112">
        <f>(幕後結果!$AJ$2+幕後結果!$AJ$4*幕後結果_最佳化!$V1805)*12/3</f>
        <v>0.91311819374200842</v>
      </c>
      <c r="AI804" s="86">
        <f>(幕後結果!$AK$2+幕後結果!$AK$4*幕後結果_最佳化!$W1805)*12/3</f>
        <v>0.57746689191167089</v>
      </c>
      <c r="AJ804" s="46"/>
      <c r="AK804" s="46"/>
      <c r="AL804" s="46"/>
      <c r="AM804" s="94">
        <v>803</v>
      </c>
      <c r="AN804" s="112">
        <f t="shared" si="157"/>
        <v>3.407246205936292E-3</v>
      </c>
      <c r="AO804" s="112">
        <f t="shared" si="158"/>
        <v>9.5954103865976623E-2</v>
      </c>
      <c r="AP804" s="112">
        <f t="shared" si="159"/>
        <v>0.10620214368735849</v>
      </c>
      <c r="AQ804" s="112">
        <f t="shared" si="160"/>
        <v>6.1004014529553695E-2</v>
      </c>
      <c r="AR804" s="112">
        <f t="shared" si="161"/>
        <v>7.165361693158924E-2</v>
      </c>
      <c r="AS804" s="112">
        <f t="shared" si="162"/>
        <v>0.1787606461514562</v>
      </c>
      <c r="AT804" s="112">
        <f t="shared" si="163"/>
        <v>6.3578232995717895E-2</v>
      </c>
      <c r="AU804" s="112">
        <f t="shared" si="164"/>
        <v>0.15519937457755592</v>
      </c>
      <c r="AV804" s="112">
        <f t="shared" si="165"/>
        <v>8.4881374373063534E-2</v>
      </c>
      <c r="AW804" s="112">
        <f t="shared" si="166"/>
        <v>0.17935924668179207</v>
      </c>
      <c r="AX804" s="112">
        <f t="shared" si="167"/>
        <v>0.99999999999999989</v>
      </c>
      <c r="AY804" s="112">
        <f>SUMPRODUCT(AN804:AW804,幕後結果_最佳化!$Z$1005:$AI$1005)</f>
        <v>0.275760092692731</v>
      </c>
      <c r="AZ804" s="112">
        <f>(SUMPRODUCT(AN804:AW804,MMULT(AN804:AW804,幕後結果!$AB$9:$AK$18)))*252</f>
        <v>5.3466997380730429E-2</v>
      </c>
      <c r="BA804" s="112">
        <f t="shared" si="168"/>
        <v>0.23122931773616084</v>
      </c>
      <c r="BB804" s="88">
        <f t="shared" si="169"/>
        <v>1.0070526305770227</v>
      </c>
      <c r="BC804" s="46"/>
      <c r="BD804" s="46"/>
    </row>
    <row r="805" spans="1:56">
      <c r="A805" s="81">
        <v>804</v>
      </c>
      <c r="B805" s="112">
        <v>0.69843598938288953</v>
      </c>
      <c r="C805" s="112">
        <v>0.49393770475576515</v>
      </c>
      <c r="D805" s="112">
        <v>9.3292742477619761E-3</v>
      </c>
      <c r="E805" s="112">
        <v>0.50514852318687908</v>
      </c>
      <c r="F805" s="112">
        <v>0.70523051474159937</v>
      </c>
      <c r="G805" s="112">
        <v>0.14108912928533646</v>
      </c>
      <c r="H805" s="112">
        <v>0.35508326515911559</v>
      </c>
      <c r="I805" s="112">
        <v>0.45726492722447576</v>
      </c>
      <c r="J805" s="112">
        <v>0.81424893435942969</v>
      </c>
      <c r="K805" s="90">
        <v>0.3877882629365812</v>
      </c>
      <c r="L805" s="91"/>
      <c r="M805" s="92">
        <v>804</v>
      </c>
      <c r="N805" s="115">
        <v>0.51990753805499212</v>
      </c>
      <c r="O805" s="115">
        <v>-1.5196505545846572E-2</v>
      </c>
      <c r="P805" s="115">
        <v>-2.35228349062846</v>
      </c>
      <c r="Q805" s="115">
        <v>1.2905792047517498E-2</v>
      </c>
      <c r="R805" s="115">
        <v>0.53950424233936289</v>
      </c>
      <c r="S805" s="115">
        <v>-1.0754389336780261</v>
      </c>
      <c r="T805" s="115">
        <v>-0.37163244311806842</v>
      </c>
      <c r="U805" s="112">
        <v>-0.10732663557504704</v>
      </c>
      <c r="V805" s="112">
        <v>0.89366317995711042</v>
      </c>
      <c r="W805" s="84">
        <v>-0.28508825777895885</v>
      </c>
      <c r="X805" s="46"/>
      <c r="Y805" s="85">
        <v>804</v>
      </c>
      <c r="Z805" s="112">
        <f>(幕後結果!$AB$2+幕後結果!$AB$4*幕後結果_最佳化!$N1806)*12/3</f>
        <v>0.59720108527948046</v>
      </c>
      <c r="AA805" s="112">
        <f>(幕後結果!$AC$2+幕後結果!$AC$4*幕後結果_最佳化!$O1806)*12/3</f>
        <v>-1.3536883714817305</v>
      </c>
      <c r="AB805" s="112">
        <f>(幕後結果!$AD$2+幕後結果!$AD$4*幕後結果_最佳化!$P1806)*12/3</f>
        <v>-1.4195363144004129</v>
      </c>
      <c r="AC805" s="112">
        <f>(幕後結果!$AE$2+幕後結果!$AE$4*幕後結果_最佳化!$Q1806)*12/3</f>
        <v>0.37103585302605313</v>
      </c>
      <c r="AD805" s="112">
        <f>(幕後結果!$AF$2+幕後結果!$AF$4*幕後結果_最佳化!$R1806)*12/3</f>
        <v>2.425319007699108</v>
      </c>
      <c r="AE805" s="112">
        <f>(幕後結果!$AG$2+幕後結果!$AG$4*幕後結果_最佳化!$S1806)*12/3</f>
        <v>-1.1899700365940984</v>
      </c>
      <c r="AF805" s="112">
        <f>(幕後結果!$AH$2+幕後結果!$AH$4*幕後結果_最佳化!$T1806)*12/3</f>
        <v>-0.46225937055154387</v>
      </c>
      <c r="AG805" s="112">
        <f>(幕後結果!$AI$2+幕後結果!$AI$4*幕後結果_最佳化!$U1806)*12/3</f>
        <v>-0.18789132508775064</v>
      </c>
      <c r="AH805" s="112">
        <f>(幕後結果!$AJ$2+幕後結果!$AJ$4*幕後結果_最佳化!$V1806)*12/3</f>
        <v>2.0282297081512892</v>
      </c>
      <c r="AI805" s="86">
        <f>(幕後結果!$AK$2+幕後結果!$AK$4*幕後結果_最佳化!$W1806)*12/3</f>
        <v>-6.6720007175983698E-2</v>
      </c>
      <c r="AJ805" s="46"/>
      <c r="AK805" s="46"/>
      <c r="AL805" s="46"/>
      <c r="AM805" s="94">
        <v>804</v>
      </c>
      <c r="AN805" s="112">
        <f t="shared" si="157"/>
        <v>4.3593462881492767E-2</v>
      </c>
      <c r="AO805" s="112">
        <f t="shared" si="158"/>
        <v>7.1587785469723594E-2</v>
      </c>
      <c r="AP805" s="112">
        <f t="shared" si="159"/>
        <v>3.3306794340934448E-2</v>
      </c>
      <c r="AQ805" s="112">
        <f t="shared" si="160"/>
        <v>0.20396809361638454</v>
      </c>
      <c r="AR805" s="112">
        <f t="shared" si="161"/>
        <v>0.11963835017796413</v>
      </c>
      <c r="AS805" s="112">
        <f t="shared" si="162"/>
        <v>4.7158195242308805E-2</v>
      </c>
      <c r="AT805" s="112">
        <f t="shared" si="163"/>
        <v>9.7366899305713177E-3</v>
      </c>
      <c r="AU805" s="112">
        <f t="shared" si="164"/>
        <v>0.14623559166162345</v>
      </c>
      <c r="AV805" s="112">
        <f t="shared" si="165"/>
        <v>0.30959545809509842</v>
      </c>
      <c r="AW805" s="112">
        <f t="shared" si="166"/>
        <v>1.5179578583898446E-2</v>
      </c>
      <c r="AX805" s="112">
        <f t="shared" si="167"/>
        <v>1</v>
      </c>
      <c r="AY805" s="112">
        <f>SUMPRODUCT(AN805:AW805,幕後結果_最佳化!$Z$1005:$AI$1005)</f>
        <v>0.76095734771531109</v>
      </c>
      <c r="AZ805" s="112">
        <f>(SUMPRODUCT(AN805:AW805,MMULT(AN805:AW805,幕後結果!$AB$9:$AK$18)))*252</f>
        <v>5.644334698921602E-2</v>
      </c>
      <c r="BA805" s="112">
        <f t="shared" si="168"/>
        <v>0.23757808608795555</v>
      </c>
      <c r="BB805" s="88">
        <f t="shared" si="169"/>
        <v>3.0224056416107068</v>
      </c>
      <c r="BC805" s="46"/>
      <c r="BD805" s="46"/>
    </row>
    <row r="806" spans="1:56">
      <c r="A806" s="81">
        <v>805</v>
      </c>
      <c r="B806" s="112">
        <v>0.98608397446662654</v>
      </c>
      <c r="C806" s="112">
        <v>0.76627953165503726</v>
      </c>
      <c r="D806" s="112">
        <v>0.26892437664346369</v>
      </c>
      <c r="E806" s="112">
        <v>0.15205903559090728</v>
      </c>
      <c r="F806" s="112">
        <v>0.39234849202754507</v>
      </c>
      <c r="G806" s="112">
        <v>0.36986107190396078</v>
      </c>
      <c r="H806" s="112">
        <v>0.45786317033142221</v>
      </c>
      <c r="I806" s="112">
        <v>2.9150082173168501E-2</v>
      </c>
      <c r="J806" s="112">
        <v>0.99629497182221916</v>
      </c>
      <c r="K806" s="90">
        <v>0.99371299309702477</v>
      </c>
      <c r="L806" s="91"/>
      <c r="M806" s="92">
        <v>805</v>
      </c>
      <c r="N806" s="115">
        <v>2.1996455740294105</v>
      </c>
      <c r="O806" s="115">
        <v>0.72664910826982221</v>
      </c>
      <c r="P806" s="115">
        <v>-0.61606934494550269</v>
      </c>
      <c r="Q806" s="115">
        <v>-1.0276424011434129</v>
      </c>
      <c r="R806" s="115">
        <v>-0.27320324712532912</v>
      </c>
      <c r="S806" s="115">
        <v>-0.33222132306974117</v>
      </c>
      <c r="T806" s="115">
        <v>-0.10581852225920313</v>
      </c>
      <c r="U806" s="112">
        <v>-1.89343409901007</v>
      </c>
      <c r="V806" s="112">
        <v>2.6778311472378409</v>
      </c>
      <c r="W806" s="84">
        <v>2.4956117617404399</v>
      </c>
      <c r="X806" s="46"/>
      <c r="Y806" s="85">
        <v>805</v>
      </c>
      <c r="Z806" s="112">
        <f>(幕後結果!$AB$2+幕後結果!$AB$4*幕後結果_最佳化!$N1807)*12/3</f>
        <v>2.6826805105091758</v>
      </c>
      <c r="AA806" s="112">
        <f>(幕後結果!$AC$2+幕後結果!$AC$4*幕後結果_最佳化!$O1807)*12/3</f>
        <v>-0.18542685139873938</v>
      </c>
      <c r="AB806" s="112">
        <f>(幕後結果!$AD$2+幕後結果!$AD$4*幕後結果_最佳化!$P1807)*12/3</f>
        <v>0.66518078238541833</v>
      </c>
      <c r="AC806" s="112">
        <f>(幕後結果!$AE$2+幕後結果!$AE$4*幕後結果_最佳化!$Q1807)*12/3</f>
        <v>0.25417962552738615</v>
      </c>
      <c r="AD806" s="112">
        <f>(幕後結果!$AF$2+幕後結果!$AF$4*幕後結果_最佳化!$R1807)*12/3</f>
        <v>2.359751753756238</v>
      </c>
      <c r="AE806" s="112">
        <f>(幕後結果!$AG$2+幕後結果!$AG$4*幕後結果_最佳化!$S1807)*12/3</f>
        <v>-0.42523977906136751</v>
      </c>
      <c r="AF806" s="112">
        <f>(幕後結果!$AH$2+幕後結果!$AH$4*幕後結果_最佳化!$T1807)*12/3</f>
        <v>-0.32322684953775249</v>
      </c>
      <c r="AG806" s="112">
        <f>(幕後結果!$AI$2+幕後結果!$AI$4*幕後結果_最佳化!$U1807)*12/3</f>
        <v>-1.1210956291758338</v>
      </c>
      <c r="AH806" s="112">
        <f>(幕後結果!$AJ$2+幕後結果!$AJ$4*幕後結果_最佳化!$V1807)*12/3</f>
        <v>4.0956222009313947</v>
      </c>
      <c r="AI806" s="86">
        <f>(幕後結果!$AK$2+幕後結果!$AK$4*幕後結果_最佳化!$W1807)*12/3</f>
        <v>2.8158882154300415</v>
      </c>
      <c r="AJ806" s="46"/>
      <c r="AK806" s="46"/>
      <c r="AL806" s="46"/>
      <c r="AM806" s="94">
        <v>805</v>
      </c>
      <c r="AN806" s="112">
        <f t="shared" si="157"/>
        <v>2.9231781230630301E-3</v>
      </c>
      <c r="AO806" s="112">
        <f t="shared" si="158"/>
        <v>0.17677444491073496</v>
      </c>
      <c r="AP806" s="112">
        <f t="shared" si="159"/>
        <v>1.4620831271633042E-2</v>
      </c>
      <c r="AQ806" s="112">
        <f t="shared" si="160"/>
        <v>4.0698306717359085E-2</v>
      </c>
      <c r="AR806" s="112">
        <f t="shared" si="161"/>
        <v>0.118481988571843</v>
      </c>
      <c r="AS806" s="112">
        <f t="shared" si="162"/>
        <v>9.0535164888427052E-3</v>
      </c>
      <c r="AT806" s="112">
        <f t="shared" si="163"/>
        <v>0.11107082876407959</v>
      </c>
      <c r="AU806" s="112">
        <f t="shared" si="164"/>
        <v>0.23110286793235771</v>
      </c>
      <c r="AV806" s="112">
        <f t="shared" si="165"/>
        <v>0.2489185301537272</v>
      </c>
      <c r="AW806" s="112">
        <f t="shared" si="166"/>
        <v>4.6355507066359714E-2</v>
      </c>
      <c r="AX806" s="112">
        <f t="shared" si="167"/>
        <v>1</v>
      </c>
      <c r="AY806" s="112">
        <f>SUMPRODUCT(AN806:AW806,幕後結果_最佳化!$Z$1005:$AI$1005)</f>
        <v>0.41880646478644762</v>
      </c>
      <c r="AZ806" s="112">
        <f>(SUMPRODUCT(AN806:AW806,MMULT(AN806:AW806,幕後結果!$AB$9:$AK$18)))*252</f>
        <v>6.2673935105689582E-2</v>
      </c>
      <c r="BA806" s="112">
        <f t="shared" si="168"/>
        <v>0.25034762852020304</v>
      </c>
      <c r="BB806" s="88">
        <f t="shared" si="169"/>
        <v>1.501537949484159</v>
      </c>
      <c r="BC806" s="46"/>
      <c r="BD806" s="46"/>
    </row>
    <row r="807" spans="1:56">
      <c r="A807" s="81">
        <v>806</v>
      </c>
      <c r="B807" s="112">
        <v>9.860498995863809E-2</v>
      </c>
      <c r="C807" s="112">
        <v>0.54459135392599589</v>
      </c>
      <c r="D807" s="112">
        <v>0.69075564209863582</v>
      </c>
      <c r="E807" s="112">
        <v>0.43934861802618275</v>
      </c>
      <c r="F807" s="112">
        <v>0.51683435534291533</v>
      </c>
      <c r="G807" s="112">
        <v>0.54310270400566729</v>
      </c>
      <c r="H807" s="112">
        <v>0.45622012580237969</v>
      </c>
      <c r="I807" s="112">
        <v>2.9795822799868921E-2</v>
      </c>
      <c r="J807" s="112">
        <v>0.99624166670377923</v>
      </c>
      <c r="K807" s="90">
        <v>0.48490045704189</v>
      </c>
      <c r="L807" s="91"/>
      <c r="M807" s="92">
        <v>806</v>
      </c>
      <c r="N807" s="115">
        <v>-1.2895412654789442</v>
      </c>
      <c r="O807" s="115">
        <v>0.11200771151191569</v>
      </c>
      <c r="P807" s="115">
        <v>0.49799336920194631</v>
      </c>
      <c r="Q807" s="115">
        <v>-0.15262090789002219</v>
      </c>
      <c r="R807" s="115">
        <v>4.2210001887988326E-2</v>
      </c>
      <c r="S807" s="115">
        <v>0.10825351942659103</v>
      </c>
      <c r="T807" s="115">
        <v>-0.10996106705831492</v>
      </c>
      <c r="U807" s="112">
        <v>-1.8838028671460139</v>
      </c>
      <c r="V807" s="112">
        <v>2.6730427718293512</v>
      </c>
      <c r="W807" s="84">
        <v>-3.7857982548462593E-2</v>
      </c>
      <c r="X807" s="46"/>
      <c r="Y807" s="85">
        <v>806</v>
      </c>
      <c r="Z807" s="112">
        <f>(幕後結果!$AB$2+幕後結果!$AB$4*幕後結果_最佳化!$N1808)*12/3</f>
        <v>-1.6493207948942104</v>
      </c>
      <c r="AA807" s="112">
        <f>(幕後結果!$AC$2+幕後結果!$AC$4*幕後結果_最佳化!$O1808)*12/3</f>
        <v>-1.3356057764027209</v>
      </c>
      <c r="AB807" s="112">
        <f>(幕後結果!$AD$2+幕後結果!$AD$4*幕後結果_最佳化!$P1808)*12/3</f>
        <v>0.51659554523642104</v>
      </c>
      <c r="AC807" s="112">
        <f>(幕後結果!$AE$2+幕後結果!$AE$4*幕後結果_最佳化!$Q1808)*12/3</f>
        <v>0.83715101597540842</v>
      </c>
      <c r="AD807" s="112">
        <f>(幕後結果!$AF$2+幕後結果!$AF$4*幕後結果_最佳化!$R1808)*12/3</f>
        <v>1.8146796392422953</v>
      </c>
      <c r="AE807" s="112">
        <f>(幕後結果!$AG$2+幕後結果!$AG$4*幕後結果_最佳化!$S1808)*12/3</f>
        <v>7.442649251064791E-2</v>
      </c>
      <c r="AF807" s="112">
        <f>(幕後結果!$AH$2+幕後結果!$AH$4*幕後結果_最佳化!$T1808)*12/3</f>
        <v>-5.3226369670972419E-2</v>
      </c>
      <c r="AG807" s="112">
        <f>(幕後結果!$AI$2+幕後結果!$AI$4*幕後結果_最佳化!$U1808)*12/3</f>
        <v>-1.2418914976075748</v>
      </c>
      <c r="AH807" s="112">
        <f>(幕後結果!$AJ$2+幕後結果!$AJ$4*幕後結果_最佳化!$V1808)*12/3</f>
        <v>3.4048439699937845</v>
      </c>
      <c r="AI807" s="86">
        <f>(幕後結果!$AK$2+幕後結果!$AK$4*幕後結果_最佳化!$W1808)*12/3</f>
        <v>0.40326756584383411</v>
      </c>
      <c r="AJ807" s="46"/>
      <c r="AK807" s="46"/>
      <c r="AL807" s="46"/>
      <c r="AM807" s="94">
        <v>806</v>
      </c>
      <c r="AN807" s="112">
        <f t="shared" si="157"/>
        <v>4.7079306808275094E-2</v>
      </c>
      <c r="AO807" s="112">
        <f t="shared" si="158"/>
        <v>0.160855606858327</v>
      </c>
      <c r="AP807" s="112">
        <f t="shared" si="159"/>
        <v>0.17504348004073297</v>
      </c>
      <c r="AQ807" s="112">
        <f t="shared" si="160"/>
        <v>0.10799610542942258</v>
      </c>
      <c r="AR807" s="112">
        <f t="shared" si="161"/>
        <v>4.6418040195111206E-2</v>
      </c>
      <c r="AS807" s="112">
        <f t="shared" si="162"/>
        <v>2.4172843724391296E-2</v>
      </c>
      <c r="AT807" s="112">
        <f t="shared" si="163"/>
        <v>0.21696639582854865</v>
      </c>
      <c r="AU807" s="112">
        <f t="shared" si="164"/>
        <v>0.17687944736179684</v>
      </c>
      <c r="AV807" s="112">
        <f t="shared" si="165"/>
        <v>1.4532335904858563E-2</v>
      </c>
      <c r="AW807" s="112">
        <f t="shared" si="166"/>
        <v>3.0056437848535827E-2</v>
      </c>
      <c r="AX807" s="112">
        <f t="shared" si="167"/>
        <v>1.0000000000000002</v>
      </c>
      <c r="AY807" s="112">
        <f>SUMPRODUCT(AN807:AW807,幕後結果_最佳化!$Z$1005:$AI$1005)</f>
        <v>0.11773029463784733</v>
      </c>
      <c r="AZ807" s="112">
        <f>(SUMPRODUCT(AN807:AW807,MMULT(AN807:AW807,幕後結果!$AB$9:$AK$18)))*252</f>
        <v>5.4661424391938981E-2</v>
      </c>
      <c r="BA807" s="112">
        <f t="shared" si="168"/>
        <v>0.23379782803084159</v>
      </c>
      <c r="BB807" s="88">
        <f t="shared" si="169"/>
        <v>0.32006411380338418</v>
      </c>
      <c r="BC807" s="46"/>
      <c r="BD807" s="46"/>
    </row>
    <row r="808" spans="1:56">
      <c r="A808" s="81">
        <v>807</v>
      </c>
      <c r="B808" s="112">
        <v>6.7077545720297671E-2</v>
      </c>
      <c r="C808" s="112">
        <v>0.52231274914708536</v>
      </c>
      <c r="D808" s="112">
        <v>0.81968190814374564</v>
      </c>
      <c r="E808" s="112">
        <v>0.42590429605292557</v>
      </c>
      <c r="F808" s="112">
        <v>0.1501033180789495</v>
      </c>
      <c r="G808" s="112">
        <v>0.52405888424089309</v>
      </c>
      <c r="H808" s="112">
        <v>0.28087001658463384</v>
      </c>
      <c r="I808" s="112">
        <v>0.17395292616524571</v>
      </c>
      <c r="J808" s="112">
        <v>0.2058086414541398</v>
      </c>
      <c r="K808" s="90">
        <v>6.7921375468196432E-2</v>
      </c>
      <c r="L808" s="91"/>
      <c r="M808" s="92">
        <v>807</v>
      </c>
      <c r="N808" s="115">
        <v>-1.4979159410316178</v>
      </c>
      <c r="O808" s="115">
        <v>5.5958959212557648E-2</v>
      </c>
      <c r="P808" s="115">
        <v>0.91415351940091094</v>
      </c>
      <c r="Q808" s="115">
        <v>-0.18681129319616263</v>
      </c>
      <c r="R808" s="115">
        <v>-1.0359903679341405</v>
      </c>
      <c r="S808" s="115">
        <v>6.0343280948152611E-2</v>
      </c>
      <c r="T808" s="115">
        <v>-0.580258908843445</v>
      </c>
      <c r="U808" s="112">
        <v>-0.93865899585131463</v>
      </c>
      <c r="V808" s="112">
        <v>-0.82105088772818335</v>
      </c>
      <c r="W808" s="84">
        <v>-1.4914524326146217</v>
      </c>
      <c r="X808" s="46"/>
      <c r="Y808" s="85">
        <v>807</v>
      </c>
      <c r="Z808" s="112">
        <f>(幕後結果!$AB$2+幕後結果!$AB$4*幕後結果_最佳化!$N1809)*12/3</f>
        <v>-1.9080284560277658</v>
      </c>
      <c r="AA808" s="112">
        <f>(幕後結果!$AC$2+幕後結果!$AC$4*幕後結果_最佳化!$O1809)*12/3</f>
        <v>-1.4309496936318642</v>
      </c>
      <c r="AB808" s="112">
        <f>(幕後結果!$AD$2+幕後結果!$AD$4*幕後結果_最佳化!$P1809)*12/3</f>
        <v>0.80851642904868637</v>
      </c>
      <c r="AC808" s="112">
        <f>(幕後結果!$AE$2+幕後結果!$AE$4*幕後結果_最佳化!$Q1809)*12/3</f>
        <v>0.88835275837165406</v>
      </c>
      <c r="AD808" s="112">
        <f>(幕後結果!$AF$2+幕後結果!$AF$4*幕後結果_最佳化!$R1809)*12/3</f>
        <v>0.70637201067435773</v>
      </c>
      <c r="AE808" s="112">
        <f>(幕後結果!$AG$2+幕後結果!$AG$4*幕後結果_最佳化!$S1809)*12/3</f>
        <v>-0.1808511273344883</v>
      </c>
      <c r="AF808" s="112">
        <f>(幕後結果!$AH$2+幕後結果!$AH$4*幕後結果_最佳化!$T1809)*12/3</f>
        <v>-0.46454680091916661</v>
      </c>
      <c r="AG808" s="112">
        <f>(幕後結果!$AI$2+幕後結果!$AI$4*幕後結果_最佳化!$U1809)*12/3</f>
        <v>-0.71592209225759051</v>
      </c>
      <c r="AH808" s="112">
        <f>(幕後結果!$AJ$2+幕後結果!$AJ$4*幕後結果_最佳化!$V1809)*12/3</f>
        <v>-0.16740364013573972</v>
      </c>
      <c r="AI808" s="86">
        <f>(幕後結果!$AK$2+幕後結果!$AK$4*幕後結果_最佳化!$W1809)*12/3</f>
        <v>-1.3807723678383004</v>
      </c>
      <c r="AJ808" s="46"/>
      <c r="AK808" s="46"/>
      <c r="AL808" s="46"/>
      <c r="AM808" s="94">
        <v>807</v>
      </c>
      <c r="AN808" s="112">
        <f t="shared" si="157"/>
        <v>0.11866407275053274</v>
      </c>
      <c r="AO808" s="112">
        <f t="shared" si="158"/>
        <v>6.9145473095984733E-2</v>
      </c>
      <c r="AP808" s="112">
        <f t="shared" si="159"/>
        <v>4.0614996537602907E-2</v>
      </c>
      <c r="AQ808" s="112">
        <f t="shared" si="160"/>
        <v>0.15928091868842698</v>
      </c>
      <c r="AR808" s="112">
        <f t="shared" si="161"/>
        <v>5.5241827480431889E-2</v>
      </c>
      <c r="AS808" s="112">
        <f t="shared" si="162"/>
        <v>8.3430343847802707E-2</v>
      </c>
      <c r="AT808" s="112">
        <f t="shared" si="163"/>
        <v>8.6818809551375192E-2</v>
      </c>
      <c r="AU808" s="112">
        <f t="shared" si="164"/>
        <v>0.15539695658794697</v>
      </c>
      <c r="AV808" s="112">
        <f t="shared" si="165"/>
        <v>0.11580937907458626</v>
      </c>
      <c r="AW808" s="112">
        <f t="shared" si="166"/>
        <v>0.11559722238530944</v>
      </c>
      <c r="AX808" s="112">
        <f t="shared" si="167"/>
        <v>0.99999999999999978</v>
      </c>
      <c r="AY808" s="112">
        <f>SUMPRODUCT(AN808:AW808,幕後結果_最佳化!$Z$1005:$AI$1005)</f>
        <v>0.36354258711268073</v>
      </c>
      <c r="AZ808" s="112">
        <f>(SUMPRODUCT(AN808:AW808,MMULT(AN808:AW808,幕後結果!$AB$9:$AK$18)))*252</f>
        <v>4.7950095605233466E-2</v>
      </c>
      <c r="BA808" s="112">
        <f t="shared" si="168"/>
        <v>0.21897510270629733</v>
      </c>
      <c r="BB808" s="88">
        <f t="shared" si="169"/>
        <v>1.4642878717711849</v>
      </c>
      <c r="BC808" s="46"/>
      <c r="BD808" s="46"/>
    </row>
    <row r="809" spans="1:56">
      <c r="A809" s="81">
        <v>808</v>
      </c>
      <c r="B809" s="112">
        <v>0.65346114371369901</v>
      </c>
      <c r="C809" s="112">
        <v>0.59021534825885058</v>
      </c>
      <c r="D809" s="112">
        <v>5.7298049999617628E-2</v>
      </c>
      <c r="E809" s="112">
        <v>0.11334011587089576</v>
      </c>
      <c r="F809" s="112">
        <v>0.59636449061037</v>
      </c>
      <c r="G809" s="112">
        <v>0.59274771853961594</v>
      </c>
      <c r="H809" s="112">
        <v>0.40676062613766062</v>
      </c>
      <c r="I809" s="112">
        <v>0.48451898367396184</v>
      </c>
      <c r="J809" s="112">
        <v>0.45728189183171697</v>
      </c>
      <c r="K809" s="90">
        <v>5.5609965461319133E-2</v>
      </c>
      <c r="L809" s="91"/>
      <c r="M809" s="92">
        <v>808</v>
      </c>
      <c r="N809" s="115">
        <v>0.3946818318924416</v>
      </c>
      <c r="O809" s="115">
        <v>0.22809896656409956</v>
      </c>
      <c r="P809" s="115">
        <v>-1.5778672943093952</v>
      </c>
      <c r="Q809" s="115">
        <v>-1.2089547460157497</v>
      </c>
      <c r="R809" s="115">
        <v>0.24394809621666735</v>
      </c>
      <c r="S809" s="115">
        <v>0.23461886903940374</v>
      </c>
      <c r="T809" s="115">
        <v>-0.23588584516838648</v>
      </c>
      <c r="U809" s="112">
        <v>-3.8814897437255365E-2</v>
      </c>
      <c r="V809" s="112">
        <v>-0.10728386608544772</v>
      </c>
      <c r="W809" s="84">
        <v>-1.5927337585665269</v>
      </c>
      <c r="X809" s="46"/>
      <c r="Y809" s="85">
        <v>808</v>
      </c>
      <c r="Z809" s="112">
        <f>(幕後結果!$AB$2+幕後結果!$AB$4*幕後結果_最佳化!$N1810)*12/3</f>
        <v>0.44172706009295098</v>
      </c>
      <c r="AA809" s="112">
        <f>(幕後結果!$AC$2+幕後結果!$AC$4*幕後結果_最佳化!$O1810)*12/3</f>
        <v>-1.0292897126450546</v>
      </c>
      <c r="AB809" s="112">
        <f>(幕後結果!$AD$2+幕後結果!$AD$4*幕後結果_最佳化!$P1810)*12/3</f>
        <v>-0.76193958181209631</v>
      </c>
      <c r="AC809" s="112">
        <f>(幕後結果!$AE$2+幕後結果!$AE$4*幕後結果_最佳化!$Q1810)*12/3</f>
        <v>-0.29780491473627846</v>
      </c>
      <c r="AD809" s="112">
        <f>(幕後結果!$AF$2+幕後結果!$AF$4*幕後結果_最佳化!$R1810)*12/3</f>
        <v>2.0126468013916456</v>
      </c>
      <c r="AE809" s="112">
        <f>(幕後結果!$AG$2+幕後結果!$AG$4*幕後結果_最佳化!$S1810)*12/3</f>
        <v>0.10105014941368477</v>
      </c>
      <c r="AF809" s="112">
        <f>(幕後結果!$AH$2+幕後結果!$AH$4*幕後結果_最佳化!$T1810)*12/3</f>
        <v>-0.45550214095250596</v>
      </c>
      <c r="AG809" s="112">
        <f>(幕後結果!$AI$2+幕後結果!$AI$4*幕後結果_最佳化!$U1810)*12/3</f>
        <v>-0.4790499840936368</v>
      </c>
      <c r="AH809" s="112">
        <f>(幕後結果!$AJ$2+幕後結果!$AJ$4*幕後結果_最佳化!$V1810)*12/3</f>
        <v>1.2129528600973911</v>
      </c>
      <c r="AI809" s="86">
        <f>(幕後結果!$AK$2+幕後結果!$AK$4*幕後結果_最佳化!$W1810)*12/3</f>
        <v>-1.0068274271295945</v>
      </c>
      <c r="AJ809" s="46"/>
      <c r="AK809" s="46"/>
      <c r="AL809" s="46"/>
      <c r="AM809" s="94">
        <v>808</v>
      </c>
      <c r="AN809" s="112">
        <f t="shared" si="157"/>
        <v>0.14877100762978659</v>
      </c>
      <c r="AO809" s="112">
        <f t="shared" si="158"/>
        <v>7.7757601449905525E-2</v>
      </c>
      <c r="AP809" s="112">
        <f t="shared" si="159"/>
        <v>3.9569994148113746E-3</v>
      </c>
      <c r="AQ809" s="112">
        <f t="shared" si="160"/>
        <v>0.2146429283927476</v>
      </c>
      <c r="AR809" s="112">
        <f t="shared" si="161"/>
        <v>0.20873981401258362</v>
      </c>
      <c r="AS809" s="112">
        <f t="shared" si="162"/>
        <v>7.3080266611967107E-2</v>
      </c>
      <c r="AT809" s="112">
        <f t="shared" si="163"/>
        <v>2.5137163238384913E-2</v>
      </c>
      <c r="AU809" s="112">
        <f t="shared" si="164"/>
        <v>0.11800844686095616</v>
      </c>
      <c r="AV809" s="112">
        <f t="shared" si="165"/>
        <v>0.12544422922790238</v>
      </c>
      <c r="AW809" s="112">
        <f t="shared" si="166"/>
        <v>4.4615431609547965E-3</v>
      </c>
      <c r="AX809" s="112">
        <f t="shared" si="167"/>
        <v>0.99999999999999989</v>
      </c>
      <c r="AY809" s="112">
        <f>SUMPRODUCT(AN809:AW809,幕後結果_最佳化!$Z$1005:$AI$1005)</f>
        <v>0.69663646205696617</v>
      </c>
      <c r="AZ809" s="112">
        <f>(SUMPRODUCT(AN809:AW809,MMULT(AN809:AW809,幕後結果!$AB$9:$AK$18)))*252</f>
        <v>6.169690960841686E-2</v>
      </c>
      <c r="BA809" s="112">
        <f t="shared" si="168"/>
        <v>0.24838862616556512</v>
      </c>
      <c r="BB809" s="88">
        <f t="shared" si="169"/>
        <v>2.6319098106417065</v>
      </c>
      <c r="BC809" s="46"/>
      <c r="BD809" s="46"/>
    </row>
    <row r="810" spans="1:56">
      <c r="A810" s="81">
        <v>809</v>
      </c>
      <c r="B810" s="112">
        <v>0.18890329999053801</v>
      </c>
      <c r="C810" s="112">
        <v>0.94637787450409672</v>
      </c>
      <c r="D810" s="112">
        <v>0.41584541383602014</v>
      </c>
      <c r="E810" s="112">
        <v>0.72246840329275575</v>
      </c>
      <c r="F810" s="112">
        <v>0.33150892006435884</v>
      </c>
      <c r="G810" s="112">
        <v>0.5924582181885456</v>
      </c>
      <c r="H810" s="112">
        <v>0.95749475066016521</v>
      </c>
      <c r="I810" s="112">
        <v>0.65875825739350669</v>
      </c>
      <c r="J810" s="112">
        <v>0.79261805124508111</v>
      </c>
      <c r="K810" s="90">
        <v>0.24006132190868379</v>
      </c>
      <c r="L810" s="91"/>
      <c r="M810" s="92">
        <v>809</v>
      </c>
      <c r="N810" s="115">
        <v>-0.88194490864330144</v>
      </c>
      <c r="O810" s="115">
        <v>1.6107040113407236</v>
      </c>
      <c r="P810" s="115">
        <v>-0.21253352282090746</v>
      </c>
      <c r="Q810" s="115">
        <v>0.59019012264741266</v>
      </c>
      <c r="R810" s="115">
        <v>-0.43575039176949137</v>
      </c>
      <c r="S810" s="115">
        <v>0.23387301446149983</v>
      </c>
      <c r="T810" s="115">
        <v>1.7223258988919155</v>
      </c>
      <c r="U810" s="112">
        <v>0.4090765493763493</v>
      </c>
      <c r="V810" s="112">
        <v>0.81553891718361682</v>
      </c>
      <c r="W810" s="84">
        <v>-0.70610531959426248</v>
      </c>
      <c r="X810" s="46"/>
      <c r="Y810" s="85">
        <v>809</v>
      </c>
      <c r="Z810" s="112">
        <f>(幕後結果!$AB$2+幕後結果!$AB$4*幕後結果_最佳化!$N1811)*12/3</f>
        <v>-1.1432693762953523</v>
      </c>
      <c r="AA810" s="112">
        <f>(幕後結果!$AC$2+幕後結果!$AC$4*幕後結果_最佳化!$O1811)*12/3</f>
        <v>0.76512106079099806</v>
      </c>
      <c r="AB810" s="112">
        <f>(幕後結果!$AD$2+幕後結果!$AD$4*幕後結果_最佳化!$P1811)*12/3</f>
        <v>0.17629294757087488</v>
      </c>
      <c r="AC810" s="112">
        <f>(幕後結果!$AE$2+幕後結果!$AE$4*幕後結果_最佳化!$Q1811)*12/3</f>
        <v>1.4918941625099411</v>
      </c>
      <c r="AD810" s="112">
        <f>(幕後結果!$AF$2+幕後結果!$AF$4*幕後結果_最佳化!$R1811)*12/3</f>
        <v>1.8992843425239745</v>
      </c>
      <c r="AE810" s="112">
        <f>(幕後結果!$AG$2+幕後結果!$AG$4*幕後結果_最佳化!$S1811)*12/3</f>
        <v>0.59220977652272955</v>
      </c>
      <c r="AF810" s="112">
        <f>(幕後結果!$AH$2+幕後結果!$AH$4*幕後結果_最佳化!$T1811)*12/3</f>
        <v>1.226663355893187</v>
      </c>
      <c r="AG810" s="112">
        <f>(幕後結果!$AI$2+幕後結果!$AI$4*幕後結果_最佳化!$U1811)*12/3</f>
        <v>1.2776913928000169</v>
      </c>
      <c r="AH810" s="112">
        <f>(幕後結果!$AJ$2+幕後結果!$AJ$4*幕後結果_最佳化!$V1811)*12/3</f>
        <v>1.698481213621049</v>
      </c>
      <c r="AI810" s="86">
        <f>(幕後結果!$AK$2+幕後結果!$AK$4*幕後結果_最佳化!$W1811)*12/3</f>
        <v>0.11176100392874715</v>
      </c>
      <c r="AJ810" s="46"/>
      <c r="AK810" s="46"/>
      <c r="AL810" s="46"/>
      <c r="AM810" s="94">
        <v>809</v>
      </c>
      <c r="AN810" s="112">
        <f t="shared" si="157"/>
        <v>0.14150231088564483</v>
      </c>
      <c r="AO810" s="112">
        <f t="shared" si="158"/>
        <v>3.7171618371896593E-3</v>
      </c>
      <c r="AP810" s="112">
        <f t="shared" si="159"/>
        <v>4.4629297900651711E-2</v>
      </c>
      <c r="AQ810" s="112">
        <f t="shared" si="160"/>
        <v>0.15340871247151275</v>
      </c>
      <c r="AR810" s="112">
        <f t="shared" si="161"/>
        <v>0.16599343155083934</v>
      </c>
      <c r="AS810" s="112">
        <f t="shared" si="162"/>
        <v>2.7128527179808647E-2</v>
      </c>
      <c r="AT810" s="112">
        <f t="shared" si="163"/>
        <v>9.8137153177605838E-2</v>
      </c>
      <c r="AU810" s="112">
        <f t="shared" si="164"/>
        <v>0.17857526350699662</v>
      </c>
      <c r="AV810" s="112">
        <f t="shared" si="165"/>
        <v>5.921530191101354E-2</v>
      </c>
      <c r="AW810" s="112">
        <f t="shared" si="166"/>
        <v>0.12769283957873698</v>
      </c>
      <c r="AX810" s="112">
        <f t="shared" si="167"/>
        <v>0.99999999999999989</v>
      </c>
      <c r="AY810" s="112">
        <f>SUMPRODUCT(AN810:AW810,幕後結果_最佳化!$Z$1005:$AI$1005)</f>
        <v>0.62468599341477238</v>
      </c>
      <c r="AZ810" s="112">
        <f>(SUMPRODUCT(AN810:AW810,MMULT(AN810:AW810,幕後結果!$AB$9:$AK$18)))*252</f>
        <v>5.6166406465660089E-2</v>
      </c>
      <c r="BA810" s="112">
        <f t="shared" si="168"/>
        <v>0.23699452834540313</v>
      </c>
      <c r="BB810" s="88">
        <f t="shared" si="169"/>
        <v>2.4548498966476537</v>
      </c>
      <c r="BC810" s="46"/>
      <c r="BD810" s="46"/>
    </row>
    <row r="811" spans="1:56">
      <c r="A811" s="81">
        <v>810</v>
      </c>
      <c r="B811" s="112">
        <v>0.79382950306100852</v>
      </c>
      <c r="C811" s="112">
        <v>0.99864079919208626</v>
      </c>
      <c r="D811" s="112">
        <v>0.15308985302169398</v>
      </c>
      <c r="E811" s="112">
        <v>0.74927910109443019</v>
      </c>
      <c r="F811" s="112">
        <v>0.57944308081114282</v>
      </c>
      <c r="G811" s="112">
        <v>0.97238041360535821</v>
      </c>
      <c r="H811" s="112">
        <v>0.77894375448762965</v>
      </c>
      <c r="I811" s="112">
        <v>0.91398681878354515</v>
      </c>
      <c r="J811" s="112">
        <v>0.99705815536671438</v>
      </c>
      <c r="K811" s="90">
        <v>0.65579731453746315</v>
      </c>
      <c r="L811" s="91"/>
      <c r="M811" s="92">
        <v>810</v>
      </c>
      <c r="N811" s="115">
        <v>0.8197809481356696</v>
      </c>
      <c r="O811" s="115">
        <v>2.9979075063610487</v>
      </c>
      <c r="P811" s="115">
        <v>-1.0232710534791367</v>
      </c>
      <c r="Q811" s="115">
        <v>0.67222291049723804</v>
      </c>
      <c r="R811" s="115">
        <v>0.2004689512959707</v>
      </c>
      <c r="S811" s="115">
        <v>1.9169902305822617</v>
      </c>
      <c r="T811" s="115">
        <v>0.76863084172396057</v>
      </c>
      <c r="U811" s="112">
        <v>1.365721598715278</v>
      </c>
      <c r="V811" s="112">
        <v>2.7541939335869605</v>
      </c>
      <c r="W811" s="84">
        <v>0.40102003821684701</v>
      </c>
      <c r="X811" s="46"/>
      <c r="Y811" s="85">
        <v>810</v>
      </c>
      <c r="Z811" s="112">
        <f>(幕後結果!$AB$2+幕後結果!$AB$4*幕後結果_最佳化!$N1812)*12/3</f>
        <v>0.96950903658090848</v>
      </c>
      <c r="AA811" s="112">
        <f>(幕後結果!$AC$2+幕後結果!$AC$4*幕後結果_最佳化!$O1812)*12/3</f>
        <v>2.8246432190858997</v>
      </c>
      <c r="AB811" s="112">
        <f>(幕後結果!$AD$2+幕後結果!$AD$4*幕後結果_最佳化!$P1812)*12/3</f>
        <v>0.12765691860010187</v>
      </c>
      <c r="AC811" s="112">
        <f>(幕後結果!$AE$2+幕後結果!$AE$4*幕後結果_最佳化!$Q1812)*12/3</f>
        <v>1.7016416105406982</v>
      </c>
      <c r="AD811" s="112">
        <f>(幕後結果!$AF$2+幕後結果!$AF$4*幕後結果_最佳化!$R1812)*12/3</f>
        <v>3.3154344347107334</v>
      </c>
      <c r="AE811" s="112">
        <f>(幕後結果!$AG$2+幕後結果!$AG$4*幕後結果_最佳化!$S1812)*12/3</f>
        <v>2.7884456894191767</v>
      </c>
      <c r="AF811" s="112">
        <f>(幕後結果!$AH$2+幕後結果!$AH$4*幕後結果_最佳化!$T1812)*12/3</f>
        <v>0.63576519603389992</v>
      </c>
      <c r="AG811" s="112">
        <f>(幕後結果!$AI$2+幕後結果!$AI$4*幕後結果_最佳化!$U1812)*12/3</f>
        <v>2.7672197417009783</v>
      </c>
      <c r="AH811" s="112">
        <f>(幕後結果!$AJ$2+幕後結果!$AJ$4*幕後結果_最佳化!$V1812)*12/3</f>
        <v>3.6670973679658712</v>
      </c>
      <c r="AI811" s="86">
        <f>(幕後結果!$AK$2+幕後結果!$AK$4*幕後結果_最佳化!$W1812)*12/3</f>
        <v>1.9495870190926052</v>
      </c>
      <c r="AJ811" s="46"/>
      <c r="AK811" s="46"/>
      <c r="AL811" s="46"/>
      <c r="AM811" s="94">
        <v>810</v>
      </c>
      <c r="AN811" s="112">
        <f t="shared" si="157"/>
        <v>0.14448080775224342</v>
      </c>
      <c r="AO811" s="112">
        <f t="shared" si="158"/>
        <v>0.12361387993995403</v>
      </c>
      <c r="AP811" s="112">
        <f t="shared" si="159"/>
        <v>0.16902784080242389</v>
      </c>
      <c r="AQ811" s="112">
        <f t="shared" si="160"/>
        <v>2.1540021877982585E-2</v>
      </c>
      <c r="AR811" s="112">
        <f t="shared" si="161"/>
        <v>0.17382614081527711</v>
      </c>
      <c r="AS811" s="112">
        <f t="shared" si="162"/>
        <v>6.0750433823675627E-2</v>
      </c>
      <c r="AT811" s="112">
        <f t="shared" si="163"/>
        <v>3.7047084467786366E-2</v>
      </c>
      <c r="AU811" s="112">
        <f t="shared" si="164"/>
        <v>7.1182036382669164E-2</v>
      </c>
      <c r="AV811" s="112">
        <f t="shared" si="165"/>
        <v>0.11693560561724123</v>
      </c>
      <c r="AW811" s="112">
        <f t="shared" si="166"/>
        <v>8.1596148520746634E-2</v>
      </c>
      <c r="AX811" s="112">
        <f t="shared" si="167"/>
        <v>1.0000000000000002</v>
      </c>
      <c r="AY811" s="112">
        <f>SUMPRODUCT(AN811:AW811,幕後結果_最佳化!$Z$1005:$AI$1005)</f>
        <v>0.43826661022446933</v>
      </c>
      <c r="AZ811" s="112">
        <f>(SUMPRODUCT(AN811:AW811,MMULT(AN811:AW811,幕後結果!$AB$9:$AK$18)))*252</f>
        <v>6.166818023249352E-2</v>
      </c>
      <c r="BA811" s="112">
        <f t="shared" si="168"/>
        <v>0.2483307879270984</v>
      </c>
      <c r="BB811" s="88">
        <f t="shared" si="169"/>
        <v>1.5920966285522991</v>
      </c>
      <c r="BC811" s="46"/>
      <c r="BD811" s="46"/>
    </row>
    <row r="812" spans="1:56">
      <c r="A812" s="81">
        <v>811</v>
      </c>
      <c r="B812" s="112">
        <v>0.51497386573562887</v>
      </c>
      <c r="C812" s="112">
        <v>9.5753145064447542E-2</v>
      </c>
      <c r="D812" s="112">
        <v>0.50048690810991969</v>
      </c>
      <c r="E812" s="112">
        <v>0.51580937543180316</v>
      </c>
      <c r="F812" s="112">
        <v>0.11050045144949938</v>
      </c>
      <c r="G812" s="112">
        <v>0.68185285809532559</v>
      </c>
      <c r="H812" s="112">
        <v>0.25172543338400155</v>
      </c>
      <c r="I812" s="112">
        <v>0.48128843689553058</v>
      </c>
      <c r="J812" s="112">
        <v>0.64753684807315137</v>
      </c>
      <c r="K812" s="90">
        <v>0.14626166210293845</v>
      </c>
      <c r="L812" s="91"/>
      <c r="M812" s="92">
        <v>811</v>
      </c>
      <c r="N812" s="115">
        <v>3.7542732512287812E-2</v>
      </c>
      <c r="O812" s="115">
        <v>-1.3061360655480612</v>
      </c>
      <c r="P812" s="115">
        <v>1.2204979384838235E-3</v>
      </c>
      <c r="Q812" s="115">
        <v>3.963860517070842E-2</v>
      </c>
      <c r="R812" s="115">
        <v>-1.2238709792164462</v>
      </c>
      <c r="S812" s="115">
        <v>0.47288632209790976</v>
      </c>
      <c r="T812" s="115">
        <v>-0.66906993596797215</v>
      </c>
      <c r="U812" s="112">
        <v>-4.6920143237930603E-2</v>
      </c>
      <c r="V812" s="112">
        <v>0.37867892691473914</v>
      </c>
      <c r="W812" s="84">
        <v>-1.0526022529079688</v>
      </c>
      <c r="X812" s="46"/>
      <c r="Y812" s="85">
        <v>811</v>
      </c>
      <c r="Z812" s="112">
        <f>(幕後結果!$AB$2+幕後結果!$AB$4*幕後結果_最佳化!$N1813)*12/3</f>
        <v>-1.6791304862312159E-3</v>
      </c>
      <c r="AA812" s="112">
        <f>(幕後結果!$AC$2+幕後結果!$AC$4*幕後結果_最佳化!$O1813)*12/3</f>
        <v>-3.1746075321487996</v>
      </c>
      <c r="AB812" s="112">
        <f>(幕後結果!$AD$2+幕後結果!$AD$4*幕後結果_最佳化!$P1813)*12/3</f>
        <v>0.34207658929227075</v>
      </c>
      <c r="AC812" s="112">
        <f>(幕後結果!$AE$2+幕後結果!$AE$4*幕後結果_最佳化!$Q1813)*12/3</f>
        <v>0.69313507223239179</v>
      </c>
      <c r="AD812" s="112">
        <f>(幕後結果!$AF$2+幕後結果!$AF$4*幕後結果_最佳化!$R1813)*12/3</f>
        <v>0.53174965505915139</v>
      </c>
      <c r="AE812" s="112">
        <f>(幕後結果!$AG$2+幕後結果!$AG$4*幕後結果_最佳化!$S1813)*12/3</f>
        <v>-0.26476173993766927</v>
      </c>
      <c r="AF812" s="112">
        <f>(幕後結果!$AH$2+幕後結果!$AH$4*幕後結果_最佳化!$T1813)*12/3</f>
        <v>-0.8418020017486324</v>
      </c>
      <c r="AG812" s="112">
        <f>(幕後結果!$AI$2+幕後結果!$AI$4*幕後結果_最佳化!$U1813)*12/3</f>
        <v>-0.11909391296350114</v>
      </c>
      <c r="AH812" s="112">
        <f>(幕後結果!$AJ$2+幕後結果!$AJ$4*幕後結果_最佳化!$V1813)*12/3</f>
        <v>0.99515756509818842</v>
      </c>
      <c r="AI812" s="86">
        <f>(幕後結果!$AK$2+幕後結果!$AK$4*幕後結果_最佳化!$W1813)*12/3</f>
        <v>-1.1749224036351966</v>
      </c>
      <c r="AJ812" s="46"/>
      <c r="AK812" s="46"/>
      <c r="AL812" s="46"/>
      <c r="AM812" s="94">
        <v>811</v>
      </c>
      <c r="AN812" s="112">
        <f t="shared" si="157"/>
        <v>0.1347046124394666</v>
      </c>
      <c r="AO812" s="112">
        <f t="shared" si="158"/>
        <v>0.11877598033237677</v>
      </c>
      <c r="AP812" s="112">
        <f t="shared" si="159"/>
        <v>0.12823958286173986</v>
      </c>
      <c r="AQ812" s="112">
        <f t="shared" si="160"/>
        <v>2.6930040685887675E-2</v>
      </c>
      <c r="AR812" s="112">
        <f t="shared" si="161"/>
        <v>0.16800305233575005</v>
      </c>
      <c r="AS812" s="112">
        <f t="shared" si="162"/>
        <v>5.9204247795477373E-2</v>
      </c>
      <c r="AT812" s="112">
        <f t="shared" si="163"/>
        <v>1.0561496646410947E-2</v>
      </c>
      <c r="AU812" s="112">
        <f t="shared" si="164"/>
        <v>7.785799125697733E-2</v>
      </c>
      <c r="AV812" s="112">
        <f t="shared" si="165"/>
        <v>7.2790768207985274E-2</v>
      </c>
      <c r="AW812" s="112">
        <f t="shared" si="166"/>
        <v>0.20293222743792816</v>
      </c>
      <c r="AX812" s="112">
        <f t="shared" si="167"/>
        <v>1</v>
      </c>
      <c r="AY812" s="112">
        <f>SUMPRODUCT(AN812:AW812,幕後結果_最佳化!$Z$1005:$AI$1005)</f>
        <v>0.38412310038912673</v>
      </c>
      <c r="AZ812" s="112">
        <f>(SUMPRODUCT(AN812:AW812,MMULT(AN812:AW812,幕後結果!$AB$9:$AK$18)))*252</f>
        <v>6.3573828744380376E-2</v>
      </c>
      <c r="BA812" s="112">
        <f t="shared" si="168"/>
        <v>0.25213851102991064</v>
      </c>
      <c r="BB812" s="88">
        <f t="shared" si="169"/>
        <v>1.35331607613344</v>
      </c>
      <c r="BC812" s="46"/>
      <c r="BD812" s="46"/>
    </row>
    <row r="813" spans="1:56">
      <c r="A813" s="81">
        <v>812</v>
      </c>
      <c r="B813" s="112">
        <v>0.87389399209972707</v>
      </c>
      <c r="C813" s="112">
        <v>0.25952654478879777</v>
      </c>
      <c r="D813" s="112">
        <v>0.18038290114563149</v>
      </c>
      <c r="E813" s="112">
        <v>0.38444869697255846</v>
      </c>
      <c r="F813" s="112">
        <v>0.2853651764416516</v>
      </c>
      <c r="G813" s="112">
        <v>0.87177732499332272</v>
      </c>
      <c r="H813" s="112">
        <v>5.9384753390585132E-2</v>
      </c>
      <c r="I813" s="112">
        <v>0.19804845017124051</v>
      </c>
      <c r="J813" s="112">
        <v>2.0195737965804206E-2</v>
      </c>
      <c r="K813" s="90">
        <v>0.85440562236335404</v>
      </c>
      <c r="L813" s="91"/>
      <c r="M813" s="92">
        <v>812</v>
      </c>
      <c r="N813" s="115">
        <v>1.1449930996606057</v>
      </c>
      <c r="O813" s="115">
        <v>-0.64480572787756296</v>
      </c>
      <c r="P813" s="115">
        <v>-0.91390683419264951</v>
      </c>
      <c r="Q813" s="115">
        <v>-0.29381745813397253</v>
      </c>
      <c r="R813" s="115">
        <v>-0.56697619810564481</v>
      </c>
      <c r="S813" s="115">
        <v>1.1348328726505663</v>
      </c>
      <c r="T813" s="115">
        <v>-1.5599592691852842</v>
      </c>
      <c r="U813" s="112">
        <v>-0.84861258764020642</v>
      </c>
      <c r="V813" s="112">
        <v>-2.0497229317275472</v>
      </c>
      <c r="W813" s="84">
        <v>1.0555174012731074</v>
      </c>
      <c r="X813" s="46"/>
      <c r="Y813" s="85">
        <v>812</v>
      </c>
      <c r="Z813" s="112">
        <f>(幕後結果!$AB$2+幕後結果!$AB$4*幕後結果_最佳化!$N1814)*12/3</f>
        <v>1.3732763123790646</v>
      </c>
      <c r="AA813" s="112">
        <f>(幕後結果!$AC$2+幕後結果!$AC$4*幕後結果_最佳化!$O1814)*12/3</f>
        <v>-2.1670251907011338</v>
      </c>
      <c r="AB813" s="112">
        <f>(幕後結果!$AD$2+幕後結果!$AD$4*幕後結果_最佳化!$P1814)*12/3</f>
        <v>-4.966286258313124E-2</v>
      </c>
      <c r="AC813" s="112">
        <f>(幕後結果!$AE$2+幕後結果!$AE$4*幕後結果_最佳化!$Q1814)*12/3</f>
        <v>0.41598928069199886</v>
      </c>
      <c r="AD813" s="112">
        <f>(幕後結果!$AF$2+幕後結果!$AF$4*幕後結果_最佳化!$R1814)*12/3</f>
        <v>1.4918547781211238</v>
      </c>
      <c r="AE813" s="112">
        <f>(幕後結果!$AG$2+幕後結果!$AG$4*幕後結果_最佳化!$S1814)*12/3</f>
        <v>0.65795821850765679</v>
      </c>
      <c r="AF813" s="112">
        <f>(幕後結果!$AH$2+幕後結果!$AH$4*幕後結果_最佳化!$T1814)*12/3</f>
        <v>-1.4522816514912718</v>
      </c>
      <c r="AG813" s="112">
        <f>(幕後結果!$AI$2+幕後結果!$AI$4*幕後結果_最佳化!$U1814)*12/3</f>
        <v>-0.56988039554933279</v>
      </c>
      <c r="AH813" s="112">
        <f>(幕後結果!$AJ$2+幕後結果!$AJ$4*幕後結果_最佳化!$V1814)*12/3</f>
        <v>-0.77563010257851472</v>
      </c>
      <c r="AI813" s="86">
        <f>(幕後結果!$AK$2+幕後結果!$AK$4*幕後結果_最佳化!$W1814)*12/3</f>
        <v>0.34374008665468564</v>
      </c>
      <c r="AJ813" s="46"/>
      <c r="AK813" s="46"/>
      <c r="AL813" s="46"/>
      <c r="AM813" s="94">
        <v>812</v>
      </c>
      <c r="AN813" s="112">
        <f t="shared" si="157"/>
        <v>0.11836960824554571</v>
      </c>
      <c r="AO813" s="112">
        <f t="shared" si="158"/>
        <v>9.9940443163975906E-2</v>
      </c>
      <c r="AP813" s="112">
        <f t="shared" si="159"/>
        <v>6.6207013443100718E-2</v>
      </c>
      <c r="AQ813" s="112">
        <f t="shared" si="160"/>
        <v>2.8018886360523434E-2</v>
      </c>
      <c r="AR813" s="112">
        <f t="shared" si="161"/>
        <v>0.17728476809485413</v>
      </c>
      <c r="AS813" s="112">
        <f t="shared" si="162"/>
        <v>0.16283789464719006</v>
      </c>
      <c r="AT813" s="112">
        <f t="shared" si="163"/>
        <v>0.17791897916054028</v>
      </c>
      <c r="AU813" s="112">
        <f t="shared" si="164"/>
        <v>0.14960221201801185</v>
      </c>
      <c r="AV813" s="112">
        <f t="shared" si="165"/>
        <v>5.6527233447945836E-4</v>
      </c>
      <c r="AW813" s="112">
        <f t="shared" si="166"/>
        <v>1.9254922531778421E-2</v>
      </c>
      <c r="AX813" s="112">
        <f t="shared" si="167"/>
        <v>0.99999999999999989</v>
      </c>
      <c r="AY813" s="112">
        <f>SUMPRODUCT(AN813:AW813,幕後結果_最佳化!$Z$1005:$AI$1005)</f>
        <v>0.30961005899605004</v>
      </c>
      <c r="AZ813" s="112">
        <f>(SUMPRODUCT(AN813:AW813,MMULT(AN813:AW813,幕後結果!$AB$9:$AK$18)))*252</f>
        <v>5.7462768307088741E-2</v>
      </c>
      <c r="BA813" s="112">
        <f t="shared" si="168"/>
        <v>0.23971393014818462</v>
      </c>
      <c r="BB813" s="88">
        <f t="shared" si="169"/>
        <v>1.1126181062200982</v>
      </c>
      <c r="BC813" s="46"/>
      <c r="BD813" s="46"/>
    </row>
    <row r="814" spans="1:56">
      <c r="A814" s="81">
        <v>813</v>
      </c>
      <c r="B814" s="112">
        <v>0.70648062288264835</v>
      </c>
      <c r="C814" s="112">
        <v>0.74476939080152516</v>
      </c>
      <c r="D814" s="112">
        <v>7.6848452747727114E-2</v>
      </c>
      <c r="E814" s="112">
        <v>0.65367635079666231</v>
      </c>
      <c r="F814" s="112">
        <v>0.49968626302974806</v>
      </c>
      <c r="G814" s="112">
        <v>0.91555033856651513</v>
      </c>
      <c r="H814" s="112">
        <v>0.21008556943988865</v>
      </c>
      <c r="I814" s="112">
        <v>0.76160929692447721</v>
      </c>
      <c r="J814" s="112">
        <v>0.23413762999544052</v>
      </c>
      <c r="K814" s="90">
        <v>0.69777438154977833</v>
      </c>
      <c r="L814" s="91"/>
      <c r="M814" s="92">
        <v>813</v>
      </c>
      <c r="N814" s="115">
        <v>0.54313224295250151</v>
      </c>
      <c r="O814" s="115">
        <v>0.65811969950740201</v>
      </c>
      <c r="P814" s="115">
        <v>-1.4265941705013601</v>
      </c>
      <c r="Q814" s="115">
        <v>0.39526503837348953</v>
      </c>
      <c r="R814" s="115">
        <v>-7.864220414922924E-4</v>
      </c>
      <c r="S814" s="115">
        <v>1.3757491066029588</v>
      </c>
      <c r="T814" s="115">
        <v>-0.80612437395061654</v>
      </c>
      <c r="U814" s="112">
        <v>0.71148877198522908</v>
      </c>
      <c r="V814" s="112">
        <v>-0.72528817278204205</v>
      </c>
      <c r="W814" s="84">
        <v>0.51801007934528331</v>
      </c>
      <c r="X814" s="46"/>
      <c r="Y814" s="85">
        <v>813</v>
      </c>
      <c r="Z814" s="112">
        <f>(幕後結果!$AB$2+幕後結果!$AB$4*幕後結果_最佳化!$N1815)*12/3</f>
        <v>0.62603572686255937</v>
      </c>
      <c r="AA814" s="112">
        <f>(幕後結果!$AC$2+幕後結果!$AC$4*幕後結果_最佳化!$O1815)*12/3</f>
        <v>-0.42379165730397367</v>
      </c>
      <c r="AB814" s="112">
        <f>(幕後結果!$AD$2+幕後結果!$AD$4*幕後結果_最佳化!$P1815)*12/3</f>
        <v>-0.54255996488469316</v>
      </c>
      <c r="AC814" s="112">
        <f>(幕後結果!$AE$2+幕後結果!$AE$4*幕後結果_最佳化!$Q1815)*12/3</f>
        <v>0.9844081063525062</v>
      </c>
      <c r="AD814" s="112">
        <f>(幕後結果!$AF$2+幕後結果!$AF$4*幕後結果_最佳化!$R1815)*12/3</f>
        <v>2.2903260312464768</v>
      </c>
      <c r="AE814" s="112">
        <f>(幕後結果!$AG$2+幕後結果!$AG$4*幕後結果_最佳化!$S1815)*12/3</f>
        <v>1.458159308657389</v>
      </c>
      <c r="AF814" s="112">
        <f>(幕後結果!$AH$2+幕後結果!$AH$4*幕後結果_最佳化!$T1815)*12/3</f>
        <v>-0.71622606737473449</v>
      </c>
      <c r="AG814" s="112">
        <f>(幕後結果!$AI$2+幕後結果!$AI$4*幕後結果_最佳化!$U1815)*12/3</f>
        <v>1.1848579865944506</v>
      </c>
      <c r="AH814" s="112">
        <f>(幕後結果!$AJ$2+幕後結果!$AJ$4*幕後結果_最佳化!$V1815)*12/3</f>
        <v>0.31648959997465076</v>
      </c>
      <c r="AI814" s="86">
        <f>(幕後結果!$AK$2+幕後結果!$AK$4*幕後結果_最佳化!$W1815)*12/3</f>
        <v>0.52948072885959441</v>
      </c>
      <c r="AJ814" s="46"/>
      <c r="AK814" s="46"/>
      <c r="AL814" s="46"/>
      <c r="AM814" s="94">
        <v>813</v>
      </c>
      <c r="AN814" s="112">
        <f t="shared" si="157"/>
        <v>0.19743477640308874</v>
      </c>
      <c r="AO814" s="112">
        <f t="shared" si="158"/>
        <v>1.173882478131537E-2</v>
      </c>
      <c r="AP814" s="112">
        <f t="shared" si="159"/>
        <v>3.2683394505980869E-3</v>
      </c>
      <c r="AQ814" s="112">
        <f t="shared" si="160"/>
        <v>0.10645961211487147</v>
      </c>
      <c r="AR814" s="112">
        <f t="shared" si="161"/>
        <v>7.9858500850621697E-2</v>
      </c>
      <c r="AS814" s="112">
        <f t="shared" si="162"/>
        <v>4.5452114220516218E-2</v>
      </c>
      <c r="AT814" s="112">
        <f t="shared" si="163"/>
        <v>0.20457149991513432</v>
      </c>
      <c r="AU814" s="112">
        <f t="shared" si="164"/>
        <v>0.10389384078527951</v>
      </c>
      <c r="AV814" s="112">
        <f t="shared" si="165"/>
        <v>0.12060506483127893</v>
      </c>
      <c r="AW814" s="112">
        <f t="shared" si="166"/>
        <v>0.12671742664729568</v>
      </c>
      <c r="AX814" s="112">
        <f t="shared" si="167"/>
        <v>1</v>
      </c>
      <c r="AY814" s="112">
        <f>SUMPRODUCT(AN814:AW814,幕後結果_最佳化!$Z$1005:$AI$1005)</f>
        <v>0.40156517549318227</v>
      </c>
      <c r="AZ814" s="112">
        <f>(SUMPRODUCT(AN814:AW814,MMULT(AN814:AW814,幕後結果!$AB$9:$AK$18)))*252</f>
        <v>4.733290852988295E-2</v>
      </c>
      <c r="BA814" s="112">
        <f t="shared" si="168"/>
        <v>0.21756127534532185</v>
      </c>
      <c r="BB814" s="88">
        <f t="shared" si="169"/>
        <v>1.6485708448063412</v>
      </c>
      <c r="BC814" s="46"/>
      <c r="BD814" s="46"/>
    </row>
    <row r="815" spans="1:56">
      <c r="A815" s="81">
        <v>814</v>
      </c>
      <c r="B815" s="112">
        <v>0.71490753541261198</v>
      </c>
      <c r="C815" s="112">
        <v>0.65022228529471859</v>
      </c>
      <c r="D815" s="112">
        <v>0.70126225087572869</v>
      </c>
      <c r="E815" s="112">
        <v>0.62274564308802849</v>
      </c>
      <c r="F815" s="112">
        <v>0.66155570813114251</v>
      </c>
      <c r="G815" s="112">
        <v>0.63239769616715757</v>
      </c>
      <c r="H815" s="112">
        <v>0.50434216244457519</v>
      </c>
      <c r="I815" s="112">
        <v>0.2066157272831548</v>
      </c>
      <c r="J815" s="112">
        <v>0.2807949969832837</v>
      </c>
      <c r="K815" s="90">
        <v>0.95073354874296534</v>
      </c>
      <c r="L815" s="91"/>
      <c r="M815" s="92">
        <v>814</v>
      </c>
      <c r="N815" s="115">
        <v>0.56777916463169675</v>
      </c>
      <c r="O815" s="115">
        <v>0.3859206597396691</v>
      </c>
      <c r="P815" s="115">
        <v>0.52803434514405423</v>
      </c>
      <c r="Q815" s="115">
        <v>0.3126998443609455</v>
      </c>
      <c r="R815" s="115">
        <v>0.41671267288438701</v>
      </c>
      <c r="S815" s="115">
        <v>0.3382104417359878</v>
      </c>
      <c r="T815" s="115">
        <v>1.0884402065690689E-2</v>
      </c>
      <c r="U815" s="112">
        <v>-0.81822021442306636</v>
      </c>
      <c r="V815" s="112">
        <v>-0.58048144792581402</v>
      </c>
      <c r="W815" s="84">
        <v>1.6520080858442932</v>
      </c>
      <c r="X815" s="46"/>
      <c r="Y815" s="85">
        <v>814</v>
      </c>
      <c r="Z815" s="112">
        <f>(幕後結果!$AB$2+幕後結果!$AB$4*幕後結果_最佳化!$N1816)*12/3</f>
        <v>0.65663612225539914</v>
      </c>
      <c r="AA815" s="112">
        <f>(幕後結果!$AC$2+幕後結果!$AC$4*幕後結果_最佳化!$O1816)*12/3</f>
        <v>-0.79676033535183866</v>
      </c>
      <c r="AB815" s="112">
        <f>(幕後結果!$AD$2+幕後結果!$AD$4*幕後結果_最佳化!$P1816)*12/3</f>
        <v>1.1298189173201016</v>
      </c>
      <c r="AC815" s="112">
        <f>(幕後結果!$AE$2+幕後結果!$AE$4*幕後結果_最佳化!$Q1816)*12/3</f>
        <v>1.3396861480900393</v>
      </c>
      <c r="AD815" s="112">
        <f>(幕後結果!$AF$2+幕後結果!$AF$4*幕後結果_最佳化!$R1816)*12/3</f>
        <v>2.9337052829460153</v>
      </c>
      <c r="AE815" s="112">
        <f>(幕後結果!$AG$2+幕後結果!$AG$4*幕後結果_最佳化!$S1816)*12/3</f>
        <v>0.44936262327351595</v>
      </c>
      <c r="AF815" s="112">
        <f>(幕後結果!$AH$2+幕後結果!$AH$4*幕後結果_最佳化!$T1816)*12/3</f>
        <v>6.7873563061216169E-2</v>
      </c>
      <c r="AG815" s="112">
        <f>(幕後結果!$AI$2+幕後結果!$AI$4*幕後結果_最佳化!$U1816)*12/3</f>
        <v>0.32115930409325755</v>
      </c>
      <c r="AH815" s="112">
        <f>(幕後結果!$AJ$2+幕後結果!$AJ$4*幕後結果_最佳化!$V1816)*12/3</f>
        <v>1.0126180518643486</v>
      </c>
      <c r="AI815" s="86">
        <f>(幕後結果!$AK$2+幕後結果!$AK$4*幕後結果_最佳化!$W1816)*12/3</f>
        <v>1.5878460545249233</v>
      </c>
      <c r="AJ815" s="46"/>
      <c r="AK815" s="46"/>
      <c r="AL815" s="46"/>
      <c r="AM815" s="94">
        <v>814</v>
      </c>
      <c r="AN815" s="112">
        <f t="shared" si="157"/>
        <v>9.1844518452653873E-2</v>
      </c>
      <c r="AO815" s="112">
        <f t="shared" si="158"/>
        <v>0.12923064634430051</v>
      </c>
      <c r="AP815" s="112">
        <f t="shared" si="159"/>
        <v>0.14401988490107998</v>
      </c>
      <c r="AQ815" s="112">
        <f t="shared" si="160"/>
        <v>7.4761584422176522E-2</v>
      </c>
      <c r="AR815" s="112">
        <f t="shared" si="161"/>
        <v>0.12930745887762823</v>
      </c>
      <c r="AS815" s="112">
        <f t="shared" si="162"/>
        <v>0.12336362798613748</v>
      </c>
      <c r="AT815" s="112">
        <f t="shared" si="163"/>
        <v>8.3721001087998903E-2</v>
      </c>
      <c r="AU815" s="112">
        <f t="shared" si="164"/>
        <v>6.8886626738559956E-2</v>
      </c>
      <c r="AV815" s="112">
        <f t="shared" si="165"/>
        <v>0.10828617346915786</v>
      </c>
      <c r="AW815" s="112">
        <f t="shared" si="166"/>
        <v>4.6578477720306648E-2</v>
      </c>
      <c r="AX815" s="112">
        <f t="shared" si="167"/>
        <v>1</v>
      </c>
      <c r="AY815" s="112">
        <f>SUMPRODUCT(AN815:AW815,幕後結果_最佳化!$Z$1005:$AI$1005)</f>
        <v>0.35852708183322501</v>
      </c>
      <c r="AZ815" s="112">
        <f>(SUMPRODUCT(AN815:AW815,MMULT(AN815:AW815,幕後結果!$AB$9:$AK$18)))*252</f>
        <v>5.2676093917293269E-2</v>
      </c>
      <c r="BA815" s="112">
        <f t="shared" si="168"/>
        <v>0.22951273149281559</v>
      </c>
      <c r="BB815" s="88">
        <f t="shared" si="169"/>
        <v>1.375205112937733</v>
      </c>
      <c r="BC815" s="46"/>
      <c r="BD815" s="46"/>
    </row>
    <row r="816" spans="1:56">
      <c r="A816" s="81">
        <v>815</v>
      </c>
      <c r="B816" s="112">
        <v>0.34425435660980575</v>
      </c>
      <c r="C816" s="112">
        <v>0.18666496253935438</v>
      </c>
      <c r="D816" s="112">
        <v>0.34775041289101472</v>
      </c>
      <c r="E816" s="112">
        <v>0.89261115174371075</v>
      </c>
      <c r="F816" s="112">
        <v>0.94604903171430599</v>
      </c>
      <c r="G816" s="112">
        <v>0.62089542616853111</v>
      </c>
      <c r="H816" s="112">
        <v>0.81485149868976081</v>
      </c>
      <c r="I816" s="112">
        <v>0.52732561116293852</v>
      </c>
      <c r="J816" s="112">
        <v>0.32756078171158731</v>
      </c>
      <c r="K816" s="90">
        <v>0.42482715540303229</v>
      </c>
      <c r="L816" s="91"/>
      <c r="M816" s="92">
        <v>815</v>
      </c>
      <c r="N816" s="115">
        <v>-0.40087967710474476</v>
      </c>
      <c r="O816" s="115">
        <v>-0.89025323606047635</v>
      </c>
      <c r="P816" s="115">
        <v>-0.39140103719105779</v>
      </c>
      <c r="Q816" s="115">
        <v>1.2405346763747871</v>
      </c>
      <c r="R816" s="115">
        <v>1.6076952629214984</v>
      </c>
      <c r="S816" s="115">
        <v>0.30783334437116644</v>
      </c>
      <c r="T816" s="115">
        <v>0.89591717103553947</v>
      </c>
      <c r="U816" s="112">
        <v>6.8548796162427525E-2</v>
      </c>
      <c r="V816" s="112">
        <v>-0.44665862011722496</v>
      </c>
      <c r="W816" s="84">
        <v>-0.18955951942018301</v>
      </c>
      <c r="X816" s="46"/>
      <c r="Y816" s="85">
        <v>815</v>
      </c>
      <c r="Z816" s="112">
        <f>(幕後結果!$AB$2+幕後結果!$AB$4*幕後結果_最佳化!$N1817)*12/3</f>
        <v>-0.54600264715027347</v>
      </c>
      <c r="AA816" s="112">
        <f>(幕後結果!$AC$2+幕後結果!$AC$4*幕後結果_最佳化!$O1817)*12/3</f>
        <v>-2.639583027120656</v>
      </c>
      <c r="AB816" s="112">
        <f>(幕後結果!$AD$2+幕後結果!$AD$4*幕後結果_最佳化!$P1817)*12/3</f>
        <v>-8.7717715177972111E-2</v>
      </c>
      <c r="AC816" s="112">
        <f>(幕後結果!$AE$2+幕後結果!$AE$4*幕後結果_最佳化!$Q1817)*12/3</f>
        <v>1.5172568919124243</v>
      </c>
      <c r="AD816" s="112">
        <f>(幕後結果!$AF$2+幕後結果!$AF$4*幕後結果_最佳化!$R1817)*12/3</f>
        <v>3.5594824427734921</v>
      </c>
      <c r="AE816" s="112">
        <f>(幕後結果!$AG$2+幕後結果!$AG$4*幕後結果_最佳化!$S1817)*12/3</f>
        <v>0.31458490612847889</v>
      </c>
      <c r="AF816" s="112">
        <f>(幕後結果!$AH$2+幕後結果!$AH$4*幕後結果_最佳化!$T1817)*12/3</f>
        <v>0.69413517393399315</v>
      </c>
      <c r="AG816" s="112">
        <f>(幕後結果!$AI$2+幕後結果!$AI$4*幕後結果_最佳化!$U1817)*12/3</f>
        <v>0.94449219662027117</v>
      </c>
      <c r="AH816" s="112">
        <f>(幕後結果!$AJ$2+幕後結果!$AJ$4*幕後結果_最佳化!$V1817)*12/3</f>
        <v>1.2393572829278601</v>
      </c>
      <c r="AI816" s="86">
        <f>(幕後結果!$AK$2+幕後結果!$AK$4*幕後結果_最佳化!$W1817)*12/3</f>
        <v>-0.11851670638121731</v>
      </c>
      <c r="AJ816" s="46"/>
      <c r="AK816" s="46"/>
      <c r="AL816" s="46"/>
      <c r="AM816" s="94">
        <v>815</v>
      </c>
      <c r="AN816" s="112">
        <f t="shared" si="157"/>
        <v>0.11283827604849846</v>
      </c>
      <c r="AO816" s="112">
        <f t="shared" si="158"/>
        <v>8.0251043755452917E-2</v>
      </c>
      <c r="AP816" s="112">
        <f t="shared" si="159"/>
        <v>7.9799385407135617E-2</v>
      </c>
      <c r="AQ816" s="112">
        <f t="shared" si="160"/>
        <v>2.8841387714693547E-2</v>
      </c>
      <c r="AR816" s="112">
        <f t="shared" si="161"/>
        <v>1.529219632696855E-2</v>
      </c>
      <c r="AS816" s="112">
        <f t="shared" si="162"/>
        <v>0.15293809246180118</v>
      </c>
      <c r="AT816" s="112">
        <f t="shared" si="163"/>
        <v>0.14163114166645704</v>
      </c>
      <c r="AU816" s="112">
        <f t="shared" si="164"/>
        <v>0.13803741783925322</v>
      </c>
      <c r="AV816" s="112">
        <f t="shared" si="165"/>
        <v>0.13595382208185794</v>
      </c>
      <c r="AW816" s="112">
        <f t="shared" si="166"/>
        <v>0.11441723669788154</v>
      </c>
      <c r="AX816" s="112">
        <f t="shared" si="167"/>
        <v>1</v>
      </c>
      <c r="AY816" s="112">
        <f>SUMPRODUCT(AN816:AW816,幕後結果_最佳化!$Z$1005:$AI$1005)</f>
        <v>0.17099399493048134</v>
      </c>
      <c r="AZ816" s="112">
        <f>(SUMPRODUCT(AN816:AW816,MMULT(AN816:AW816,幕後結果!$AB$9:$AK$18)))*252</f>
        <v>4.5469455644212009E-2</v>
      </c>
      <c r="BA816" s="112">
        <f t="shared" si="168"/>
        <v>0.2132356809828318</v>
      </c>
      <c r="BB816" s="88">
        <f t="shared" si="169"/>
        <v>0.60071557602404524</v>
      </c>
      <c r="BC816" s="46"/>
      <c r="BD816" s="46"/>
    </row>
    <row r="817" spans="1:56">
      <c r="A817" s="81">
        <v>816</v>
      </c>
      <c r="B817" s="112">
        <v>0.37964829560456814</v>
      </c>
      <c r="C817" s="112">
        <v>6.623038290090455E-2</v>
      </c>
      <c r="D817" s="112">
        <v>0.3212292830991117</v>
      </c>
      <c r="E817" s="112">
        <v>0.66305816153626695</v>
      </c>
      <c r="F817" s="112">
        <v>0.48478556557717312</v>
      </c>
      <c r="G817" s="112">
        <v>0.83863112646989157</v>
      </c>
      <c r="H817" s="112">
        <v>0.16929355146096836</v>
      </c>
      <c r="I817" s="112">
        <v>0.65103565307913613</v>
      </c>
      <c r="J817" s="112">
        <v>0.3483347289539942</v>
      </c>
      <c r="K817" s="90">
        <v>0.71351107318363427</v>
      </c>
      <c r="L817" s="91"/>
      <c r="M817" s="92">
        <v>816</v>
      </c>
      <c r="N817" s="115">
        <v>-0.30640461994664758</v>
      </c>
      <c r="O817" s="115">
        <v>-1.5044685480988165</v>
      </c>
      <c r="P817" s="115">
        <v>-0.46426406534020265</v>
      </c>
      <c r="Q817" s="115">
        <v>0.42082390154709159</v>
      </c>
      <c r="R817" s="115">
        <v>-3.8146180770230083E-2</v>
      </c>
      <c r="S817" s="115">
        <v>0.98884752673939624</v>
      </c>
      <c r="T817" s="115">
        <v>-0.95696067753331482</v>
      </c>
      <c r="U817" s="112">
        <v>0.38811802448087546</v>
      </c>
      <c r="V817" s="112">
        <v>-0.38982026457834174</v>
      </c>
      <c r="W817" s="84">
        <v>0.56367129897224821</v>
      </c>
      <c r="X817" s="46"/>
      <c r="Y817" s="85">
        <v>816</v>
      </c>
      <c r="Z817" s="112">
        <f>(幕後結果!$AB$2+幕後結果!$AB$4*幕後結果_最佳化!$N1818)*12/3</f>
        <v>-0.42870710243974597</v>
      </c>
      <c r="AA817" s="112">
        <f>(幕後結果!$AC$2+幕後結果!$AC$4*幕後結果_最佳化!$O1818)*12/3</f>
        <v>-3.4778080481239599</v>
      </c>
      <c r="AB817" s="112">
        <f>(幕後結果!$AD$2+幕後結果!$AD$4*幕後結果_最佳化!$P1818)*12/3</f>
        <v>-0.18474159481282892</v>
      </c>
      <c r="AC817" s="112">
        <f>(幕後結果!$AE$2+幕後結果!$AE$4*幕後結果_最佳化!$Q1818)*12/3</f>
        <v>0.80501738758936092</v>
      </c>
      <c r="AD817" s="112">
        <f>(幕後結果!$AF$2+幕後結果!$AF$4*幕後結果_最佳化!$R1818)*12/3</f>
        <v>1.579936155047563</v>
      </c>
      <c r="AE817" s="112">
        <f>(幕後結果!$AG$2+幕後結果!$AG$4*幕後結果_最佳化!$S1818)*12/3</f>
        <v>0.44504994878036119</v>
      </c>
      <c r="AF817" s="112">
        <f>(幕後結果!$AH$2+幕後結果!$AH$4*幕後結果_最佳化!$T1818)*12/3</f>
        <v>-0.91549560234941707</v>
      </c>
      <c r="AG817" s="112">
        <f>(幕後結果!$AI$2+幕後結果!$AI$4*幕後結果_最佳化!$U1818)*12/3</f>
        <v>0.34183653601847935</v>
      </c>
      <c r="AH817" s="112">
        <f>(幕後結果!$AJ$2+幕後結果!$AJ$4*幕後結果_最佳化!$V1818)*12/3</f>
        <v>0.495441403053343</v>
      </c>
      <c r="AI817" s="86">
        <f>(幕後結果!$AK$2+幕後結果!$AK$4*幕後結果_最佳化!$W1818)*12/3</f>
        <v>-0.15890625691993809</v>
      </c>
      <c r="AJ817" s="46"/>
      <c r="AK817" s="46"/>
      <c r="AL817" s="46"/>
      <c r="AM817" s="94">
        <v>816</v>
      </c>
      <c r="AN817" s="112">
        <f t="shared" si="157"/>
        <v>3.5626785087034145E-2</v>
      </c>
      <c r="AO817" s="112">
        <f t="shared" si="158"/>
        <v>0.15815547189213283</v>
      </c>
      <c r="AP817" s="112">
        <f t="shared" si="159"/>
        <v>0.17095381034397758</v>
      </c>
      <c r="AQ817" s="112">
        <f t="shared" si="160"/>
        <v>9.5196252497256495E-2</v>
      </c>
      <c r="AR817" s="112">
        <f t="shared" si="161"/>
        <v>0.10207584297095471</v>
      </c>
      <c r="AS817" s="112">
        <f t="shared" si="162"/>
        <v>9.789032401612166E-2</v>
      </c>
      <c r="AT817" s="112">
        <f t="shared" si="163"/>
        <v>9.7669055936174254E-2</v>
      </c>
      <c r="AU817" s="112">
        <f t="shared" si="164"/>
        <v>0.16412682528200218</v>
      </c>
      <c r="AV817" s="112">
        <f t="shared" si="165"/>
        <v>3.2682545644744619E-3</v>
      </c>
      <c r="AW817" s="112">
        <f t="shared" si="166"/>
        <v>7.5037377409871875E-2</v>
      </c>
      <c r="AX817" s="112">
        <f t="shared" si="167"/>
        <v>1.0000000000000002</v>
      </c>
      <c r="AY817" s="112">
        <f>SUMPRODUCT(AN817:AW817,幕後結果_最佳化!$Z$1005:$AI$1005)</f>
        <v>0.21476837562411971</v>
      </c>
      <c r="AZ817" s="112">
        <f>(SUMPRODUCT(AN817:AW817,MMULT(AN817:AW817,幕後結果!$AB$9:$AK$18)))*252</f>
        <v>5.9324716743343629E-2</v>
      </c>
      <c r="BA817" s="112">
        <f t="shared" si="168"/>
        <v>0.24356665770039959</v>
      </c>
      <c r="BB817" s="88">
        <f t="shared" si="169"/>
        <v>0.70563178575750418</v>
      </c>
      <c r="BC817" s="46"/>
      <c r="BD817" s="46"/>
    </row>
    <row r="818" spans="1:56">
      <c r="A818" s="81">
        <v>817</v>
      </c>
      <c r="B818" s="112">
        <v>0.54311526994529169</v>
      </c>
      <c r="C818" s="112">
        <v>0.30131972998563206</v>
      </c>
      <c r="D818" s="112">
        <v>0.76442404177753409</v>
      </c>
      <c r="E818" s="112">
        <v>0.96466757802606318</v>
      </c>
      <c r="F818" s="112">
        <v>0.26969374920405187</v>
      </c>
      <c r="G818" s="112">
        <v>0.79690443601774219</v>
      </c>
      <c r="H818" s="112">
        <v>0.73317961724336356</v>
      </c>
      <c r="I818" s="112">
        <v>0.21408155854096056</v>
      </c>
      <c r="J818" s="112">
        <v>0.16293171588248434</v>
      </c>
      <c r="K818" s="90">
        <v>0.80220569549927823</v>
      </c>
      <c r="L818" s="91"/>
      <c r="M818" s="92">
        <v>817</v>
      </c>
      <c r="N818" s="115">
        <v>0.1082852027228404</v>
      </c>
      <c r="O818" s="115">
        <v>-0.52060859594782516</v>
      </c>
      <c r="P818" s="115">
        <v>0.72060607278735722</v>
      </c>
      <c r="Q818" s="115">
        <v>1.8076252608193051</v>
      </c>
      <c r="R818" s="115">
        <v>-0.61373947502505766</v>
      </c>
      <c r="S818" s="115">
        <v>0.83061505349646092</v>
      </c>
      <c r="T818" s="115">
        <v>0.62245798047225931</v>
      </c>
      <c r="U818" s="112">
        <v>-0.792338862898882</v>
      </c>
      <c r="V818" s="112">
        <v>-0.98247999894985882</v>
      </c>
      <c r="W818" s="84">
        <v>0.84952610787842853</v>
      </c>
      <c r="X818" s="46"/>
      <c r="Y818" s="85">
        <v>817</v>
      </c>
      <c r="Z818" s="112">
        <f>(幕後結果!$AB$2+幕後結果!$AB$4*幕後結果_最佳化!$N1819)*12/3</f>
        <v>8.6151211480424636E-2</v>
      </c>
      <c r="AA818" s="112">
        <f>(幕後結果!$AC$2+幕後結果!$AC$4*幕後結果_最佳化!$O1819)*12/3</f>
        <v>-2.0859469275698483</v>
      </c>
      <c r="AB818" s="112">
        <f>(幕後結果!$AD$2+幕後結果!$AD$4*幕後結果_最佳化!$P1819)*12/3</f>
        <v>1.0661133151725708</v>
      </c>
      <c r="AC818" s="112">
        <f>(幕後結果!$AE$2+幕後結果!$AE$4*幕後結果_最佳化!$Q1819)*12/3</f>
        <v>2.2849122652027338</v>
      </c>
      <c r="AD818" s="112">
        <f>(幕後結果!$AF$2+幕後結果!$AF$4*幕後結果_最佳化!$R1819)*12/3</f>
        <v>1.8650430590138065</v>
      </c>
      <c r="AE818" s="112">
        <f>(幕後結果!$AG$2+幕後結果!$AG$4*幕後結果_最佳化!$S1819)*12/3</f>
        <v>0.59698698635440361</v>
      </c>
      <c r="AF818" s="112">
        <f>(幕後結果!$AH$2+幕後結果!$AH$4*幕後結果_最佳化!$T1819)*12/3</f>
        <v>0.37646572189353406</v>
      </c>
      <c r="AG818" s="112">
        <f>(幕後結果!$AI$2+幕後結果!$AI$4*幕後結果_最佳化!$U1819)*12/3</f>
        <v>0.89015148536639188</v>
      </c>
      <c r="AH818" s="112">
        <f>(幕後結果!$AJ$2+幕後結果!$AJ$4*幕後結果_最佳化!$V1819)*12/3</f>
        <v>0.17724770046660809</v>
      </c>
      <c r="AI818" s="86">
        <f>(幕後結果!$AK$2+幕後結果!$AK$4*幕後結果_最佳化!$W1819)*12/3</f>
        <v>0.53230299589839036</v>
      </c>
      <c r="AJ818" s="46"/>
      <c r="AK818" s="46"/>
      <c r="AL818" s="46"/>
      <c r="AM818" s="94">
        <v>817</v>
      </c>
      <c r="AN818" s="112">
        <f t="shared" si="157"/>
        <v>2.9150638909256822E-2</v>
      </c>
      <c r="AO818" s="112">
        <f t="shared" si="158"/>
        <v>2.0876760341594677E-2</v>
      </c>
      <c r="AP818" s="112">
        <f t="shared" si="159"/>
        <v>0.16492596130168746</v>
      </c>
      <c r="AQ818" s="112">
        <f t="shared" si="160"/>
        <v>9.6558229099222764E-2</v>
      </c>
      <c r="AR818" s="112">
        <f t="shared" si="161"/>
        <v>0.1735473822416366</v>
      </c>
      <c r="AS818" s="112">
        <f t="shared" si="162"/>
        <v>0.19408036590345648</v>
      </c>
      <c r="AT818" s="112">
        <f t="shared" si="163"/>
        <v>1.4273074421264317E-2</v>
      </c>
      <c r="AU818" s="112">
        <f t="shared" si="164"/>
        <v>3.1964910652878507E-2</v>
      </c>
      <c r="AV818" s="112">
        <f t="shared" si="165"/>
        <v>0.25824811493803307</v>
      </c>
      <c r="AW818" s="112">
        <f t="shared" si="166"/>
        <v>1.6374562190969204E-2</v>
      </c>
      <c r="AX818" s="112">
        <f t="shared" si="167"/>
        <v>1</v>
      </c>
      <c r="AY818" s="112">
        <f>SUMPRODUCT(AN818:AW818,幕後結果_最佳化!$Z$1005:$AI$1005)</f>
        <v>0.79188655718910339</v>
      </c>
      <c r="AZ818" s="112">
        <f>(SUMPRODUCT(AN818:AW818,MMULT(AN818:AW818,幕後結果!$AB$9:$AK$18)))*252</f>
        <v>5.6931445793676261E-2</v>
      </c>
      <c r="BA818" s="112">
        <f t="shared" si="168"/>
        <v>0.23860311354564562</v>
      </c>
      <c r="BB818" s="88">
        <f t="shared" si="169"/>
        <v>3.139047710061921</v>
      </c>
      <c r="BC818" s="46"/>
      <c r="BD818" s="46"/>
    </row>
    <row r="819" spans="1:56">
      <c r="A819" s="81">
        <v>818</v>
      </c>
      <c r="B819" s="112">
        <v>0.15210461342428006</v>
      </c>
      <c r="C819" s="112">
        <v>0.57704643596203842</v>
      </c>
      <c r="D819" s="112">
        <v>0.52752532626334681</v>
      </c>
      <c r="E819" s="112">
        <v>0.54449143491173313</v>
      </c>
      <c r="F819" s="112">
        <v>0.9751628857930954</v>
      </c>
      <c r="G819" s="112">
        <v>0.95162900156197328</v>
      </c>
      <c r="H819" s="112">
        <v>4.2160059968312957E-2</v>
      </c>
      <c r="I819" s="112">
        <v>0.10200922289630676</v>
      </c>
      <c r="J819" s="112">
        <v>0.32395318580300336</v>
      </c>
      <c r="K819" s="90">
        <v>0.27850409974706314</v>
      </c>
      <c r="L819" s="91"/>
      <c r="M819" s="92">
        <v>818</v>
      </c>
      <c r="N819" s="115">
        <v>-1.0274487061053263</v>
      </c>
      <c r="O819" s="115">
        <v>0.19434324294362401</v>
      </c>
      <c r="P819" s="115">
        <v>6.9050593885143743E-2</v>
      </c>
      <c r="Q819" s="115">
        <v>0.11175567920201097</v>
      </c>
      <c r="R819" s="115">
        <v>1.9627586172925768</v>
      </c>
      <c r="S819" s="115">
        <v>1.6608578622692667</v>
      </c>
      <c r="T819" s="115">
        <v>-1.7261517270755722</v>
      </c>
      <c r="U819" s="112">
        <v>-1.2701858246507278</v>
      </c>
      <c r="V819" s="112">
        <v>-0.45667262271315001</v>
      </c>
      <c r="W819" s="84">
        <v>-0.58729112671783024</v>
      </c>
      <c r="X819" s="46"/>
      <c r="Y819" s="85">
        <v>818</v>
      </c>
      <c r="Z819" s="112">
        <f>(幕後結果!$AB$2+幕後結果!$AB$4*幕後結果_最佳化!$N1820)*12/3</f>
        <v>-1.3239196737828487</v>
      </c>
      <c r="AA819" s="112">
        <f>(幕後結果!$AC$2+幕後結果!$AC$4*幕後結果_最佳化!$O1820)*12/3</f>
        <v>-1.1993694781968673</v>
      </c>
      <c r="AB819" s="112">
        <f>(幕後結果!$AD$2+幕後結果!$AD$4*幕後結果_最佳化!$P1820)*12/3</f>
        <v>0.23245422110890565</v>
      </c>
      <c r="AC819" s="112">
        <f>(幕後結果!$AE$2+幕後結果!$AE$4*幕後結果_最佳化!$Q1820)*12/3</f>
        <v>0.95760424157850366</v>
      </c>
      <c r="AD819" s="112">
        <f>(幕後結果!$AF$2+幕後結果!$AF$4*幕後結果_最佳化!$R1820)*12/3</f>
        <v>3.8431067141066477</v>
      </c>
      <c r="AE819" s="112">
        <f>(幕後結果!$AG$2+幕後結果!$AG$4*幕後結果_最佳化!$S1820)*12/3</f>
        <v>2.0408432425901557</v>
      </c>
      <c r="AF819" s="112">
        <f>(幕後結果!$AH$2+幕後結果!$AH$4*幕後結果_最佳化!$T1820)*12/3</f>
        <v>-0.94103886703920914</v>
      </c>
      <c r="AG819" s="112">
        <f>(幕後結果!$AI$2+幕後結果!$AI$4*幕後結果_最佳化!$U1820)*12/3</f>
        <v>-0.42509504298906792</v>
      </c>
      <c r="AH819" s="112">
        <f>(幕後結果!$AJ$2+幕後結果!$AJ$4*幕後結果_最佳化!$V1820)*12/3</f>
        <v>1.0105935395525918</v>
      </c>
      <c r="AI819" s="86">
        <f>(幕後結果!$AK$2+幕後結果!$AK$4*幕後結果_最佳化!$W1820)*12/3</f>
        <v>-0.13522177289050485</v>
      </c>
      <c r="AJ819" s="46"/>
      <c r="AK819" s="46"/>
      <c r="AL819" s="46"/>
      <c r="AM819" s="94">
        <v>818</v>
      </c>
      <c r="AN819" s="112">
        <f t="shared" si="157"/>
        <v>0.15324412357712278</v>
      </c>
      <c r="AO819" s="112">
        <f t="shared" si="158"/>
        <v>8.3012654341249006E-2</v>
      </c>
      <c r="AP819" s="112">
        <f t="shared" si="159"/>
        <v>9.3110409886116033E-2</v>
      </c>
      <c r="AQ819" s="112">
        <f t="shared" si="160"/>
        <v>6.3263141149482718E-3</v>
      </c>
      <c r="AR819" s="112">
        <f t="shared" si="161"/>
        <v>5.7781919996140539E-2</v>
      </c>
      <c r="AS819" s="112">
        <f t="shared" si="162"/>
        <v>0.14982566929636087</v>
      </c>
      <c r="AT819" s="112">
        <f t="shared" si="163"/>
        <v>0.10502103631408062</v>
      </c>
      <c r="AU819" s="112">
        <f t="shared" si="164"/>
        <v>0.15774988670171294</v>
      </c>
      <c r="AV819" s="112">
        <f t="shared" si="165"/>
        <v>7.6668223951389227E-3</v>
      </c>
      <c r="AW819" s="112">
        <f t="shared" si="166"/>
        <v>0.18626116337713</v>
      </c>
      <c r="AX819" s="112">
        <f t="shared" si="167"/>
        <v>1</v>
      </c>
      <c r="AY819" s="112">
        <f>SUMPRODUCT(AN819:AW819,幕後結果_最佳化!$Z$1005:$AI$1005)</f>
        <v>0.10467900018671626</v>
      </c>
      <c r="AZ819" s="112">
        <f>(SUMPRODUCT(AN819:AW819,MMULT(AN819:AW819,幕後結果!$AB$9:$AK$18)))*252</f>
        <v>5.4207342494854566E-2</v>
      </c>
      <c r="BA819" s="112">
        <f t="shared" si="168"/>
        <v>0.23282470336039207</v>
      </c>
      <c r="BB819" s="88">
        <f t="shared" si="169"/>
        <v>0.26534555523984854</v>
      </c>
      <c r="BC819" s="46"/>
      <c r="BD819" s="46"/>
    </row>
    <row r="820" spans="1:56">
      <c r="A820" s="81">
        <v>819</v>
      </c>
      <c r="B820" s="112">
        <v>0.63898233822009365</v>
      </c>
      <c r="C820" s="112">
        <v>0.78419198202836182</v>
      </c>
      <c r="D820" s="112">
        <v>0.20971743445732183</v>
      </c>
      <c r="E820" s="112">
        <v>0.16118023775500934</v>
      </c>
      <c r="F820" s="112">
        <v>0.81487059498371717</v>
      </c>
      <c r="G820" s="112">
        <v>0.78313683073126139</v>
      </c>
      <c r="H820" s="112">
        <v>5.0576620377507542E-2</v>
      </c>
      <c r="I820" s="112">
        <v>0.31543054935515613</v>
      </c>
      <c r="J820" s="112">
        <v>0.7266895756674332</v>
      </c>
      <c r="K820" s="90">
        <v>0.81596344993287895</v>
      </c>
      <c r="L820" s="91"/>
      <c r="M820" s="92">
        <v>819</v>
      </c>
      <c r="N820" s="115">
        <v>0.35573995029585526</v>
      </c>
      <c r="O820" s="115">
        <v>0.78642927897501602</v>
      </c>
      <c r="P820" s="115">
        <v>-0.80740208010271231</v>
      </c>
      <c r="Q820" s="115">
        <v>-0.98961880383085643</v>
      </c>
      <c r="R820" s="115">
        <v>0.89598867827082329</v>
      </c>
      <c r="S820" s="115">
        <v>0.78283103785059793</v>
      </c>
      <c r="T820" s="115">
        <v>-1.6392882557879132</v>
      </c>
      <c r="U820" s="112">
        <v>-0.480515198473077</v>
      </c>
      <c r="V820" s="112">
        <v>0.60283141053144496</v>
      </c>
      <c r="W820" s="84">
        <v>0.90008860400822599</v>
      </c>
      <c r="X820" s="46"/>
      <c r="Y820" s="85">
        <v>819</v>
      </c>
      <c r="Z820" s="112">
        <f>(幕後結果!$AB$2+幕後結果!$AB$4*幕後結果_最佳化!$N1821)*12/3</f>
        <v>0.393378751541195</v>
      </c>
      <c r="AA820" s="112">
        <f>(幕後結果!$AC$2+幕後結果!$AC$4*幕後結果_最佳化!$O1821)*12/3</f>
        <v>-0.26325329263983499</v>
      </c>
      <c r="AB820" s="112">
        <f>(幕後結果!$AD$2+幕後結果!$AD$4*幕後結果_最佳化!$P1821)*12/3</f>
        <v>-4.9780726336527858E-2</v>
      </c>
      <c r="AC820" s="112">
        <f>(幕後結果!$AE$2+幕後結果!$AE$4*幕後結果_最佳化!$Q1821)*12/3</f>
        <v>0.13715997076888231</v>
      </c>
      <c r="AD820" s="112">
        <f>(幕後結果!$AF$2+幕後結果!$AF$4*幕後結果_最佳化!$R1821)*12/3</f>
        <v>2.9722108460705825</v>
      </c>
      <c r="AE820" s="112">
        <f>(幕後結果!$AG$2+幕後結果!$AG$4*幕後結果_最佳化!$S1821)*12/3</f>
        <v>0.99157417829547334</v>
      </c>
      <c r="AF820" s="112">
        <f>(幕後結果!$AH$2+幕後結果!$AH$4*幕後結果_最佳化!$T1821)*12/3</f>
        <v>-1.1573324363659709</v>
      </c>
      <c r="AG820" s="112">
        <f>(幕後結果!$AI$2+幕後結果!$AI$4*幕後結果_最佳化!$U1821)*12/3</f>
        <v>-0.38818569790986812</v>
      </c>
      <c r="AH820" s="112">
        <f>(幕後結果!$AJ$2+幕後結果!$AJ$4*幕後結果_最佳化!$V1821)*12/3</f>
        <v>1.8788681382039016</v>
      </c>
      <c r="AI820" s="86">
        <f>(幕後結果!$AK$2+幕後結果!$AK$4*幕後結果_最佳化!$W1821)*12/3</f>
        <v>1.1511104574476534</v>
      </c>
      <c r="AJ820" s="46"/>
      <c r="AK820" s="46"/>
      <c r="AL820" s="46"/>
      <c r="AM820" s="94">
        <v>819</v>
      </c>
      <c r="AN820" s="112">
        <f t="shared" si="157"/>
        <v>0.138693151221088</v>
      </c>
      <c r="AO820" s="112">
        <f t="shared" si="158"/>
        <v>0.1361892867106643</v>
      </c>
      <c r="AP820" s="112">
        <f t="shared" si="159"/>
        <v>4.9501799688109735E-2</v>
      </c>
      <c r="AQ820" s="112">
        <f t="shared" si="160"/>
        <v>0.14494257105834796</v>
      </c>
      <c r="AR820" s="112">
        <f t="shared" si="161"/>
        <v>0.11849579583366453</v>
      </c>
      <c r="AS820" s="112">
        <f t="shared" si="162"/>
        <v>4.6492003730601299E-2</v>
      </c>
      <c r="AT820" s="112">
        <f t="shared" si="163"/>
        <v>7.4250493192902375E-2</v>
      </c>
      <c r="AU820" s="112">
        <f t="shared" si="164"/>
        <v>0.1447772211277156</v>
      </c>
      <c r="AV820" s="112">
        <f t="shared" si="165"/>
        <v>8.3375806503951114E-2</v>
      </c>
      <c r="AW820" s="112">
        <f t="shared" si="166"/>
        <v>6.3281870932955175E-2</v>
      </c>
      <c r="AX820" s="112">
        <f t="shared" si="167"/>
        <v>1</v>
      </c>
      <c r="AY820" s="112">
        <f>SUMPRODUCT(AN820:AW820,幕後結果_最佳化!$Z$1005:$AI$1005)</f>
        <v>0.35057617836589355</v>
      </c>
      <c r="AZ820" s="112">
        <f>(SUMPRODUCT(AN820:AW820,MMULT(AN820:AW820,幕後結果!$AB$9:$AK$18)))*252</f>
        <v>5.6730855981824237E-2</v>
      </c>
      <c r="BA820" s="112">
        <f t="shared" si="168"/>
        <v>0.23818240065509508</v>
      </c>
      <c r="BB820" s="88">
        <f t="shared" si="169"/>
        <v>1.2917670554989089</v>
      </c>
      <c r="BC820" s="46"/>
      <c r="BD820" s="46"/>
    </row>
    <row r="821" spans="1:56">
      <c r="A821" s="81">
        <v>820</v>
      </c>
      <c r="B821" s="112">
        <v>0.36122020300829227</v>
      </c>
      <c r="C821" s="112">
        <v>0.12100317465834975</v>
      </c>
      <c r="D821" s="112">
        <v>0.50355766622278808</v>
      </c>
      <c r="E821" s="112">
        <v>7.1125255896878015E-2</v>
      </c>
      <c r="F821" s="112">
        <v>0.64352792576220108</v>
      </c>
      <c r="G821" s="112">
        <v>0.31842216222393249</v>
      </c>
      <c r="H821" s="112">
        <v>0.29616844973778478</v>
      </c>
      <c r="I821" s="112">
        <v>0.12199015450545936</v>
      </c>
      <c r="J821" s="112">
        <v>0.69141050146395644</v>
      </c>
      <c r="K821" s="90">
        <v>0.27118518471028152</v>
      </c>
      <c r="L821" s="91"/>
      <c r="M821" s="92">
        <v>820</v>
      </c>
      <c r="N821" s="115">
        <v>-0.35519914392445018</v>
      </c>
      <c r="O821" s="115">
        <v>-1.1699866300436161</v>
      </c>
      <c r="P821" s="115">
        <v>8.9178649481260076E-3</v>
      </c>
      <c r="Q821" s="115">
        <v>-1.4674616593291678</v>
      </c>
      <c r="R821" s="115">
        <v>0.36790489726196446</v>
      </c>
      <c r="S821" s="115">
        <v>-0.47211553507591553</v>
      </c>
      <c r="T821" s="115">
        <v>-0.53545263829981782</v>
      </c>
      <c r="U821" s="112">
        <v>-1.1650955721194469</v>
      </c>
      <c r="V821" s="112">
        <v>0.49985241973787714</v>
      </c>
      <c r="W821" s="84">
        <v>-0.60923245724061637</v>
      </c>
      <c r="X821" s="46"/>
      <c r="Y821" s="85">
        <v>820</v>
      </c>
      <c r="Z821" s="112">
        <f>(幕後結果!$AB$2+幕後結果!$AB$4*幕後結果_最佳化!$N1822)*12/3</f>
        <v>-0.48928796305028355</v>
      </c>
      <c r="AA821" s="112">
        <f>(幕後結果!$AC$2+幕後結果!$AC$4*幕後結果_最佳化!$O1822)*12/3</f>
        <v>-3.0211070878541531</v>
      </c>
      <c r="AB821" s="112">
        <f>(幕後結果!$AD$2+幕後結果!$AD$4*幕後結果_最佳化!$P1822)*12/3</f>
        <v>0.24428366339267402</v>
      </c>
      <c r="AC821" s="112">
        <f>(幕後結果!$AE$2+幕後結果!$AE$4*幕後結果_最佳化!$Q1822)*12/3</f>
        <v>-0.39776614455572923</v>
      </c>
      <c r="AD821" s="112">
        <f>(幕後結果!$AF$2+幕後結果!$AF$4*幕後結果_最佳化!$R1822)*12/3</f>
        <v>1.7330485779120337</v>
      </c>
      <c r="AE821" s="112">
        <f>(幕後結果!$AG$2+幕後結果!$AG$4*幕後結果_最佳化!$S1822)*12/3</f>
        <v>-0.97602218754312642</v>
      </c>
      <c r="AF821" s="112">
        <f>(幕後結果!$AH$2+幕後結果!$AH$4*幕後結果_最佳化!$T1822)*12/3</f>
        <v>-0.60209077298862013</v>
      </c>
      <c r="AG821" s="112">
        <f>(幕後結果!$AI$2+幕後結果!$AI$4*幕後結果_最佳化!$U1822)*12/3</f>
        <v>-1.7575024339164778</v>
      </c>
      <c r="AH821" s="112">
        <f>(幕後結果!$AJ$2+幕後結果!$AJ$4*幕後結果_最佳化!$V1822)*12/3</f>
        <v>1.816302674125905</v>
      </c>
      <c r="AI821" s="86">
        <f>(幕後結果!$AK$2+幕後結果!$AK$4*幕後結果_最佳化!$W1822)*12/3</f>
        <v>-0.64938762952030449</v>
      </c>
      <c r="AJ821" s="46"/>
      <c r="AK821" s="46"/>
      <c r="AL821" s="46"/>
      <c r="AM821" s="94">
        <v>820</v>
      </c>
      <c r="AN821" s="112">
        <f t="shared" si="157"/>
        <v>0.10871279710374501</v>
      </c>
      <c r="AO821" s="112">
        <f t="shared" si="158"/>
        <v>0.1706433610626425</v>
      </c>
      <c r="AP821" s="112">
        <f t="shared" si="159"/>
        <v>0.18540775611376861</v>
      </c>
      <c r="AQ821" s="112">
        <f t="shared" si="160"/>
        <v>0.19522664467772927</v>
      </c>
      <c r="AR821" s="112">
        <f t="shared" si="161"/>
        <v>7.8050930153554604E-2</v>
      </c>
      <c r="AS821" s="112">
        <f t="shared" si="162"/>
        <v>4.5817878268699007E-2</v>
      </c>
      <c r="AT821" s="112">
        <f t="shared" si="163"/>
        <v>9.2657673593041761E-3</v>
      </c>
      <c r="AU821" s="112">
        <f t="shared" si="164"/>
        <v>5.8568081997653794E-3</v>
      </c>
      <c r="AV821" s="112">
        <f t="shared" si="165"/>
        <v>2.7428969488394298E-2</v>
      </c>
      <c r="AW821" s="112">
        <f t="shared" si="166"/>
        <v>0.17358908757239735</v>
      </c>
      <c r="AX821" s="112">
        <f t="shared" si="167"/>
        <v>1.0000000000000002</v>
      </c>
      <c r="AY821" s="112">
        <f>SUMPRODUCT(AN821:AW821,幕後結果_最佳化!$Z$1005:$AI$1005)</f>
        <v>0.22883445055212551</v>
      </c>
      <c r="AZ821" s="112">
        <f>(SUMPRODUCT(AN821:AW821,MMULT(AN821:AW821,幕後結果!$AB$9:$AK$18)))*252</f>
        <v>5.9786946338258318E-2</v>
      </c>
      <c r="BA821" s="112">
        <f t="shared" si="168"/>
        <v>0.24451369355980518</v>
      </c>
      <c r="BB821" s="88">
        <f t="shared" si="169"/>
        <v>0.76042551173784523</v>
      </c>
      <c r="BC821" s="46"/>
      <c r="BD821" s="46"/>
    </row>
    <row r="822" spans="1:56">
      <c r="A822" s="81">
        <v>821</v>
      </c>
      <c r="B822" s="112">
        <v>0.88778737780199957</v>
      </c>
      <c r="C822" s="112">
        <v>0.95488201849738141</v>
      </c>
      <c r="D822" s="112">
        <v>0.68235948939268254</v>
      </c>
      <c r="E822" s="112">
        <v>0.87536246214309443</v>
      </c>
      <c r="F822" s="112">
        <v>0.33275234832011114</v>
      </c>
      <c r="G822" s="112">
        <v>0.80148661686967815</v>
      </c>
      <c r="H822" s="112">
        <v>0.31270277405315161</v>
      </c>
      <c r="I822" s="112">
        <v>0.24775010075013171</v>
      </c>
      <c r="J822" s="112">
        <v>0.9600655229448336</v>
      </c>
      <c r="K822" s="90">
        <v>6.5349216404574806E-2</v>
      </c>
      <c r="L822" s="91"/>
      <c r="M822" s="92">
        <v>821</v>
      </c>
      <c r="N822" s="115">
        <v>1.2148449206081908</v>
      </c>
      <c r="O822" s="115">
        <v>1.6941543173669815</v>
      </c>
      <c r="P822" s="115">
        <v>0.47430697097956032</v>
      </c>
      <c r="Q822" s="115">
        <v>1.1521119438467098</v>
      </c>
      <c r="R822" s="115">
        <v>-0.43232571965577277</v>
      </c>
      <c r="S822" s="115">
        <v>0.84694322784212983</v>
      </c>
      <c r="T822" s="115">
        <v>-0.48820372250132887</v>
      </c>
      <c r="U822" s="112">
        <v>-0.68158689873521827</v>
      </c>
      <c r="V822" s="112">
        <v>1.7514469361560723</v>
      </c>
      <c r="W822" s="84">
        <v>-1.5113534101275461</v>
      </c>
      <c r="X822" s="46"/>
      <c r="Y822" s="85">
        <v>821</v>
      </c>
      <c r="Z822" s="112">
        <f>(幕後結果!$AB$2+幕後結果!$AB$4*幕後結果_最佳化!$N1823)*12/3</f>
        <v>1.4600008683997965</v>
      </c>
      <c r="AA822" s="112">
        <f>(幕後結果!$AC$2+幕後結果!$AC$4*幕後結果_最佳化!$O1823)*12/3</f>
        <v>1.0623014072867349</v>
      </c>
      <c r="AB822" s="112">
        <f>(幕後結果!$AD$2+幕後結果!$AD$4*幕後結果_最佳化!$P1823)*12/3</f>
        <v>1.4110481795345191</v>
      </c>
      <c r="AC822" s="112">
        <f>(幕後結果!$AE$2+幕後結果!$AE$4*幕後結果_最佳化!$Q1823)*12/3</f>
        <v>2.2006215526242552</v>
      </c>
      <c r="AD822" s="112">
        <f>(幕後結果!$AF$2+幕後結果!$AF$4*幕後結果_最佳化!$R1823)*12/3</f>
        <v>2.789512941497597</v>
      </c>
      <c r="AE822" s="112">
        <f>(幕後結果!$AG$2+幕後結果!$AG$4*幕後結果_最佳化!$S1823)*12/3</f>
        <v>1.2473474116060548</v>
      </c>
      <c r="AF822" s="112">
        <f>(幕後結果!$AH$2+幕後結果!$AH$4*幕後結果_最佳化!$T1823)*12/3</f>
        <v>-0.20869066164196068</v>
      </c>
      <c r="AG822" s="112">
        <f>(幕後結果!$AI$2+幕後結果!$AI$4*幕後結果_最佳化!$U1823)*12/3</f>
        <v>1.2889312082259787</v>
      </c>
      <c r="AH822" s="112">
        <f>(幕後結果!$AJ$2+幕後結果!$AJ$4*幕後結果_最佳化!$V1823)*12/3</f>
        <v>2.7082077920371028</v>
      </c>
      <c r="AI822" s="86">
        <f>(幕後結果!$AK$2+幕後結果!$AK$4*幕後結果_最佳化!$W1823)*12/3</f>
        <v>0.16717832163632887</v>
      </c>
      <c r="AJ822" s="46"/>
      <c r="AK822" s="46"/>
      <c r="AL822" s="46"/>
      <c r="AM822" s="94">
        <v>821</v>
      </c>
      <c r="AN822" s="112">
        <f t="shared" si="157"/>
        <v>4.6093948904127213E-2</v>
      </c>
      <c r="AO822" s="112">
        <f t="shared" si="158"/>
        <v>4.3242524310279605E-2</v>
      </c>
      <c r="AP822" s="112">
        <f t="shared" si="159"/>
        <v>0.22482623768960541</v>
      </c>
      <c r="AQ822" s="112">
        <f t="shared" si="160"/>
        <v>0.15561610028991574</v>
      </c>
      <c r="AR822" s="112">
        <f t="shared" si="161"/>
        <v>0.18678985917993565</v>
      </c>
      <c r="AS822" s="112">
        <f t="shared" si="162"/>
        <v>4.6395819312117621E-2</v>
      </c>
      <c r="AT822" s="112">
        <f t="shared" si="163"/>
        <v>0.13675481412589899</v>
      </c>
      <c r="AU822" s="112">
        <f t="shared" si="164"/>
        <v>8.7265480797526732E-2</v>
      </c>
      <c r="AV822" s="112">
        <f t="shared" si="165"/>
        <v>3.1143382129511708E-2</v>
      </c>
      <c r="AW822" s="112">
        <f t="shared" si="166"/>
        <v>4.1871833261081258E-2</v>
      </c>
      <c r="AX822" s="112">
        <f t="shared" si="167"/>
        <v>1</v>
      </c>
      <c r="AY822" s="112">
        <f>SUMPRODUCT(AN822:AW822,幕後結果_最佳化!$Z$1005:$AI$1005)</f>
        <v>0.62890605121659093</v>
      </c>
      <c r="AZ822" s="112">
        <f>(SUMPRODUCT(AN822:AW822,MMULT(AN822:AW822,幕後結果!$AB$9:$AK$18)))*252</f>
        <v>5.3608853188638429E-2</v>
      </c>
      <c r="BA822" s="112">
        <f t="shared" si="168"/>
        <v>0.23153585724167744</v>
      </c>
      <c r="BB822" s="88">
        <f t="shared" si="169"/>
        <v>2.5309516124101545</v>
      </c>
      <c r="BC822" s="46"/>
      <c r="BD822" s="46"/>
    </row>
    <row r="823" spans="1:56">
      <c r="A823" s="81">
        <v>822</v>
      </c>
      <c r="B823" s="112">
        <v>0.53445025594535434</v>
      </c>
      <c r="C823" s="112">
        <v>0.14390426576245696</v>
      </c>
      <c r="D823" s="112">
        <v>0.71654890630831636</v>
      </c>
      <c r="E823" s="112">
        <v>0.27974325145201928</v>
      </c>
      <c r="F823" s="112">
        <v>0.73428018247841753</v>
      </c>
      <c r="G823" s="112">
        <v>0.31815043681724875</v>
      </c>
      <c r="H823" s="112">
        <v>0.80459413213106878</v>
      </c>
      <c r="I823" s="112">
        <v>0.89802457540104652</v>
      </c>
      <c r="J823" s="112">
        <v>0.51019490506640586</v>
      </c>
      <c r="K823" s="90">
        <v>0.98509939924488932</v>
      </c>
      <c r="L823" s="91"/>
      <c r="M823" s="92">
        <v>822</v>
      </c>
      <c r="N823" s="115">
        <v>8.6461590404201594E-2</v>
      </c>
      <c r="O823" s="115">
        <v>-1.0629413896786013</v>
      </c>
      <c r="P823" s="115">
        <v>0.57261974539526694</v>
      </c>
      <c r="Q823" s="115">
        <v>-0.58360439452078172</v>
      </c>
      <c r="R823" s="115">
        <v>0.62580990378977586</v>
      </c>
      <c r="S823" s="115">
        <v>-0.47287708593323519</v>
      </c>
      <c r="T823" s="115">
        <v>0.85814620616360238</v>
      </c>
      <c r="U823" s="112">
        <v>1.270375659701509</v>
      </c>
      <c r="V823" s="112">
        <v>2.5557619362399794E-2</v>
      </c>
      <c r="W823" s="84">
        <v>2.1727226033108558</v>
      </c>
      <c r="X823" s="46"/>
      <c r="Y823" s="85">
        <v>822</v>
      </c>
      <c r="Z823" s="112">
        <f>(幕後結果!$AB$2+幕後結果!$AB$4*幕後結果_最佳化!$N1824)*12/3</f>
        <v>5.905609694471755E-2</v>
      </c>
      <c r="AA823" s="112">
        <f>(幕後結果!$AC$2+幕後結果!$AC$4*幕後結果_最佳化!$O1824)*12/3</f>
        <v>-2.8352172145914758</v>
      </c>
      <c r="AB823" s="112">
        <f>(幕後結果!$AD$2+幕後結果!$AD$4*幕後結果_最佳化!$P1824)*12/3</f>
        <v>0.87631053537651626</v>
      </c>
      <c r="AC823" s="112">
        <f>(幕後結果!$AE$2+幕後結果!$AE$4*幕後結果_最佳化!$Q1824)*12/3</f>
        <v>0.42088073894857952</v>
      </c>
      <c r="AD823" s="112">
        <f>(幕後結果!$AF$2+幕後結果!$AF$4*幕後結果_最佳化!$R1824)*12/3</f>
        <v>2.4322161654591037</v>
      </c>
      <c r="AE823" s="112">
        <f>(幕後結果!$AG$2+幕後結果!$AG$4*幕後結果_最佳化!$S1824)*12/3</f>
        <v>-0.82872491484060384</v>
      </c>
      <c r="AF823" s="112">
        <f>(幕後結果!$AH$2+幕後結果!$AH$4*幕後結果_最佳化!$T1824)*12/3</f>
        <v>0.47261596968633696</v>
      </c>
      <c r="AG823" s="112">
        <f>(幕後結果!$AI$2+幕後結果!$AI$4*幕後結果_最佳化!$U1824)*12/3</f>
        <v>0.83900256830771092</v>
      </c>
      <c r="AH823" s="112">
        <f>(幕後結果!$AJ$2+幕後結果!$AJ$4*幕後結果_最佳化!$V1824)*12/3</f>
        <v>1.5879087469804396</v>
      </c>
      <c r="AI823" s="86">
        <f>(幕後結果!$AK$2+幕後結果!$AK$4*幕後結果_最佳化!$W1824)*12/3</f>
        <v>1.4442969842304663</v>
      </c>
      <c r="AJ823" s="46"/>
      <c r="AK823" s="46"/>
      <c r="AL823" s="46"/>
      <c r="AM823" s="94">
        <v>822</v>
      </c>
      <c r="AN823" s="112">
        <f t="shared" si="157"/>
        <v>0.14918801151782701</v>
      </c>
      <c r="AO823" s="112">
        <f t="shared" si="158"/>
        <v>3.1813097732672123E-2</v>
      </c>
      <c r="AP823" s="112">
        <f t="shared" si="159"/>
        <v>0.13781267420984097</v>
      </c>
      <c r="AQ823" s="112">
        <f t="shared" si="160"/>
        <v>5.1098554783340945E-2</v>
      </c>
      <c r="AR823" s="112">
        <f t="shared" si="161"/>
        <v>0.16012550685314714</v>
      </c>
      <c r="AS823" s="112">
        <f t="shared" si="162"/>
        <v>5.4779661348883908E-2</v>
      </c>
      <c r="AT823" s="112">
        <f t="shared" si="163"/>
        <v>6.9854398929639169E-2</v>
      </c>
      <c r="AU823" s="112">
        <f t="shared" si="164"/>
        <v>0.15775681018564694</v>
      </c>
      <c r="AV823" s="112">
        <f t="shared" si="165"/>
        <v>6.4151938530235028E-2</v>
      </c>
      <c r="AW823" s="112">
        <f t="shared" si="166"/>
        <v>0.12341934590876678</v>
      </c>
      <c r="AX823" s="112">
        <f t="shared" si="167"/>
        <v>1</v>
      </c>
      <c r="AY823" s="112">
        <f>SUMPRODUCT(AN823:AW823,幕後結果_最佳化!$Z$1005:$AI$1005)</f>
        <v>0.51918455603694513</v>
      </c>
      <c r="AZ823" s="112">
        <f>(SUMPRODUCT(AN823:AW823,MMULT(AN823:AW823,幕後結果!$AB$9:$AK$18)))*252</f>
        <v>5.7198491983125023E-2</v>
      </c>
      <c r="BA823" s="112">
        <f t="shared" si="168"/>
        <v>0.23916206217359187</v>
      </c>
      <c r="BB823" s="88">
        <f t="shared" si="169"/>
        <v>1.9914720240672694</v>
      </c>
      <c r="BC823" s="46"/>
      <c r="BD823" s="46"/>
    </row>
    <row r="824" spans="1:56">
      <c r="A824" s="81">
        <v>823</v>
      </c>
      <c r="B824" s="112">
        <v>0.70350989995715918</v>
      </c>
      <c r="C824" s="112">
        <v>0.46847149568430524</v>
      </c>
      <c r="D824" s="112">
        <v>0.92434195551006804</v>
      </c>
      <c r="E824" s="112">
        <v>0.17208961504397502</v>
      </c>
      <c r="F824" s="112">
        <v>0.14010133587976226</v>
      </c>
      <c r="G824" s="112">
        <v>0.18873734585669744</v>
      </c>
      <c r="H824" s="112">
        <v>0.53339643486617283</v>
      </c>
      <c r="I824" s="112">
        <v>0.72004146523421908</v>
      </c>
      <c r="J824" s="112">
        <v>0.1127149978433295</v>
      </c>
      <c r="K824" s="90">
        <v>0.21150940266289897</v>
      </c>
      <c r="L824" s="91"/>
      <c r="M824" s="92">
        <v>823</v>
      </c>
      <c r="N824" s="115">
        <v>0.53452233625668277</v>
      </c>
      <c r="O824" s="115">
        <v>-7.9112688267850451E-2</v>
      </c>
      <c r="P824" s="115">
        <v>1.4348982692640946</v>
      </c>
      <c r="Q824" s="115">
        <v>-0.94593992142559558</v>
      </c>
      <c r="R824" s="115">
        <v>-1.0798641675392688</v>
      </c>
      <c r="S824" s="115">
        <v>-0.88255880993732694</v>
      </c>
      <c r="T824" s="115">
        <v>8.3810461430722349E-2</v>
      </c>
      <c r="U824" s="112">
        <v>0.58296469160618347</v>
      </c>
      <c r="V824" s="112">
        <v>-1.2122152492254377</v>
      </c>
      <c r="W824" s="84">
        <v>-0.80119493096157002</v>
      </c>
      <c r="X824" s="46"/>
      <c r="Y824" s="85">
        <v>823</v>
      </c>
      <c r="Z824" s="112">
        <f>(幕後結果!$AB$2+幕後結果!$AB$4*幕後結果_最佳化!$N1825)*12/3</f>
        <v>0.61534609378720839</v>
      </c>
      <c r="AA824" s="112">
        <f>(幕後結果!$AC$2+幕後結果!$AC$4*幕後結果_最佳化!$O1825)*12/3</f>
        <v>-1.4404997247146307</v>
      </c>
      <c r="AB824" s="112">
        <f>(幕後結果!$AD$2+幕後結果!$AD$4*幕後結果_最佳化!$P1825)*12/3</f>
        <v>1.8578662470840588</v>
      </c>
      <c r="AC824" s="112">
        <f>(幕後結果!$AE$2+幕後結果!$AE$4*幕後結果_最佳化!$Q1825)*12/3</f>
        <v>0.55831787173398051</v>
      </c>
      <c r="AD824" s="112">
        <f>(幕後結果!$AF$2+幕後結果!$AF$4*幕後結果_最佳化!$R1825)*12/3</f>
        <v>1.1637920696506572</v>
      </c>
      <c r="AE824" s="112">
        <f>(幕後結果!$AG$2+幕後結果!$AG$4*幕後結果_最佳化!$S1825)*12/3</f>
        <v>-1.2777844955296855</v>
      </c>
      <c r="AF824" s="112">
        <f>(幕後結果!$AH$2+幕後結果!$AH$4*幕後結果_最佳化!$T1825)*12/3</f>
        <v>-0.10337617406977918</v>
      </c>
      <c r="AG824" s="112">
        <f>(幕後結果!$AI$2+幕後結果!$AI$4*幕後結果_最佳化!$U1825)*12/3</f>
        <v>0.3780097946495305</v>
      </c>
      <c r="AH824" s="112">
        <f>(幕後結果!$AJ$2+幕後結果!$AJ$4*幕後結果_最佳化!$V1825)*12/3</f>
        <v>5.3788945560639956E-2</v>
      </c>
      <c r="AI824" s="86">
        <f>(幕後結果!$AK$2+幕後結果!$AK$4*幕後結果_最佳化!$W1825)*12/3</f>
        <v>-0.62814135347991717</v>
      </c>
      <c r="AJ824" s="46"/>
      <c r="AK824" s="46"/>
      <c r="AL824" s="46"/>
      <c r="AM824" s="94">
        <v>823</v>
      </c>
      <c r="AN824" s="112">
        <f t="shared" si="157"/>
        <v>0.13301071186774946</v>
      </c>
      <c r="AO824" s="112">
        <f t="shared" si="158"/>
        <v>4.5135035502488208E-3</v>
      </c>
      <c r="AP824" s="112">
        <f t="shared" si="159"/>
        <v>4.9202711005507355E-2</v>
      </c>
      <c r="AQ824" s="112">
        <f t="shared" si="160"/>
        <v>4.4390416547622415E-2</v>
      </c>
      <c r="AR824" s="112">
        <f t="shared" si="161"/>
        <v>0.11961423572866885</v>
      </c>
      <c r="AS824" s="112">
        <f t="shared" si="162"/>
        <v>4.4009931303688292E-2</v>
      </c>
      <c r="AT824" s="112">
        <f t="shared" si="163"/>
        <v>0.15395263181843483</v>
      </c>
      <c r="AU824" s="112">
        <f t="shared" si="164"/>
        <v>0.16808819865229999</v>
      </c>
      <c r="AV824" s="112">
        <f t="shared" si="165"/>
        <v>0.12097263208709072</v>
      </c>
      <c r="AW824" s="112">
        <f t="shared" si="166"/>
        <v>0.16224502743868921</v>
      </c>
      <c r="AX824" s="112">
        <f t="shared" si="167"/>
        <v>0.99999999999999989</v>
      </c>
      <c r="AY824" s="112">
        <f>SUMPRODUCT(AN824:AW824,幕後結果_最佳化!$Z$1005:$AI$1005)</f>
        <v>0.49487617230392866</v>
      </c>
      <c r="AZ824" s="112">
        <f>(SUMPRODUCT(AN824:AW824,MMULT(AN824:AW824,幕後結果!$AB$9:$AK$18)))*252</f>
        <v>5.0302932975765713E-2</v>
      </c>
      <c r="BA824" s="112">
        <f t="shared" si="168"/>
        <v>0.22428315357102885</v>
      </c>
      <c r="BB824" s="88">
        <f t="shared" si="169"/>
        <v>2.0152033940471195</v>
      </c>
      <c r="BC824" s="46"/>
      <c r="BD824" s="46"/>
    </row>
    <row r="825" spans="1:56">
      <c r="A825" s="81">
        <v>824</v>
      </c>
      <c r="B825" s="112">
        <v>0.11744654938066801</v>
      </c>
      <c r="C825" s="112">
        <v>0.37334415064828574</v>
      </c>
      <c r="D825" s="112">
        <v>0.46414602511248737</v>
      </c>
      <c r="E825" s="112">
        <v>0.22419970267430278</v>
      </c>
      <c r="F825" s="112">
        <v>0.93038403214169207</v>
      </c>
      <c r="G825" s="112">
        <v>0.74496276429034114</v>
      </c>
      <c r="H825" s="112">
        <v>5.7846258506698334E-2</v>
      </c>
      <c r="I825" s="112">
        <v>2.5900078033894269E-2</v>
      </c>
      <c r="J825" s="112">
        <v>0.94898841359452146</v>
      </c>
      <c r="K825" s="90">
        <v>6.1417587774440285E-2</v>
      </c>
      <c r="L825" s="91"/>
      <c r="M825" s="92">
        <v>824</v>
      </c>
      <c r="N825" s="115">
        <v>-1.1878485096086122</v>
      </c>
      <c r="O825" s="115">
        <v>-0.32300916479646774</v>
      </c>
      <c r="P825" s="115">
        <v>-8.9993915138493683E-2</v>
      </c>
      <c r="Q825" s="115">
        <v>-0.75808615855813011</v>
      </c>
      <c r="R825" s="115">
        <v>1.4786572785960475</v>
      </c>
      <c r="S825" s="115">
        <v>0.65872173774277165</v>
      </c>
      <c r="T825" s="115">
        <v>-1.5731135973002623</v>
      </c>
      <c r="U825" s="112">
        <v>-1.9447908479616101</v>
      </c>
      <c r="V825" s="112">
        <v>1.6351234424104215</v>
      </c>
      <c r="W825" s="84">
        <v>-1.5429818672022424</v>
      </c>
      <c r="X825" s="46"/>
      <c r="Y825" s="85">
        <v>824</v>
      </c>
      <c r="Z825" s="112">
        <f>(幕後結果!$AB$2+幕後結果!$AB$4*幕後結果_最佳化!$N1826)*12/3</f>
        <v>-1.5230641134828991</v>
      </c>
      <c r="AA825" s="112">
        <f>(幕後結果!$AC$2+幕後結果!$AC$4*幕後結果_最佳化!$O1826)*12/3</f>
        <v>-1.9262551741516523</v>
      </c>
      <c r="AB825" s="112">
        <f>(幕後結果!$AD$2+幕後結果!$AD$4*幕後結果_最佳化!$P1826)*12/3</f>
        <v>-6.123733163945988E-3</v>
      </c>
      <c r="AC825" s="112">
        <f>(幕後結果!$AE$2+幕後結果!$AE$4*幕後結果_最佳化!$Q1826)*12/3</f>
        <v>0.19027386291558124</v>
      </c>
      <c r="AD825" s="112">
        <f>(幕後結果!$AF$2+幕後結果!$AF$4*幕後結果_最佳化!$R1826)*12/3</f>
        <v>2.9592572224131986</v>
      </c>
      <c r="AE825" s="112">
        <f>(幕後結果!$AG$2+幕後結果!$AG$4*幕後結果_最佳化!$S1826)*12/3</f>
        <v>0.71103005668647068</v>
      </c>
      <c r="AF825" s="112">
        <f>(幕後結果!$AH$2+幕後結果!$AH$4*幕後結果_最佳化!$T1826)*12/3</f>
        <v>-1.0056417428221436</v>
      </c>
      <c r="AG825" s="112">
        <f>(幕後結果!$AI$2+幕後結果!$AI$4*幕後結果_最佳化!$U1826)*12/3</f>
        <v>-1.7430571667434809</v>
      </c>
      <c r="AH825" s="112">
        <f>(幕後結果!$AJ$2+幕後結果!$AJ$4*幕後結果_最佳化!$V1826)*12/3</f>
        <v>2.7921919421445978</v>
      </c>
      <c r="AI825" s="86">
        <f>(幕後結果!$AK$2+幕後結果!$AK$4*幕後結果_最佳化!$W1826)*12/3</f>
        <v>-0.80579719020391949</v>
      </c>
      <c r="AJ825" s="46"/>
      <c r="AK825" s="46"/>
      <c r="AL825" s="46"/>
      <c r="AM825" s="94">
        <v>824</v>
      </c>
      <c r="AN825" s="112">
        <f t="shared" si="157"/>
        <v>4.3798720155202649E-2</v>
      </c>
      <c r="AO825" s="112">
        <f t="shared" si="158"/>
        <v>0.12176419858354445</v>
      </c>
      <c r="AP825" s="112">
        <f t="shared" si="159"/>
        <v>8.6545153485524703E-2</v>
      </c>
      <c r="AQ825" s="112">
        <f t="shared" si="160"/>
        <v>5.313438696601501E-2</v>
      </c>
      <c r="AR825" s="112">
        <f t="shared" si="161"/>
        <v>0.1511958644684632</v>
      </c>
      <c r="AS825" s="112">
        <f t="shared" si="162"/>
        <v>0.13300904987160786</v>
      </c>
      <c r="AT825" s="112">
        <f t="shared" si="163"/>
        <v>9.8818749947988713E-2</v>
      </c>
      <c r="AU825" s="112">
        <f t="shared" si="164"/>
        <v>1.473676425834004E-2</v>
      </c>
      <c r="AV825" s="112">
        <f t="shared" si="165"/>
        <v>0.11981451542883859</v>
      </c>
      <c r="AW825" s="112">
        <f t="shared" si="166"/>
        <v>0.17718259683447476</v>
      </c>
      <c r="AX825" s="112">
        <f t="shared" si="167"/>
        <v>1</v>
      </c>
      <c r="AY825" s="112">
        <f>SUMPRODUCT(AN825:AW825,幕後結果_最佳化!$Z$1005:$AI$1005)</f>
        <v>0.37631608642157732</v>
      </c>
      <c r="AZ825" s="112">
        <f>(SUMPRODUCT(AN825:AW825,MMULT(AN825:AW825,幕後結果!$AB$9:$AK$18)))*252</f>
        <v>5.4217502181210658E-2</v>
      </c>
      <c r="BA825" s="112">
        <f t="shared" si="168"/>
        <v>0.23284652065515313</v>
      </c>
      <c r="BB825" s="88">
        <f t="shared" si="169"/>
        <v>1.4319135432363546</v>
      </c>
      <c r="BC825" s="46"/>
      <c r="BD825" s="46"/>
    </row>
    <row r="826" spans="1:56">
      <c r="A826" s="81">
        <v>825</v>
      </c>
      <c r="B826" s="112">
        <v>0.70228401973367216</v>
      </c>
      <c r="C826" s="112">
        <v>0.34895958587936704</v>
      </c>
      <c r="D826" s="112">
        <v>0.62456877550379541</v>
      </c>
      <c r="E826" s="112">
        <v>5.6874591132230812E-2</v>
      </c>
      <c r="F826" s="112">
        <v>0.48671331766040971</v>
      </c>
      <c r="G826" s="112">
        <v>0.24163741036851927</v>
      </c>
      <c r="H826" s="112">
        <v>0.31585730421189528</v>
      </c>
      <c r="I826" s="112">
        <v>0.64967063922407009</v>
      </c>
      <c r="J826" s="112">
        <v>0.73520947300809936</v>
      </c>
      <c r="K826" s="90">
        <v>0.79299506194217839</v>
      </c>
      <c r="L826" s="91"/>
      <c r="M826" s="92">
        <v>825</v>
      </c>
      <c r="N826" s="115">
        <v>0.53098097847624137</v>
      </c>
      <c r="O826" s="115">
        <v>-0.38813089224497621</v>
      </c>
      <c r="P826" s="115">
        <v>0.31750236003960508</v>
      </c>
      <c r="Q826" s="115">
        <v>-1.5815638052874823</v>
      </c>
      <c r="R826" s="115">
        <v>-3.3310933006479637E-2</v>
      </c>
      <c r="S826" s="115">
        <v>-0.70104517905795449</v>
      </c>
      <c r="T826" s="115">
        <v>-0.47931492157903194</v>
      </c>
      <c r="U826" s="112">
        <v>0.38443141324057345</v>
      </c>
      <c r="V826" s="112">
        <v>0.62864567017222017</v>
      </c>
      <c r="W826" s="84">
        <v>0.81685748556921889</v>
      </c>
      <c r="X826" s="46"/>
      <c r="Y826" s="85">
        <v>825</v>
      </c>
      <c r="Z826" s="112">
        <f>(幕後結果!$AB$2+幕後結果!$AB$4*幕後結果_最佳化!$N1827)*12/3</f>
        <v>0.61094931962938359</v>
      </c>
      <c r="AA826" s="112">
        <f>(幕後結果!$AC$2+幕後結果!$AC$4*幕後結果_最佳化!$O1827)*12/3</f>
        <v>-1.8666570369204962</v>
      </c>
      <c r="AB826" s="112">
        <f>(幕後結果!$AD$2+幕後結果!$AD$4*幕後結果_最佳化!$P1827)*12/3</f>
        <v>0.85781052003036029</v>
      </c>
      <c r="AC826" s="112">
        <f>(幕後結果!$AE$2+幕後結果!$AE$4*幕後結果_最佳化!$Q1827)*12/3</f>
        <v>-0.21969787164422416</v>
      </c>
      <c r="AD826" s="112">
        <f>(幕後結果!$AF$2+幕後結果!$AF$4*幕後結果_最佳化!$R1827)*12/3</f>
        <v>1.8274460909857673</v>
      </c>
      <c r="AE826" s="112">
        <f>(幕後結果!$AG$2+幕後結果!$AG$4*幕後結果_最佳化!$S1827)*12/3</f>
        <v>-1.0660782334303727</v>
      </c>
      <c r="AF826" s="112">
        <f>(幕後結果!$AH$2+幕後結果!$AH$4*幕後結果_最佳化!$T1827)*12/3</f>
        <v>-0.53735520253340507</v>
      </c>
      <c r="AG826" s="112">
        <f>(幕後結果!$AI$2+幕後結果!$AI$4*幕後結果_最佳化!$U1827)*12/3</f>
        <v>-0.33000554766572776</v>
      </c>
      <c r="AH826" s="112">
        <f>(幕後結果!$AJ$2+幕後結果!$AJ$4*幕後結果_最佳化!$V1827)*12/3</f>
        <v>1.9129538364401444</v>
      </c>
      <c r="AI826" s="86">
        <f>(幕後結果!$AK$2+幕後結果!$AK$4*幕後結果_最佳化!$W1827)*12/3</f>
        <v>0.68552507128821449</v>
      </c>
      <c r="AJ826" s="46"/>
      <c r="AK826" s="46"/>
      <c r="AL826" s="46"/>
      <c r="AM826" s="94">
        <v>825</v>
      </c>
      <c r="AN826" s="112">
        <f t="shared" si="157"/>
        <v>3.2209956919330644E-2</v>
      </c>
      <c r="AO826" s="112">
        <f t="shared" si="158"/>
        <v>0.19047821736239171</v>
      </c>
      <c r="AP826" s="112">
        <f t="shared" si="159"/>
        <v>0.21457966870545483</v>
      </c>
      <c r="AQ826" s="112">
        <f t="shared" si="160"/>
        <v>0.16985227482862195</v>
      </c>
      <c r="AR826" s="112">
        <f t="shared" si="161"/>
        <v>4.1336154240430974E-2</v>
      </c>
      <c r="AS826" s="112">
        <f t="shared" si="162"/>
        <v>7.4526642216054359E-2</v>
      </c>
      <c r="AT826" s="112">
        <f t="shared" si="163"/>
        <v>4.5497905169244622E-3</v>
      </c>
      <c r="AU826" s="112">
        <f t="shared" si="164"/>
        <v>2.3052040775236857E-2</v>
      </c>
      <c r="AV826" s="112">
        <f t="shared" si="165"/>
        <v>0.10221732467955327</v>
      </c>
      <c r="AW826" s="112">
        <f t="shared" si="166"/>
        <v>0.14719792975600099</v>
      </c>
      <c r="AX826" s="112">
        <f t="shared" si="167"/>
        <v>1</v>
      </c>
      <c r="AY826" s="112">
        <f>SUMPRODUCT(AN826:AW826,幕後結果_最佳化!$Z$1005:$AI$1005)</f>
        <v>0.21150696015515763</v>
      </c>
      <c r="AZ826" s="112">
        <f>(SUMPRODUCT(AN826:AW826,MMULT(AN826:AW826,幕後結果!$AB$9:$AK$18)))*252</f>
        <v>5.7563250922403414E-2</v>
      </c>
      <c r="BA826" s="112">
        <f t="shared" si="168"/>
        <v>0.23992342720627224</v>
      </c>
      <c r="BB826" s="88">
        <f t="shared" si="169"/>
        <v>0.70275321638432231</v>
      </c>
      <c r="BC826" s="46"/>
      <c r="BD826" s="46"/>
    </row>
    <row r="827" spans="1:56">
      <c r="A827" s="81">
        <v>826</v>
      </c>
      <c r="B827" s="112">
        <v>3.3566781109750865E-2</v>
      </c>
      <c r="C827" s="112">
        <v>0.19772721124078041</v>
      </c>
      <c r="D827" s="112">
        <v>0.21226573434003027</v>
      </c>
      <c r="E827" s="112">
        <v>6.3771083780760351E-2</v>
      </c>
      <c r="F827" s="112">
        <v>0.88979550993620093</v>
      </c>
      <c r="G827" s="112">
        <v>0.15186993238460467</v>
      </c>
      <c r="H827" s="112">
        <v>0.91513191968906815</v>
      </c>
      <c r="I827" s="112">
        <v>0.4417107600547876</v>
      </c>
      <c r="J827" s="112">
        <v>0.69285171738745133</v>
      </c>
      <c r="K827" s="90">
        <v>9.407577654807131E-2</v>
      </c>
      <c r="L827" s="91"/>
      <c r="M827" s="92">
        <v>826</v>
      </c>
      <c r="N827" s="115">
        <v>-1.830778824434325</v>
      </c>
      <c r="O827" s="115">
        <v>-0.84976739121765366</v>
      </c>
      <c r="P827" s="115">
        <v>-0.79858434401730316</v>
      </c>
      <c r="Q827" s="115">
        <v>-1.5238660830938344</v>
      </c>
      <c r="R827" s="115">
        <v>1.2254413371049262</v>
      </c>
      <c r="S827" s="115">
        <v>-1.0284464573191197</v>
      </c>
      <c r="T827" s="115">
        <v>1.3730520676108966</v>
      </c>
      <c r="U827" s="112">
        <v>-0.1466332342040077</v>
      </c>
      <c r="V827" s="112">
        <v>0.50394992615956458</v>
      </c>
      <c r="W827" s="84">
        <v>-1.3160670082151895</v>
      </c>
      <c r="X827" s="46"/>
      <c r="Y827" s="85">
        <v>826</v>
      </c>
      <c r="Z827" s="112">
        <f>(幕後結果!$AB$2+幕後結果!$AB$4*幕後結果_最佳化!$N1828)*12/3</f>
        <v>-2.3212945010252422</v>
      </c>
      <c r="AA827" s="112">
        <f>(幕後結果!$AC$2+幕後結果!$AC$4*幕後結果_最佳化!$O1828)*12/3</f>
        <v>-2.7080274732563514</v>
      </c>
      <c r="AB827" s="112">
        <f>(幕後結果!$AD$2+幕後結果!$AD$4*幕後結果_最佳化!$P1828)*12/3</f>
        <v>-0.86686275682286562</v>
      </c>
      <c r="AC827" s="112">
        <f>(幕後結果!$AE$2+幕後結果!$AE$4*幕後結果_最佳化!$Q1828)*12/3</f>
        <v>-0.66151347904845093</v>
      </c>
      <c r="AD827" s="112">
        <f>(幕後結果!$AF$2+幕後結果!$AF$4*幕後結果_最佳化!$R1828)*12/3</f>
        <v>2.0957584091242469</v>
      </c>
      <c r="AE827" s="112">
        <f>(幕後結果!$AG$2+幕後結果!$AG$4*幕後結果_最佳化!$S1828)*12/3</f>
        <v>-1.2706107290754314</v>
      </c>
      <c r="AF827" s="112">
        <f>(幕後結果!$AH$2+幕後結果!$AH$4*幕後結果_最佳化!$T1828)*12/3</f>
        <v>0.79728503826300245</v>
      </c>
      <c r="AG827" s="112">
        <f>(幕後結果!$AI$2+幕後結果!$AI$4*幕後結果_最佳化!$U1828)*12/3</f>
        <v>-1.2675573439602159</v>
      </c>
      <c r="AH827" s="112">
        <f>(幕後結果!$AJ$2+幕後結果!$AJ$4*幕後結果_最佳化!$V1828)*12/3</f>
        <v>1.9539079635882988</v>
      </c>
      <c r="AI827" s="86">
        <f>(幕後結果!$AK$2+幕後結果!$AK$4*幕後結果_最佳化!$W1828)*12/3</f>
        <v>-1.2209207998680223</v>
      </c>
      <c r="AJ827" s="46"/>
      <c r="AK827" s="46"/>
      <c r="AL827" s="46"/>
      <c r="AM827" s="94">
        <v>826</v>
      </c>
      <c r="AN827" s="112">
        <f t="shared" si="157"/>
        <v>0.1231945153952879</v>
      </c>
      <c r="AO827" s="112">
        <f t="shared" si="158"/>
        <v>0.15677773987423449</v>
      </c>
      <c r="AP827" s="112">
        <f t="shared" si="159"/>
        <v>6.7623476777149236E-2</v>
      </c>
      <c r="AQ827" s="112">
        <f t="shared" si="160"/>
        <v>0.10368056592988026</v>
      </c>
      <c r="AR827" s="112">
        <f t="shared" si="161"/>
        <v>0.20563665753773364</v>
      </c>
      <c r="AS827" s="112">
        <f t="shared" si="162"/>
        <v>2.4012261074948416E-2</v>
      </c>
      <c r="AT827" s="112">
        <f t="shared" si="163"/>
        <v>1.2070136102193138E-2</v>
      </c>
      <c r="AU827" s="112">
        <f t="shared" si="164"/>
        <v>0.10928960025851804</v>
      </c>
      <c r="AV827" s="112">
        <f t="shared" si="165"/>
        <v>0.18088223746969248</v>
      </c>
      <c r="AW827" s="112">
        <f t="shared" si="166"/>
        <v>1.6832809580362516E-2</v>
      </c>
      <c r="AX827" s="112">
        <f t="shared" si="167"/>
        <v>1</v>
      </c>
      <c r="AY827" s="112">
        <f>SUMPRODUCT(AN827:AW827,幕後結果_最佳化!$Z$1005:$AI$1005)</f>
        <v>0.57848248124925561</v>
      </c>
      <c r="AZ827" s="112">
        <f>(SUMPRODUCT(AN827:AW827,MMULT(AN827:AW827,幕後結果!$AB$9:$AK$18)))*252</f>
        <v>6.6073170179381566E-2</v>
      </c>
      <c r="BA827" s="112">
        <f t="shared" si="168"/>
        <v>0.25704701939408198</v>
      </c>
      <c r="BB827" s="88">
        <f t="shared" si="169"/>
        <v>2.0835973220453781</v>
      </c>
      <c r="BC827" s="46"/>
      <c r="BD827" s="46"/>
    </row>
    <row r="828" spans="1:56">
      <c r="A828" s="81">
        <v>827</v>
      </c>
      <c r="B828" s="112">
        <v>0.1236276077145213</v>
      </c>
      <c r="C828" s="112">
        <v>0.86506840331346413</v>
      </c>
      <c r="D828" s="112">
        <v>0.90391419827216057</v>
      </c>
      <c r="E828" s="112">
        <v>0.85153940327770994</v>
      </c>
      <c r="F828" s="112">
        <v>0.14080455190908636</v>
      </c>
      <c r="G828" s="112">
        <v>0.11153655954546515</v>
      </c>
      <c r="H828" s="112">
        <v>0.60822455196762459</v>
      </c>
      <c r="I828" s="112">
        <v>0.92947038242588409</v>
      </c>
      <c r="J828" s="112">
        <v>0.94768854787049084</v>
      </c>
      <c r="K828" s="90">
        <v>0.80498338506747524</v>
      </c>
      <c r="L828" s="91"/>
      <c r="M828" s="92">
        <v>827</v>
      </c>
      <c r="N828" s="115">
        <v>-1.1570419652546102</v>
      </c>
      <c r="O828" s="115">
        <v>1.1033776615732898</v>
      </c>
      <c r="P828" s="115">
        <v>1.3041818009069921</v>
      </c>
      <c r="Q828" s="115">
        <v>1.0430585133436339</v>
      </c>
      <c r="R828" s="115">
        <v>-1.076711655090731</v>
      </c>
      <c r="S828" s="115">
        <v>-1.2183970671348665</v>
      </c>
      <c r="T828" s="115">
        <v>0.27469457935990688</v>
      </c>
      <c r="U828" s="112">
        <v>1.4718579710678881</v>
      </c>
      <c r="V828" s="112">
        <v>1.6228433120935242</v>
      </c>
      <c r="W828" s="84">
        <v>0.85955710322071166</v>
      </c>
      <c r="X828" s="46"/>
      <c r="Y828" s="85">
        <v>827</v>
      </c>
      <c r="Z828" s="112">
        <f>(幕後結果!$AB$2+幕後結果!$AB$4*幕後結果_最佳化!$N1829)*12/3</f>
        <v>-1.4848162361134805</v>
      </c>
      <c r="AA828" s="112">
        <f>(幕後結果!$AC$2+幕後結果!$AC$4*幕後結果_最佳化!$O1829)*12/3</f>
        <v>4.2086524604986852E-2</v>
      </c>
      <c r="AB828" s="112">
        <f>(幕後結果!$AD$2+幕後結果!$AD$4*幕後結果_最佳化!$P1829)*12/3</f>
        <v>1.3553051096752933</v>
      </c>
      <c r="AC828" s="112">
        <f>(幕後結果!$AE$2+幕後結果!$AE$4*幕後結果_最佳化!$Q1829)*12/3</f>
        <v>2.0736744173492179</v>
      </c>
      <c r="AD828" s="112">
        <f>(幕後結果!$AF$2+幕後結果!$AF$4*幕後結果_最佳化!$R1829)*12/3</f>
        <v>1.3681251082979691</v>
      </c>
      <c r="AE828" s="112">
        <f>(幕後結果!$AG$2+幕後結果!$AG$4*幕後結果_最佳化!$S1829)*12/3</f>
        <v>-1.078811547338959</v>
      </c>
      <c r="AF828" s="112">
        <f>(幕後結果!$AH$2+幕後結果!$AH$4*幕後結果_最佳化!$T1829)*12/3</f>
        <v>0.38258991942064036</v>
      </c>
      <c r="AG828" s="112">
        <f>(幕後結果!$AI$2+幕後結果!$AI$4*幕後結果_最佳化!$U1829)*12/3</f>
        <v>2.0013542224818686</v>
      </c>
      <c r="AH828" s="112">
        <f>(幕後結果!$AJ$2+幕後結果!$AJ$4*幕後結果_最佳化!$V1829)*12/3</f>
        <v>1.8879865559604856</v>
      </c>
      <c r="AI828" s="86">
        <f>(幕後結果!$AK$2+幕後結果!$AK$4*幕後結果_最佳化!$W1829)*12/3</f>
        <v>1.000287082341226</v>
      </c>
      <c r="AJ828" s="46"/>
      <c r="AK828" s="46"/>
      <c r="AL828" s="46"/>
      <c r="AM828" s="94">
        <v>827</v>
      </c>
      <c r="AN828" s="112">
        <f t="shared" si="157"/>
        <v>0.10204727937812778</v>
      </c>
      <c r="AO828" s="112">
        <f t="shared" si="158"/>
        <v>0.12470043337158759</v>
      </c>
      <c r="AP828" s="112">
        <f t="shared" si="159"/>
        <v>3.8984753948997489E-2</v>
      </c>
      <c r="AQ828" s="112">
        <f t="shared" si="160"/>
        <v>0.11273893978126628</v>
      </c>
      <c r="AR828" s="112">
        <f t="shared" si="161"/>
        <v>0.15575814669130694</v>
      </c>
      <c r="AS828" s="112">
        <f t="shared" si="162"/>
        <v>1.8087145157436788E-2</v>
      </c>
      <c r="AT828" s="112">
        <f t="shared" si="163"/>
        <v>2.1793579841004392E-2</v>
      </c>
      <c r="AU828" s="112">
        <f t="shared" si="164"/>
        <v>0.14054656106738661</v>
      </c>
      <c r="AV828" s="112">
        <f t="shared" si="165"/>
        <v>8.7684004964836887E-2</v>
      </c>
      <c r="AW828" s="112">
        <f t="shared" si="166"/>
        <v>0.19765915579804927</v>
      </c>
      <c r="AX828" s="112">
        <f t="shared" si="167"/>
        <v>1</v>
      </c>
      <c r="AY828" s="112">
        <f>SUMPRODUCT(AN828:AW828,幕後結果_最佳化!$Z$1005:$AI$1005)</f>
        <v>0.43427736209816775</v>
      </c>
      <c r="AZ828" s="112">
        <f>(SUMPRODUCT(AN828:AW828,MMULT(AN828:AW828,幕後結果!$AB$9:$AK$18)))*252</f>
        <v>6.1743326032364466E-2</v>
      </c>
      <c r="BA828" s="112">
        <f t="shared" si="168"/>
        <v>0.248482043681962</v>
      </c>
      <c r="BB828" s="88">
        <f t="shared" si="169"/>
        <v>1.5750730165399831</v>
      </c>
      <c r="BC828" s="46"/>
      <c r="BD828" s="46"/>
    </row>
    <row r="829" spans="1:56">
      <c r="A829" s="81">
        <v>828</v>
      </c>
      <c r="B829" s="112">
        <v>0.68103765380052006</v>
      </c>
      <c r="C829" s="112">
        <v>0.27312040696416839</v>
      </c>
      <c r="D829" s="112">
        <v>0.75393645980365287</v>
      </c>
      <c r="E829" s="112">
        <v>0.73491018005931807</v>
      </c>
      <c r="F829" s="112">
        <v>0.6039551506451355</v>
      </c>
      <c r="G829" s="112">
        <v>0.39310572236610564</v>
      </c>
      <c r="H829" s="112">
        <v>0.38686423597726671</v>
      </c>
      <c r="I829" s="112">
        <v>0.64817269757266449</v>
      </c>
      <c r="J829" s="112">
        <v>0.92748813039457167</v>
      </c>
      <c r="K829" s="90">
        <v>0.56820920030913546</v>
      </c>
      <c r="L829" s="91"/>
      <c r="M829" s="92">
        <v>828</v>
      </c>
      <c r="N829" s="115">
        <v>0.47060240145835419</v>
      </c>
      <c r="O829" s="115">
        <v>-0.60340271890311326</v>
      </c>
      <c r="P829" s="115">
        <v>0.68692962002682734</v>
      </c>
      <c r="Q829" s="115">
        <v>0.62773181513340615</v>
      </c>
      <c r="R829" s="115">
        <v>0.26359800142267303</v>
      </c>
      <c r="S829" s="115">
        <v>-0.27123350563406745</v>
      </c>
      <c r="T829" s="115">
        <v>-0.28750134536034427</v>
      </c>
      <c r="U829" s="112">
        <v>0.38039179430600106</v>
      </c>
      <c r="V829" s="112">
        <v>1.4573356914082864</v>
      </c>
      <c r="W829" s="84">
        <v>0.17181674666274754</v>
      </c>
      <c r="X829" s="46"/>
      <c r="Y829" s="85">
        <v>828</v>
      </c>
      <c r="Z829" s="112">
        <f>(幕後結果!$AB$2+幕後結果!$AB$4*幕後結果_最佳化!$N1830)*12/3</f>
        <v>0.53598627336937277</v>
      </c>
      <c r="AA829" s="112">
        <f>(幕後結果!$AC$2+幕後結果!$AC$4*幕後結果_最佳化!$O1830)*12/3</f>
        <v>-2.1685633104562561</v>
      </c>
      <c r="AB829" s="112">
        <f>(幕後結果!$AD$2+幕後結果!$AD$4*幕後結果_最佳化!$P1830)*12/3</f>
        <v>1.1376654512970612</v>
      </c>
      <c r="AC829" s="112">
        <f>(幕後結果!$AE$2+幕後結果!$AE$4*幕後結果_最佳化!$Q1830)*12/3</f>
        <v>1.4286252945140074</v>
      </c>
      <c r="AD829" s="112">
        <f>(幕後結果!$AF$2+幕後結果!$AF$4*幕後結果_最佳化!$R1830)*12/3</f>
        <v>2.5812146350325174</v>
      </c>
      <c r="AE829" s="112">
        <f>(幕後結果!$AG$2+幕後結果!$AG$4*幕後結果_最佳化!$S1830)*12/3</f>
        <v>-0.47386235789464926</v>
      </c>
      <c r="AF829" s="112">
        <f>(幕後結果!$AH$2+幕後結果!$AH$4*幕後結果_最佳化!$T1830)*12/3</f>
        <v>-0.18956809625217405</v>
      </c>
      <c r="AG829" s="112">
        <f>(幕後結果!$AI$2+幕後結果!$AI$4*幕後結果_最佳化!$U1830)*12/3</f>
        <v>0.98433623846161111</v>
      </c>
      <c r="AH829" s="112">
        <f>(幕後結果!$AJ$2+幕後結果!$AJ$4*幕後結果_最佳化!$V1830)*12/3</f>
        <v>2.5649727021926134</v>
      </c>
      <c r="AI829" s="86">
        <f>(幕後結果!$AK$2+幕後結果!$AK$4*幕後結果_最佳化!$W1830)*12/3</f>
        <v>0.46207104332708832</v>
      </c>
      <c r="AJ829" s="46"/>
      <c r="AK829" s="46"/>
      <c r="AL829" s="46"/>
      <c r="AM829" s="94">
        <v>828</v>
      </c>
      <c r="AN829" s="112">
        <f t="shared" si="157"/>
        <v>8.6827270549221749E-2</v>
      </c>
      <c r="AO829" s="112">
        <f t="shared" si="158"/>
        <v>9.3655598280109068E-2</v>
      </c>
      <c r="AP829" s="112">
        <f t="shared" si="159"/>
        <v>4.3161129462594199E-2</v>
      </c>
      <c r="AQ829" s="112">
        <f t="shared" si="160"/>
        <v>0.12449999903510152</v>
      </c>
      <c r="AR829" s="112">
        <f t="shared" si="161"/>
        <v>1.7567258757501304E-3</v>
      </c>
      <c r="AS829" s="112">
        <f t="shared" si="162"/>
        <v>0.1228450727868695</v>
      </c>
      <c r="AT829" s="112">
        <f t="shared" si="163"/>
        <v>8.8803274308882185E-2</v>
      </c>
      <c r="AU829" s="112">
        <f t="shared" si="164"/>
        <v>0.18300525952514429</v>
      </c>
      <c r="AV829" s="112">
        <f t="shared" si="165"/>
        <v>5.7426483603944867E-2</v>
      </c>
      <c r="AW829" s="112">
        <f t="shared" si="166"/>
        <v>0.19801918657238235</v>
      </c>
      <c r="AX829" s="112">
        <f t="shared" si="167"/>
        <v>1</v>
      </c>
      <c r="AY829" s="112">
        <f>SUMPRODUCT(AN829:AW829,幕後結果_最佳化!$Z$1005:$AI$1005)</f>
        <v>0.13729948477833379</v>
      </c>
      <c r="AZ829" s="112">
        <f>(SUMPRODUCT(AN829:AW829,MMULT(AN829:AW829,幕後結果!$AB$9:$AK$18)))*252</f>
        <v>5.0299045551337615E-2</v>
      </c>
      <c r="BA829" s="112">
        <f t="shared" si="168"/>
        <v>0.22427448707184153</v>
      </c>
      <c r="BB829" s="88">
        <f t="shared" si="169"/>
        <v>0.42091049236507644</v>
      </c>
      <c r="BC829" s="46"/>
      <c r="BD829" s="46"/>
    </row>
    <row r="830" spans="1:56">
      <c r="A830" s="81">
        <v>829</v>
      </c>
      <c r="B830" s="112">
        <v>0.40629606793712814</v>
      </c>
      <c r="C830" s="112">
        <v>0.22978625458044477</v>
      </c>
      <c r="D830" s="112">
        <v>1.9120945442203219E-2</v>
      </c>
      <c r="E830" s="112">
        <v>0.53906463974882857</v>
      </c>
      <c r="F830" s="112">
        <v>5.5235730750761158E-2</v>
      </c>
      <c r="G830" s="112">
        <v>0.77839678246632782</v>
      </c>
      <c r="H830" s="112">
        <v>0.34583529532214219</v>
      </c>
      <c r="I830" s="112">
        <v>0.46241028394916284</v>
      </c>
      <c r="J830" s="112">
        <v>0.30514142502364572</v>
      </c>
      <c r="K830" s="90">
        <v>0.16003396629037647</v>
      </c>
      <c r="L830" s="91"/>
      <c r="M830" s="92">
        <v>829</v>
      </c>
      <c r="N830" s="115">
        <v>-0.23708334108406753</v>
      </c>
      <c r="O830" s="115">
        <v>-0.73955095716896746</v>
      </c>
      <c r="P830" s="115">
        <v>-2.0722525941533076</v>
      </c>
      <c r="Q830" s="115">
        <v>9.8077541900851245E-2</v>
      </c>
      <c r="R830" s="115">
        <v>-1.5960776340773197</v>
      </c>
      <c r="S830" s="115">
        <v>0.76678991228226323</v>
      </c>
      <c r="T830" s="115">
        <v>-0.39658896590399534</v>
      </c>
      <c r="U830" s="112">
        <v>-9.436330017561731E-2</v>
      </c>
      <c r="V830" s="112">
        <v>-0.5096697485939703</v>
      </c>
      <c r="W830" s="84">
        <v>-0.99431829301616159</v>
      </c>
      <c r="X830" s="46"/>
      <c r="Y830" s="85">
        <v>829</v>
      </c>
      <c r="Z830" s="112">
        <f>(幕後結果!$AB$2+幕後結果!$AB$4*幕後結果_最佳化!$N1831)*12/3</f>
        <v>-0.34264124115521738</v>
      </c>
      <c r="AA830" s="112">
        <f>(幕後結果!$AC$2+幕後結果!$AC$4*幕後結果_最佳化!$O1831)*12/3</f>
        <v>-2.4176728396993705</v>
      </c>
      <c r="AB830" s="112">
        <f>(幕後結果!$AD$2+幕後結果!$AD$4*幕後結果_最佳化!$P1831)*12/3</f>
        <v>-1.4786049553928509</v>
      </c>
      <c r="AC830" s="112">
        <f>(幕後結果!$AE$2+幕後結果!$AE$4*幕後結果_最佳化!$Q1831)*12/3</f>
        <v>0.32839158767077004</v>
      </c>
      <c r="AD830" s="112">
        <f>(幕後結果!$AF$2+幕後結果!$AF$4*幕後結果_最佳化!$R1831)*12/3</f>
        <v>-8.8129895164903438E-2</v>
      </c>
      <c r="AE830" s="112">
        <f>(幕後結果!$AG$2+幕後結果!$AG$4*幕後結果_最佳化!$S1831)*12/3</f>
        <v>8.8424788069285512E-2</v>
      </c>
      <c r="AF830" s="112">
        <f>(幕後結果!$AH$2+幕後結果!$AH$4*幕後結果_最佳化!$T1831)*12/3</f>
        <v>-0.84662995553356168</v>
      </c>
      <c r="AG830" s="112">
        <f>(幕後結果!$AI$2+幕後結果!$AI$4*幕後結果_最佳化!$U1831)*12/3</f>
        <v>-0.38884781154478576</v>
      </c>
      <c r="AH830" s="112">
        <f>(幕後結果!$AJ$2+幕後結果!$AJ$4*幕後結果_最佳化!$V1831)*12/3</f>
        <v>-9.3229285011573682E-2</v>
      </c>
      <c r="AI830" s="86">
        <f>(幕後結果!$AK$2+幕後結果!$AK$4*幕後結果_最佳化!$W1831)*12/3</f>
        <v>-1.4045274582878402</v>
      </c>
      <c r="AJ830" s="46"/>
      <c r="AK830" s="46"/>
      <c r="AL830" s="46"/>
      <c r="AM830" s="94">
        <v>829</v>
      </c>
      <c r="AN830" s="112">
        <f t="shared" si="157"/>
        <v>1.0266239664261689E-2</v>
      </c>
      <c r="AO830" s="112">
        <f t="shared" si="158"/>
        <v>1.9382565256398879E-2</v>
      </c>
      <c r="AP830" s="112">
        <f t="shared" si="159"/>
        <v>0.13090400462079788</v>
      </c>
      <c r="AQ830" s="112">
        <f t="shared" si="160"/>
        <v>3.3459812440709037E-2</v>
      </c>
      <c r="AR830" s="112">
        <f t="shared" si="161"/>
        <v>0.13159805205087027</v>
      </c>
      <c r="AS830" s="112">
        <f t="shared" si="162"/>
        <v>0.21519679654481511</v>
      </c>
      <c r="AT830" s="112">
        <f t="shared" si="163"/>
        <v>0.13740547754110713</v>
      </c>
      <c r="AU830" s="112">
        <f t="shared" si="164"/>
        <v>3.7192034454403236E-2</v>
      </c>
      <c r="AV830" s="112">
        <f t="shared" si="165"/>
        <v>9.1296679641043765E-2</v>
      </c>
      <c r="AW830" s="112">
        <f t="shared" si="166"/>
        <v>0.19329833778559283</v>
      </c>
      <c r="AX830" s="112">
        <f t="shared" si="167"/>
        <v>0.99999999999999978</v>
      </c>
      <c r="AY830" s="112">
        <f>SUMPRODUCT(AN830:AW830,幕後結果_最佳化!$Z$1005:$AI$1005)</f>
        <v>0.44741927074017879</v>
      </c>
      <c r="AZ830" s="112">
        <f>(SUMPRODUCT(AN830:AW830,MMULT(AN830:AW830,幕後結果!$AB$9:$AK$18)))*252</f>
        <v>4.9328235683784812E-2</v>
      </c>
      <c r="BA830" s="112">
        <f t="shared" si="168"/>
        <v>0.2220996075723341</v>
      </c>
      <c r="BB830" s="88">
        <f t="shared" si="169"/>
        <v>1.8213416726026121</v>
      </c>
      <c r="BC830" s="46"/>
      <c r="BD830" s="46"/>
    </row>
    <row r="831" spans="1:56">
      <c r="A831" s="81">
        <v>830</v>
      </c>
      <c r="B831" s="112">
        <v>0.35033233773872974</v>
      </c>
      <c r="C831" s="112">
        <v>0.27123416647795784</v>
      </c>
      <c r="D831" s="112">
        <v>8.5815757131669335E-2</v>
      </c>
      <c r="E831" s="112">
        <v>0.34408443887767914</v>
      </c>
      <c r="F831" s="112">
        <v>0.85930348599157691</v>
      </c>
      <c r="G831" s="112">
        <v>7.8323812810267235E-2</v>
      </c>
      <c r="H831" s="112">
        <v>0.16058219841031329</v>
      </c>
      <c r="I831" s="112">
        <v>0.12605673495609482</v>
      </c>
      <c r="J831" s="112">
        <v>0.97022781449429929</v>
      </c>
      <c r="K831" s="90">
        <v>0.35232454214209885</v>
      </c>
      <c r="L831" s="91"/>
      <c r="M831" s="92">
        <v>830</v>
      </c>
      <c r="N831" s="115">
        <v>-0.3844233788244435</v>
      </c>
      <c r="O831" s="115">
        <v>-0.6090846478199945</v>
      </c>
      <c r="P831" s="115">
        <v>-1.3669801920688507</v>
      </c>
      <c r="Q831" s="115">
        <v>-0.40134127665424346</v>
      </c>
      <c r="R831" s="115">
        <v>1.0771952922823453</v>
      </c>
      <c r="S831" s="115">
        <v>-1.4164369033325221</v>
      </c>
      <c r="T831" s="115">
        <v>-0.99206791479204137</v>
      </c>
      <c r="U831" s="112">
        <v>-1.14523102441854</v>
      </c>
      <c r="V831" s="112">
        <v>1.8841523484475631</v>
      </c>
      <c r="W831" s="84">
        <v>-0.37905222258277682</v>
      </c>
      <c r="X831" s="46"/>
      <c r="Y831" s="85">
        <v>830</v>
      </c>
      <c r="Z831" s="112">
        <f>(幕後結果!$AB$2+幕後結果!$AB$4*幕後結果_最佳化!$N1832)*12/3</f>
        <v>-0.52557132348907987</v>
      </c>
      <c r="AA831" s="112">
        <f>(幕後結果!$AC$2+幕後結果!$AC$4*幕後結果_最佳化!$O1832)*12/3</f>
        <v>-2.250682400851105</v>
      </c>
      <c r="AB831" s="112">
        <f>(幕後結果!$AD$2+幕後結果!$AD$4*幕後結果_最佳化!$P1832)*12/3</f>
        <v>-0.89900284369353012</v>
      </c>
      <c r="AC831" s="112">
        <f>(幕後結果!$AE$2+幕後結果!$AE$4*幕後結果_最佳化!$Q1832)*12/3</f>
        <v>0.1462929296572566</v>
      </c>
      <c r="AD831" s="112">
        <f>(幕後結果!$AF$2+幕後結果!$AF$4*幕後結果_最佳化!$R1832)*12/3</f>
        <v>2.6009761492899215</v>
      </c>
      <c r="AE831" s="112">
        <f>(幕後結果!$AG$2+幕後結果!$AG$4*幕後結果_最佳化!$S1832)*12/3</f>
        <v>-1.5943428612412696</v>
      </c>
      <c r="AF831" s="112">
        <f>(幕後結果!$AH$2+幕後結果!$AH$4*幕後結果_最佳化!$T1832)*12/3</f>
        <v>-0.75593630202656703</v>
      </c>
      <c r="AG831" s="112">
        <f>(幕後結果!$AI$2+幕後結果!$AI$4*幕後結果_最佳化!$U1832)*12/3</f>
        <v>-1.3689697977689415</v>
      </c>
      <c r="AH831" s="112">
        <f>(幕後結果!$AJ$2+幕後結果!$AJ$4*幕後結果_最佳化!$V1832)*12/3</f>
        <v>2.9711636249072146</v>
      </c>
      <c r="AI831" s="86">
        <f>(幕後結果!$AK$2+幕後結果!$AK$4*幕後結果_最佳化!$W1832)*12/3</f>
        <v>-0.17403797960248302</v>
      </c>
      <c r="AJ831" s="46"/>
      <c r="AK831" s="46"/>
      <c r="AL831" s="46"/>
      <c r="AM831" s="94">
        <v>830</v>
      </c>
      <c r="AN831" s="112">
        <f t="shared" si="157"/>
        <v>8.6710759049523745E-2</v>
      </c>
      <c r="AO831" s="112">
        <f t="shared" si="158"/>
        <v>0.108059229582545</v>
      </c>
      <c r="AP831" s="112">
        <f t="shared" si="159"/>
        <v>0.13990537411376619</v>
      </c>
      <c r="AQ831" s="112">
        <f t="shared" si="160"/>
        <v>4.3997681826028361E-2</v>
      </c>
      <c r="AR831" s="112">
        <f t="shared" si="161"/>
        <v>0.14418444030245575</v>
      </c>
      <c r="AS831" s="112">
        <f t="shared" si="162"/>
        <v>6.5931025942195104E-2</v>
      </c>
      <c r="AT831" s="112">
        <f t="shared" si="163"/>
        <v>9.9214036311561799E-3</v>
      </c>
      <c r="AU831" s="112">
        <f t="shared" si="164"/>
        <v>0.16008473719737124</v>
      </c>
      <c r="AV831" s="112">
        <f t="shared" si="165"/>
        <v>0.14893985990185038</v>
      </c>
      <c r="AW831" s="112">
        <f t="shared" si="166"/>
        <v>9.2265488453107988E-2</v>
      </c>
      <c r="AX831" s="112">
        <f t="shared" si="167"/>
        <v>1</v>
      </c>
      <c r="AY831" s="112">
        <f>SUMPRODUCT(AN831:AW831,幕後結果_最佳化!$Z$1005:$AI$1005)</f>
        <v>0.48292258682744221</v>
      </c>
      <c r="AZ831" s="112">
        <f>(SUMPRODUCT(AN831:AW831,MMULT(AN831:AW831,幕後結果!$AB$9:$AK$18)))*252</f>
        <v>5.8675291562714373E-2</v>
      </c>
      <c r="BA831" s="112">
        <f t="shared" si="168"/>
        <v>0.2422298321072662</v>
      </c>
      <c r="BB831" s="88">
        <f t="shared" si="169"/>
        <v>1.8165499393674509</v>
      </c>
      <c r="BC831" s="46"/>
      <c r="BD831" s="46"/>
    </row>
    <row r="832" spans="1:56">
      <c r="A832" s="81">
        <v>831</v>
      </c>
      <c r="B832" s="112">
        <v>0.74555880191071755</v>
      </c>
      <c r="C832" s="112">
        <v>8.5889744699752857E-2</v>
      </c>
      <c r="D832" s="112">
        <v>0.79571808221381013</v>
      </c>
      <c r="E832" s="112">
        <v>0.37252617925137077</v>
      </c>
      <c r="F832" s="112">
        <v>0.60304849379230263</v>
      </c>
      <c r="G832" s="112">
        <v>0.47563614291676459</v>
      </c>
      <c r="H832" s="112">
        <v>0.25934594408936773</v>
      </c>
      <c r="I832" s="112">
        <v>0.58927403990329474</v>
      </c>
      <c r="J832" s="112">
        <v>0.93471613177241664</v>
      </c>
      <c r="K832" s="90">
        <v>0.70362872179978875</v>
      </c>
      <c r="L832" s="91"/>
      <c r="M832" s="92">
        <v>831</v>
      </c>
      <c r="N832" s="115">
        <v>0.66057891252304135</v>
      </c>
      <c r="O832" s="115">
        <v>-1.3665082621504776</v>
      </c>
      <c r="P832" s="115">
        <v>0.8264236087747302</v>
      </c>
      <c r="Q832" s="115">
        <v>-0.32517007135683179</v>
      </c>
      <c r="R832" s="115">
        <v>0.26124573303583537</v>
      </c>
      <c r="S832" s="115">
        <v>-6.1109145344022002E-2</v>
      </c>
      <c r="T832" s="115">
        <v>-0.6453631339538185</v>
      </c>
      <c r="U832" s="112">
        <v>0.22567793565337566</v>
      </c>
      <c r="V832" s="112">
        <v>1.5118668591050575</v>
      </c>
      <c r="W832" s="84">
        <v>0.5348659481145227</v>
      </c>
      <c r="X832" s="46"/>
      <c r="Y832" s="85">
        <v>831</v>
      </c>
      <c r="Z832" s="112">
        <f>(幕後結果!$AB$2+幕後結果!$AB$4*幕後結果_最佳化!$N1833)*12/3</f>
        <v>0.77185168608088217</v>
      </c>
      <c r="AA832" s="112">
        <f>(幕後結果!$AC$2+幕後結果!$AC$4*幕後結果_最佳化!$O1833)*12/3</f>
        <v>-3.2036722774250621</v>
      </c>
      <c r="AB832" s="112">
        <f>(幕後結果!$AD$2+幕後結果!$AD$4*幕後結果_最佳化!$P1833)*12/3</f>
        <v>1.2381723844287436</v>
      </c>
      <c r="AC832" s="112">
        <f>(幕後結果!$AE$2+幕後結果!$AE$4*幕後結果_最佳化!$Q1833)*12/3</f>
        <v>0.64978921571603787</v>
      </c>
      <c r="AD832" s="112">
        <f>(幕後結果!$AF$2+幕後結果!$AF$4*幕後結果_最佳化!$R1833)*12/3</f>
        <v>2.2539040246548243</v>
      </c>
      <c r="AE832" s="112">
        <f>(幕後結果!$AG$2+幕後結果!$AG$4*幕後結果_最佳化!$S1833)*12/3</f>
        <v>-0.56177059681518315</v>
      </c>
      <c r="AF832" s="112">
        <f>(幕後結果!$AH$2+幕後結果!$AH$4*幕後結果_最佳化!$T1833)*12/3</f>
        <v>-0.59004757468632962</v>
      </c>
      <c r="AG832" s="112">
        <f>(幕後結果!$AI$2+幕後結果!$AI$4*幕後結果_最佳化!$U1833)*12/3</f>
        <v>0.2142327946478895</v>
      </c>
      <c r="AH832" s="112">
        <f>(幕後結果!$AJ$2+幕後結果!$AJ$4*幕後結果_最佳化!$V1833)*12/3</f>
        <v>2.71739663069356</v>
      </c>
      <c r="AI832" s="86">
        <f>(幕後結果!$AK$2+幕後結果!$AK$4*幕後結果_最佳化!$W1833)*12/3</f>
        <v>0.49741643251390483</v>
      </c>
      <c r="AJ832" s="46"/>
      <c r="AK832" s="46"/>
      <c r="AL832" s="46"/>
      <c r="AM832" s="94">
        <v>831</v>
      </c>
      <c r="AN832" s="112">
        <f t="shared" si="157"/>
        <v>2.0804817105006805E-2</v>
      </c>
      <c r="AO832" s="112">
        <f t="shared" si="158"/>
        <v>0.12098899582176073</v>
      </c>
      <c r="AP832" s="112">
        <f t="shared" si="159"/>
        <v>4.7397486982960289E-3</v>
      </c>
      <c r="AQ832" s="112">
        <f t="shared" si="160"/>
        <v>0.16465623239357949</v>
      </c>
      <c r="AR832" s="112">
        <f t="shared" si="161"/>
        <v>0.16566339940871422</v>
      </c>
      <c r="AS832" s="112">
        <f t="shared" si="162"/>
        <v>0.18926979330794169</v>
      </c>
      <c r="AT832" s="112">
        <f t="shared" si="163"/>
        <v>0.1553263775663303</v>
      </c>
      <c r="AU832" s="112">
        <f t="shared" si="164"/>
        <v>9.1589868623369666E-3</v>
      </c>
      <c r="AV832" s="112">
        <f t="shared" si="165"/>
        <v>5.0121943568018731E-2</v>
      </c>
      <c r="AW832" s="112">
        <f t="shared" si="166"/>
        <v>0.119269705268015</v>
      </c>
      <c r="AX832" s="112">
        <f t="shared" si="167"/>
        <v>0.99999999999999978</v>
      </c>
      <c r="AY832" s="112">
        <f>SUMPRODUCT(AN832:AW832,幕後結果_最佳化!$Z$1005:$AI$1005)</f>
        <v>0.37908629005454803</v>
      </c>
      <c r="AZ832" s="112">
        <f>(SUMPRODUCT(AN832:AW832,MMULT(AN832:AW832,幕後結果!$AB$9:$AK$18)))*252</f>
        <v>5.4480642037782107E-2</v>
      </c>
      <c r="BA832" s="112">
        <f t="shared" si="168"/>
        <v>0.23341088671649851</v>
      </c>
      <c r="BB832" s="88">
        <f t="shared" si="169"/>
        <v>1.4403196645359597</v>
      </c>
      <c r="BC832" s="46"/>
      <c r="BD832" s="46"/>
    </row>
    <row r="833" spans="1:56">
      <c r="A833" s="81">
        <v>832</v>
      </c>
      <c r="B833" s="112">
        <v>1.9560033912539687E-2</v>
      </c>
      <c r="C833" s="112">
        <v>0.33160789971323257</v>
      </c>
      <c r="D833" s="112">
        <v>1.4084952989186217E-2</v>
      </c>
      <c r="E833" s="112">
        <v>0.46825146085919833</v>
      </c>
      <c r="F833" s="112">
        <v>0.60448457260993371</v>
      </c>
      <c r="G833" s="112">
        <v>0.9929373393273353</v>
      </c>
      <c r="H833" s="112">
        <v>2.3210639021822965E-2</v>
      </c>
      <c r="I833" s="112">
        <v>0.60756150396458164</v>
      </c>
      <c r="J833" s="112">
        <v>0.11805486781326358</v>
      </c>
      <c r="K833" s="90">
        <v>0.66479943129671271</v>
      </c>
      <c r="L833" s="91"/>
      <c r="M833" s="92">
        <v>832</v>
      </c>
      <c r="N833" s="115">
        <v>-2.062921702289445</v>
      </c>
      <c r="O833" s="115">
        <v>-0.43547759350255472</v>
      </c>
      <c r="P833" s="115">
        <v>-2.194912068019172</v>
      </c>
      <c r="Q833" s="115">
        <v>-7.9665974633995412E-2</v>
      </c>
      <c r="R833" s="115">
        <v>0.26497222983302371</v>
      </c>
      <c r="S833" s="115">
        <v>2.4540605021450097</v>
      </c>
      <c r="T833" s="115">
        <v>-1.9915424966509894</v>
      </c>
      <c r="U833" s="112">
        <v>0.2729690693006015</v>
      </c>
      <c r="V833" s="112">
        <v>-1.1847666154572496</v>
      </c>
      <c r="W833" s="84">
        <v>0.42559753413046564</v>
      </c>
      <c r="X833" s="46"/>
      <c r="Y833" s="85">
        <v>832</v>
      </c>
      <c r="Z833" s="112">
        <f>(幕後結果!$AB$2+幕後結果!$AB$4*幕後結果_最佳化!$N1834)*12/3</f>
        <v>-2.6095115831606828</v>
      </c>
      <c r="AA833" s="112">
        <f>(幕後結果!$AC$2+幕後結果!$AC$4*幕後結果_最佳化!$O1834)*12/3</f>
        <v>-2.1572756698568059</v>
      </c>
      <c r="AB833" s="112">
        <f>(幕後結果!$AD$2+幕後結果!$AD$4*幕後結果_最佳化!$P1834)*12/3</f>
        <v>-2.1038460993559083</v>
      </c>
      <c r="AC833" s="112">
        <f>(幕後結果!$AE$2+幕後結果!$AE$4*幕後結果_最佳化!$Q1834)*12/3</f>
        <v>0.11444124701961733</v>
      </c>
      <c r="AD833" s="112">
        <f>(幕後結果!$AF$2+幕後結果!$AF$4*幕後結果_最佳化!$R1834)*12/3</f>
        <v>1.2566250025527026</v>
      </c>
      <c r="AE833" s="112">
        <f>(幕後結果!$AG$2+幕後結果!$AG$4*幕後結果_最佳化!$S1834)*12/3</f>
        <v>2.2794591280788499</v>
      </c>
      <c r="AF833" s="112">
        <f>(幕後結果!$AH$2+幕後結果!$AH$4*幕後結果_最佳化!$T1834)*12/3</f>
        <v>-1.6358619614612493</v>
      </c>
      <c r="AG833" s="112">
        <f>(幕後結果!$AI$2+幕後結果!$AI$4*幕後結果_最佳化!$U1834)*12/3</f>
        <v>-0.30859186385730519</v>
      </c>
      <c r="AH833" s="112">
        <f>(幕後結果!$AJ$2+幕後結果!$AJ$4*幕後結果_最佳化!$V1834)*12/3</f>
        <v>-0.75920170010981936</v>
      </c>
      <c r="AI833" s="86">
        <f>(幕後結果!$AK$2+幕後結果!$AK$4*幕後結果_最佳化!$W1834)*12/3</f>
        <v>-0.52558135929765248</v>
      </c>
      <c r="AJ833" s="46"/>
      <c r="AK833" s="46"/>
      <c r="AL833" s="46"/>
      <c r="AM833" s="94">
        <v>832</v>
      </c>
      <c r="AN833" s="112">
        <f t="shared" si="157"/>
        <v>0.14730230316640994</v>
      </c>
      <c r="AO833" s="112">
        <f t="shared" si="158"/>
        <v>0.12184152691041315</v>
      </c>
      <c r="AP833" s="112">
        <f t="shared" si="159"/>
        <v>4.584320695198503E-2</v>
      </c>
      <c r="AQ833" s="112">
        <f t="shared" si="160"/>
        <v>7.454158346766078E-2</v>
      </c>
      <c r="AR833" s="112">
        <f t="shared" si="161"/>
        <v>0.13699989372076557</v>
      </c>
      <c r="AS833" s="112">
        <f t="shared" si="162"/>
        <v>0.12653477852863662</v>
      </c>
      <c r="AT833" s="112">
        <f t="shared" si="163"/>
        <v>8.3772875885407369E-2</v>
      </c>
      <c r="AU833" s="112">
        <f t="shared" si="164"/>
        <v>6.9524854792735485E-2</v>
      </c>
      <c r="AV833" s="112">
        <f t="shared" si="165"/>
        <v>0.14851311578072837</v>
      </c>
      <c r="AW833" s="112">
        <f t="shared" si="166"/>
        <v>4.5125860795257863E-2</v>
      </c>
      <c r="AX833" s="112">
        <f t="shared" si="167"/>
        <v>1.0000000000000002</v>
      </c>
      <c r="AY833" s="112">
        <f>SUMPRODUCT(AN833:AW833,幕後結果_最佳化!$Z$1005:$AI$1005)</f>
        <v>0.38144155168440746</v>
      </c>
      <c r="AZ833" s="112">
        <f>(SUMPRODUCT(AN833:AW833,MMULT(AN833:AW833,幕後結果!$AB$9:$AK$18)))*252</f>
        <v>5.4470088340774533E-2</v>
      </c>
      <c r="BA833" s="112">
        <f t="shared" si="168"/>
        <v>0.23338827807063176</v>
      </c>
      <c r="BB833" s="88">
        <f t="shared" si="169"/>
        <v>1.450550792366498</v>
      </c>
      <c r="BC833" s="46"/>
      <c r="BD833" s="46"/>
    </row>
    <row r="834" spans="1:56">
      <c r="A834" s="81">
        <v>833</v>
      </c>
      <c r="B834" s="112">
        <v>0.89607305185120123</v>
      </c>
      <c r="C834" s="112">
        <v>0.35332769841538969</v>
      </c>
      <c r="D834" s="112">
        <v>0.66436544564625</v>
      </c>
      <c r="E834" s="112">
        <v>0.95130886536707138</v>
      </c>
      <c r="F834" s="112">
        <v>0.26563718638941558</v>
      </c>
      <c r="G834" s="112">
        <v>0.96843317983076727</v>
      </c>
      <c r="H834" s="112">
        <v>3.0879773550096523E-2</v>
      </c>
      <c r="I834" s="112">
        <v>0.88744362756148298</v>
      </c>
      <c r="J834" s="112">
        <v>0.5250270365619869</v>
      </c>
      <c r="K834" s="90">
        <v>5.439324343461327E-2</v>
      </c>
      <c r="L834" s="91"/>
      <c r="M834" s="92">
        <v>833</v>
      </c>
      <c r="N834" s="115">
        <v>1.2594886249678887</v>
      </c>
      <c r="O834" s="115">
        <v>-0.37635176969442835</v>
      </c>
      <c r="P834" s="115">
        <v>0.42440687361354273</v>
      </c>
      <c r="Q834" s="115">
        <v>1.6576790268291492</v>
      </c>
      <c r="R834" s="115">
        <v>-0.62606185183805718</v>
      </c>
      <c r="S834" s="115">
        <v>1.8582491564578691</v>
      </c>
      <c r="T834" s="115">
        <v>-1.8680181069755422</v>
      </c>
      <c r="U834" s="112">
        <v>1.2130446634542926</v>
      </c>
      <c r="V834" s="112">
        <v>6.2774682071392349E-2</v>
      </c>
      <c r="W834" s="84">
        <v>-1.6036714741999696</v>
      </c>
      <c r="X834" s="46"/>
      <c r="Y834" s="85">
        <v>833</v>
      </c>
      <c r="Z834" s="112">
        <f>(幕後結果!$AB$2+幕後結果!$AB$4*幕後結果_最佳化!$N1835)*12/3</f>
        <v>1.5154282772660708</v>
      </c>
      <c r="AA834" s="112">
        <f>(幕後結果!$AC$2+幕後結果!$AC$4*幕後結果_最佳化!$O1835)*12/3</f>
        <v>-1.7871281064290601</v>
      </c>
      <c r="AB834" s="112">
        <f>(幕後結果!$AD$2+幕後結果!$AD$4*幕後結果_最佳化!$P1835)*12/3</f>
        <v>1.1709930027255644</v>
      </c>
      <c r="AC834" s="112">
        <f>(幕後結果!$AE$2+幕後結果!$AE$4*幕後結果_最佳化!$Q1835)*12/3</f>
        <v>2.1998839109957302</v>
      </c>
      <c r="AD834" s="112">
        <f>(幕後結果!$AF$2+幕後結果!$AF$4*幕後結果_最佳化!$R1835)*12/3</f>
        <v>2.1627480316001133</v>
      </c>
      <c r="AE834" s="112">
        <f>(幕後結果!$AG$2+幕後結果!$AG$4*幕後結果_最佳化!$S1835)*12/3</f>
        <v>1.6353175679413487</v>
      </c>
      <c r="AF834" s="112">
        <f>(幕後結果!$AH$2+幕後結果!$AH$4*幕後結果_最佳化!$T1835)*12/3</f>
        <v>-1.3724544073737202</v>
      </c>
      <c r="AG834" s="112">
        <f>(幕後結果!$AI$2+幕後結果!$AI$4*幕後結果_最佳化!$U1835)*12/3</f>
        <v>2.3774030887647197</v>
      </c>
      <c r="AH834" s="112">
        <f>(幕後結果!$AJ$2+幕後結果!$AJ$4*幕後結果_最佳化!$V1835)*12/3</f>
        <v>0.7651890164408619</v>
      </c>
      <c r="AI834" s="86">
        <f>(幕後結果!$AK$2+幕後結果!$AK$4*幕後結果_最佳化!$W1835)*12/3</f>
        <v>-0.9262655826563847</v>
      </c>
      <c r="AJ834" s="46"/>
      <c r="AK834" s="46"/>
      <c r="AL834" s="46"/>
      <c r="AM834" s="94">
        <v>833</v>
      </c>
      <c r="AN834" s="112">
        <f t="shared" si="157"/>
        <v>0.15604742131493377</v>
      </c>
      <c r="AO834" s="112">
        <f t="shared" si="158"/>
        <v>0.18648870636140397</v>
      </c>
      <c r="AP834" s="112">
        <f t="shared" si="159"/>
        <v>0.19155653232317435</v>
      </c>
      <c r="AQ834" s="112">
        <f t="shared" si="160"/>
        <v>7.7329541042340161E-2</v>
      </c>
      <c r="AR834" s="112">
        <f t="shared" si="161"/>
        <v>4.6879439987109556E-2</v>
      </c>
      <c r="AS834" s="112">
        <f t="shared" si="162"/>
        <v>8.3536147180031193E-3</v>
      </c>
      <c r="AT834" s="112">
        <f t="shared" si="163"/>
        <v>4.6989780341332901E-2</v>
      </c>
      <c r="AU834" s="112">
        <f t="shared" si="164"/>
        <v>6.4403196375200436E-2</v>
      </c>
      <c r="AV834" s="112">
        <f t="shared" si="165"/>
        <v>4.5649848257902463E-2</v>
      </c>
      <c r="AW834" s="112">
        <f t="shared" si="166"/>
        <v>0.17630191927859923</v>
      </c>
      <c r="AX834" s="112">
        <f t="shared" si="167"/>
        <v>0.99999999999999978</v>
      </c>
      <c r="AY834" s="112">
        <f>SUMPRODUCT(AN834:AW834,幕後結果_最佳化!$Z$1005:$AI$1005)</f>
        <v>7.4591374959175352E-2</v>
      </c>
      <c r="AZ834" s="112">
        <f>(SUMPRODUCT(AN834:AW834,MMULT(AN834:AW834,幕後結果!$AB$9:$AK$18)))*252</f>
        <v>6.2673149305890574E-2</v>
      </c>
      <c r="BA834" s="112">
        <f t="shared" si="168"/>
        <v>0.25034605909798258</v>
      </c>
      <c r="BB834" s="88">
        <f t="shared" si="169"/>
        <v>0.12659026897951572</v>
      </c>
      <c r="BC834" s="46"/>
      <c r="BD834" s="46"/>
    </row>
    <row r="835" spans="1:56">
      <c r="A835" s="81">
        <v>834</v>
      </c>
      <c r="B835" s="112">
        <v>0.76116853296374787</v>
      </c>
      <c r="C835" s="112">
        <v>0.5317729819528183</v>
      </c>
      <c r="D835" s="112">
        <v>0.72501958616222129</v>
      </c>
      <c r="E835" s="112">
        <v>0.27659062085106756</v>
      </c>
      <c r="F835" s="112">
        <v>0.31832714747683477</v>
      </c>
      <c r="G835" s="112">
        <v>0.85046171242510904</v>
      </c>
      <c r="H835" s="112">
        <v>4.059885037528832E-2</v>
      </c>
      <c r="I835" s="112">
        <v>0.74424889105093883</v>
      </c>
      <c r="J835" s="112">
        <v>0.96090140615273767</v>
      </c>
      <c r="K835" s="90">
        <v>0.77513411400362786</v>
      </c>
      <c r="L835" s="91"/>
      <c r="M835" s="92">
        <v>834</v>
      </c>
      <c r="N835" s="115">
        <v>0.71006644365850358</v>
      </c>
      <c r="O835" s="115">
        <v>7.9727438564170222E-2</v>
      </c>
      <c r="P835" s="115">
        <v>0.59781882593934532</v>
      </c>
      <c r="Q835" s="115">
        <v>-0.59299986634519175</v>
      </c>
      <c r="R835" s="115">
        <v>-0.4723817968795444</v>
      </c>
      <c r="S835" s="115">
        <v>1.0384156746775648</v>
      </c>
      <c r="T835" s="115">
        <v>-1.7437786154446235</v>
      </c>
      <c r="U835" s="112">
        <v>0.65650038814811928</v>
      </c>
      <c r="V835" s="112">
        <v>1.7612435630835057</v>
      </c>
      <c r="W835" s="84">
        <v>0.75586227900493042</v>
      </c>
      <c r="X835" s="46"/>
      <c r="Y835" s="85">
        <v>834</v>
      </c>
      <c r="Z835" s="112">
        <f>(幕後結果!$AB$2+幕後結果!$AB$4*幕後結果_最佳化!$N1836)*12/3</f>
        <v>0.83329295000305725</v>
      </c>
      <c r="AA835" s="112">
        <f>(幕後結果!$AC$2+幕後結果!$AC$4*幕後結果_最佳化!$O1836)*12/3</f>
        <v>-1.2063542833737746</v>
      </c>
      <c r="AB835" s="112">
        <f>(幕後結果!$AD$2+幕後結果!$AD$4*幕後結果_最佳化!$P1836)*12/3</f>
        <v>1.2020042803865949</v>
      </c>
      <c r="AC835" s="112">
        <f>(幕後結果!$AE$2+幕後結果!$AE$4*幕後結果_最佳化!$Q1836)*12/3</f>
        <v>0.65486197679497615</v>
      </c>
      <c r="AD835" s="112">
        <f>(幕後結果!$AF$2+幕後結果!$AF$4*幕後結果_最佳化!$R1836)*12/3</f>
        <v>1.816962446842374</v>
      </c>
      <c r="AE835" s="112">
        <f>(幕後結果!$AG$2+幕後結果!$AG$4*幕後結果_最佳化!$S1836)*12/3</f>
        <v>0.83422916125421132</v>
      </c>
      <c r="AF835" s="112">
        <f>(幕後結果!$AH$2+幕後結果!$AH$4*幕後結果_最佳化!$T1836)*12/3</f>
        <v>-1.3387404079939014</v>
      </c>
      <c r="AG835" s="112">
        <f>(幕後結果!$AI$2+幕後結果!$AI$4*幕後結果_最佳化!$U1836)*12/3</f>
        <v>0.6918933921396665</v>
      </c>
      <c r="AH835" s="112">
        <f>(幕後結果!$AJ$2+幕後結果!$AJ$4*幕後結果_最佳化!$V1836)*12/3</f>
        <v>2.4709418195599944</v>
      </c>
      <c r="AI835" s="86">
        <f>(幕後結果!$AK$2+幕後結果!$AK$4*幕後結果_最佳化!$W1836)*12/3</f>
        <v>0.97402458737137765</v>
      </c>
      <c r="AJ835" s="46"/>
      <c r="AK835" s="46"/>
      <c r="AL835" s="46"/>
      <c r="AM835" s="94">
        <v>834</v>
      </c>
      <c r="AN835" s="112">
        <f t="shared" si="157"/>
        <v>3.2419007999430231E-3</v>
      </c>
      <c r="AO835" s="112">
        <f t="shared" si="158"/>
        <v>0.11471211871421129</v>
      </c>
      <c r="AP835" s="112">
        <f t="shared" si="159"/>
        <v>3.3398023880028396E-2</v>
      </c>
      <c r="AQ835" s="112">
        <f t="shared" si="160"/>
        <v>8.5999857835750315E-2</v>
      </c>
      <c r="AR835" s="112">
        <f t="shared" si="161"/>
        <v>0.24082823360270628</v>
      </c>
      <c r="AS835" s="112">
        <f t="shared" si="162"/>
        <v>8.8698788234630219E-2</v>
      </c>
      <c r="AT835" s="112">
        <f t="shared" si="163"/>
        <v>0.11902327986939325</v>
      </c>
      <c r="AU835" s="112">
        <f t="shared" si="164"/>
        <v>0.10057916004255442</v>
      </c>
      <c r="AV835" s="112">
        <f t="shared" si="165"/>
        <v>0.1090271627233018</v>
      </c>
      <c r="AW835" s="112">
        <f t="shared" si="166"/>
        <v>0.10449147429748085</v>
      </c>
      <c r="AX835" s="112">
        <f t="shared" si="167"/>
        <v>0.99999999999999978</v>
      </c>
      <c r="AY835" s="112">
        <f>SUMPRODUCT(AN835:AW835,幕後結果_最佳化!$Z$1005:$AI$1005)</f>
        <v>0.59704058648377523</v>
      </c>
      <c r="AZ835" s="112">
        <f>(SUMPRODUCT(AN835:AW835,MMULT(AN835:AW835,幕後結果!$AB$9:$AK$18)))*252</f>
        <v>6.0412622210941069E-2</v>
      </c>
      <c r="BA835" s="112">
        <f t="shared" si="168"/>
        <v>0.24578979273139287</v>
      </c>
      <c r="BB835" s="88">
        <f t="shared" si="169"/>
        <v>2.2545305088782031</v>
      </c>
      <c r="BC835" s="46"/>
      <c r="BD835" s="46"/>
    </row>
    <row r="836" spans="1:56">
      <c r="A836" s="81">
        <v>835</v>
      </c>
      <c r="B836" s="112">
        <v>0.68289699954380678</v>
      </c>
      <c r="C836" s="112">
        <v>0.55034118603588733</v>
      </c>
      <c r="D836" s="112">
        <v>0.47360815992960736</v>
      </c>
      <c r="E836" s="112">
        <v>3.5010568289127519E-2</v>
      </c>
      <c r="F836" s="112">
        <v>8.6585273662046935E-2</v>
      </c>
      <c r="G836" s="112">
        <v>0.68984646874748679</v>
      </c>
      <c r="H836" s="112">
        <v>0.27260155131721064</v>
      </c>
      <c r="I836" s="112">
        <v>0.10470109426936403</v>
      </c>
      <c r="J836" s="112">
        <v>0.85464938263313983</v>
      </c>
      <c r="K836" s="90">
        <v>0.41341838261714137</v>
      </c>
      <c r="L836" s="91"/>
      <c r="M836" s="92">
        <v>835</v>
      </c>
      <c r="N836" s="115">
        <v>0.47581525486341236</v>
      </c>
      <c r="O836" s="115">
        <v>0.12652339928746759</v>
      </c>
      <c r="P836" s="115">
        <v>-6.6202859952522897E-2</v>
      </c>
      <c r="Q836" s="115">
        <v>-1.8117739190868165</v>
      </c>
      <c r="R836" s="115">
        <v>-1.3620866296762877</v>
      </c>
      <c r="S836" s="115">
        <v>0.49541520700307939</v>
      </c>
      <c r="T836" s="115">
        <v>-0.60496372056754266</v>
      </c>
      <c r="U836" s="112">
        <v>-1.2552109582457498</v>
      </c>
      <c r="V836" s="112">
        <v>1.0565845499693149</v>
      </c>
      <c r="W836" s="84">
        <v>-0.2187603110064224</v>
      </c>
      <c r="X836" s="46"/>
      <c r="Y836" s="85">
        <v>835</v>
      </c>
      <c r="Z836" s="112">
        <f>(幕後結果!$AB$2+幕後結果!$AB$4*幕後結果_最佳化!$N1837)*12/3</f>
        <v>0.54245829358333464</v>
      </c>
      <c r="AA836" s="112">
        <f>(幕後結果!$AC$2+幕後結果!$AC$4*幕後結果_最佳化!$O1837)*12/3</f>
        <v>-1.162218968588566</v>
      </c>
      <c r="AB836" s="112">
        <f>(幕後結果!$AD$2+幕後結果!$AD$4*幕後結果_最佳化!$P1837)*12/3</f>
        <v>0.56119858523687038</v>
      </c>
      <c r="AC836" s="112">
        <f>(幕後結果!$AE$2+幕後結果!$AE$4*幕後結果_最佳化!$Q1837)*12/3</f>
        <v>-0.39132768921464578</v>
      </c>
      <c r="AD836" s="112">
        <f>(幕後結果!$AF$2+幕後結果!$AF$4*幕後結果_最佳化!$R1837)*12/3</f>
        <v>0.49696852965306637</v>
      </c>
      <c r="AE836" s="112">
        <f>(幕後結果!$AG$2+幕後結果!$AG$4*幕後結果_最佳化!$S1837)*12/3</f>
        <v>3.0475422420113821E-2</v>
      </c>
      <c r="AF836" s="112">
        <f>(幕後結果!$AH$2+幕後結果!$AH$4*幕後結果_最佳化!$T1837)*12/3</f>
        <v>-0.83850251800352238</v>
      </c>
      <c r="AG836" s="112">
        <f>(幕後結果!$AI$2+幕後結果!$AI$4*幕後結果_最佳化!$U1837)*12/3</f>
        <v>-1.5555694587776181</v>
      </c>
      <c r="AH836" s="112">
        <f>(幕後結果!$AJ$2+幕後結果!$AJ$4*幕後結果_最佳化!$V1837)*12/3</f>
        <v>1.9066949622498548</v>
      </c>
      <c r="AI836" s="86">
        <f>(幕後結果!$AK$2+幕後結果!$AK$4*幕後結果_最佳化!$W1837)*12/3</f>
        <v>1.0339182413509312E-2</v>
      </c>
      <c r="AJ836" s="46"/>
      <c r="AK836" s="46"/>
      <c r="AL836" s="46"/>
      <c r="AM836" s="94">
        <v>835</v>
      </c>
      <c r="AN836" s="112">
        <f t="shared" ref="AN836:AN899" si="170">B1837/SUM($B1837:$K1837)</f>
        <v>0.20878240681055227</v>
      </c>
      <c r="AO836" s="112">
        <f t="shared" ref="AO836:AO899" si="171">C1837/SUM($B1837:$K1837)</f>
        <v>0.15879075665951592</v>
      </c>
      <c r="AP836" s="112">
        <f t="shared" ref="AP836:AP899" si="172">D1837/SUM($B1837:$K1837)</f>
        <v>6.0365078637082133E-2</v>
      </c>
      <c r="AQ836" s="112">
        <f t="shared" ref="AQ836:AQ899" si="173">E1837/SUM($B1837:$K1837)</f>
        <v>3.7338302344511701E-2</v>
      </c>
      <c r="AR836" s="112">
        <f t="shared" ref="AR836:AR899" si="174">F1837/SUM($B1837:$K1837)</f>
        <v>1.1361624207063692E-2</v>
      </c>
      <c r="AS836" s="112">
        <f t="shared" ref="AS836:AS899" si="175">G1837/SUM($B1837:$K1837)</f>
        <v>0.23843418661077198</v>
      </c>
      <c r="AT836" s="112">
        <f t="shared" ref="AT836:AT899" si="176">H1837/SUM($B1837:$K1837)</f>
        <v>6.4028446921750345E-2</v>
      </c>
      <c r="AU836" s="112">
        <f t="shared" ref="AU836:AU899" si="177">I1837/SUM($B1837:$K1837)</f>
        <v>6.3710955692943674E-2</v>
      </c>
      <c r="AV836" s="112">
        <f t="shared" ref="AV836:AV899" si="178">J1837/SUM($B1837:$K1837)</f>
        <v>4.6155598280536309E-2</v>
      </c>
      <c r="AW836" s="112">
        <f t="shared" ref="AW836:AW899" si="179">K1837/SUM($B1837:$K1837)</f>
        <v>0.11103264383527189</v>
      </c>
      <c r="AX836" s="112">
        <f t="shared" ref="AX836:AX899" si="180">SUM(AN836:AW836)</f>
        <v>1</v>
      </c>
      <c r="AY836" s="112">
        <f>SUMPRODUCT(AN836:AW836,幕後結果_最佳化!$Z$1005:$AI$1005)</f>
        <v>-8.6247704790267166E-2</v>
      </c>
      <c r="AZ836" s="112">
        <f>(SUMPRODUCT(AN836:AW836,MMULT(AN836:AW836,幕後結果!$AB$9:$AK$18)))*252</f>
        <v>6.0746901161736644E-2</v>
      </c>
      <c r="BA836" s="112">
        <f t="shared" ref="BA836:BA899" si="181">AZ836^0.5</f>
        <v>0.24646886448745742</v>
      </c>
      <c r="BB836" s="88">
        <f t="shared" ref="BB836:BB899" si="182">(AY836-$BC$2)/$BA836</f>
        <v>-0.52399196571475815</v>
      </c>
      <c r="BC836" s="46"/>
      <c r="BD836" s="46"/>
    </row>
    <row r="837" spans="1:56">
      <c r="A837" s="81">
        <v>836</v>
      </c>
      <c r="B837" s="112">
        <v>0.83799355425551014</v>
      </c>
      <c r="C837" s="112">
        <v>0.1602306552285615</v>
      </c>
      <c r="D837" s="112">
        <v>0.62265830102395059</v>
      </c>
      <c r="E837" s="112">
        <v>0.85542219044586587</v>
      </c>
      <c r="F837" s="112">
        <v>0.14035466753538195</v>
      </c>
      <c r="G837" s="112">
        <v>0.32122762455793885</v>
      </c>
      <c r="H837" s="112">
        <v>0.14890801220580974</v>
      </c>
      <c r="I837" s="112">
        <v>0.29256542063452073</v>
      </c>
      <c r="J837" s="112">
        <v>0.7923635123275341</v>
      </c>
      <c r="K837" s="90">
        <v>0.49656240529155471</v>
      </c>
      <c r="L837" s="91"/>
      <c r="M837" s="92">
        <v>836</v>
      </c>
      <c r="N837" s="115">
        <v>0.98624502124962632</v>
      </c>
      <c r="O837" s="115">
        <v>-0.99351034731213494</v>
      </c>
      <c r="P837" s="115">
        <v>0.31246994874218798</v>
      </c>
      <c r="Q837" s="115">
        <v>1.0599757777799561</v>
      </c>
      <c r="R837" s="115">
        <v>-1.078727248075747</v>
      </c>
      <c r="S837" s="115">
        <v>-0.46426869576481894</v>
      </c>
      <c r="T837" s="115">
        <v>-1.0411282620248241</v>
      </c>
      <c r="U837" s="112">
        <v>-0.54590558180867954</v>
      </c>
      <c r="V837" s="112">
        <v>0.81464948651025892</v>
      </c>
      <c r="W837" s="84">
        <v>-8.6168787264577062E-3</v>
      </c>
      <c r="X837" s="46"/>
      <c r="Y837" s="85">
        <v>836</v>
      </c>
      <c r="Z837" s="112">
        <f>(幕後結果!$AB$2+幕後結果!$AB$4*幕後結果_最佳化!$N1838)*12/3</f>
        <v>1.1761825726229151</v>
      </c>
      <c r="AA837" s="112">
        <f>(幕後結果!$AC$2+幕後結果!$AC$4*幕後結果_最佳化!$O1838)*12/3</f>
        <v>-2.661358425015548</v>
      </c>
      <c r="AB837" s="112">
        <f>(幕後結果!$AD$2+幕後結果!$AD$4*幕後結果_最佳化!$P1838)*12/3</f>
        <v>0.92908445220131508</v>
      </c>
      <c r="AC837" s="112">
        <f>(幕後結果!$AE$2+幕後結果!$AE$4*幕後結果_最佳化!$Q1838)*12/3</f>
        <v>1.6170104915295127</v>
      </c>
      <c r="AD837" s="112">
        <f>(幕後結果!$AF$2+幕後結果!$AF$4*幕後結果_最佳化!$R1838)*12/3</f>
        <v>1.3154482829442684</v>
      </c>
      <c r="AE837" s="112">
        <f>(幕後結果!$AG$2+幕後結果!$AG$4*幕後結果_最佳化!$S1838)*12/3</f>
        <v>-1.0380425822006627</v>
      </c>
      <c r="AF837" s="112">
        <f>(幕後結果!$AH$2+幕後結果!$AH$4*幕後結果_最佳化!$T1838)*12/3</f>
        <v>-0.91962170544800037</v>
      </c>
      <c r="AG837" s="112">
        <f>(幕後結果!$AI$2+幕後結果!$AI$4*幕後結果_最佳化!$U1838)*12/3</f>
        <v>0.28654216583785447</v>
      </c>
      <c r="AH837" s="112">
        <f>(幕後結果!$AJ$2+幕後結果!$AJ$4*幕後結果_最佳化!$V1838)*12/3</f>
        <v>1.5463839973766718</v>
      </c>
      <c r="AI837" s="86">
        <f>(幕後結果!$AK$2+幕後結果!$AK$4*幕後結果_最佳化!$W1838)*12/3</f>
        <v>-5.7773711443814574E-2</v>
      </c>
      <c r="AJ837" s="46"/>
      <c r="AK837" s="46"/>
      <c r="AL837" s="46"/>
      <c r="AM837" s="94">
        <v>836</v>
      </c>
      <c r="AN837" s="112">
        <f t="shared" si="170"/>
        <v>4.7929975246975273E-2</v>
      </c>
      <c r="AO837" s="112">
        <f t="shared" si="171"/>
        <v>7.8500554944689785E-2</v>
      </c>
      <c r="AP837" s="112">
        <f t="shared" si="172"/>
        <v>7.138857092923398E-2</v>
      </c>
      <c r="AQ837" s="112">
        <f t="shared" si="173"/>
        <v>4.1819462261514E-2</v>
      </c>
      <c r="AR837" s="112">
        <f t="shared" si="174"/>
        <v>0.10645816442046756</v>
      </c>
      <c r="AS837" s="112">
        <f t="shared" si="175"/>
        <v>1.4796463098347219E-2</v>
      </c>
      <c r="AT837" s="112">
        <f t="shared" si="176"/>
        <v>0.19004636485595094</v>
      </c>
      <c r="AU837" s="112">
        <f t="shared" si="177"/>
        <v>0.21147957265321085</v>
      </c>
      <c r="AV837" s="112">
        <f t="shared" si="178"/>
        <v>7.0096046424189054E-2</v>
      </c>
      <c r="AW837" s="112">
        <f t="shared" si="179"/>
        <v>0.16748482516542135</v>
      </c>
      <c r="AX837" s="112">
        <f t="shared" si="180"/>
        <v>1</v>
      </c>
      <c r="AY837" s="112">
        <f>SUMPRODUCT(AN837:AW837,幕後結果_最佳化!$Z$1005:$AI$1005)</f>
        <v>0.33911831203424603</v>
      </c>
      <c r="AZ837" s="112">
        <f>(SUMPRODUCT(AN837:AW837,MMULT(AN837:AW837,幕後結果!$AB$9:$AK$18)))*252</f>
        <v>5.1453022337802905E-2</v>
      </c>
      <c r="BA837" s="112">
        <f t="shared" si="181"/>
        <v>0.22683258658711913</v>
      </c>
      <c r="BB837" s="88">
        <f t="shared" si="182"/>
        <v>1.305889583551868</v>
      </c>
      <c r="BC837" s="46"/>
      <c r="BD837" s="46"/>
    </row>
    <row r="838" spans="1:56">
      <c r="A838" s="81">
        <v>837</v>
      </c>
      <c r="B838" s="112">
        <v>0.21544110676332928</v>
      </c>
      <c r="C838" s="112">
        <v>0.5997957599261492</v>
      </c>
      <c r="D838" s="112">
        <v>0.36063765902775269</v>
      </c>
      <c r="E838" s="112">
        <v>0.14140687169913124</v>
      </c>
      <c r="F838" s="112">
        <v>0.48914283091024724</v>
      </c>
      <c r="G838" s="112">
        <v>0.67483562047471568</v>
      </c>
      <c r="H838" s="112">
        <v>0.94995341635018749</v>
      </c>
      <c r="I838" s="112">
        <v>0.30974735804313491</v>
      </c>
      <c r="J838" s="112">
        <v>2.6445126063991076E-2</v>
      </c>
      <c r="K838" s="90">
        <v>0.25687871931757478</v>
      </c>
      <c r="L838" s="91"/>
      <c r="M838" s="92">
        <v>837</v>
      </c>
      <c r="N838" s="115">
        <v>-0.78768289450532181</v>
      </c>
      <c r="O838" s="115">
        <v>0.25281848826755632</v>
      </c>
      <c r="P838" s="115">
        <v>-0.35675487852220322</v>
      </c>
      <c r="Q838" s="115">
        <v>-1.0740199428152535</v>
      </c>
      <c r="R838" s="115">
        <v>-2.7218247345320426E-2</v>
      </c>
      <c r="S838" s="115">
        <v>0.45330551929206636</v>
      </c>
      <c r="T838" s="115">
        <v>1.6444021209984205</v>
      </c>
      <c r="U838" s="112">
        <v>-0.49656659305023837</v>
      </c>
      <c r="V838" s="112">
        <v>-1.9358159057853288</v>
      </c>
      <c r="W838" s="84">
        <v>-0.65299820048515234</v>
      </c>
      <c r="X838" s="46"/>
      <c r="Y838" s="85">
        <v>837</v>
      </c>
      <c r="Z838" s="112">
        <f>(幕後結果!$AB$2+幕後結果!$AB$4*幕後結果_最佳化!$N1839)*12/3</f>
        <v>-1.0262383352310056</v>
      </c>
      <c r="AA838" s="112">
        <f>(幕後結果!$AC$2+幕後結果!$AC$4*幕後結果_最佳化!$O1839)*12/3</f>
        <v>-1.0979542554507131</v>
      </c>
      <c r="AB838" s="112">
        <f>(幕後結果!$AD$2+幕後結果!$AD$4*幕後結果_最佳化!$P1839)*12/3</f>
        <v>-5.8118124598570908E-2</v>
      </c>
      <c r="AC838" s="112">
        <f>(幕後結果!$AE$2+幕後結果!$AE$4*幕後結果_最佳化!$Q1839)*12/3</f>
        <v>2.1755504275201787E-2</v>
      </c>
      <c r="AD838" s="112">
        <f>(幕後結果!$AF$2+幕後結果!$AF$4*幕後結果_最佳化!$R1839)*12/3</f>
        <v>1.6046613320036578</v>
      </c>
      <c r="AE838" s="112">
        <f>(幕後結果!$AG$2+幕後結果!$AG$4*幕後結果_最佳化!$S1839)*12/3</f>
        <v>0.35399474745371484</v>
      </c>
      <c r="AF838" s="112">
        <f>(幕後結果!$AH$2+幕後結果!$AH$4*幕後結果_最佳化!$T1839)*12/3</f>
        <v>0.91621909455436867</v>
      </c>
      <c r="AG838" s="112">
        <f>(幕後結果!$AI$2+幕後結果!$AI$4*幕後結果_最佳化!$U1839)*12/3</f>
        <v>-0.58185766185341681</v>
      </c>
      <c r="AH838" s="112">
        <f>(幕後結果!$AJ$2+幕後結果!$AJ$4*幕後結果_最佳化!$V1839)*12/3</f>
        <v>-0.31773839417433147</v>
      </c>
      <c r="AI838" s="86">
        <f>(幕後結果!$AK$2+幕後結果!$AK$4*幕後結果_最佳化!$W1839)*12/3</f>
        <v>-0.64211898651619448</v>
      </c>
      <c r="AJ838" s="46"/>
      <c r="AK838" s="46"/>
      <c r="AL838" s="46"/>
      <c r="AM838" s="94">
        <v>837</v>
      </c>
      <c r="AN838" s="112">
        <f t="shared" si="170"/>
        <v>6.1841279233770391E-2</v>
      </c>
      <c r="AO838" s="112">
        <f t="shared" si="171"/>
        <v>4.2440352898034772E-2</v>
      </c>
      <c r="AP838" s="112">
        <f t="shared" si="172"/>
        <v>4.8823953309080514E-2</v>
      </c>
      <c r="AQ838" s="112">
        <f t="shared" si="173"/>
        <v>0.17172469418439321</v>
      </c>
      <c r="AR838" s="112">
        <f t="shared" si="174"/>
        <v>8.1105403825186662E-2</v>
      </c>
      <c r="AS838" s="112">
        <f t="shared" si="175"/>
        <v>0.17657233013187568</v>
      </c>
      <c r="AT838" s="112">
        <f t="shared" si="176"/>
        <v>0.12991902343418901</v>
      </c>
      <c r="AU838" s="112">
        <f t="shared" si="177"/>
        <v>5.0457371444379201E-2</v>
      </c>
      <c r="AV838" s="112">
        <f t="shared" si="178"/>
        <v>6.8290895134969873E-2</v>
      </c>
      <c r="AW838" s="112">
        <f t="shared" si="179"/>
        <v>0.16882469640412071</v>
      </c>
      <c r="AX838" s="112">
        <f t="shared" si="180"/>
        <v>1.0000000000000002</v>
      </c>
      <c r="AY838" s="112">
        <f>SUMPRODUCT(AN838:AW838,幕後結果_最佳化!$Z$1005:$AI$1005)</f>
        <v>0.37552629188942621</v>
      </c>
      <c r="AZ838" s="112">
        <f>(SUMPRODUCT(AN838:AW838,MMULT(AN838:AW838,幕後結果!$AB$9:$AK$18)))*252</f>
        <v>4.419251352970259E-2</v>
      </c>
      <c r="BA838" s="112">
        <f t="shared" si="181"/>
        <v>0.21022015490837834</v>
      </c>
      <c r="BB838" s="88">
        <f t="shared" si="182"/>
        <v>1.5822759336962575</v>
      </c>
      <c r="BC838" s="46"/>
      <c r="BD838" s="46"/>
    </row>
    <row r="839" spans="1:56">
      <c r="A839" s="81">
        <v>838</v>
      </c>
      <c r="B839" s="112">
        <v>0.33043337305951326</v>
      </c>
      <c r="C839" s="112">
        <v>0.60282546302478379</v>
      </c>
      <c r="D839" s="112">
        <v>0.99710027635922693</v>
      </c>
      <c r="E839" s="112">
        <v>0.73575992235398213</v>
      </c>
      <c r="F839" s="112">
        <v>0.78363210152995699</v>
      </c>
      <c r="G839" s="112">
        <v>0.92708514675987086</v>
      </c>
      <c r="H839" s="112">
        <v>0.47105283668415576</v>
      </c>
      <c r="I839" s="112">
        <v>0.27848102384044449</v>
      </c>
      <c r="J839" s="112">
        <v>0.22731775801988885</v>
      </c>
      <c r="K839" s="90">
        <v>0.47173565396728812</v>
      </c>
      <c r="L839" s="91"/>
      <c r="M839" s="92">
        <v>838</v>
      </c>
      <c r="N839" s="115">
        <v>-0.43871680873096086</v>
      </c>
      <c r="O839" s="115">
        <v>0.2606673146644603</v>
      </c>
      <c r="P839" s="115">
        <v>2.7589101789500106</v>
      </c>
      <c r="Q839" s="115">
        <v>0.63032777356379688</v>
      </c>
      <c r="R839" s="115">
        <v>0.78451872854647986</v>
      </c>
      <c r="S839" s="115">
        <v>1.454420692442141</v>
      </c>
      <c r="T839" s="115">
        <v>-7.2623565886536415E-2</v>
      </c>
      <c r="U839" s="112">
        <v>-0.58735985791613854</v>
      </c>
      <c r="V839" s="112">
        <v>-0.74770930718836104</v>
      </c>
      <c r="W839" s="84">
        <v>-7.090758334364021E-2</v>
      </c>
      <c r="X839" s="46"/>
      <c r="Y839" s="85">
        <v>838</v>
      </c>
      <c r="Z839" s="112">
        <f>(幕後結果!$AB$2+幕後結果!$AB$4*幕後結果_最佳化!$N1840)*12/3</f>
        <v>-0.59297935293785575</v>
      </c>
      <c r="AA839" s="112">
        <f>(幕後結果!$AC$2+幕後結果!$AC$4*幕後結果_最佳化!$O1840)*12/3</f>
        <v>-1.0568180561803131</v>
      </c>
      <c r="AB839" s="112">
        <f>(幕後結果!$AD$2+幕後結果!$AD$4*幕後結果_最佳化!$P1840)*12/3</f>
        <v>2.7457767107020317</v>
      </c>
      <c r="AC839" s="112">
        <f>(幕後結果!$AE$2+幕後結果!$AE$4*幕後結果_最佳化!$Q1840)*12/3</f>
        <v>2.0142930055675317</v>
      </c>
      <c r="AD839" s="112">
        <f>(幕後結果!$AF$2+幕後結果!$AF$4*幕後結果_最佳化!$R1840)*12/3</f>
        <v>3.3803670045352199</v>
      </c>
      <c r="AE839" s="112">
        <f>(幕後結果!$AG$2+幕後結果!$AG$4*幕後結果_最佳化!$S1840)*12/3</f>
        <v>1.7268898333987355</v>
      </c>
      <c r="AF839" s="112">
        <f>(幕後結果!$AH$2+幕後結果!$AH$4*幕後結果_最佳化!$T1840)*12/3</f>
        <v>0.2882612324378464</v>
      </c>
      <c r="AG839" s="112">
        <f>(幕後結果!$AI$2+幕後結果!$AI$4*幕後結果_最佳化!$U1840)*12/3</f>
        <v>0.99740881299451634</v>
      </c>
      <c r="AH839" s="112">
        <f>(幕後結果!$AJ$2+幕後結果!$AJ$4*幕後結果_最佳化!$V1840)*12/3</f>
        <v>0.8668369213073408</v>
      </c>
      <c r="AI839" s="86">
        <f>(幕後結果!$AK$2+幕後結果!$AK$4*幕後結果_最佳化!$W1840)*12/3</f>
        <v>0.48570239456417502</v>
      </c>
      <c r="AJ839" s="46"/>
      <c r="AK839" s="46"/>
      <c r="AL839" s="46"/>
      <c r="AM839" s="94">
        <v>838</v>
      </c>
      <c r="AN839" s="112">
        <f t="shared" si="170"/>
        <v>0.14319426224041854</v>
      </c>
      <c r="AO839" s="112">
        <f t="shared" si="171"/>
        <v>0.17020210179378206</v>
      </c>
      <c r="AP839" s="112">
        <f t="shared" si="172"/>
        <v>8.053960673710954E-2</v>
      </c>
      <c r="AQ839" s="112">
        <f t="shared" si="173"/>
        <v>5.8473893008051678E-3</v>
      </c>
      <c r="AR839" s="112">
        <f t="shared" si="174"/>
        <v>7.8036352018447566E-2</v>
      </c>
      <c r="AS839" s="112">
        <f t="shared" si="175"/>
        <v>0.10871481126691106</v>
      </c>
      <c r="AT839" s="112">
        <f t="shared" si="176"/>
        <v>3.5896234791568081E-3</v>
      </c>
      <c r="AU839" s="112">
        <f t="shared" si="177"/>
        <v>0.10092155567079834</v>
      </c>
      <c r="AV839" s="112">
        <f t="shared" si="178"/>
        <v>0.18212421032042106</v>
      </c>
      <c r="AW839" s="112">
        <f t="shared" si="179"/>
        <v>0.12683008717214989</v>
      </c>
      <c r="AX839" s="112">
        <f t="shared" si="180"/>
        <v>1</v>
      </c>
      <c r="AY839" s="112">
        <f>SUMPRODUCT(AN839:AW839,幕後結果_最佳化!$Z$1005:$AI$1005)</f>
        <v>0.21052795661574905</v>
      </c>
      <c r="AZ839" s="112">
        <f>(SUMPRODUCT(AN839:AW839,MMULT(AN839:AW839,幕後結果!$AB$9:$AK$18)))*252</f>
        <v>6.172518591028895E-2</v>
      </c>
      <c r="BA839" s="112">
        <f t="shared" si="181"/>
        <v>0.2484455391233438</v>
      </c>
      <c r="BB839" s="88">
        <f t="shared" si="182"/>
        <v>0.67470704930841252</v>
      </c>
      <c r="BC839" s="46"/>
      <c r="BD839" s="46"/>
    </row>
    <row r="840" spans="1:56">
      <c r="A840" s="81">
        <v>839</v>
      </c>
      <c r="B840" s="112">
        <v>0.11605814669750014</v>
      </c>
      <c r="C840" s="112">
        <v>0.58287798274365521</v>
      </c>
      <c r="D840" s="112">
        <v>0.48825493066812409</v>
      </c>
      <c r="E840" s="112">
        <v>9.1388773857057126E-2</v>
      </c>
      <c r="F840" s="112">
        <v>0.89815306197150413</v>
      </c>
      <c r="G840" s="112">
        <v>0.89532292647700928</v>
      </c>
      <c r="H840" s="112">
        <v>0.8187984367526342</v>
      </c>
      <c r="I840" s="112">
        <v>0.33176323554811304</v>
      </c>
      <c r="J840" s="112">
        <v>6.6189342414069152E-2</v>
      </c>
      <c r="K840" s="90">
        <v>0.57602440912272157</v>
      </c>
      <c r="L840" s="91"/>
      <c r="M840" s="92">
        <v>839</v>
      </c>
      <c r="N840" s="115">
        <v>-1.194925104593771</v>
      </c>
      <c r="O840" s="115">
        <v>0.20926159021215002</v>
      </c>
      <c r="P840" s="115">
        <v>-2.944477706675331E-2</v>
      </c>
      <c r="Q840" s="115">
        <v>-1.3322515330544766</v>
      </c>
      <c r="R840" s="115">
        <v>1.271097748986411</v>
      </c>
      <c r="S840" s="115">
        <v>1.2553433435688641</v>
      </c>
      <c r="T840" s="115">
        <v>0.91079551417575089</v>
      </c>
      <c r="U840" s="112">
        <v>-0.43504953701175492</v>
      </c>
      <c r="V840" s="112">
        <v>-1.5047876308364898</v>
      </c>
      <c r="W840" s="84">
        <v>0.19173322149538183</v>
      </c>
      <c r="X840" s="46"/>
      <c r="Y840" s="85">
        <v>839</v>
      </c>
      <c r="Z840" s="112">
        <f>(幕後結果!$AB$2+幕後結果!$AB$4*幕後結果_最佳化!$N1841)*12/3</f>
        <v>-1.5318500627953293</v>
      </c>
      <c r="AA840" s="112">
        <f>(幕後結果!$AC$2+幕後結果!$AC$4*幕後結果_最佳化!$O1841)*12/3</f>
        <v>-1.1933621069336697</v>
      </c>
      <c r="AB840" s="112">
        <f>(幕後結果!$AD$2+幕後結果!$AD$4*幕後結果_最佳化!$P1841)*12/3</f>
        <v>9.823707656324715E-2</v>
      </c>
      <c r="AC840" s="112">
        <f>(幕後結果!$AE$2+幕後結果!$AE$4*幕後結果_最佳化!$Q1841)*12/3</f>
        <v>-0.12013645472875267</v>
      </c>
      <c r="AD840" s="112">
        <f>(幕後結果!$AF$2+幕後結果!$AF$4*幕後結果_最佳化!$R1841)*12/3</f>
        <v>2.774668130770058</v>
      </c>
      <c r="AE840" s="112">
        <f>(幕後結果!$AG$2+幕後結果!$AG$4*幕後結果_最佳化!$S1841)*12/3</f>
        <v>1.4036077246845278</v>
      </c>
      <c r="AF840" s="112">
        <f>(幕後結果!$AH$2+幕後結果!$AH$4*幕後結果_最佳化!$T1841)*12/3</f>
        <v>0.59677929926939821</v>
      </c>
      <c r="AG840" s="112">
        <f>(幕後結果!$AI$2+幕後結果!$AI$4*幕後結果_最佳化!$U1841)*12/3</f>
        <v>-0.55872508742183746</v>
      </c>
      <c r="AH840" s="112">
        <f>(幕後結果!$AJ$2+幕後結果!$AJ$4*幕後結果_最佳化!$V1841)*12/3</f>
        <v>0.32802921555438969</v>
      </c>
      <c r="AI840" s="86">
        <f>(幕後結果!$AK$2+幕後結果!$AK$4*幕後結果_最佳化!$W1841)*12/3</f>
        <v>0.1494031977904007</v>
      </c>
      <c r="AJ840" s="46"/>
      <c r="AK840" s="46"/>
      <c r="AL840" s="46"/>
      <c r="AM840" s="94">
        <v>839</v>
      </c>
      <c r="AN840" s="112">
        <f t="shared" si="170"/>
        <v>6.1863229780102183E-2</v>
      </c>
      <c r="AO840" s="112">
        <f t="shared" si="171"/>
        <v>0.19364469121763592</v>
      </c>
      <c r="AP840" s="112">
        <f t="shared" si="172"/>
        <v>0.18985815139551587</v>
      </c>
      <c r="AQ840" s="112">
        <f t="shared" si="173"/>
        <v>0.14329635994386247</v>
      </c>
      <c r="AR840" s="112">
        <f t="shared" si="174"/>
        <v>0.11775535647630678</v>
      </c>
      <c r="AS840" s="112">
        <f t="shared" si="175"/>
        <v>7.1095152988011015E-2</v>
      </c>
      <c r="AT840" s="112">
        <f t="shared" si="176"/>
        <v>5.4059018764780954E-2</v>
      </c>
      <c r="AU840" s="112">
        <f t="shared" si="177"/>
        <v>1.8645934178694135E-2</v>
      </c>
      <c r="AV840" s="112">
        <f t="shared" si="178"/>
        <v>2.7292965344286567E-2</v>
      </c>
      <c r="AW840" s="112">
        <f t="shared" si="179"/>
        <v>0.12248913991080425</v>
      </c>
      <c r="AX840" s="112">
        <f t="shared" si="180"/>
        <v>1.0000000000000002</v>
      </c>
      <c r="AY840" s="112">
        <f>SUMPRODUCT(AN840:AW840,幕後結果_最佳化!$Z$1005:$AI$1005)</f>
        <v>0.23375328283129668</v>
      </c>
      <c r="AZ840" s="112">
        <f>(SUMPRODUCT(AN840:AW840,MMULT(AN840:AW840,幕後結果!$AB$9:$AK$18)))*252</f>
        <v>6.0204673523416102E-2</v>
      </c>
      <c r="BA840" s="112">
        <f t="shared" si="181"/>
        <v>0.24536640667258447</v>
      </c>
      <c r="BB840" s="88">
        <f t="shared" si="182"/>
        <v>0.77782971768409281</v>
      </c>
      <c r="BC840" s="46"/>
      <c r="BD840" s="46"/>
    </row>
    <row r="841" spans="1:56">
      <c r="A841" s="81">
        <v>840</v>
      </c>
      <c r="B841" s="112">
        <v>0.1113975824302873</v>
      </c>
      <c r="C841" s="112">
        <v>0.55260162699597881</v>
      </c>
      <c r="D841" s="112">
        <v>0.72768150718100166</v>
      </c>
      <c r="E841" s="112">
        <v>0.68156501856380891</v>
      </c>
      <c r="F841" s="112">
        <v>0.17676468350168739</v>
      </c>
      <c r="G841" s="112">
        <v>0.66619597075446646</v>
      </c>
      <c r="H841" s="112">
        <v>0.38489970013284758</v>
      </c>
      <c r="I841" s="112">
        <v>0.88152810155421868</v>
      </c>
      <c r="J841" s="112">
        <v>0.71033093517959855</v>
      </c>
      <c r="K841" s="90">
        <v>0.55262945548289899</v>
      </c>
      <c r="L841" s="91"/>
      <c r="M841" s="92">
        <v>840</v>
      </c>
      <c r="N841" s="115">
        <v>-1.2191291835810525</v>
      </c>
      <c r="O841" s="115">
        <v>0.13223711417541043</v>
      </c>
      <c r="P841" s="115">
        <v>0.60581593703004311</v>
      </c>
      <c r="Q841" s="115">
        <v>0.47207961409337884</v>
      </c>
      <c r="R841" s="115">
        <v>-0.92776522366313408</v>
      </c>
      <c r="S841" s="115">
        <v>0.4294331157009445</v>
      </c>
      <c r="T841" s="115">
        <v>-0.29263729957449264</v>
      </c>
      <c r="U841" s="112">
        <v>1.1826603180050486</v>
      </c>
      <c r="V841" s="112">
        <v>0.55435176558983634</v>
      </c>
      <c r="W841" s="84">
        <v>0.13230748274573864</v>
      </c>
      <c r="X841" s="46"/>
      <c r="Y841" s="85">
        <v>840</v>
      </c>
      <c r="Z841" s="112">
        <f>(幕後結果!$AB$2+幕後結果!$AB$4*幕後結果_最佳化!$N1842)*12/3</f>
        <v>-1.5619006466682652</v>
      </c>
      <c r="AA841" s="112">
        <f>(幕後結果!$AC$2+幕後結果!$AC$4*幕後結果_最佳化!$O1842)*12/3</f>
        <v>-1.301610425319659</v>
      </c>
      <c r="AB841" s="112">
        <f>(幕後結果!$AD$2+幕後結果!$AD$4*幕後結果_最佳化!$P1842)*12/3</f>
        <v>0.63322537272913748</v>
      </c>
      <c r="AC841" s="112">
        <f>(幕後結果!$AE$2+幕後結果!$AE$4*幕後結果_最佳化!$Q1842)*12/3</f>
        <v>1.3232669959434511</v>
      </c>
      <c r="AD841" s="112">
        <f>(幕後結果!$AF$2+幕後結果!$AF$4*幕後結果_最佳化!$R1842)*12/3</f>
        <v>1.0132054111907942</v>
      </c>
      <c r="AE841" s="112">
        <f>(幕後結果!$AG$2+幕後結果!$AG$4*幕後結果_最佳化!$S1842)*12/3</f>
        <v>0.26786963431301836</v>
      </c>
      <c r="AF841" s="112">
        <f>(幕後結果!$AH$2+幕後結果!$AH$4*幕後結果_最佳化!$T1842)*12/3</f>
        <v>-0.25212393778512454</v>
      </c>
      <c r="AG841" s="112">
        <f>(幕後結果!$AI$2+幕後結果!$AI$4*幕後結果_最佳化!$U1842)*12/3</f>
        <v>1.2652464127254135</v>
      </c>
      <c r="AH841" s="112">
        <f>(幕後結果!$AJ$2+幕後結果!$AJ$4*幕後結果_最佳化!$V1842)*12/3</f>
        <v>0.92188031645865065</v>
      </c>
      <c r="AI841" s="86">
        <f>(幕後結果!$AK$2+幕後結果!$AK$4*幕後結果_最佳化!$W1842)*12/3</f>
        <v>-1.0175674250710615E-2</v>
      </c>
      <c r="AJ841" s="46"/>
      <c r="AK841" s="46"/>
      <c r="AL841" s="46"/>
      <c r="AM841" s="94">
        <v>840</v>
      </c>
      <c r="AN841" s="112">
        <f t="shared" si="170"/>
        <v>9.2020165318182037E-2</v>
      </c>
      <c r="AO841" s="112">
        <f t="shared" si="171"/>
        <v>8.9549864342202926E-2</v>
      </c>
      <c r="AP841" s="112">
        <f t="shared" si="172"/>
        <v>0.21397170852267497</v>
      </c>
      <c r="AQ841" s="112">
        <f t="shared" si="173"/>
        <v>4.6868345577621359E-2</v>
      </c>
      <c r="AR841" s="112">
        <f t="shared" si="174"/>
        <v>3.6450514020984363E-2</v>
      </c>
      <c r="AS841" s="112">
        <f t="shared" si="175"/>
        <v>0.12220666804091443</v>
      </c>
      <c r="AT841" s="112">
        <f t="shared" si="176"/>
        <v>2.3395673559171937E-2</v>
      </c>
      <c r="AU841" s="112">
        <f t="shared" si="177"/>
        <v>5.1863290618297968E-2</v>
      </c>
      <c r="AV841" s="112">
        <f t="shared" si="178"/>
        <v>0.21738538300158639</v>
      </c>
      <c r="AW841" s="112">
        <f t="shared" si="179"/>
        <v>0.10628838699836352</v>
      </c>
      <c r="AX841" s="112">
        <f t="shared" si="180"/>
        <v>0.99999999999999989</v>
      </c>
      <c r="AY841" s="112">
        <f>SUMPRODUCT(AN841:AW841,幕後結果_最佳化!$Z$1005:$AI$1005)</f>
        <v>0.35520905664868452</v>
      </c>
      <c r="AZ841" s="112">
        <f>(SUMPRODUCT(AN841:AW841,MMULT(AN841:AW841,幕後結果!$AB$9:$AK$18)))*252</f>
        <v>5.1328605845952426E-2</v>
      </c>
      <c r="BA841" s="112">
        <f t="shared" si="181"/>
        <v>0.22655817320492419</v>
      </c>
      <c r="BB841" s="88">
        <f t="shared" si="182"/>
        <v>1.3784938862752825</v>
      </c>
      <c r="BC841" s="46"/>
      <c r="BD841" s="46"/>
    </row>
    <row r="842" spans="1:56">
      <c r="A842" s="81">
        <v>841</v>
      </c>
      <c r="B842" s="112">
        <v>0.33926066076551087</v>
      </c>
      <c r="C842" s="112">
        <v>2.6600551370051351E-2</v>
      </c>
      <c r="D842" s="112">
        <v>0.40220419425088982</v>
      </c>
      <c r="E842" s="112">
        <v>0.75938899498991996</v>
      </c>
      <c r="F842" s="112">
        <v>0.8164738398243212</v>
      </c>
      <c r="G842" s="112">
        <v>3.7275259378291015E-2</v>
      </c>
      <c r="H842" s="112">
        <v>0.54640653403471506</v>
      </c>
      <c r="I842" s="112">
        <v>8.9379655835968741E-2</v>
      </c>
      <c r="J842" s="112">
        <v>7.088692808678676E-2</v>
      </c>
      <c r="K842" s="90">
        <v>0.78696414384360946</v>
      </c>
      <c r="L842" s="91"/>
      <c r="M842" s="92">
        <v>841</v>
      </c>
      <c r="N842" s="115">
        <v>-0.41448176130654407</v>
      </c>
      <c r="O842" s="115">
        <v>-1.9332849665158787</v>
      </c>
      <c r="P842" s="115">
        <v>-0.2476459065791265</v>
      </c>
      <c r="Q842" s="115">
        <v>0.70433847681137329</v>
      </c>
      <c r="R842" s="115">
        <v>0.90200856041991417</v>
      </c>
      <c r="S842" s="115">
        <v>-1.7832198726752422</v>
      </c>
      <c r="T842" s="115">
        <v>0.11658751487860661</v>
      </c>
      <c r="U842" s="112">
        <v>-1.3445849330768511</v>
      </c>
      <c r="V842" s="112">
        <v>-1.4692173118728247</v>
      </c>
      <c r="W842" s="84">
        <v>0.79593173879786228</v>
      </c>
      <c r="X842" s="46"/>
      <c r="Y842" s="85">
        <v>841</v>
      </c>
      <c r="Z842" s="112">
        <f>(幕後結果!$AB$2+幕後結果!$AB$4*幕後結果_最佳化!$N1843)*12/3</f>
        <v>-0.56289032018950347</v>
      </c>
      <c r="AA842" s="112">
        <f>(幕後結果!$AC$2+幕後結果!$AC$4*幕後結果_最佳化!$O1843)*12/3</f>
        <v>-4.0781386357045761</v>
      </c>
      <c r="AB842" s="112">
        <f>(幕後結果!$AD$2+幕後結果!$AD$4*幕後結果_最佳化!$P1843)*12/3</f>
        <v>-7.326548303412117E-2</v>
      </c>
      <c r="AC842" s="112">
        <f>(幕後結果!$AE$2+幕後結果!$AE$4*幕後結果_最佳化!$Q1843)*12/3</f>
        <v>0.98104093693729266</v>
      </c>
      <c r="AD842" s="112">
        <f>(幕後結果!$AF$2+幕後結果!$AF$4*幕後結果_最佳化!$R1843)*12/3</f>
        <v>2.4767374551328283</v>
      </c>
      <c r="AE842" s="112">
        <f>(幕後結果!$AG$2+幕後結果!$AG$4*幕後結果_最佳化!$S1843)*12/3</f>
        <v>-2.2971168670124289</v>
      </c>
      <c r="AF842" s="112">
        <f>(幕後結果!$AH$2+幕後結果!$AH$4*幕後結果_最佳化!$T1843)*12/3</f>
        <v>2.0626324931239309E-2</v>
      </c>
      <c r="AG842" s="112">
        <f>(幕後結果!$AI$2+幕後結果!$AI$4*幕後結果_最佳化!$U1843)*12/3</f>
        <v>-1.0080971810933985</v>
      </c>
      <c r="AH842" s="112">
        <f>(幕後結果!$AJ$2+幕後結果!$AJ$4*幕後結果_最佳化!$V1843)*12/3</f>
        <v>0.17356912262039792</v>
      </c>
      <c r="AI842" s="86">
        <f>(幕後結果!$AK$2+幕後結果!$AK$4*幕後結果_最佳化!$W1843)*12/3</f>
        <v>-0.1257640661070068</v>
      </c>
      <c r="AJ842" s="46"/>
      <c r="AK842" s="46"/>
      <c r="AL842" s="46"/>
      <c r="AM842" s="94">
        <v>841</v>
      </c>
      <c r="AN842" s="112">
        <f t="shared" si="170"/>
        <v>2.7355495584646356E-2</v>
      </c>
      <c r="AO842" s="112">
        <f t="shared" si="171"/>
        <v>8.9939091188073597E-2</v>
      </c>
      <c r="AP842" s="112">
        <f t="shared" si="172"/>
        <v>0.1614343826812229</v>
      </c>
      <c r="AQ842" s="112">
        <f t="shared" si="173"/>
        <v>2.8942786494922441E-2</v>
      </c>
      <c r="AR842" s="112">
        <f t="shared" si="174"/>
        <v>4.5445721396423562E-2</v>
      </c>
      <c r="AS842" s="112">
        <f t="shared" si="175"/>
        <v>0.24250939778310249</v>
      </c>
      <c r="AT842" s="112">
        <f t="shared" si="176"/>
        <v>0.13951100142146966</v>
      </c>
      <c r="AU842" s="112">
        <f t="shared" si="177"/>
        <v>0.10972802481600261</v>
      </c>
      <c r="AV842" s="112">
        <f t="shared" si="178"/>
        <v>2.4789455838597322E-2</v>
      </c>
      <c r="AW842" s="112">
        <f t="shared" si="179"/>
        <v>0.13034464279553901</v>
      </c>
      <c r="AX842" s="112">
        <f t="shared" si="180"/>
        <v>1</v>
      </c>
      <c r="AY842" s="112">
        <f>SUMPRODUCT(AN842:AW842,幕後結果_最佳化!$Z$1005:$AI$1005)</f>
        <v>0.12131323796338239</v>
      </c>
      <c r="AZ842" s="112">
        <f>(SUMPRODUCT(AN842:AW842,MMULT(AN842:AW842,幕後結果!$AB$9:$AK$18)))*252</f>
        <v>5.1623166154372062E-2</v>
      </c>
      <c r="BA842" s="112">
        <f t="shared" si="181"/>
        <v>0.22720731976406935</v>
      </c>
      <c r="BB842" s="88">
        <f t="shared" si="182"/>
        <v>0.345117569472701</v>
      </c>
      <c r="BC842" s="46"/>
      <c r="BD842" s="46"/>
    </row>
    <row r="843" spans="1:56">
      <c r="A843" s="81">
        <v>842</v>
      </c>
      <c r="B843" s="112">
        <v>0.54635247590701597</v>
      </c>
      <c r="C843" s="112">
        <v>0.30703463734410064</v>
      </c>
      <c r="D843" s="112">
        <v>0.6540308327644162</v>
      </c>
      <c r="E843" s="112">
        <v>0.94075052205831877</v>
      </c>
      <c r="F843" s="112">
        <v>0.11397906409969205</v>
      </c>
      <c r="G843" s="112">
        <v>0.60760983618631004</v>
      </c>
      <c r="H843" s="112">
        <v>0.40698212675751955</v>
      </c>
      <c r="I843" s="112">
        <v>0.81467325729785145</v>
      </c>
      <c r="J843" s="112">
        <v>0.78360770487513465</v>
      </c>
      <c r="K843" s="90">
        <v>0.59894580140063924</v>
      </c>
      <c r="L843" s="91"/>
      <c r="M843" s="92">
        <v>842</v>
      </c>
      <c r="N843" s="115">
        <v>0.11645108826861723</v>
      </c>
      <c r="O843" s="115">
        <v>-0.50427338916006759</v>
      </c>
      <c r="P843" s="115">
        <v>0.39622597003604587</v>
      </c>
      <c r="Q843" s="115">
        <v>1.5611050961133146</v>
      </c>
      <c r="R843" s="115">
        <v>-1.2056353357577181</v>
      </c>
      <c r="S843" s="115">
        <v>0.27309482111155925</v>
      </c>
      <c r="T843" s="115">
        <v>-0.23531500017161996</v>
      </c>
      <c r="U843" s="112">
        <v>0.89524995608249569</v>
      </c>
      <c r="V843" s="112">
        <v>0.78443554190742726</v>
      </c>
      <c r="W843" s="84">
        <v>0.25061937942098256</v>
      </c>
      <c r="X843" s="46"/>
      <c r="Y843" s="85">
        <v>842</v>
      </c>
      <c r="Z843" s="112">
        <f>(幕後結果!$AB$2+幕後結果!$AB$4*幕後結果_最佳化!$N1844)*12/3</f>
        <v>9.6289569920715079E-2</v>
      </c>
      <c r="AA843" s="112">
        <f>(幕後結果!$AC$2+幕後結果!$AC$4*幕後結果_最佳化!$O1844)*12/3</f>
        <v>-2.0627263277590386</v>
      </c>
      <c r="AB843" s="112">
        <f>(幕後結果!$AD$2+幕後結果!$AD$4*幕後結果_最佳化!$P1844)*12/3</f>
        <v>0.78933635852544415</v>
      </c>
      <c r="AC843" s="112">
        <f>(幕後結果!$AE$2+幕後結果!$AE$4*幕後結果_最佳化!$Q1844)*12/3</f>
        <v>2.0329914558110054</v>
      </c>
      <c r="AD843" s="112">
        <f>(幕後結果!$AF$2+幕後結果!$AF$4*幕後結果_最佳化!$R1844)*12/3</f>
        <v>1.1716707360641947</v>
      </c>
      <c r="AE843" s="112">
        <f>(幕後結果!$AG$2+幕後結果!$AG$4*幕後結果_最佳化!$S1844)*12/3</f>
        <v>-0.10341809539157205</v>
      </c>
      <c r="AF843" s="112">
        <f>(幕後結果!$AH$2+幕後結果!$AH$4*幕後結果_最佳化!$T1844)*12/3</f>
        <v>-0.29648908929198059</v>
      </c>
      <c r="AG843" s="112">
        <f>(幕後結果!$AI$2+幕後結果!$AI$4*幕後結果_最佳化!$U1844)*12/3</f>
        <v>1.7013966842349921</v>
      </c>
      <c r="AH843" s="112">
        <f>(幕後結果!$AJ$2+幕後結果!$AJ$4*幕後結果_最佳化!$V1844)*12/3</f>
        <v>1.2471158439687489</v>
      </c>
      <c r="AI843" s="86">
        <f>(幕後結果!$AK$2+幕後結果!$AK$4*幕後結果_最佳化!$W1844)*12/3</f>
        <v>0.12964657156943449</v>
      </c>
      <c r="AJ843" s="46"/>
      <c r="AK843" s="46"/>
      <c r="AL843" s="46"/>
      <c r="AM843" s="94">
        <v>842</v>
      </c>
      <c r="AN843" s="112">
        <f t="shared" si="170"/>
        <v>0.1147774857736186</v>
      </c>
      <c r="AO843" s="112">
        <f t="shared" si="171"/>
        <v>0.16233403141160974</v>
      </c>
      <c r="AP843" s="112">
        <f t="shared" si="172"/>
        <v>0.16765693712621538</v>
      </c>
      <c r="AQ843" s="112">
        <f t="shared" si="173"/>
        <v>0.11287968053754401</v>
      </c>
      <c r="AR843" s="112">
        <f t="shared" si="174"/>
        <v>0.1431729722144961</v>
      </c>
      <c r="AS843" s="112">
        <f t="shared" si="175"/>
        <v>3.5855290429931679E-2</v>
      </c>
      <c r="AT843" s="112">
        <f t="shared" si="176"/>
        <v>2.080865713899244E-2</v>
      </c>
      <c r="AU843" s="112">
        <f t="shared" si="177"/>
        <v>0.19645786906821383</v>
      </c>
      <c r="AV843" s="112">
        <f t="shared" si="178"/>
        <v>3.8396121621819469E-2</v>
      </c>
      <c r="AW843" s="112">
        <f t="shared" si="179"/>
        <v>7.6609546775586465E-3</v>
      </c>
      <c r="AX843" s="112">
        <f t="shared" si="180"/>
        <v>0.99999999999999989</v>
      </c>
      <c r="AY843" s="112">
        <f>SUMPRODUCT(AN843:AW843,幕後結果_最佳化!$Z$1005:$AI$1005)</f>
        <v>0.35903150305992748</v>
      </c>
      <c r="AZ843" s="112">
        <f>(SUMPRODUCT(AN843:AW843,MMULT(AN843:AW843,幕後結果!$AB$9:$AK$18)))*252</f>
        <v>6.7557489525184422E-2</v>
      </c>
      <c r="BA843" s="112">
        <f t="shared" si="181"/>
        <v>0.25991823623052002</v>
      </c>
      <c r="BB843" s="88">
        <f t="shared" si="182"/>
        <v>1.2162728850604858</v>
      </c>
      <c r="BC843" s="46"/>
      <c r="BD843" s="46"/>
    </row>
    <row r="844" spans="1:56">
      <c r="A844" s="81">
        <v>843</v>
      </c>
      <c r="B844" s="112">
        <v>0.92584726637208159</v>
      </c>
      <c r="C844" s="112">
        <v>0.79751887010598788</v>
      </c>
      <c r="D844" s="112">
        <v>0.77082154525474023</v>
      </c>
      <c r="E844" s="112">
        <v>4.708632045835226E-2</v>
      </c>
      <c r="F844" s="112">
        <v>0.20612877563189458</v>
      </c>
      <c r="G844" s="112">
        <v>0.94252414026659448</v>
      </c>
      <c r="H844" s="112">
        <v>0.55733521827494426</v>
      </c>
      <c r="I844" s="112">
        <v>0.52001489653308552</v>
      </c>
      <c r="J844" s="112">
        <v>5.4951709764985646E-2</v>
      </c>
      <c r="K844" s="90">
        <v>0.47079526937823757</v>
      </c>
      <c r="L844" s="91"/>
      <c r="M844" s="92">
        <v>843</v>
      </c>
      <c r="N844" s="115">
        <v>1.4455428458164683</v>
      </c>
      <c r="O844" s="115">
        <v>0.83279162340049628</v>
      </c>
      <c r="P844" s="115">
        <v>0.741555143882763</v>
      </c>
      <c r="Q844" s="115">
        <v>-1.6737861212874758</v>
      </c>
      <c r="R844" s="115">
        <v>-0.81992730250774026</v>
      </c>
      <c r="S844" s="115">
        <v>1.5763215422287125</v>
      </c>
      <c r="T844" s="115">
        <v>0.14421643488321542</v>
      </c>
      <c r="U844" s="112">
        <v>5.019097056263512E-2</v>
      </c>
      <c r="V844" s="112">
        <v>-1.598627392168664</v>
      </c>
      <c r="W844" s="84">
        <v>-7.3270911459997382E-2</v>
      </c>
      <c r="X844" s="46"/>
      <c r="Y844" s="85">
        <v>843</v>
      </c>
      <c r="Z844" s="112">
        <f>(幕後結果!$AB$2+幕後結果!$AB$4*幕後結果_最佳化!$N1845)*12/3</f>
        <v>1.7464239690030674</v>
      </c>
      <c r="AA844" s="112">
        <f>(幕後結果!$AC$2+幕後結果!$AC$4*幕後結果_最佳化!$O1845)*12/3</f>
        <v>-0.10467499597209118</v>
      </c>
      <c r="AB844" s="112">
        <f>(幕後結果!$AD$2+幕後結果!$AD$4*幕後結果_最佳化!$P1845)*12/3</f>
        <v>1.6244683184918793</v>
      </c>
      <c r="AC844" s="112">
        <f>(幕後結果!$AE$2+幕後結果!$AE$4*幕後結果_最佳化!$Q1845)*12/3</f>
        <v>7.9116518198144692E-2</v>
      </c>
      <c r="AD844" s="112">
        <f>(幕後結果!$AF$2+幕後結果!$AF$4*幕後結果_最佳化!$R1845)*12/3</f>
        <v>1.6799595585025557</v>
      </c>
      <c r="AE844" s="112">
        <f>(幕後結果!$AG$2+幕後結果!$AG$4*幕後結果_最佳化!$S1845)*12/3</f>
        <v>1.4569433181521811</v>
      </c>
      <c r="AF844" s="112">
        <f>(幕後結果!$AH$2+幕後結果!$AH$4*幕後結果_最佳化!$T1845)*12/3</f>
        <v>-0.18321302995454744</v>
      </c>
      <c r="AG844" s="112">
        <f>(幕後結果!$AI$2+幕後結果!$AI$4*幕後結果_最佳化!$U1845)*12/3</f>
        <v>0.24511566776576299</v>
      </c>
      <c r="AH844" s="112">
        <f>(幕後結果!$AJ$2+幕後結果!$AJ$4*幕後結果_最佳化!$V1845)*12/3</f>
        <v>5.783846059852249E-2</v>
      </c>
      <c r="AI844" s="86">
        <f>(幕後結果!$AK$2+幕後結果!$AK$4*幕後結果_最佳化!$W1845)*12/3</f>
        <v>0.3498672527864885</v>
      </c>
      <c r="AJ844" s="46"/>
      <c r="AK844" s="46"/>
      <c r="AL844" s="46"/>
      <c r="AM844" s="94">
        <v>843</v>
      </c>
      <c r="AN844" s="112">
        <f t="shared" si="170"/>
        <v>0.13147491685929416</v>
      </c>
      <c r="AO844" s="112">
        <f t="shared" si="171"/>
        <v>9.4584807242550195E-2</v>
      </c>
      <c r="AP844" s="112">
        <f t="shared" si="172"/>
        <v>0.11291546733256994</v>
      </c>
      <c r="AQ844" s="112">
        <f t="shared" si="173"/>
        <v>0.13428101447916488</v>
      </c>
      <c r="AR844" s="112">
        <f t="shared" si="174"/>
        <v>0.13916376679414763</v>
      </c>
      <c r="AS844" s="112">
        <f t="shared" si="175"/>
        <v>9.6936084320454516E-2</v>
      </c>
      <c r="AT844" s="112">
        <f t="shared" si="176"/>
        <v>5.8372662036998896E-2</v>
      </c>
      <c r="AU844" s="112">
        <f t="shared" si="177"/>
        <v>0.14095694192211977</v>
      </c>
      <c r="AV844" s="112">
        <f t="shared" si="178"/>
        <v>3.1758211361535414E-2</v>
      </c>
      <c r="AW844" s="112">
        <f t="shared" si="179"/>
        <v>5.9556127651164588E-2</v>
      </c>
      <c r="AX844" s="112">
        <f t="shared" si="180"/>
        <v>1</v>
      </c>
      <c r="AY844" s="112">
        <f>SUMPRODUCT(AN844:AW844,幕後結果_最佳化!$Z$1005:$AI$1005)</f>
        <v>0.4055850663980341</v>
      </c>
      <c r="AZ844" s="112">
        <f>(SUMPRODUCT(AN844:AW844,MMULT(AN844:AW844,幕後結果!$AB$9:$AK$18)))*252</f>
        <v>5.6718389158319567E-2</v>
      </c>
      <c r="BA844" s="112">
        <f t="shared" si="181"/>
        <v>0.23815622846845633</v>
      </c>
      <c r="BB844" s="88">
        <f t="shared" si="182"/>
        <v>1.52288717675117</v>
      </c>
      <c r="BC844" s="46"/>
      <c r="BD844" s="46"/>
    </row>
    <row r="845" spans="1:56">
      <c r="A845" s="81">
        <v>844</v>
      </c>
      <c r="B845" s="112">
        <v>0.7898618697793236</v>
      </c>
      <c r="C845" s="112">
        <v>0.12354194092656323</v>
      </c>
      <c r="D845" s="112">
        <v>0.87138353420800585</v>
      </c>
      <c r="E845" s="112">
        <v>0.39420284672131545</v>
      </c>
      <c r="F845" s="112">
        <v>0.37629849814690042</v>
      </c>
      <c r="G845" s="112">
        <v>0.19862517464478113</v>
      </c>
      <c r="H845" s="112">
        <v>5.0345663610434244E-2</v>
      </c>
      <c r="I845" s="112">
        <v>0.78797582581223891</v>
      </c>
      <c r="J845" s="112">
        <v>0.86472295920895226</v>
      </c>
      <c r="K845" s="90">
        <v>0.84300742181261623</v>
      </c>
      <c r="L845" s="91"/>
      <c r="M845" s="92">
        <v>844</v>
      </c>
      <c r="N845" s="115">
        <v>0.80594205574651256</v>
      </c>
      <c r="O845" s="115">
        <v>-1.1574614467854523</v>
      </c>
      <c r="P845" s="115">
        <v>1.132955523032124</v>
      </c>
      <c r="Q845" s="115">
        <v>-0.26838148019201385</v>
      </c>
      <c r="R845" s="115">
        <v>-0.31521687171628493</v>
      </c>
      <c r="S845" s="115">
        <v>-0.84654218799155678</v>
      </c>
      <c r="T845" s="115">
        <v>-1.6415112813723958</v>
      </c>
      <c r="U845" s="112">
        <v>0.79941753118880454</v>
      </c>
      <c r="V845" s="112">
        <v>1.1017874640546359</v>
      </c>
      <c r="W845" s="84">
        <v>1.0068951636319248</v>
      </c>
      <c r="X845" s="46"/>
      <c r="Y845" s="85">
        <v>844</v>
      </c>
      <c r="Z845" s="112">
        <f>(幕後結果!$AB$2+幕後結果!$AB$4*幕後結果_最佳化!$N1846)*12/3</f>
        <v>0.95232735424267856</v>
      </c>
      <c r="AA845" s="112">
        <f>(幕後結果!$AC$2+幕後結果!$AC$4*幕後結果_最佳化!$O1846)*12/3</f>
        <v>-2.9029606331247919</v>
      </c>
      <c r="AB845" s="112">
        <f>(幕後結果!$AD$2+幕後結果!$AD$4*幕後結果_最佳化!$P1846)*12/3</f>
        <v>1.5686246630078291</v>
      </c>
      <c r="AC845" s="112">
        <f>(幕後結果!$AE$2+幕後結果!$AE$4*幕後結果_最佳化!$Q1846)*12/3</f>
        <v>0.80805940395383224</v>
      </c>
      <c r="AD845" s="112">
        <f>(幕後結果!$AF$2+幕後結果!$AF$4*幕後結果_最佳化!$R1846)*12/3</f>
        <v>1.8315009960565485</v>
      </c>
      <c r="AE845" s="112">
        <f>(幕後結果!$AG$2+幕後結果!$AG$4*幕後結果_最佳化!$S1846)*12/3</f>
        <v>-1.3959606242770279</v>
      </c>
      <c r="AF845" s="112">
        <f>(幕後結果!$AH$2+幕後結果!$AH$4*幕後結果_最佳化!$T1846)*12/3</f>
        <v>-1.2411163948521822</v>
      </c>
      <c r="AG845" s="112">
        <f>(幕後結果!$AI$2+幕後結果!$AI$4*幕後結果_最佳化!$U1846)*12/3</f>
        <v>0.55327971023434863</v>
      </c>
      <c r="AH845" s="112">
        <f>(幕後結果!$AJ$2+幕後結果!$AJ$4*幕後結果_最佳化!$V1846)*12/3</f>
        <v>2.0107970972425506</v>
      </c>
      <c r="AI845" s="86">
        <f>(幕後結果!$AK$2+幕後結果!$AK$4*幕後結果_最佳化!$W1846)*12/3</f>
        <v>0.69179132682486921</v>
      </c>
      <c r="AJ845" s="46"/>
      <c r="AK845" s="46"/>
      <c r="AL845" s="46"/>
      <c r="AM845" s="94">
        <v>844</v>
      </c>
      <c r="AN845" s="112">
        <f t="shared" si="170"/>
        <v>4.3000069134159567E-2</v>
      </c>
      <c r="AO845" s="112">
        <f t="shared" si="171"/>
        <v>7.8030998424770959E-2</v>
      </c>
      <c r="AP845" s="112">
        <f t="shared" si="172"/>
        <v>0.16523532236856242</v>
      </c>
      <c r="AQ845" s="112">
        <f t="shared" si="173"/>
        <v>0.20341058414862145</v>
      </c>
      <c r="AR845" s="112">
        <f t="shared" si="174"/>
        <v>0.25055245205041088</v>
      </c>
      <c r="AS845" s="112">
        <f t="shared" si="175"/>
        <v>5.5903230500858034E-2</v>
      </c>
      <c r="AT845" s="112">
        <f t="shared" si="176"/>
        <v>5.8905205147459595E-2</v>
      </c>
      <c r="AU845" s="112">
        <f t="shared" si="177"/>
        <v>0.12729833819237579</v>
      </c>
      <c r="AV845" s="112">
        <f t="shared" si="178"/>
        <v>7.9775160611986785E-3</v>
      </c>
      <c r="AW845" s="112">
        <f t="shared" si="179"/>
        <v>9.6862839715825873E-3</v>
      </c>
      <c r="AX845" s="112">
        <f t="shared" si="180"/>
        <v>0.99999999999999989</v>
      </c>
      <c r="AY845" s="112">
        <f>SUMPRODUCT(AN845:AW845,幕後結果_最佳化!$Z$1005:$AI$1005)</f>
        <v>0.72200437307519105</v>
      </c>
      <c r="AZ845" s="112">
        <f>(SUMPRODUCT(AN845:AW845,MMULT(AN845:AW845,幕後結果!$AB$9:$AK$18)))*252</f>
        <v>6.4994507245512576E-2</v>
      </c>
      <c r="BA845" s="112">
        <f t="shared" si="181"/>
        <v>0.25494020327424344</v>
      </c>
      <c r="BB845" s="88">
        <f t="shared" si="182"/>
        <v>2.6637790523163076</v>
      </c>
      <c r="BC845" s="46"/>
      <c r="BD845" s="46"/>
    </row>
    <row r="846" spans="1:56">
      <c r="A846" s="81">
        <v>845</v>
      </c>
      <c r="B846" s="112">
        <v>0.75975595161325993</v>
      </c>
      <c r="C846" s="112">
        <v>0.27211554824460826</v>
      </c>
      <c r="D846" s="112">
        <v>0.98772245507277256</v>
      </c>
      <c r="E846" s="112">
        <v>0.35826136644557494</v>
      </c>
      <c r="F846" s="112">
        <v>0.95911392528889294</v>
      </c>
      <c r="G846" s="112">
        <v>9.4652565744779649E-2</v>
      </c>
      <c r="H846" s="112">
        <v>0.68064257759757307</v>
      </c>
      <c r="I846" s="112">
        <v>0.48274809264623753</v>
      </c>
      <c r="J846" s="112">
        <v>0.40059251632454673</v>
      </c>
      <c r="K846" s="90">
        <v>0.78145533313788884</v>
      </c>
      <c r="L846" s="91"/>
      <c r="M846" s="92">
        <v>845</v>
      </c>
      <c r="N846" s="115">
        <v>0.70551773873045331</v>
      </c>
      <c r="O846" s="115">
        <v>-0.6064272219309822</v>
      </c>
      <c r="P846" s="115">
        <v>2.2483310242009305</v>
      </c>
      <c r="Q846" s="115">
        <v>-0.36310997577973675</v>
      </c>
      <c r="R846" s="115">
        <v>1.7404949307435542</v>
      </c>
      <c r="S846" s="115">
        <v>-1.3126374869823731</v>
      </c>
      <c r="T846" s="115">
        <v>0.46949641773887746</v>
      </c>
      <c r="U846" s="112">
        <v>-4.3257605731242675E-2</v>
      </c>
      <c r="V846" s="112">
        <v>-0.25181374497602371</v>
      </c>
      <c r="W846" s="84">
        <v>0.77711769726502344</v>
      </c>
      <c r="X846" s="46"/>
      <c r="Y846" s="85">
        <v>845</v>
      </c>
      <c r="Z846" s="112">
        <f>(幕後結果!$AB$2+幕後結果!$AB$4*幕後結果_最佳化!$N1847)*12/3</f>
        <v>0.82764550359431632</v>
      </c>
      <c r="AA846" s="112">
        <f>(幕後結果!$AC$2+幕後結果!$AC$4*幕後結果_最佳化!$O1847)*12/3</f>
        <v>-2.152320659795091</v>
      </c>
      <c r="AB846" s="112">
        <f>(幕後結果!$AD$2+幕後結果!$AD$4*幕後結果_最佳化!$P1847)*12/3</f>
        <v>2.5601986154868803</v>
      </c>
      <c r="AC846" s="112">
        <f>(幕後結果!$AE$2+幕後結果!$AE$4*幕後結果_最佳化!$Q1847)*12/3</f>
        <v>1.0916630311756514</v>
      </c>
      <c r="AD846" s="112">
        <f>(幕後結果!$AF$2+幕後結果!$AF$4*幕後結果_最佳化!$R1847)*12/3</f>
        <v>4.1729015687916622</v>
      </c>
      <c r="AE846" s="112">
        <f>(幕後結果!$AG$2+幕後結果!$AG$4*幕後結果_最佳化!$S1847)*12/3</f>
        <v>-1.282803717813731</v>
      </c>
      <c r="AF846" s="112">
        <f>(幕後結果!$AH$2+幕後結果!$AH$4*幕後結果_最佳化!$T1847)*12/3</f>
        <v>0.60345072420060275</v>
      </c>
      <c r="AG846" s="112">
        <f>(幕後結果!$AI$2+幕後結果!$AI$4*幕後結果_最佳化!$U1847)*12/3</f>
        <v>0.54258792522741517</v>
      </c>
      <c r="AH846" s="112">
        <f>(幕後結果!$AJ$2+幕後結果!$AJ$4*幕後結果_最佳化!$V1847)*12/3</f>
        <v>2.0163399107073454</v>
      </c>
      <c r="AI846" s="86">
        <f>(幕後結果!$AK$2+幕後結果!$AK$4*幕後結果_最佳化!$W1847)*12/3</f>
        <v>1.0744960844520839</v>
      </c>
      <c r="AJ846" s="46"/>
      <c r="AK846" s="46"/>
      <c r="AL846" s="46"/>
      <c r="AM846" s="94">
        <v>845</v>
      </c>
      <c r="AN846" s="112">
        <f t="shared" si="170"/>
        <v>8.2567582397788178E-2</v>
      </c>
      <c r="AO846" s="112">
        <f t="shared" si="171"/>
        <v>0.12610752754399523</v>
      </c>
      <c r="AP846" s="112">
        <f t="shared" si="172"/>
        <v>5.7579660319845474E-2</v>
      </c>
      <c r="AQ846" s="112">
        <f t="shared" si="173"/>
        <v>0.10812434461867243</v>
      </c>
      <c r="AR846" s="112">
        <f t="shared" si="174"/>
        <v>6.3708059847194284E-2</v>
      </c>
      <c r="AS846" s="112">
        <f t="shared" si="175"/>
        <v>0.1192822243431351</v>
      </c>
      <c r="AT846" s="112">
        <f t="shared" si="176"/>
        <v>8.8807871018823106E-2</v>
      </c>
      <c r="AU846" s="112">
        <f t="shared" si="177"/>
        <v>0.14658577102826031</v>
      </c>
      <c r="AV846" s="112">
        <f t="shared" si="178"/>
        <v>9.3362710323360132E-2</v>
      </c>
      <c r="AW846" s="112">
        <f t="shared" si="179"/>
        <v>0.11387424855892582</v>
      </c>
      <c r="AX846" s="112">
        <f t="shared" si="180"/>
        <v>1.0000000000000002</v>
      </c>
      <c r="AY846" s="112">
        <f>SUMPRODUCT(AN846:AW846,幕後結果_最佳化!$Z$1005:$AI$1005)</f>
        <v>0.23546509823913192</v>
      </c>
      <c r="AZ846" s="112">
        <f>(SUMPRODUCT(AN846:AW846,MMULT(AN846:AW846,幕後結果!$AB$9:$AK$18)))*252</f>
        <v>5.105619715741614E-2</v>
      </c>
      <c r="BA846" s="112">
        <f t="shared" si="181"/>
        <v>0.22595618415395527</v>
      </c>
      <c r="BB846" s="88">
        <f t="shared" si="182"/>
        <v>0.85222318194189217</v>
      </c>
      <c r="BC846" s="46"/>
      <c r="BD846" s="46"/>
    </row>
    <row r="847" spans="1:56">
      <c r="A847" s="81">
        <v>846</v>
      </c>
      <c r="B847" s="112">
        <v>0.4402866428535237</v>
      </c>
      <c r="C847" s="112">
        <v>0.54337702823900691</v>
      </c>
      <c r="D847" s="112">
        <v>0.97708487487949114</v>
      </c>
      <c r="E847" s="112">
        <v>0.5249752321653447</v>
      </c>
      <c r="F847" s="112">
        <v>0.6444070473834127</v>
      </c>
      <c r="G847" s="112">
        <v>0.16112095311155672</v>
      </c>
      <c r="H847" s="112">
        <v>0.16363237996030433</v>
      </c>
      <c r="I847" s="112">
        <v>0.77265603511121395</v>
      </c>
      <c r="J847" s="112">
        <v>9.1661439378051712E-2</v>
      </c>
      <c r="K847" s="90">
        <v>0.64101754067774075</v>
      </c>
      <c r="L847" s="91"/>
      <c r="M847" s="92">
        <v>846</v>
      </c>
      <c r="N847" s="115">
        <v>-0.15024251338330208</v>
      </c>
      <c r="O847" s="115">
        <v>0.10894521518561498</v>
      </c>
      <c r="P847" s="115">
        <v>1.9969533558515993</v>
      </c>
      <c r="Q847" s="115">
        <v>6.2644572128772974E-2</v>
      </c>
      <c r="R847" s="115">
        <v>0.37026385136339768</v>
      </c>
      <c r="S847" s="115">
        <v>-0.98986132318998821</v>
      </c>
      <c r="T847" s="115">
        <v>-0.97963816302714835</v>
      </c>
      <c r="U847" s="112">
        <v>0.74762243289168717</v>
      </c>
      <c r="V847" s="112">
        <v>-1.3305932681519232</v>
      </c>
      <c r="W847" s="84">
        <v>0.36117996454452672</v>
      </c>
      <c r="X847" s="46"/>
      <c r="Y847" s="85">
        <v>846</v>
      </c>
      <c r="Z847" s="112">
        <f>(幕後結果!$AB$2+幕後結果!$AB$4*幕後結果_最佳化!$N1848)*12/3</f>
        <v>-0.23482397705736405</v>
      </c>
      <c r="AA847" s="112">
        <f>(幕後結果!$AC$2+幕後結果!$AC$4*幕後結果_最佳化!$O1848)*12/3</f>
        <v>-1.2408380635831471</v>
      </c>
      <c r="AB847" s="112">
        <f>(幕後結果!$AD$2+幕後結果!$AD$4*幕後結果_最佳化!$P1848)*12/3</f>
        <v>2.1574371091456359</v>
      </c>
      <c r="AC847" s="112">
        <f>(幕後結果!$AE$2+幕後結果!$AE$4*幕後結果_最佳化!$Q1848)*12/3</f>
        <v>1.4139448852888563</v>
      </c>
      <c r="AD847" s="112">
        <f>(幕後結果!$AF$2+幕後結果!$AF$4*幕後結果_最佳化!$R1848)*12/3</f>
        <v>2.7705580215725458</v>
      </c>
      <c r="AE847" s="112">
        <f>(幕後結果!$AG$2+幕後結果!$AG$4*幕後結果_最佳化!$S1848)*12/3</f>
        <v>-0.95095477843031284</v>
      </c>
      <c r="AF847" s="112">
        <f>(幕後結果!$AH$2+幕後結果!$AH$4*幕後結果_最佳化!$T1848)*12/3</f>
        <v>-0.42182320806548068</v>
      </c>
      <c r="AG847" s="112">
        <f>(幕後結果!$AI$2+幕後結果!$AI$4*幕後結果_最佳化!$U1848)*12/3</f>
        <v>1.0837920923707847</v>
      </c>
      <c r="AH847" s="112">
        <f>(幕後結果!$AJ$2+幕後結果!$AJ$4*幕後結果_最佳化!$V1848)*12/3</f>
        <v>4.5881080919832229E-2</v>
      </c>
      <c r="AI847" s="86">
        <f>(幕後結果!$AK$2+幕後結果!$AK$4*幕後結果_最佳化!$W1848)*12/3</f>
        <v>0.34730779110205673</v>
      </c>
      <c r="AJ847" s="46"/>
      <c r="AK847" s="46"/>
      <c r="AL847" s="46"/>
      <c r="AM847" s="94">
        <v>846</v>
      </c>
      <c r="AN847" s="112">
        <f t="shared" si="170"/>
        <v>6.3671169216694717E-2</v>
      </c>
      <c r="AO847" s="112">
        <f t="shared" si="171"/>
        <v>2.6108608897385793E-2</v>
      </c>
      <c r="AP847" s="112">
        <f t="shared" si="172"/>
        <v>0.14788525873886976</v>
      </c>
      <c r="AQ847" s="112">
        <f t="shared" si="173"/>
        <v>0.11959708341048689</v>
      </c>
      <c r="AR847" s="112">
        <f t="shared" si="174"/>
        <v>0.10571528888831598</v>
      </c>
      <c r="AS847" s="112">
        <f t="shared" si="175"/>
        <v>0.11674556224953948</v>
      </c>
      <c r="AT847" s="112">
        <f t="shared" si="176"/>
        <v>0.20213193733302279</v>
      </c>
      <c r="AU847" s="112">
        <f t="shared" si="177"/>
        <v>2.6464422663993563E-2</v>
      </c>
      <c r="AV847" s="112">
        <f t="shared" si="178"/>
        <v>0.13445694056547067</v>
      </c>
      <c r="AW847" s="112">
        <f t="shared" si="179"/>
        <v>5.7223728036220313E-2</v>
      </c>
      <c r="AX847" s="112">
        <f t="shared" si="180"/>
        <v>1</v>
      </c>
      <c r="AY847" s="112">
        <f>SUMPRODUCT(AN847:AW847,幕後結果_最佳化!$Z$1005:$AI$1005)</f>
        <v>0.50276358355539619</v>
      </c>
      <c r="AZ847" s="112">
        <f>(SUMPRODUCT(AN847:AW847,MMULT(AN847:AW847,幕後結果!$AB$9:$AK$18)))*252</f>
        <v>4.1668635130266245E-2</v>
      </c>
      <c r="BA847" s="112">
        <f t="shared" si="181"/>
        <v>0.20412896690638063</v>
      </c>
      <c r="BB847" s="88">
        <f t="shared" si="182"/>
        <v>2.2528090477541229</v>
      </c>
      <c r="BC847" s="46"/>
      <c r="BD847" s="46"/>
    </row>
    <row r="848" spans="1:56">
      <c r="A848" s="81">
        <v>847</v>
      </c>
      <c r="B848" s="112">
        <v>0.51431023740681781</v>
      </c>
      <c r="C848" s="112">
        <v>0.79160561676807384</v>
      </c>
      <c r="D848" s="112">
        <v>0.31257241773816435</v>
      </c>
      <c r="E848" s="112">
        <v>4.2008743238840296E-2</v>
      </c>
      <c r="F848" s="112">
        <v>0.36264768726206276</v>
      </c>
      <c r="G848" s="112">
        <v>0.20164127768028628</v>
      </c>
      <c r="H848" s="112">
        <v>0.94133443075752399</v>
      </c>
      <c r="I848" s="112">
        <v>0.94907599651946728</v>
      </c>
      <c r="J848" s="112">
        <v>4.4863199668587317E-2</v>
      </c>
      <c r="K848" s="90">
        <v>0.11672605701253325</v>
      </c>
      <c r="L848" s="91"/>
      <c r="M848" s="92">
        <v>847</v>
      </c>
      <c r="N848" s="115">
        <v>3.587814151728929E-2</v>
      </c>
      <c r="O848" s="115">
        <v>0.81200499303526918</v>
      </c>
      <c r="P848" s="115">
        <v>-0.48857186549842874</v>
      </c>
      <c r="Q848" s="115">
        <v>-1.7278368066785195</v>
      </c>
      <c r="R848" s="115">
        <v>-0.35139054525716756</v>
      </c>
      <c r="S848" s="115">
        <v>-0.83577311240547281</v>
      </c>
      <c r="T848" s="115">
        <v>1.5660746648262334</v>
      </c>
      <c r="U848" s="112">
        <v>1.6359597719462498</v>
      </c>
      <c r="V848" s="112">
        <v>-1.69684272196357</v>
      </c>
      <c r="W848" s="84">
        <v>-1.1915133625505387</v>
      </c>
      <c r="X848" s="46"/>
      <c r="Y848" s="85">
        <v>847</v>
      </c>
      <c r="Z848" s="112">
        <f>(幕後結果!$AB$2+幕後結果!$AB$4*幕後結果_最佳化!$N1849)*12/3</f>
        <v>-3.7458040967256259E-3</v>
      </c>
      <c r="AA848" s="112">
        <f>(幕後結果!$AC$2+幕後結果!$AC$4*幕後結果_最佳化!$O1849)*12/3</f>
        <v>-0.25579931033150705</v>
      </c>
      <c r="AB848" s="112">
        <f>(幕後結果!$AD$2+幕後結果!$AD$4*幕後結果_最佳化!$P1849)*12/3</f>
        <v>0.13257010456776114</v>
      </c>
      <c r="AC848" s="112">
        <f>(幕後結果!$AE$2+幕後結果!$AE$4*幕後結果_最佳化!$Q1849)*12/3</f>
        <v>-0.33762855120278701</v>
      </c>
      <c r="AD848" s="112">
        <f>(幕後結果!$AF$2+幕後結果!$AF$4*幕後結果_最佳化!$R1849)*12/3</f>
        <v>1.5153173763331942</v>
      </c>
      <c r="AE848" s="112">
        <f>(幕後結果!$AG$2+幕後結果!$AG$4*幕後結果_最佳化!$S1849)*12/3</f>
        <v>-0.91578282228624452</v>
      </c>
      <c r="AF848" s="112">
        <f>(幕後結果!$AH$2+幕後結果!$AH$4*幕後結果_最佳化!$T1849)*12/3</f>
        <v>0.83235429431876273</v>
      </c>
      <c r="AG848" s="112">
        <f>(幕後結果!$AI$2+幕後結果!$AI$4*幕後結果_最佳化!$U1849)*12/3</f>
        <v>0.67016097661225427</v>
      </c>
      <c r="AH848" s="112">
        <f>(幕後結果!$AJ$2+幕後結果!$AJ$4*幕後結果_最佳化!$V1849)*12/3</f>
        <v>-0.15258671947741731</v>
      </c>
      <c r="AI848" s="86">
        <f>(幕後結果!$AK$2+幕後結果!$AK$4*幕後結果_最佳化!$W1849)*12/3</f>
        <v>-0.84602823348356881</v>
      </c>
      <c r="AJ848" s="46"/>
      <c r="AK848" s="46"/>
      <c r="AL848" s="46"/>
      <c r="AM848" s="94">
        <v>847</v>
      </c>
      <c r="AN848" s="112">
        <f t="shared" si="170"/>
        <v>2.4955080684129862E-3</v>
      </c>
      <c r="AO848" s="112">
        <f t="shared" si="171"/>
        <v>0.14864103764913225</v>
      </c>
      <c r="AP848" s="112">
        <f t="shared" si="172"/>
        <v>2.3674845901266285E-3</v>
      </c>
      <c r="AQ848" s="112">
        <f t="shared" si="173"/>
        <v>0.21303276765413431</v>
      </c>
      <c r="AR848" s="112">
        <f t="shared" si="174"/>
        <v>2.8136771825107994E-2</v>
      </c>
      <c r="AS848" s="112">
        <f t="shared" si="175"/>
        <v>2.6269697198888869E-2</v>
      </c>
      <c r="AT848" s="112">
        <f t="shared" si="176"/>
        <v>0.21556581218935203</v>
      </c>
      <c r="AU848" s="112">
        <f t="shared" si="177"/>
        <v>0.25058579312148999</v>
      </c>
      <c r="AV848" s="112">
        <f t="shared" si="178"/>
        <v>7.0092379481295833E-2</v>
      </c>
      <c r="AW848" s="112">
        <f t="shared" si="179"/>
        <v>4.2812748222059195E-2</v>
      </c>
      <c r="AX848" s="112">
        <f t="shared" si="180"/>
        <v>1.0000000000000002</v>
      </c>
      <c r="AY848" s="112">
        <f>SUMPRODUCT(AN848:AW848,幕後結果_最佳化!$Z$1005:$AI$1005)</f>
        <v>0.2118568069388308</v>
      </c>
      <c r="AZ848" s="112">
        <f>(SUMPRODUCT(AN848:AW848,MMULT(AN848:AW848,幕後結果!$AB$9:$AK$18)))*252</f>
        <v>5.833219665508213E-2</v>
      </c>
      <c r="BA848" s="112">
        <f t="shared" si="181"/>
        <v>0.24152059261082093</v>
      </c>
      <c r="BB848" s="88">
        <f t="shared" si="182"/>
        <v>0.69955445667145555</v>
      </c>
      <c r="BC848" s="46"/>
      <c r="BD848" s="46"/>
    </row>
    <row r="849" spans="1:56">
      <c r="A849" s="81">
        <v>848</v>
      </c>
      <c r="B849" s="112">
        <v>0.52807635445414824</v>
      </c>
      <c r="C849" s="112">
        <v>0.17467411231972552</v>
      </c>
      <c r="D849" s="112">
        <v>0.67865050711683228</v>
      </c>
      <c r="E849" s="112">
        <v>0.12241590906151401</v>
      </c>
      <c r="F849" s="112">
        <v>0.42804225011518326</v>
      </c>
      <c r="G849" s="112">
        <v>2.2876416809489708E-2</v>
      </c>
      <c r="H849" s="112">
        <v>0.96733703086836043</v>
      </c>
      <c r="I849" s="112">
        <v>0.6874470201626055</v>
      </c>
      <c r="J849" s="112">
        <v>0.77479460637486897</v>
      </c>
      <c r="K849" s="90">
        <v>0.97923356247881665</v>
      </c>
      <c r="L849" s="91"/>
      <c r="M849" s="92">
        <v>848</v>
      </c>
      <c r="N849" s="115">
        <v>7.0435180109019654E-2</v>
      </c>
      <c r="O849" s="115">
        <v>-0.93585427059713955</v>
      </c>
      <c r="P849" s="115">
        <v>0.46392848223559607</v>
      </c>
      <c r="Q849" s="115">
        <v>-1.1629942924787822</v>
      </c>
      <c r="R849" s="115">
        <v>-0.18136065404060803</v>
      </c>
      <c r="S849" s="115">
        <v>-1.9976664519758878</v>
      </c>
      <c r="T849" s="115">
        <v>1.843021042324958</v>
      </c>
      <c r="U849" s="112">
        <v>0.48862676630209639</v>
      </c>
      <c r="V849" s="112">
        <v>0.75473035826574508</v>
      </c>
      <c r="W849" s="84">
        <v>2.0381705957108149</v>
      </c>
      <c r="X849" s="46"/>
      <c r="Y849" s="85">
        <v>848</v>
      </c>
      <c r="Z849" s="112">
        <f>(幕後結果!$AB$2+幕後結果!$AB$4*幕後結果_最佳化!$N1850)*12/3</f>
        <v>3.91585008820656E-2</v>
      </c>
      <c r="AA849" s="112">
        <f>(幕後結果!$AC$2+幕後結果!$AC$4*幕後結果_最佳化!$O1850)*12/3</f>
        <v>-2.6614743521636486</v>
      </c>
      <c r="AB849" s="112">
        <f>(幕後結果!$AD$2+幕後結果!$AD$4*幕後結果_最佳化!$P1850)*12/3</f>
        <v>0.79027054997558743</v>
      </c>
      <c r="AC849" s="112">
        <f>(幕後結果!$AE$2+幕後結果!$AE$4*幕後結果_最佳化!$Q1850)*12/3</f>
        <v>-3.8540902564195845E-3</v>
      </c>
      <c r="AD849" s="112">
        <f>(幕後結果!$AF$2+幕後結果!$AF$4*幕後結果_最佳化!$R1850)*12/3</f>
        <v>1.5059517688995239</v>
      </c>
      <c r="AE849" s="112">
        <f>(幕後結果!$AG$2+幕後結果!$AG$4*幕後結果_最佳化!$S1850)*12/3</f>
        <v>-2.535188224607908</v>
      </c>
      <c r="AF849" s="112">
        <f>(幕後結果!$AH$2+幕後結果!$AH$4*幕後結果_最佳化!$T1850)*12/3</f>
        <v>1.0265439378732477</v>
      </c>
      <c r="AG849" s="112">
        <f>(幕後結果!$AI$2+幕後結果!$AI$4*幕後結果_最佳化!$U1850)*12/3</f>
        <v>-0.21352005774268312</v>
      </c>
      <c r="AH849" s="112">
        <f>(幕後結果!$AJ$2+幕後結果!$AJ$4*幕後結果_最佳化!$V1850)*12/3</f>
        <v>2.223979203252946</v>
      </c>
      <c r="AI849" s="86">
        <f>(幕後結果!$AK$2+幕後結果!$AK$4*幕後結果_最佳化!$W1850)*12/3</f>
        <v>1.3549022382749645</v>
      </c>
      <c r="AJ849" s="46"/>
      <c r="AK849" s="46"/>
      <c r="AL849" s="46"/>
      <c r="AM849" s="94">
        <v>848</v>
      </c>
      <c r="AN849" s="112">
        <f t="shared" si="170"/>
        <v>7.1348949666183187E-2</v>
      </c>
      <c r="AO849" s="112">
        <f t="shared" si="171"/>
        <v>0.12919434857224499</v>
      </c>
      <c r="AP849" s="112">
        <f t="shared" si="172"/>
        <v>7.8229609174073775E-2</v>
      </c>
      <c r="AQ849" s="112">
        <f t="shared" si="173"/>
        <v>4.8548358815284152E-2</v>
      </c>
      <c r="AR849" s="112">
        <f t="shared" si="174"/>
        <v>0.11805043348053566</v>
      </c>
      <c r="AS849" s="112">
        <f t="shared" si="175"/>
        <v>0.13990216868884894</v>
      </c>
      <c r="AT849" s="112">
        <f t="shared" si="176"/>
        <v>0.14129728334951752</v>
      </c>
      <c r="AU849" s="112">
        <f t="shared" si="177"/>
        <v>0.13528838772691371</v>
      </c>
      <c r="AV849" s="112">
        <f t="shared" si="178"/>
        <v>8.3385397322023269E-2</v>
      </c>
      <c r="AW849" s="112">
        <f t="shared" si="179"/>
        <v>5.4755063204374912E-2</v>
      </c>
      <c r="AX849" s="112">
        <f t="shared" si="180"/>
        <v>1.0000000000000002</v>
      </c>
      <c r="AY849" s="112">
        <f>SUMPRODUCT(AN849:AW849,幕後結果_最佳化!$Z$1005:$AI$1005)</f>
        <v>0.27369305877823102</v>
      </c>
      <c r="AZ849" s="112">
        <f>(SUMPRODUCT(AN849:AW849,MMULT(AN849:AW849,幕後結果!$AB$9:$AK$18)))*252</f>
        <v>5.2362629153458989E-2</v>
      </c>
      <c r="BA849" s="112">
        <f t="shared" si="181"/>
        <v>0.22882882063555499</v>
      </c>
      <c r="BB849" s="88">
        <f t="shared" si="182"/>
        <v>1.0085838756552628</v>
      </c>
      <c r="BC849" s="46"/>
      <c r="BD849" s="46"/>
    </row>
    <row r="850" spans="1:56">
      <c r="A850" s="81">
        <v>849</v>
      </c>
      <c r="B850" s="112">
        <v>0.82256418880883775</v>
      </c>
      <c r="C850" s="112">
        <v>8.3667404690511704E-2</v>
      </c>
      <c r="D850" s="112">
        <v>0.3420193304262078</v>
      </c>
      <c r="E850" s="112">
        <v>0.83683292388966546</v>
      </c>
      <c r="F850" s="112">
        <v>0.84041443377867875</v>
      </c>
      <c r="G850" s="112">
        <v>0.54301871647468536</v>
      </c>
      <c r="H850" s="112">
        <v>0.61786447893510665</v>
      </c>
      <c r="I850" s="112">
        <v>0.24067554663926249</v>
      </c>
      <c r="J850" s="112">
        <v>0.16666019611900795</v>
      </c>
      <c r="K850" s="90">
        <v>0.23941032719104416</v>
      </c>
      <c r="L850" s="91"/>
      <c r="M850" s="92">
        <v>849</v>
      </c>
      <c r="N850" s="115">
        <v>0.92518127414283202</v>
      </c>
      <c r="O850" s="115">
        <v>-1.3808183842669763</v>
      </c>
      <c r="P850" s="115">
        <v>-0.40695823832774308</v>
      </c>
      <c r="Q850" s="115">
        <v>0.98152451308041855</v>
      </c>
      <c r="R850" s="115">
        <v>0.99616263190940013</v>
      </c>
      <c r="S850" s="115">
        <v>0.10804175915549397</v>
      </c>
      <c r="T850" s="115">
        <v>0.29987691691926466</v>
      </c>
      <c r="U850" s="112">
        <v>-0.70413116535035758</v>
      </c>
      <c r="V850" s="112">
        <v>-0.96744746405790316</v>
      </c>
      <c r="W850" s="84">
        <v>-0.70820066319588915</v>
      </c>
      <c r="X850" s="46"/>
      <c r="Y850" s="85">
        <v>849</v>
      </c>
      <c r="Z850" s="112">
        <f>(幕後結果!$AB$2+幕後結果!$AB$4*幕後結果_最佳化!$N1851)*12/3</f>
        <v>1.1003688531670865</v>
      </c>
      <c r="AA850" s="112">
        <f>(幕後結果!$AC$2+幕後結果!$AC$4*幕後結果_最佳化!$O1851)*12/3</f>
        <v>-3.2004026736026723</v>
      </c>
      <c r="AB850" s="112">
        <f>(幕後結果!$AD$2+幕後結果!$AD$4*幕後結果_最佳化!$P1851)*12/3</f>
        <v>0.24837089697986478</v>
      </c>
      <c r="AC850" s="112">
        <f>(幕後結果!$AE$2+幕後結果!$AE$4*幕後結果_最佳化!$Q1851)*12/3</f>
        <v>1.3198741583383411</v>
      </c>
      <c r="AD850" s="112">
        <f>(幕後結果!$AF$2+幕後結果!$AF$4*幕後結果_最佳化!$R1851)*12/3</f>
        <v>3.1591811697056147</v>
      </c>
      <c r="AE850" s="112">
        <f>(幕後結果!$AG$2+幕後結果!$AG$4*幕後結果_最佳化!$S1851)*12/3</f>
        <v>-0.20680812537945079</v>
      </c>
      <c r="AF850" s="112">
        <f>(幕後結果!$AH$2+幕後結果!$AH$4*幕後結果_最佳化!$T1851)*12/3</f>
        <v>0.10029756330985173</v>
      </c>
      <c r="AG850" s="112">
        <f>(幕後結果!$AI$2+幕後結果!$AI$4*幕後結果_最佳化!$U1851)*12/3</f>
        <v>0.26906776730780618</v>
      </c>
      <c r="AH850" s="112">
        <f>(幕後結果!$AJ$2+幕後結果!$AJ$4*幕後結果_最佳化!$V1851)*12/3</f>
        <v>0.87140006432046613</v>
      </c>
      <c r="AI850" s="86">
        <f>(幕後結果!$AK$2+幕後結果!$AK$4*幕後結果_最佳化!$W1851)*12/3</f>
        <v>-0.57857052369392836</v>
      </c>
      <c r="AJ850" s="46"/>
      <c r="AK850" s="46"/>
      <c r="AL850" s="46"/>
      <c r="AM850" s="94">
        <v>849</v>
      </c>
      <c r="AN850" s="112">
        <f t="shared" si="170"/>
        <v>0.16717353867969395</v>
      </c>
      <c r="AO850" s="112">
        <f t="shared" si="171"/>
        <v>0.1856368175671636</v>
      </c>
      <c r="AP850" s="112">
        <f t="shared" si="172"/>
        <v>1.749529951889196E-2</v>
      </c>
      <c r="AQ850" s="112">
        <f t="shared" si="173"/>
        <v>0.1258043714736575</v>
      </c>
      <c r="AR850" s="112">
        <f t="shared" si="174"/>
        <v>6.7867494501144709E-2</v>
      </c>
      <c r="AS850" s="112">
        <f t="shared" si="175"/>
        <v>0.1288329606750018</v>
      </c>
      <c r="AT850" s="112">
        <f t="shared" si="176"/>
        <v>6.6137574516281191E-3</v>
      </c>
      <c r="AU850" s="112">
        <f t="shared" si="177"/>
        <v>0.16250860515291446</v>
      </c>
      <c r="AV850" s="112">
        <f t="shared" si="178"/>
        <v>5.8041803135122763E-2</v>
      </c>
      <c r="AW850" s="112">
        <f t="shared" si="179"/>
        <v>8.0025351844781045E-2</v>
      </c>
      <c r="AX850" s="112">
        <f t="shared" si="180"/>
        <v>0.99999999999999978</v>
      </c>
      <c r="AY850" s="112">
        <f>SUMPRODUCT(AN850:AW850,幕後結果_最佳化!$Z$1005:$AI$1005)</f>
        <v>0.12059633516839266</v>
      </c>
      <c r="AZ850" s="112">
        <f>(SUMPRODUCT(AN850:AW850,MMULT(AN850:AW850,幕後結果!$AB$9:$AK$18)))*252</f>
        <v>6.5281276905940544E-2</v>
      </c>
      <c r="BA850" s="112">
        <f t="shared" si="181"/>
        <v>0.25550200959276337</v>
      </c>
      <c r="BB850" s="88">
        <f t="shared" si="182"/>
        <v>0.30409285348569437</v>
      </c>
      <c r="BC850" s="46"/>
      <c r="BD850" s="46"/>
    </row>
    <row r="851" spans="1:56">
      <c r="A851" s="81">
        <v>850</v>
      </c>
      <c r="B851" s="112">
        <v>0.3722156935611074</v>
      </c>
      <c r="C851" s="112">
        <v>0.79326226695527646</v>
      </c>
      <c r="D851" s="112">
        <v>0.24797789227748579</v>
      </c>
      <c r="E851" s="112">
        <v>0.6760221154558228</v>
      </c>
      <c r="F851" s="112">
        <v>0.11889420120147531</v>
      </c>
      <c r="G851" s="112">
        <v>0.93086527228607041</v>
      </c>
      <c r="H851" s="112">
        <v>0.99879661561092159</v>
      </c>
      <c r="I851" s="112">
        <v>0.73039388935691196</v>
      </c>
      <c r="J851" s="112">
        <v>0.58107575205777229</v>
      </c>
      <c r="K851" s="90">
        <v>0.4640690057285517</v>
      </c>
      <c r="L851" s="91"/>
      <c r="M851" s="92">
        <v>850</v>
      </c>
      <c r="N851" s="115">
        <v>-0.3259907057301778</v>
      </c>
      <c r="O851" s="115">
        <v>0.81779287689719915</v>
      </c>
      <c r="P851" s="115">
        <v>-0.6808667884256856</v>
      </c>
      <c r="Q851" s="115">
        <v>0.45660390891235603</v>
      </c>
      <c r="R851" s="115">
        <v>-1.1805327259763738</v>
      </c>
      <c r="S851" s="115">
        <v>1.4822662852070132</v>
      </c>
      <c r="T851" s="115">
        <v>3.0348230127072147</v>
      </c>
      <c r="U851" s="112">
        <v>0.61400470017819608</v>
      </c>
      <c r="V851" s="112">
        <v>0.20464627800708643</v>
      </c>
      <c r="W851" s="84">
        <v>-9.0187759164071957E-2</v>
      </c>
      <c r="X851" s="46"/>
      <c r="Y851" s="85">
        <v>850</v>
      </c>
      <c r="Z851" s="112">
        <f>(幕後結果!$AB$2+幕後結果!$AB$4*幕後結果_最佳化!$N1852)*12/3</f>
        <v>-0.45302421501774454</v>
      </c>
      <c r="AA851" s="112">
        <f>(幕後結果!$AC$2+幕後結果!$AC$4*幕後結果_最佳化!$O1852)*12/3</f>
        <v>-0.27926418575318657</v>
      </c>
      <c r="AB851" s="112">
        <f>(幕後結果!$AD$2+幕後結果!$AD$4*幕後結果_最佳化!$P1852)*12/3</f>
        <v>-0.14234697455756662</v>
      </c>
      <c r="AC851" s="112">
        <f>(幕後結果!$AE$2+幕後結果!$AE$4*幕後結果_最佳化!$Q1852)*12/3</f>
        <v>1.1805424282796606</v>
      </c>
      <c r="AD851" s="112">
        <f>(幕後結果!$AF$2+幕後結果!$AF$4*幕後結果_最佳化!$R1852)*12/3</f>
        <v>1.0070215027542651</v>
      </c>
      <c r="AE851" s="112">
        <f>(幕後結果!$AG$2+幕後結果!$AG$4*幕後結果_最佳化!$S1852)*12/3</f>
        <v>1.4396324601015913</v>
      </c>
      <c r="AF851" s="112">
        <f>(幕後結果!$AH$2+幕後結果!$AH$4*幕後結果_最佳化!$T1852)*12/3</f>
        <v>1.7804112805536372</v>
      </c>
      <c r="AG851" s="112">
        <f>(幕後結果!$AI$2+幕後結果!$AI$4*幕後結果_最佳化!$U1852)*12/3</f>
        <v>1.3866437420696969</v>
      </c>
      <c r="AH851" s="112">
        <f>(幕後結果!$AJ$2+幕後結果!$AJ$4*幕後結果_最佳化!$V1852)*12/3</f>
        <v>1.2133545902437968</v>
      </c>
      <c r="AI851" s="86">
        <f>(幕後結果!$AK$2+幕後結果!$AK$4*幕後結果_最佳化!$W1852)*12/3</f>
        <v>0.23166404920513162</v>
      </c>
      <c r="AJ851" s="46"/>
      <c r="AK851" s="46"/>
      <c r="AL851" s="46"/>
      <c r="AM851" s="94">
        <v>850</v>
      </c>
      <c r="AN851" s="112">
        <f t="shared" si="170"/>
        <v>0.21804083391995083</v>
      </c>
      <c r="AO851" s="112">
        <f t="shared" si="171"/>
        <v>2.4435053600625849E-2</v>
      </c>
      <c r="AP851" s="112">
        <f t="shared" si="172"/>
        <v>0.10780311127772242</v>
      </c>
      <c r="AQ851" s="112">
        <f t="shared" si="173"/>
        <v>0.11130349503085163</v>
      </c>
      <c r="AR851" s="112">
        <f t="shared" si="174"/>
        <v>1.9386010697322608E-2</v>
      </c>
      <c r="AS851" s="112">
        <f t="shared" si="175"/>
        <v>0.13484069976504595</v>
      </c>
      <c r="AT851" s="112">
        <f t="shared" si="176"/>
        <v>8.2283439612455503E-2</v>
      </c>
      <c r="AU851" s="112">
        <f t="shared" si="177"/>
        <v>0.17797872388856198</v>
      </c>
      <c r="AV851" s="112">
        <f t="shared" si="178"/>
        <v>1.3487913436125598E-2</v>
      </c>
      <c r="AW851" s="112">
        <f t="shared" si="179"/>
        <v>0.11044071877133758</v>
      </c>
      <c r="AX851" s="112">
        <f t="shared" si="180"/>
        <v>0.99999999999999989</v>
      </c>
      <c r="AY851" s="112">
        <f>SUMPRODUCT(AN851:AW851,幕後結果_最佳化!$Z$1005:$AI$1005)</f>
        <v>0.21176635692061144</v>
      </c>
      <c r="AZ851" s="112">
        <f>(SUMPRODUCT(AN851:AW851,MMULT(AN851:AW851,幕後結果!$AB$9:$AK$18)))*252</f>
        <v>5.4358902038123706E-2</v>
      </c>
      <c r="BA851" s="112">
        <f t="shared" si="181"/>
        <v>0.23314995611863989</v>
      </c>
      <c r="BB851" s="88">
        <f t="shared" si="182"/>
        <v>0.72428217329229383</v>
      </c>
      <c r="BC851" s="46"/>
      <c r="BD851" s="46"/>
    </row>
    <row r="852" spans="1:56">
      <c r="A852" s="81">
        <v>851</v>
      </c>
      <c r="B852" s="112">
        <v>0.96322396828838186</v>
      </c>
      <c r="C852" s="112">
        <v>0.2938355887430355</v>
      </c>
      <c r="D852" s="112">
        <v>0.40635097581766932</v>
      </c>
      <c r="E852" s="112">
        <v>8.9279669072140244E-2</v>
      </c>
      <c r="F852" s="112">
        <v>0.12059929937575786</v>
      </c>
      <c r="G852" s="112">
        <v>0.99264023445265059</v>
      </c>
      <c r="H852" s="112">
        <v>0.6609780822443152</v>
      </c>
      <c r="I852" s="112">
        <v>0.93179024857202775</v>
      </c>
      <c r="J852" s="112">
        <v>0.62211586630392102</v>
      </c>
      <c r="K852" s="90">
        <v>0.95356514824043526</v>
      </c>
      <c r="L852" s="91"/>
      <c r="M852" s="92">
        <v>851</v>
      </c>
      <c r="N852" s="115">
        <v>1.7893897841286732</v>
      </c>
      <c r="O852" s="115">
        <v>-0.54221387578647551</v>
      </c>
      <c r="P852" s="115">
        <v>-0.23694178685421521</v>
      </c>
      <c r="Q852" s="115">
        <v>-1.3452040826959561</v>
      </c>
      <c r="R852" s="115">
        <v>-1.1719961577809535</v>
      </c>
      <c r="S852" s="115">
        <v>2.4392070686527445</v>
      </c>
      <c r="T852" s="115">
        <v>0.41513396637232647</v>
      </c>
      <c r="U852" s="112">
        <v>1.4892577724332685</v>
      </c>
      <c r="V852" s="112">
        <v>0.3110425595179665</v>
      </c>
      <c r="W852" s="84">
        <v>1.6804504693816074</v>
      </c>
      <c r="X852" s="46"/>
      <c r="Y852" s="85">
        <v>851</v>
      </c>
      <c r="Z852" s="112">
        <f>(幕後結果!$AB$2+幕後結果!$AB$4*幕後結果_最佳化!$N1853)*12/3</f>
        <v>2.1733272717328562</v>
      </c>
      <c r="AA852" s="112">
        <f>(幕後結果!$AC$2+幕後結果!$AC$4*幕後結果_最佳化!$O1853)*12/3</f>
        <v>-1.9696576832759289</v>
      </c>
      <c r="AB852" s="112">
        <f>(幕後結果!$AD$2+幕後結果!$AD$4*幕後結果_最佳化!$P1853)*12/3</f>
        <v>0.74105163596223778</v>
      </c>
      <c r="AC852" s="112">
        <f>(幕後結果!$AE$2+幕後結果!$AE$4*幕後結果_最佳化!$Q1853)*12/3</f>
        <v>-0.13070737177069458</v>
      </c>
      <c r="AD852" s="112">
        <f>(幕後結果!$AF$2+幕後結果!$AF$4*幕後結果_最佳化!$R1853)*12/3</f>
        <v>0.98538760458245633</v>
      </c>
      <c r="AE852" s="112">
        <f>(幕後結果!$AG$2+幕後結果!$AG$4*幕後結果_最佳化!$S1853)*12/3</f>
        <v>1.8309272136759998</v>
      </c>
      <c r="AF852" s="112">
        <f>(幕後結果!$AH$2+幕後結果!$AH$4*幕後結果_最佳化!$T1853)*12/3</f>
        <v>-0.31577676325208448</v>
      </c>
      <c r="AG852" s="112">
        <f>(幕後結果!$AI$2+幕後結果!$AI$4*幕後結果_最佳化!$U1853)*12/3</f>
        <v>1.0941663325254569</v>
      </c>
      <c r="AH852" s="112">
        <f>(幕後結果!$AJ$2+幕後結果!$AJ$4*幕後結果_最佳化!$V1853)*12/3</f>
        <v>1.5094425826421558</v>
      </c>
      <c r="AI852" s="86">
        <f>(幕後結果!$AK$2+幕後結果!$AK$4*幕後結果_最佳化!$W1853)*12/3</f>
        <v>1.3192889620546695</v>
      </c>
      <c r="AJ852" s="46"/>
      <c r="AK852" s="46"/>
      <c r="AL852" s="46"/>
      <c r="AM852" s="94">
        <v>851</v>
      </c>
      <c r="AN852" s="112">
        <f t="shared" si="170"/>
        <v>1.3182506080556584E-2</v>
      </c>
      <c r="AO852" s="112">
        <f t="shared" si="171"/>
        <v>0.19186885600456469</v>
      </c>
      <c r="AP852" s="112">
        <f t="shared" si="172"/>
        <v>0.24458460385251687</v>
      </c>
      <c r="AQ852" s="112">
        <f t="shared" si="173"/>
        <v>3.3439175150855101E-2</v>
      </c>
      <c r="AR852" s="112">
        <f t="shared" si="174"/>
        <v>6.7923912913732037E-2</v>
      </c>
      <c r="AS852" s="112">
        <f t="shared" si="175"/>
        <v>0.16160606214322709</v>
      </c>
      <c r="AT852" s="112">
        <f t="shared" si="176"/>
        <v>7.5882261945412727E-2</v>
      </c>
      <c r="AU852" s="112">
        <f t="shared" si="177"/>
        <v>9.5680240501263614E-2</v>
      </c>
      <c r="AV852" s="112">
        <f t="shared" si="178"/>
        <v>3.7539754298049732E-2</v>
      </c>
      <c r="AW852" s="112">
        <f t="shared" si="179"/>
        <v>7.8292627109821475E-2</v>
      </c>
      <c r="AX852" s="112">
        <f t="shared" si="180"/>
        <v>0.99999999999999978</v>
      </c>
      <c r="AY852" s="112">
        <f>SUMPRODUCT(AN852:AW852,幕後結果_最佳化!$Z$1005:$AI$1005)</f>
        <v>8.8316551913027716E-2</v>
      </c>
      <c r="AZ852" s="112">
        <f>(SUMPRODUCT(AN852:AW852,MMULT(AN852:AW852,幕後結果!$AB$9:$AK$18)))*252</f>
        <v>6.1146178175880271E-2</v>
      </c>
      <c r="BA852" s="112">
        <f t="shared" si="181"/>
        <v>0.24727753269531033</v>
      </c>
      <c r="BB852" s="88">
        <f t="shared" si="182"/>
        <v>0.18366630974512732</v>
      </c>
      <c r="BC852" s="46"/>
      <c r="BD852" s="46"/>
    </row>
    <row r="853" spans="1:56">
      <c r="A853" s="81">
        <v>852</v>
      </c>
      <c r="B853" s="112">
        <v>4.4420872984602067E-2</v>
      </c>
      <c r="C853" s="112">
        <v>0.2523091280883234</v>
      </c>
      <c r="D853" s="112">
        <v>0.89969931068135067</v>
      </c>
      <c r="E853" s="112">
        <v>9.3510172028467453E-2</v>
      </c>
      <c r="F853" s="112">
        <v>0.99845676429811547</v>
      </c>
      <c r="G853" s="112">
        <v>0.76083695683019315</v>
      </c>
      <c r="H853" s="112">
        <v>0.93822762396312753</v>
      </c>
      <c r="I853" s="112">
        <v>0.40424923532107693</v>
      </c>
      <c r="J853" s="112">
        <v>0.38396576229375623</v>
      </c>
      <c r="K853" s="90">
        <v>0.81215934890029695</v>
      </c>
      <c r="L853" s="91"/>
      <c r="M853" s="92">
        <v>852</v>
      </c>
      <c r="N853" s="115">
        <v>-1.7015393995545878</v>
      </c>
      <c r="O853" s="115">
        <v>-0.66724092155533665</v>
      </c>
      <c r="P853" s="115">
        <v>1.2798400972564656</v>
      </c>
      <c r="Q853" s="115">
        <v>-1.3194451254908386</v>
      </c>
      <c r="R853" s="115">
        <v>2.9589919734565351</v>
      </c>
      <c r="S853" s="115">
        <v>0.70899740638266839</v>
      </c>
      <c r="T853" s="115">
        <v>1.5400640073601948</v>
      </c>
      <c r="U853" s="112">
        <v>-0.24236355613911603</v>
      </c>
      <c r="V853" s="112">
        <v>-0.2950816271292046</v>
      </c>
      <c r="W853" s="84">
        <v>0.88588165570791388</v>
      </c>
      <c r="X853" s="46"/>
      <c r="Y853" s="85">
        <v>852</v>
      </c>
      <c r="Z853" s="112">
        <f>(幕後結果!$AB$2+幕後結果!$AB$4*幕後結果_最佳化!$N1854)*12/3</f>
        <v>-2.1608372417723976</v>
      </c>
      <c r="AA853" s="112">
        <f>(幕後結果!$AC$2+幕後結果!$AC$4*幕後結果_最佳化!$O1854)*12/3</f>
        <v>-2.4452637098601984</v>
      </c>
      <c r="AB853" s="112">
        <f>(幕後結果!$AD$2+幕後結果!$AD$4*幕後結果_最佳化!$P1854)*12/3</f>
        <v>0.99040195306443468</v>
      </c>
      <c r="AC853" s="112">
        <f>(幕後結果!$AE$2+幕後結果!$AE$4*幕後結果_最佳化!$Q1854)*12/3</f>
        <v>1.5965457764238855E-2</v>
      </c>
      <c r="AD853" s="112">
        <f>(幕後結果!$AF$2+幕後結果!$AF$4*幕後結果_最佳化!$R1854)*12/3</f>
        <v>4.2987419315952735</v>
      </c>
      <c r="AE853" s="112">
        <f>(幕後結果!$AG$2+幕後結果!$AG$4*幕後結果_最佳化!$S1854)*12/3</f>
        <v>0.95061414993942306</v>
      </c>
      <c r="AF853" s="112">
        <f>(幕後結果!$AH$2+幕後結果!$AH$4*幕後結果_最佳化!$T1854)*12/3</f>
        <v>1.3065959534900529</v>
      </c>
      <c r="AG853" s="112">
        <f>(幕後結果!$AI$2+幕後結果!$AI$4*幕後結果_最佳化!$U1854)*12/3</f>
        <v>-0.36493910937775143</v>
      </c>
      <c r="AH853" s="112">
        <f>(幕後結果!$AJ$2+幕後結果!$AJ$4*幕後結果_最佳化!$V1854)*12/3</f>
        <v>2.0414896344706883</v>
      </c>
      <c r="AI853" s="86">
        <f>(幕後結果!$AK$2+幕後結果!$AK$4*幕後結果_最佳化!$W1854)*12/3</f>
        <v>0.86705188779635112</v>
      </c>
      <c r="AJ853" s="46"/>
      <c r="AK853" s="46"/>
      <c r="AL853" s="46"/>
      <c r="AM853" s="94">
        <v>852</v>
      </c>
      <c r="AN853" s="112">
        <f t="shared" si="170"/>
        <v>5.3395898489487829E-2</v>
      </c>
      <c r="AO853" s="112">
        <f t="shared" si="171"/>
        <v>1.1415643290875897E-3</v>
      </c>
      <c r="AP853" s="112">
        <f t="shared" si="172"/>
        <v>0.12350099490098716</v>
      </c>
      <c r="AQ853" s="112">
        <f t="shared" si="173"/>
        <v>0.14020323036155716</v>
      </c>
      <c r="AR853" s="112">
        <f t="shared" si="174"/>
        <v>0.23275713782054458</v>
      </c>
      <c r="AS853" s="112">
        <f t="shared" si="175"/>
        <v>5.2004694175610648E-2</v>
      </c>
      <c r="AT853" s="112">
        <f t="shared" si="176"/>
        <v>0.23738417592355973</v>
      </c>
      <c r="AU853" s="112">
        <f t="shared" si="177"/>
        <v>1.2296157100771638E-2</v>
      </c>
      <c r="AV853" s="112">
        <f t="shared" si="178"/>
        <v>4.7214062453356458E-2</v>
      </c>
      <c r="AW853" s="112">
        <f t="shared" si="179"/>
        <v>0.10010208444503726</v>
      </c>
      <c r="AX853" s="112">
        <f t="shared" si="180"/>
        <v>1</v>
      </c>
      <c r="AY853" s="112">
        <f>SUMPRODUCT(AN853:AW853,幕後結果_最佳化!$Z$1005:$AI$1005)</f>
        <v>0.7098287219526731</v>
      </c>
      <c r="AZ853" s="112">
        <f>(SUMPRODUCT(AN853:AW853,MMULT(AN853:AW853,幕後結果!$AB$9:$AK$18)))*252</f>
        <v>4.9695909026224554E-2</v>
      </c>
      <c r="BA853" s="112">
        <f t="shared" si="181"/>
        <v>0.22292579264460305</v>
      </c>
      <c r="BB853" s="88">
        <f t="shared" si="182"/>
        <v>2.991707303317372</v>
      </c>
      <c r="BC853" s="46"/>
      <c r="BD853" s="46"/>
    </row>
    <row r="854" spans="1:56">
      <c r="A854" s="81">
        <v>853</v>
      </c>
      <c r="B854" s="112">
        <v>0.97057831688770868</v>
      </c>
      <c r="C854" s="112">
        <v>0.49515974621558345</v>
      </c>
      <c r="D854" s="112">
        <v>0.85940516628544694</v>
      </c>
      <c r="E854" s="112">
        <v>9.8562979473337808E-2</v>
      </c>
      <c r="F854" s="112">
        <v>0.67931578651651914</v>
      </c>
      <c r="G854" s="112">
        <v>0.51541403658095475</v>
      </c>
      <c r="H854" s="112">
        <v>0.18693710986638412</v>
      </c>
      <c r="I854" s="112">
        <v>0.73508026659114889</v>
      </c>
      <c r="J854" s="112">
        <v>0.36615526091790618</v>
      </c>
      <c r="K854" s="90">
        <v>0.4229511620808577</v>
      </c>
      <c r="L854" s="91"/>
      <c r="M854" s="92">
        <v>853</v>
      </c>
      <c r="N854" s="115">
        <v>1.8893617970747696</v>
      </c>
      <c r="O854" s="115">
        <v>-1.2133014669440886E-2</v>
      </c>
      <c r="P854" s="115">
        <v>1.0776506995921635</v>
      </c>
      <c r="Q854" s="115">
        <v>-1.2897831528177355</v>
      </c>
      <c r="R854" s="115">
        <v>0.46578636340296425</v>
      </c>
      <c r="S854" s="115">
        <v>3.8646878140119467E-2</v>
      </c>
      <c r="T854" s="115">
        <v>-0.88923979527709274</v>
      </c>
      <c r="U854" s="112">
        <v>0.62825108955310227</v>
      </c>
      <c r="V854" s="112">
        <v>-0.34205364455302817</v>
      </c>
      <c r="W854" s="84">
        <v>-0.19434937854221015</v>
      </c>
      <c r="X854" s="46"/>
      <c r="Y854" s="85">
        <v>853</v>
      </c>
      <c r="Z854" s="112">
        <f>(幕後結果!$AB$2+幕後結果!$AB$4*幕後結果_最佳化!$N1855)*12/3</f>
        <v>2.2974475640836425</v>
      </c>
      <c r="AA854" s="112">
        <f>(幕後結果!$AC$2+幕後結果!$AC$4*幕後結果_最佳化!$O1855)*12/3</f>
        <v>-1.2304815233496733</v>
      </c>
      <c r="AB854" s="112">
        <f>(幕後結果!$AD$2+幕後結果!$AD$4*幕後結果_最佳化!$P1855)*12/3</f>
        <v>1.9633640619042128</v>
      </c>
      <c r="AC854" s="112">
        <f>(幕後結果!$AE$2+幕後結果!$AE$4*幕後結果_最佳化!$Q1855)*12/3</f>
        <v>0.31705171079089822</v>
      </c>
      <c r="AD854" s="112">
        <f>(幕後結果!$AF$2+幕後結果!$AF$4*幕後結果_最佳化!$R1855)*12/3</f>
        <v>3.023732419028955</v>
      </c>
      <c r="AE854" s="112">
        <f>(幕後結果!$AG$2+幕後結果!$AG$4*幕後結果_最佳化!$S1855)*12/3</f>
        <v>-9.6473063188909677E-2</v>
      </c>
      <c r="AF854" s="112">
        <f>(幕後結果!$AH$2+幕後結果!$AH$4*幕後結果_最佳化!$T1855)*12/3</f>
        <v>-0.68118883043774969</v>
      </c>
      <c r="AG854" s="112">
        <f>(幕後結果!$AI$2+幕後結果!$AI$4*幕後結果_最佳化!$U1855)*12/3</f>
        <v>0.63684008002652437</v>
      </c>
      <c r="AH854" s="112">
        <f>(幕後結果!$AJ$2+幕後結果!$AJ$4*幕後結果_最佳化!$V1855)*12/3</f>
        <v>1.4836089404306307</v>
      </c>
      <c r="AI854" s="86">
        <f>(幕後結果!$AK$2+幕後結果!$AK$4*幕後結果_最佳化!$W1855)*12/3</f>
        <v>0.4027713031387799</v>
      </c>
      <c r="AJ854" s="46"/>
      <c r="AK854" s="46"/>
      <c r="AL854" s="46"/>
      <c r="AM854" s="94">
        <v>853</v>
      </c>
      <c r="AN854" s="112">
        <f t="shared" si="170"/>
        <v>0.11384839572772967</v>
      </c>
      <c r="AO854" s="112">
        <f t="shared" si="171"/>
        <v>2.4261249902879461E-2</v>
      </c>
      <c r="AP854" s="112">
        <f t="shared" si="172"/>
        <v>0.18062249387569931</v>
      </c>
      <c r="AQ854" s="112">
        <f t="shared" si="173"/>
        <v>5.6389756375566688E-2</v>
      </c>
      <c r="AR854" s="112">
        <f t="shared" si="174"/>
        <v>0.14757649921488583</v>
      </c>
      <c r="AS854" s="112">
        <f t="shared" si="175"/>
        <v>0.14653448170648223</v>
      </c>
      <c r="AT854" s="112">
        <f t="shared" si="176"/>
        <v>0.13307516097285971</v>
      </c>
      <c r="AU854" s="112">
        <f t="shared" si="177"/>
        <v>0.12004279241887648</v>
      </c>
      <c r="AV854" s="112">
        <f t="shared" si="178"/>
        <v>1.1500015274131595E-2</v>
      </c>
      <c r="AW854" s="112">
        <f t="shared" si="179"/>
        <v>6.6149154530888932E-2</v>
      </c>
      <c r="AX854" s="112">
        <f t="shared" si="180"/>
        <v>1</v>
      </c>
      <c r="AY854" s="112">
        <f>SUMPRODUCT(AN854:AW854,幕後結果_最佳化!$Z$1005:$AI$1005)</f>
        <v>0.43943596790723088</v>
      </c>
      <c r="AZ854" s="112">
        <f>(SUMPRODUCT(AN854:AW854,MMULT(AN854:AW854,幕後結果!$AB$9:$AK$18)))*252</f>
        <v>5.1788116052130094E-2</v>
      </c>
      <c r="BA854" s="112">
        <f t="shared" si="181"/>
        <v>0.22757002450263544</v>
      </c>
      <c r="BB854" s="88">
        <f t="shared" si="182"/>
        <v>1.7424789085200396</v>
      </c>
      <c r="BC854" s="46"/>
      <c r="BD854" s="46"/>
    </row>
    <row r="855" spans="1:56">
      <c r="A855" s="81">
        <v>854</v>
      </c>
      <c r="B855" s="112">
        <v>8.7349823867511667E-2</v>
      </c>
      <c r="C855" s="112">
        <v>0.40289690348306517</v>
      </c>
      <c r="D855" s="112">
        <v>0.45546044920105544</v>
      </c>
      <c r="E855" s="112">
        <v>0.72565753139881295</v>
      </c>
      <c r="F855" s="112">
        <v>0.48159263296107513</v>
      </c>
      <c r="G855" s="112">
        <v>0.21686349382319481</v>
      </c>
      <c r="H855" s="112">
        <v>7.8548148579555832E-2</v>
      </c>
      <c r="I855" s="112">
        <v>0.14603511987170203</v>
      </c>
      <c r="J855" s="112">
        <v>0.20594756122915481</v>
      </c>
      <c r="K855" s="90">
        <v>0.77739989056624181</v>
      </c>
      <c r="L855" s="91"/>
      <c r="M855" s="92">
        <v>854</v>
      </c>
      <c r="N855" s="115">
        <v>-1.3572567397944373</v>
      </c>
      <c r="O855" s="115">
        <v>-0.24585586882262866</v>
      </c>
      <c r="P855" s="115">
        <v>-0.11187704418590419</v>
      </c>
      <c r="Q855" s="115">
        <v>0.59973188154590729</v>
      </c>
      <c r="R855" s="115">
        <v>-4.6156810583635674E-2</v>
      </c>
      <c r="S855" s="115">
        <v>-0.78282993262621414</v>
      </c>
      <c r="T855" s="115">
        <v>-1.4149051863618927</v>
      </c>
      <c r="U855" s="112">
        <v>-1.0535909382541513</v>
      </c>
      <c r="V855" s="112">
        <v>-0.82056318929891525</v>
      </c>
      <c r="W855" s="84">
        <v>0.76344136449045685</v>
      </c>
      <c r="X855" s="46"/>
      <c r="Y855" s="85">
        <v>854</v>
      </c>
      <c r="Z855" s="112">
        <f>(幕後結果!$AB$2+幕後結果!$AB$4*幕後結果_最佳化!$N1856)*12/3</f>
        <v>-1.7333929689059806</v>
      </c>
      <c r="AA855" s="112">
        <f>(幕後結果!$AC$2+幕後結果!$AC$4*幕後結果_最佳化!$O1856)*12/3</f>
        <v>-1.834651352259036</v>
      </c>
      <c r="AB855" s="112">
        <f>(幕後結果!$AD$2+幕後結果!$AD$4*幕後結果_最佳化!$P1856)*12/3</f>
        <v>-6.8259821389185737E-2</v>
      </c>
      <c r="AC855" s="112">
        <f>(幕後結果!$AE$2+幕後結果!$AE$4*幕後結果_最佳化!$Q1856)*12/3</f>
        <v>1.1730005995377777</v>
      </c>
      <c r="AD855" s="112">
        <f>(幕後結果!$AF$2+幕後結果!$AF$4*幕後結果_最佳化!$R1856)*12/3</f>
        <v>1.6765390135010516</v>
      </c>
      <c r="AE855" s="112">
        <f>(幕後結果!$AG$2+幕後結果!$AG$4*幕後結果_最佳化!$S1856)*12/3</f>
        <v>-0.92158940259491218</v>
      </c>
      <c r="AF855" s="112">
        <f>(幕後結果!$AH$2+幕後結果!$AH$4*幕後結果_最佳化!$T1856)*12/3</f>
        <v>-0.92436823435220006</v>
      </c>
      <c r="AG855" s="112">
        <f>(幕後結果!$AI$2+幕後結果!$AI$4*幕後結果_最佳化!$U1856)*12/3</f>
        <v>-0.69308818746577217</v>
      </c>
      <c r="AH855" s="112">
        <f>(幕後結果!$AJ$2+幕後結果!$AJ$4*幕後結果_最佳化!$V1856)*12/3</f>
        <v>-7.3797930692282909E-2</v>
      </c>
      <c r="AI855" s="86">
        <f>(幕後結果!$AK$2+幕後結果!$AK$4*幕後結果_最佳化!$W1856)*12/3</f>
        <v>0.10478575299807018</v>
      </c>
      <c r="AJ855" s="46"/>
      <c r="AK855" s="46"/>
      <c r="AL855" s="46"/>
      <c r="AM855" s="94">
        <v>854</v>
      </c>
      <c r="AN855" s="112">
        <f t="shared" si="170"/>
        <v>4.0161861656521435E-2</v>
      </c>
      <c r="AO855" s="112">
        <f t="shared" si="171"/>
        <v>0.15999415094467573</v>
      </c>
      <c r="AP855" s="112">
        <f t="shared" si="172"/>
        <v>0.18686399226822298</v>
      </c>
      <c r="AQ855" s="112">
        <f t="shared" si="173"/>
        <v>0.11409998808570392</v>
      </c>
      <c r="AR855" s="112">
        <f t="shared" si="174"/>
        <v>8.2210744655806009E-2</v>
      </c>
      <c r="AS855" s="112">
        <f t="shared" si="175"/>
        <v>5.733896841753338E-2</v>
      </c>
      <c r="AT855" s="112">
        <f t="shared" si="176"/>
        <v>4.7468695368495711E-2</v>
      </c>
      <c r="AU855" s="112">
        <f t="shared" si="177"/>
        <v>2.7622338322156745E-2</v>
      </c>
      <c r="AV855" s="112">
        <f t="shared" si="178"/>
        <v>0.19130894750599661</v>
      </c>
      <c r="AW855" s="112">
        <f t="shared" si="179"/>
        <v>9.2930312774887447E-2</v>
      </c>
      <c r="AX855" s="112">
        <f t="shared" si="180"/>
        <v>1</v>
      </c>
      <c r="AY855" s="112">
        <f>SUMPRODUCT(AN855:AW855,幕後結果_最佳化!$Z$1005:$AI$1005)</f>
        <v>0.37199775017060915</v>
      </c>
      <c r="AZ855" s="112">
        <f>(SUMPRODUCT(AN855:AW855,MMULT(AN855:AW855,幕後結果!$AB$9:$AK$18)))*252</f>
        <v>5.3208210726029777E-2</v>
      </c>
      <c r="BA855" s="112">
        <f t="shared" si="181"/>
        <v>0.23066905021270143</v>
      </c>
      <c r="BB855" s="88">
        <f t="shared" si="182"/>
        <v>1.4267096078435577</v>
      </c>
      <c r="BC855" s="46"/>
      <c r="BD855" s="46"/>
    </row>
    <row r="856" spans="1:56">
      <c r="A856" s="81">
        <v>855</v>
      </c>
      <c r="B856" s="112">
        <v>0.84341525354501523</v>
      </c>
      <c r="C856" s="112">
        <v>0.28252647687410426</v>
      </c>
      <c r="D856" s="112">
        <v>0.51100942328655319</v>
      </c>
      <c r="E856" s="112">
        <v>0.80325066945288137</v>
      </c>
      <c r="F856" s="112">
        <v>0.85161698646633854</v>
      </c>
      <c r="G856" s="112">
        <v>0.45768705193831338</v>
      </c>
      <c r="H856" s="112">
        <v>0.5846769377495018</v>
      </c>
      <c r="I856" s="112">
        <v>0.539952229124262</v>
      </c>
      <c r="J856" s="112">
        <v>0.46139628607476069</v>
      </c>
      <c r="K856" s="90">
        <v>0.54303946486775634</v>
      </c>
      <c r="L856" s="91"/>
      <c r="M856" s="92">
        <v>855</v>
      </c>
      <c r="N856" s="115">
        <v>1.0085937772166487</v>
      </c>
      <c r="O856" s="115">
        <v>-0.57535245291801895</v>
      </c>
      <c r="P856" s="115">
        <v>2.7600035406582572E-2</v>
      </c>
      <c r="Q856" s="115">
        <v>0.85328971701055589</v>
      </c>
      <c r="R856" s="115">
        <v>1.0433936202513239</v>
      </c>
      <c r="S856" s="115">
        <v>-0.1062624746336782</v>
      </c>
      <c r="T856" s="115">
        <v>0.21387296338010897</v>
      </c>
      <c r="U856" s="112">
        <v>0.10031337196124734</v>
      </c>
      <c r="V856" s="112">
        <v>-9.691666777356775E-2</v>
      </c>
      <c r="W856" s="84">
        <v>0.10809407224786237</v>
      </c>
      <c r="X856" s="46"/>
      <c r="Y856" s="85">
        <v>855</v>
      </c>
      <c r="Z856" s="112">
        <f>(幕後結果!$AB$2+幕後結果!$AB$4*幕後結果_最佳化!$N1857)*12/3</f>
        <v>1.2039296794636953</v>
      </c>
      <c r="AA856" s="112">
        <f>(幕後結果!$AC$2+幕後結果!$AC$4*幕後結果_最佳化!$O1857)*12/3</f>
        <v>-2.0831645779276728</v>
      </c>
      <c r="AB856" s="112">
        <f>(幕後結果!$AD$2+幕後結果!$AD$4*幕後結果_最佳化!$P1857)*12/3</f>
        <v>0.73160375845962122</v>
      </c>
      <c r="AC856" s="112">
        <f>(幕後結果!$AE$2+幕後結果!$AE$4*幕後結果_最佳化!$Q1857)*12/3</f>
        <v>1.4736593539528009</v>
      </c>
      <c r="AD856" s="112">
        <f>(幕後結果!$AF$2+幕後結果!$AF$4*幕後結果_最佳化!$R1857)*12/3</f>
        <v>3.4844805088784376</v>
      </c>
      <c r="AE856" s="112">
        <f>(幕後結果!$AG$2+幕後結果!$AG$4*幕後結果_最佳化!$S1857)*12/3</f>
        <v>-0.16684515804795366</v>
      </c>
      <c r="AF856" s="112">
        <f>(幕後結果!$AH$2+幕後結果!$AH$4*幕後結果_最佳化!$T1857)*12/3</f>
        <v>0.17483159555628772</v>
      </c>
      <c r="AG856" s="112">
        <f>(幕後結果!$AI$2+幕後結果!$AI$4*幕後結果_最佳化!$U1857)*12/3</f>
        <v>1.0465242450810663</v>
      </c>
      <c r="AH856" s="112">
        <f>(幕後結果!$AJ$2+幕後結果!$AJ$4*幕後結果_最佳化!$V1857)*12/3</f>
        <v>1.6292698163734511</v>
      </c>
      <c r="AI856" s="86">
        <f>(幕後結果!$AK$2+幕後結果!$AK$4*幕後結果_最佳化!$W1857)*12/3</f>
        <v>0.40404272584734996</v>
      </c>
      <c r="AJ856" s="46"/>
      <c r="AK856" s="46"/>
      <c r="AL856" s="46"/>
      <c r="AM856" s="94">
        <v>855</v>
      </c>
      <c r="AN856" s="112">
        <f t="shared" si="170"/>
        <v>0.15330468649559748</v>
      </c>
      <c r="AO856" s="112">
        <f t="shared" si="171"/>
        <v>4.0361720047831298E-2</v>
      </c>
      <c r="AP856" s="112">
        <f t="shared" si="172"/>
        <v>0.13095954333792151</v>
      </c>
      <c r="AQ856" s="112">
        <f t="shared" si="173"/>
        <v>4.1773306132551841E-2</v>
      </c>
      <c r="AR856" s="112">
        <f t="shared" si="174"/>
        <v>0.10568618665487155</v>
      </c>
      <c r="AS856" s="112">
        <f t="shared" si="175"/>
        <v>8.0364387002372681E-2</v>
      </c>
      <c r="AT856" s="112">
        <f t="shared" si="176"/>
        <v>0.14949137303902388</v>
      </c>
      <c r="AU856" s="112">
        <f t="shared" si="177"/>
        <v>9.947680046169452E-2</v>
      </c>
      <c r="AV856" s="112">
        <f t="shared" si="178"/>
        <v>5.9470002891650317E-2</v>
      </c>
      <c r="AW856" s="112">
        <f t="shared" si="179"/>
        <v>0.13911199393648488</v>
      </c>
      <c r="AX856" s="112">
        <f t="shared" si="180"/>
        <v>0.99999999999999978</v>
      </c>
      <c r="AY856" s="112">
        <f>SUMPRODUCT(AN856:AW856,幕後結果_最佳化!$Z$1005:$AI$1005)</f>
        <v>0.3487744859215523</v>
      </c>
      <c r="AZ856" s="112">
        <f>(SUMPRODUCT(AN856:AW856,MMULT(AN856:AW856,幕後結果!$AB$9:$AK$18)))*252</f>
        <v>4.8841570968159199E-2</v>
      </c>
      <c r="BA856" s="112">
        <f t="shared" si="181"/>
        <v>0.22100129177939029</v>
      </c>
      <c r="BB856" s="88">
        <f t="shared" si="182"/>
        <v>1.3840393576834149</v>
      </c>
      <c r="BC856" s="46"/>
      <c r="BD856" s="46"/>
    </row>
    <row r="857" spans="1:56">
      <c r="A857" s="81">
        <v>856</v>
      </c>
      <c r="B857" s="112">
        <v>0.11156066539323284</v>
      </c>
      <c r="C857" s="112">
        <v>0.85949247575867127</v>
      </c>
      <c r="D857" s="112">
        <v>0.88571180098674773</v>
      </c>
      <c r="E857" s="112">
        <v>0.74422745140054825</v>
      </c>
      <c r="F857" s="112">
        <v>3.6399587486516616E-2</v>
      </c>
      <c r="G857" s="112">
        <v>0.85352093932488193</v>
      </c>
      <c r="H857" s="112">
        <v>0.40094224794414446</v>
      </c>
      <c r="I857" s="112">
        <v>0.13602498201888613</v>
      </c>
      <c r="J857" s="112">
        <v>0.42110793634038668</v>
      </c>
      <c r="K857" s="90">
        <v>0.74500464327796778</v>
      </c>
      <c r="L857" s="91"/>
      <c r="M857" s="92">
        <v>856</v>
      </c>
      <c r="N857" s="115">
        <v>-1.2182701465748957</v>
      </c>
      <c r="O857" s="115">
        <v>1.0780419210691516</v>
      </c>
      <c r="P857" s="115">
        <v>1.2040341021275269</v>
      </c>
      <c r="Q857" s="115">
        <v>0.65643372481582174</v>
      </c>
      <c r="R857" s="115">
        <v>-1.7940876811221476</v>
      </c>
      <c r="S857" s="115">
        <v>1.0516544392075031</v>
      </c>
      <c r="T857" s="115">
        <v>-0.25090896129442042</v>
      </c>
      <c r="U857" s="112">
        <v>-1.0983539462602516</v>
      </c>
      <c r="V857" s="112">
        <v>-0.19905992036482506</v>
      </c>
      <c r="W857" s="84">
        <v>0.65885215289825672</v>
      </c>
      <c r="X857" s="46"/>
      <c r="Y857" s="85">
        <v>856</v>
      </c>
      <c r="Z857" s="112">
        <f>(幕後結果!$AB$2+幕後結果!$AB$4*幕後結果_最佳化!$N1858)*12/3</f>
        <v>-1.5608341089323308</v>
      </c>
      <c r="AA857" s="112">
        <f>(幕後結果!$AC$2+幕後結果!$AC$4*幕後結果_最佳化!$O1858)*12/3</f>
        <v>1.8522114629251352E-3</v>
      </c>
      <c r="AB857" s="112">
        <f>(幕後結果!$AD$2+幕後結果!$AD$4*幕後結果_最佳化!$P1858)*12/3</f>
        <v>1.2475686924615643</v>
      </c>
      <c r="AC857" s="112">
        <f>(幕後結果!$AE$2+幕後結果!$AE$4*幕後結果_最佳化!$Q1858)*12/3</f>
        <v>1.7616727107425405</v>
      </c>
      <c r="AD857" s="112">
        <f>(幕後結果!$AF$2+幕後結果!$AF$4*幕後結果_最佳化!$R1858)*12/3</f>
        <v>0.521052448614022</v>
      </c>
      <c r="AE857" s="112">
        <f>(幕後結果!$AG$2+幕後結果!$AG$4*幕後結果_最佳化!$S1858)*12/3</f>
        <v>1.0564499491414958</v>
      </c>
      <c r="AF857" s="112">
        <f>(幕後結果!$AH$2+幕後結果!$AH$4*幕後結果_最佳化!$T1858)*12/3</f>
        <v>-0.18526751805403588</v>
      </c>
      <c r="AG857" s="112">
        <f>(幕後結果!$AI$2+幕後結果!$AI$4*幕後結果_最佳化!$U1858)*12/3</f>
        <v>9.8172661309845588E-2</v>
      </c>
      <c r="AH857" s="112">
        <f>(幕後結果!$AJ$2+幕後結果!$AJ$4*幕後結果_最佳化!$V1858)*12/3</f>
        <v>0.1704864361559717</v>
      </c>
      <c r="AI857" s="86">
        <f>(幕後結果!$AK$2+幕後結果!$AK$4*幕後結果_最佳化!$W1858)*12/3</f>
        <v>0.56637049561719532</v>
      </c>
      <c r="AJ857" s="46"/>
      <c r="AK857" s="46"/>
      <c r="AL857" s="46"/>
      <c r="AM857" s="94">
        <v>856</v>
      </c>
      <c r="AN857" s="112">
        <f t="shared" si="170"/>
        <v>1.8810591416999069E-2</v>
      </c>
      <c r="AO857" s="112">
        <f t="shared" si="171"/>
        <v>1.2967192715997757E-2</v>
      </c>
      <c r="AP857" s="112">
        <f t="shared" si="172"/>
        <v>0.12585452806726821</v>
      </c>
      <c r="AQ857" s="112">
        <f t="shared" si="173"/>
        <v>0.17450204950787582</v>
      </c>
      <c r="AR857" s="112">
        <f t="shared" si="174"/>
        <v>0.12289823042610157</v>
      </c>
      <c r="AS857" s="112">
        <f t="shared" si="175"/>
        <v>1.2527979088238337E-2</v>
      </c>
      <c r="AT857" s="112">
        <f t="shared" si="176"/>
        <v>0.21222953913671982</v>
      </c>
      <c r="AU857" s="112">
        <f t="shared" si="177"/>
        <v>0.14075268731985066</v>
      </c>
      <c r="AV857" s="112">
        <f t="shared" si="178"/>
        <v>0.11542880966084192</v>
      </c>
      <c r="AW857" s="112">
        <f t="shared" si="179"/>
        <v>6.4028392660107139E-2</v>
      </c>
      <c r="AX857" s="112">
        <f t="shared" si="180"/>
        <v>1.0000000000000002</v>
      </c>
      <c r="AY857" s="112">
        <f>SUMPRODUCT(AN857:AW857,幕後結果_最佳化!$Z$1005:$AI$1005)</f>
        <v>0.62838622489808427</v>
      </c>
      <c r="AZ857" s="112">
        <f>(SUMPRODUCT(AN857:AW857,MMULT(AN857:AW857,幕後結果!$AB$9:$AK$18)))*252</f>
        <v>4.6801641779069043E-2</v>
      </c>
      <c r="BA857" s="112">
        <f t="shared" si="181"/>
        <v>0.21633687105777658</v>
      </c>
      <c r="BB857" s="88">
        <f t="shared" si="182"/>
        <v>2.7063635617699204</v>
      </c>
      <c r="BC857" s="46"/>
      <c r="BD857" s="46"/>
    </row>
    <row r="858" spans="1:56">
      <c r="A858" s="81">
        <v>857</v>
      </c>
      <c r="B858" s="112">
        <v>0.77403009844174719</v>
      </c>
      <c r="C858" s="112">
        <v>0.82604490321189084</v>
      </c>
      <c r="D858" s="112">
        <v>0.95204833421113744</v>
      </c>
      <c r="E858" s="112">
        <v>0.57076719602874215</v>
      </c>
      <c r="F858" s="112">
        <v>0.59132277061141725</v>
      </c>
      <c r="G858" s="112">
        <v>0.119583406613194</v>
      </c>
      <c r="H858" s="112">
        <v>0.83038863466880852</v>
      </c>
      <c r="I858" s="112">
        <v>4.574407819684545E-2</v>
      </c>
      <c r="J858" s="112">
        <v>0.95890092563322771</v>
      </c>
      <c r="K858" s="90">
        <v>0.7830484814036387</v>
      </c>
      <c r="L858" s="91"/>
      <c r="M858" s="92">
        <v>857</v>
      </c>
      <c r="N858" s="115">
        <v>0.75218501628036816</v>
      </c>
      <c r="O858" s="115">
        <v>0.93865054312456508</v>
      </c>
      <c r="P858" s="115">
        <v>1.6650472394279954</v>
      </c>
      <c r="Q858" s="115">
        <v>0.17832772299334884</v>
      </c>
      <c r="R858" s="115">
        <v>0.23094895400597815</v>
      </c>
      <c r="S858" s="115">
        <v>-1.177071891085512</v>
      </c>
      <c r="T858" s="115">
        <v>0.95570216052654444</v>
      </c>
      <c r="U858" s="112">
        <v>-1.6875993901348567</v>
      </c>
      <c r="V858" s="112">
        <v>1.7380718816781418</v>
      </c>
      <c r="W858" s="84">
        <v>0.78253021197730088</v>
      </c>
      <c r="X858" s="46"/>
      <c r="Y858" s="85">
        <v>857</v>
      </c>
      <c r="Z858" s="112">
        <f>(幕後結果!$AB$2+幕後結果!$AB$4*幕後結果_最佳化!$N1859)*12/3</f>
        <v>0.88558528055803387</v>
      </c>
      <c r="AA858" s="112">
        <f>(幕後結果!$AC$2+幕後結果!$AC$4*幕後結果_最佳化!$O1859)*12/3</f>
        <v>-1.9036130696292508E-2</v>
      </c>
      <c r="AB858" s="112">
        <f>(幕後結果!$AD$2+幕後結果!$AD$4*幕後結果_最佳化!$P1859)*12/3</f>
        <v>2.2260873282480844</v>
      </c>
      <c r="AC858" s="112">
        <f>(幕後結果!$AE$2+幕後結果!$AE$4*幕後結果_最佳化!$Q1859)*12/3</f>
        <v>1.6169020150493132</v>
      </c>
      <c r="AD858" s="112">
        <f>(幕後結果!$AF$2+幕後結果!$AF$4*幕後結果_最佳化!$R1859)*12/3</f>
        <v>3.0961246255060808</v>
      </c>
      <c r="AE858" s="112">
        <f>(幕後結果!$AG$2+幕後結果!$AG$4*幕後結果_最佳化!$S1859)*12/3</f>
        <v>-0.93729418397700348</v>
      </c>
      <c r="AF858" s="112">
        <f>(幕後結果!$AH$2+幕後結果!$AH$4*幕後結果_最佳化!$T1859)*12/3</f>
        <v>0.87464114003023996</v>
      </c>
      <c r="AG858" s="112">
        <f>(幕後結果!$AI$2+幕後結果!$AI$4*幕後結果_最佳化!$U1859)*12/3</f>
        <v>-0.11117111281243358</v>
      </c>
      <c r="AH858" s="112">
        <f>(幕後結果!$AJ$2+幕後結果!$AJ$4*幕後結果_最佳化!$V1859)*12/3</f>
        <v>3.340300703707074</v>
      </c>
      <c r="AI858" s="86">
        <f>(幕後結果!$AK$2+幕後結果!$AK$4*幕後結果_最佳化!$W1859)*12/3</f>
        <v>1.6630015063281391</v>
      </c>
      <c r="AJ858" s="46"/>
      <c r="AK858" s="46"/>
      <c r="AL858" s="46"/>
      <c r="AM858" s="94">
        <v>857</v>
      </c>
      <c r="AN858" s="112">
        <f t="shared" si="170"/>
        <v>5.9052930330178777E-2</v>
      </c>
      <c r="AO858" s="112">
        <f t="shared" si="171"/>
        <v>0.11843454332306853</v>
      </c>
      <c r="AP858" s="112">
        <f t="shared" si="172"/>
        <v>0.17837213807624297</v>
      </c>
      <c r="AQ858" s="112">
        <f t="shared" si="173"/>
        <v>0.12448877639771654</v>
      </c>
      <c r="AR858" s="112">
        <f t="shared" si="174"/>
        <v>0.12118049330207323</v>
      </c>
      <c r="AS858" s="112">
        <f t="shared" si="175"/>
        <v>0.14086563831356677</v>
      </c>
      <c r="AT858" s="112">
        <f t="shared" si="176"/>
        <v>3.4492560907706603E-2</v>
      </c>
      <c r="AU858" s="112">
        <f t="shared" si="177"/>
        <v>5.6187412149741066E-2</v>
      </c>
      <c r="AV858" s="112">
        <f t="shared" si="178"/>
        <v>8.0557194118790518E-2</v>
      </c>
      <c r="AW858" s="112">
        <f t="shared" si="179"/>
        <v>8.6368313080914957E-2</v>
      </c>
      <c r="AX858" s="112">
        <f t="shared" si="180"/>
        <v>1</v>
      </c>
      <c r="AY858" s="112">
        <f>SUMPRODUCT(AN858:AW858,幕後結果_最佳化!$Z$1005:$AI$1005)</f>
        <v>0.38979733166258301</v>
      </c>
      <c r="AZ858" s="112">
        <f>(SUMPRODUCT(AN858:AW858,MMULT(AN858:AW858,幕後結果!$AB$9:$AK$18)))*252</f>
        <v>5.3568651174077914E-2</v>
      </c>
      <c r="BA858" s="112">
        <f t="shared" si="181"/>
        <v>0.23144902500135514</v>
      </c>
      <c r="BB858" s="88">
        <f t="shared" si="182"/>
        <v>1.4988066234478712</v>
      </c>
      <c r="BC858" s="46"/>
      <c r="BD858" s="46"/>
    </row>
    <row r="859" spans="1:56">
      <c r="A859" s="81">
        <v>858</v>
      </c>
      <c r="B859" s="112">
        <v>0.79698960866876734</v>
      </c>
      <c r="C859" s="112">
        <v>0.71142175476518443</v>
      </c>
      <c r="D859" s="112">
        <v>0.69091859461535021</v>
      </c>
      <c r="E859" s="112">
        <v>0.39217157241718636</v>
      </c>
      <c r="F859" s="112">
        <v>0.13863949051519087</v>
      </c>
      <c r="G859" s="112">
        <v>0.27428032236039646</v>
      </c>
      <c r="H859" s="112">
        <v>5.7283582455134541E-2</v>
      </c>
      <c r="I859" s="112">
        <v>0.46246874515087244</v>
      </c>
      <c r="J859" s="112">
        <v>0.7363050034629377</v>
      </c>
      <c r="K859" s="90">
        <v>0.27654789411554259</v>
      </c>
      <c r="L859" s="91"/>
      <c r="M859" s="92">
        <v>858</v>
      </c>
      <c r="N859" s="115">
        <v>0.83091653384084563</v>
      </c>
      <c r="O859" s="115">
        <v>0.5575429971103304</v>
      </c>
      <c r="P859" s="115">
        <v>0.49845580663123379</v>
      </c>
      <c r="Q859" s="115">
        <v>-0.27366361086344898</v>
      </c>
      <c r="R859" s="115">
        <v>-1.0864521926733837</v>
      </c>
      <c r="S859" s="115">
        <v>-0.59991836153801481</v>
      </c>
      <c r="T859" s="115">
        <v>-1.5779932308731834</v>
      </c>
      <c r="U859" s="112">
        <v>-9.4216106811616282E-2</v>
      </c>
      <c r="V859" s="112">
        <v>0.63199523163279814</v>
      </c>
      <c r="W859" s="84">
        <v>-0.59312755892645075</v>
      </c>
      <c r="X859" s="46"/>
      <c r="Y859" s="85">
        <v>858</v>
      </c>
      <c r="Z859" s="112">
        <f>(幕後結果!$AB$2+幕後結果!$AB$4*幕後結果_最佳化!$N1860)*12/3</f>
        <v>0.98333442743273525</v>
      </c>
      <c r="AA859" s="112">
        <f>(幕後結果!$AC$2+幕後結果!$AC$4*幕後結果_最佳化!$O1860)*12/3</f>
        <v>-0.53738952869919354</v>
      </c>
      <c r="AB859" s="112">
        <f>(幕後結果!$AD$2+幕後結果!$AD$4*幕後結果_最佳化!$P1860)*12/3</f>
        <v>1.2008882639039584</v>
      </c>
      <c r="AC859" s="112">
        <f>(幕後結果!$AE$2+幕後結果!$AE$4*幕後結果_最佳化!$Q1860)*12/3</f>
        <v>0.95287823274165762</v>
      </c>
      <c r="AD859" s="112">
        <f>(幕後結果!$AF$2+幕後結果!$AF$4*幕後結果_最佳化!$R1860)*12/3</f>
        <v>1.4128664376892328</v>
      </c>
      <c r="AE859" s="112">
        <f>(幕後結果!$AG$2+幕後結果!$AG$4*幕後結果_最佳化!$S1860)*12/3</f>
        <v>-0.78432235546528029</v>
      </c>
      <c r="AF859" s="112">
        <f>(幕後結果!$AH$2+幕後結果!$AH$4*幕後結果_最佳化!$T1860)*12/3</f>
        <v>-1.185325545530078</v>
      </c>
      <c r="AG859" s="112">
        <f>(幕後結果!$AI$2+幕後結果!$AI$4*幕後結果_最佳化!$U1860)*12/3</f>
        <v>0.20865479592802252</v>
      </c>
      <c r="AH859" s="112">
        <f>(幕後結果!$AJ$2+幕後結果!$AJ$4*幕後結果_最佳化!$V1860)*12/3</f>
        <v>1.359309002325902</v>
      </c>
      <c r="AI859" s="86">
        <f>(幕後結果!$AK$2+幕後結果!$AK$4*幕後結果_最佳化!$W1860)*12/3</f>
        <v>-8.7427129489006619E-2</v>
      </c>
      <c r="AJ859" s="46"/>
      <c r="AK859" s="46"/>
      <c r="AL859" s="46"/>
      <c r="AM859" s="94">
        <v>858</v>
      </c>
      <c r="AN859" s="112">
        <f t="shared" si="170"/>
        <v>0.11967590925802514</v>
      </c>
      <c r="AO859" s="112">
        <f t="shared" si="171"/>
        <v>7.1226822481502125E-2</v>
      </c>
      <c r="AP859" s="112">
        <f t="shared" si="172"/>
        <v>7.6617128564163847E-2</v>
      </c>
      <c r="AQ859" s="112">
        <f t="shared" si="173"/>
        <v>6.3464949301224649E-2</v>
      </c>
      <c r="AR859" s="112">
        <f t="shared" si="174"/>
        <v>4.7859064258985298E-2</v>
      </c>
      <c r="AS859" s="112">
        <f t="shared" si="175"/>
        <v>2.6978970327077516E-2</v>
      </c>
      <c r="AT859" s="112">
        <f t="shared" si="176"/>
        <v>0.14349646873442115</v>
      </c>
      <c r="AU859" s="112">
        <f t="shared" si="177"/>
        <v>0.17919456951484541</v>
      </c>
      <c r="AV859" s="112">
        <f t="shared" si="178"/>
        <v>0.14510910953674658</v>
      </c>
      <c r="AW859" s="112">
        <f t="shared" si="179"/>
        <v>0.1263770080230083</v>
      </c>
      <c r="AX859" s="112">
        <f t="shared" si="180"/>
        <v>1</v>
      </c>
      <c r="AY859" s="112">
        <f>SUMPRODUCT(AN859:AW859,幕後結果_最佳化!$Z$1005:$AI$1005)</f>
        <v>0.31669744286893442</v>
      </c>
      <c r="AZ859" s="112">
        <f>(SUMPRODUCT(AN859:AW859,MMULT(AN859:AW859,幕後結果!$AB$9:$AK$18)))*252</f>
        <v>4.8078746024396435E-2</v>
      </c>
      <c r="BA859" s="112">
        <f t="shared" si="181"/>
        <v>0.2192686617471736</v>
      </c>
      <c r="BB859" s="88">
        <f t="shared" si="182"/>
        <v>1.2486847900984359</v>
      </c>
      <c r="BC859" s="46"/>
      <c r="BD859" s="46"/>
    </row>
    <row r="860" spans="1:56">
      <c r="A860" s="81">
        <v>859</v>
      </c>
      <c r="B860" s="112">
        <v>0.62548514331571625</v>
      </c>
      <c r="C860" s="112">
        <v>0.16357703202643026</v>
      </c>
      <c r="D860" s="112">
        <v>0.73653857154759272</v>
      </c>
      <c r="E860" s="112">
        <v>1.125453896792461E-2</v>
      </c>
      <c r="F860" s="112">
        <v>0.1666371290788109</v>
      </c>
      <c r="G860" s="112">
        <v>0.45818247634604381</v>
      </c>
      <c r="H860" s="112">
        <v>0.1883381398567221</v>
      </c>
      <c r="I860" s="112">
        <v>0.91423954512536665</v>
      </c>
      <c r="J860" s="112">
        <v>0.98267240134137634</v>
      </c>
      <c r="K860" s="90">
        <v>0.71856162978697835</v>
      </c>
      <c r="L860" s="91"/>
      <c r="M860" s="92">
        <v>859</v>
      </c>
      <c r="N860" s="115">
        <v>0.3199190276035932</v>
      </c>
      <c r="O860" s="115">
        <v>-0.9798623618256832</v>
      </c>
      <c r="P860" s="115">
        <v>0.63271027784060796</v>
      </c>
      <c r="Q860" s="115">
        <v>-2.2816658127231535</v>
      </c>
      <c r="R860" s="115">
        <v>-0.96753979370203758</v>
      </c>
      <c r="S860" s="115">
        <v>-0.10501368123408522</v>
      </c>
      <c r="T860" s="115">
        <v>-0.88403692609473072</v>
      </c>
      <c r="U860" s="112">
        <v>1.3673331366050037</v>
      </c>
      <c r="V860" s="112">
        <v>2.1123645016117956</v>
      </c>
      <c r="W860" s="84">
        <v>0.57857386965787994</v>
      </c>
      <c r="X860" s="46"/>
      <c r="Y860" s="85">
        <v>859</v>
      </c>
      <c r="Z860" s="112">
        <f>(幕後結果!$AB$2+幕後結果!$AB$4*幕後結果_最佳化!$N1861)*12/3</f>
        <v>0.34890527075576988</v>
      </c>
      <c r="AA860" s="112">
        <f>(幕後結果!$AC$2+幕後結果!$AC$4*幕後結果_最佳化!$O1861)*12/3</f>
        <v>-2.7004442887976179</v>
      </c>
      <c r="AB860" s="112">
        <f>(幕後結果!$AD$2+幕後結果!$AD$4*幕後結果_最佳化!$P1861)*12/3</f>
        <v>1.007096494727777</v>
      </c>
      <c r="AC860" s="112">
        <f>(幕後結果!$AE$2+幕後結果!$AE$4*幕後結果_最佳化!$Q1861)*12/3</f>
        <v>-0.7680287067967676</v>
      </c>
      <c r="AD860" s="112">
        <f>(幕後結果!$AF$2+幕後結果!$AF$4*幕後結果_最佳化!$R1861)*12/3</f>
        <v>0.56457815650179488</v>
      </c>
      <c r="AE860" s="112">
        <f>(幕後結果!$AG$2+幕後結果!$AG$4*幕後結果_最佳化!$S1861)*12/3</f>
        <v>-0.85303385200782367</v>
      </c>
      <c r="AF860" s="112">
        <f>(幕後結果!$AH$2+幕後結果!$AH$4*幕後結果_最佳化!$T1861)*12/3</f>
        <v>-1.0342849283903386</v>
      </c>
      <c r="AG860" s="112">
        <f>(幕後結果!$AI$2+幕後結果!$AI$4*幕後結果_最佳化!$U1861)*12/3</f>
        <v>-0.19865692837948667</v>
      </c>
      <c r="AH860" s="112">
        <f>(幕後結果!$AJ$2+幕後結果!$AJ$4*幕後結果_最佳化!$V1861)*12/3</f>
        <v>2.7896780162594887</v>
      </c>
      <c r="AI860" s="86">
        <f>(幕後結果!$AK$2+幕後結果!$AK$4*幕後結果_最佳化!$W1861)*12/3</f>
        <v>0.34424037358624232</v>
      </c>
      <c r="AJ860" s="46"/>
      <c r="AK860" s="46"/>
      <c r="AL860" s="46"/>
      <c r="AM860" s="94">
        <v>859</v>
      </c>
      <c r="AN860" s="112">
        <f t="shared" si="170"/>
        <v>3.0501851450580878E-2</v>
      </c>
      <c r="AO860" s="112">
        <f t="shared" si="171"/>
        <v>0.15312765401854633</v>
      </c>
      <c r="AP860" s="112">
        <f t="shared" si="172"/>
        <v>5.9080870442347395E-2</v>
      </c>
      <c r="AQ860" s="112">
        <f t="shared" si="173"/>
        <v>0.15068195087576045</v>
      </c>
      <c r="AR860" s="112">
        <f t="shared" si="174"/>
        <v>5.7837867961998808E-2</v>
      </c>
      <c r="AS860" s="112">
        <f t="shared" si="175"/>
        <v>1.9687194120564751E-2</v>
      </c>
      <c r="AT860" s="112">
        <f t="shared" si="176"/>
        <v>5.3005409980862193E-2</v>
      </c>
      <c r="AU860" s="112">
        <f t="shared" si="177"/>
        <v>0.20419359836397932</v>
      </c>
      <c r="AV860" s="112">
        <f t="shared" si="178"/>
        <v>0.12987517630889572</v>
      </c>
      <c r="AW860" s="112">
        <f t="shared" si="179"/>
        <v>0.14200842647646411</v>
      </c>
      <c r="AX860" s="112">
        <f t="shared" si="180"/>
        <v>0.99999999999999978</v>
      </c>
      <c r="AY860" s="112">
        <f>SUMPRODUCT(AN860:AW860,幕後結果_最佳化!$Z$1005:$AI$1005)</f>
        <v>0.30717279505319323</v>
      </c>
      <c r="AZ860" s="112">
        <f>(SUMPRODUCT(AN860:AW860,MMULT(AN860:AW860,幕後結果!$AB$9:$AK$18)))*252</f>
        <v>5.7039607315315377E-2</v>
      </c>
      <c r="BA860" s="112">
        <f t="shared" si="181"/>
        <v>0.23882966171586681</v>
      </c>
      <c r="BB860" s="88">
        <f t="shared" si="182"/>
        <v>1.1065325519222811</v>
      </c>
      <c r="BC860" s="46"/>
      <c r="BD860" s="46"/>
    </row>
    <row r="861" spans="1:56">
      <c r="A861" s="81">
        <v>860</v>
      </c>
      <c r="B861" s="112">
        <v>0.28586462576978788</v>
      </c>
      <c r="C861" s="112">
        <v>0.82316914534035601</v>
      </c>
      <c r="D861" s="112">
        <v>0.51352985373407467</v>
      </c>
      <c r="E861" s="112">
        <v>0.99588829181167493</v>
      </c>
      <c r="F861" s="112">
        <v>0.55169760248948263</v>
      </c>
      <c r="G861" s="112">
        <v>0.26148295732026683</v>
      </c>
      <c r="H861" s="112">
        <v>0.95660346101127058</v>
      </c>
      <c r="I861" s="112">
        <v>0.79158593104579178</v>
      </c>
      <c r="J861" s="112">
        <v>6.3707491062148236E-4</v>
      </c>
      <c r="K861" s="90">
        <v>0.36245641728082911</v>
      </c>
      <c r="L861" s="91"/>
      <c r="M861" s="92">
        <v>860</v>
      </c>
      <c r="N861" s="115">
        <v>-0.56550657773257484</v>
      </c>
      <c r="O861" s="115">
        <v>0.92751017889945409</v>
      </c>
      <c r="P861" s="115">
        <v>3.3920817804748864E-2</v>
      </c>
      <c r="Q861" s="115">
        <v>2.6427564501633616</v>
      </c>
      <c r="R861" s="115">
        <v>0.1299515045206342</v>
      </c>
      <c r="S861" s="115">
        <v>-0.63878022470435625</v>
      </c>
      <c r="T861" s="115">
        <v>1.7125623870047073</v>
      </c>
      <c r="U861" s="112">
        <v>0.81193638015014236</v>
      </c>
      <c r="V861" s="112">
        <v>-3.2217393669448633</v>
      </c>
      <c r="W861" s="84">
        <v>-0.35190056619804638</v>
      </c>
      <c r="X861" s="46"/>
      <c r="Y861" s="85">
        <v>860</v>
      </c>
      <c r="Z861" s="112">
        <f>(幕後結果!$AB$2+幕後結果!$AB$4*幕後結果_最佳化!$N1862)*12/3</f>
        <v>-0.75039524096298038</v>
      </c>
      <c r="AA861" s="112">
        <f>(幕後結果!$AC$2+幕後結果!$AC$4*幕後結果_最佳化!$O1862)*12/3</f>
        <v>-0.14887609636426524</v>
      </c>
      <c r="AB861" s="112">
        <f>(幕後結果!$AD$2+幕後結果!$AD$4*幕後結果_最佳化!$P1862)*12/3</f>
        <v>0.41562580680942696</v>
      </c>
      <c r="AC861" s="112">
        <f>(幕後結果!$AE$2+幕後結果!$AE$4*幕後結果_最佳化!$Q1862)*12/3</f>
        <v>2.9390583908615313</v>
      </c>
      <c r="AD861" s="112">
        <f>(幕後結果!$AF$2+幕後結果!$AF$4*幕後結果_最佳化!$R1862)*12/3</f>
        <v>2.8630303629531277</v>
      </c>
      <c r="AE861" s="112">
        <f>(幕後結果!$AG$2+幕後結果!$AG$4*幕後結果_最佳化!$S1862)*12/3</f>
        <v>-0.25592136856654774</v>
      </c>
      <c r="AF861" s="112">
        <f>(幕後結果!$AH$2+幕後結果!$AH$4*幕後結果_最佳化!$T1862)*12/3</f>
        <v>1.434978134806645</v>
      </c>
      <c r="AG861" s="112">
        <f>(幕後結果!$AI$2+幕後結果!$AI$4*幕後結果_最佳化!$U1862)*12/3</f>
        <v>2.5715556779526039</v>
      </c>
      <c r="AH861" s="112">
        <f>(幕後結果!$AJ$2+幕後結果!$AJ$4*幕後結果_最佳化!$V1862)*12/3</f>
        <v>-1.7556780460727757</v>
      </c>
      <c r="AI861" s="86">
        <f>(幕後結果!$AK$2+幕後結果!$AK$4*幕後結果_最佳化!$W1862)*12/3</f>
        <v>-0.28258264766772123</v>
      </c>
      <c r="AJ861" s="46"/>
      <c r="AK861" s="46"/>
      <c r="AL861" s="46"/>
      <c r="AM861" s="94">
        <v>860</v>
      </c>
      <c r="AN861" s="112">
        <f t="shared" si="170"/>
        <v>0.11768680024209649</v>
      </c>
      <c r="AO861" s="112">
        <f t="shared" si="171"/>
        <v>0.12450681380768971</v>
      </c>
      <c r="AP861" s="112">
        <f t="shared" si="172"/>
        <v>0.13122144942944436</v>
      </c>
      <c r="AQ861" s="112">
        <f t="shared" si="173"/>
        <v>4.2545902298411931E-2</v>
      </c>
      <c r="AR861" s="112">
        <f t="shared" si="174"/>
        <v>5.3121777029652331E-2</v>
      </c>
      <c r="AS861" s="112">
        <f t="shared" si="175"/>
        <v>0.14708223331470782</v>
      </c>
      <c r="AT861" s="112">
        <f t="shared" si="176"/>
        <v>4.0427530547568501E-2</v>
      </c>
      <c r="AU861" s="112">
        <f t="shared" si="177"/>
        <v>0.15217108351001368</v>
      </c>
      <c r="AV861" s="112">
        <f t="shared" si="178"/>
        <v>0.15503962800215695</v>
      </c>
      <c r="AW861" s="112">
        <f t="shared" si="179"/>
        <v>3.6196781818258243E-2</v>
      </c>
      <c r="AX861" s="112">
        <f t="shared" si="180"/>
        <v>1</v>
      </c>
      <c r="AY861" s="112">
        <f>SUMPRODUCT(AN861:AW861,幕後結果_最佳化!$Z$1005:$AI$1005)</f>
        <v>0.2535511335108801</v>
      </c>
      <c r="AZ861" s="112">
        <f>(SUMPRODUCT(AN861:AW861,MMULT(AN861:AW861,幕後結果!$AB$9:$AK$18)))*252</f>
        <v>5.3673973018702872E-2</v>
      </c>
      <c r="BA861" s="112">
        <f t="shared" si="181"/>
        <v>0.23167644036177454</v>
      </c>
      <c r="BB861" s="88">
        <f t="shared" si="182"/>
        <v>0.90924710851883628</v>
      </c>
      <c r="BC861" s="46"/>
      <c r="BD861" s="46"/>
    </row>
    <row r="862" spans="1:56">
      <c r="A862" s="81">
        <v>861</v>
      </c>
      <c r="B862" s="112">
        <v>0.17892222845924799</v>
      </c>
      <c r="C862" s="112">
        <v>0.23989734999744483</v>
      </c>
      <c r="D862" s="112">
        <v>0.48336005031708318</v>
      </c>
      <c r="E862" s="112">
        <v>0.49538370079970862</v>
      </c>
      <c r="F862" s="112">
        <v>0.82985093632504836</v>
      </c>
      <c r="G862" s="112">
        <v>0.29056308323442459</v>
      </c>
      <c r="H862" s="112">
        <v>0.92587870433309294</v>
      </c>
      <c r="I862" s="112">
        <v>5.9330003430208889E-2</v>
      </c>
      <c r="J862" s="112">
        <v>0.13937306432256791</v>
      </c>
      <c r="K862" s="90">
        <v>7.2203940317228987E-2</v>
      </c>
      <c r="L862" s="91"/>
      <c r="M862" s="92">
        <v>861</v>
      </c>
      <c r="N862" s="115">
        <v>-0.9194802009502745</v>
      </c>
      <c r="O862" s="115">
        <v>-0.70663280030832498</v>
      </c>
      <c r="P862" s="115">
        <v>-4.1722269861880143E-2</v>
      </c>
      <c r="Q862" s="115">
        <v>-1.1571604337966042E-2</v>
      </c>
      <c r="R862" s="115">
        <v>0.9535763587612649</v>
      </c>
      <c r="S862" s="115">
        <v>-0.55174048739114645</v>
      </c>
      <c r="T862" s="115">
        <v>1.4457669057671467</v>
      </c>
      <c r="U862" s="112">
        <v>-1.5604227723329069</v>
      </c>
      <c r="V862" s="112">
        <v>-1.0831403561778634</v>
      </c>
      <c r="W862" s="84">
        <v>-1.4595714858670144</v>
      </c>
      <c r="X862" s="46"/>
      <c r="Y862" s="85">
        <v>861</v>
      </c>
      <c r="Z862" s="112">
        <f>(幕後結果!$AB$2+幕後結果!$AB$4*幕後結果_最佳化!$N1863)*12/3</f>
        <v>-1.1898713333563322</v>
      </c>
      <c r="AA862" s="112">
        <f>(幕後結果!$AC$2+幕後結果!$AC$4*幕後結果_最佳化!$O1863)*12/3</f>
        <v>-2.4315993203948691</v>
      </c>
      <c r="AB862" s="112">
        <f>(幕後結果!$AD$2+幕後結果!$AD$4*幕後結果_最佳化!$P1863)*12/3</f>
        <v>7.7541708139620191E-2</v>
      </c>
      <c r="AC862" s="112">
        <f>(幕後結果!$AE$2+幕後結果!$AE$4*幕後結果_最佳化!$Q1863)*12/3</f>
        <v>0.6926002665233465</v>
      </c>
      <c r="AD862" s="112">
        <f>(幕後結果!$AF$2+幕後結果!$AF$4*幕後結果_最佳化!$R1863)*12/3</f>
        <v>2.5772013991529366</v>
      </c>
      <c r="AE862" s="112">
        <f>(幕後結果!$AG$2+幕後結果!$AG$4*幕後結果_最佳化!$S1863)*12/3</f>
        <v>-0.69011377768872995</v>
      </c>
      <c r="AF862" s="112">
        <f>(幕後結果!$AH$2+幕後結果!$AH$4*幕後結果_最佳化!$T1863)*12/3</f>
        <v>0.9713886957553054</v>
      </c>
      <c r="AG862" s="112">
        <f>(幕後結果!$AI$2+幕後結果!$AI$4*幕後結果_最佳化!$U1863)*12/3</f>
        <v>-1.028924644010379</v>
      </c>
      <c r="AH862" s="112">
        <f>(幕後結果!$AJ$2+幕後結果!$AJ$4*幕後結果_最佳化!$V1863)*12/3</f>
        <v>0.71449592877132184</v>
      </c>
      <c r="AI862" s="86">
        <f>(幕後結果!$AK$2+幕後結果!$AK$4*幕後結果_最佳化!$W1863)*12/3</f>
        <v>-1.189890737079889</v>
      </c>
      <c r="AJ862" s="46"/>
      <c r="AK862" s="46"/>
      <c r="AL862" s="46"/>
      <c r="AM862" s="94">
        <v>861</v>
      </c>
      <c r="AN862" s="112">
        <f t="shared" si="170"/>
        <v>0.11617605671718266</v>
      </c>
      <c r="AO862" s="112">
        <f t="shared" si="171"/>
        <v>6.2948141771752231E-2</v>
      </c>
      <c r="AP862" s="112">
        <f t="shared" si="172"/>
        <v>7.1352853825123351E-3</v>
      </c>
      <c r="AQ862" s="112">
        <f t="shared" si="173"/>
        <v>0.10191846719324806</v>
      </c>
      <c r="AR862" s="112">
        <f t="shared" si="174"/>
        <v>0.12818177474828407</v>
      </c>
      <c r="AS862" s="112">
        <f t="shared" si="175"/>
        <v>0.10342807454556946</v>
      </c>
      <c r="AT862" s="112">
        <f t="shared" si="176"/>
        <v>0.22815204457324847</v>
      </c>
      <c r="AU862" s="112">
        <f t="shared" si="177"/>
        <v>4.3995805256896295E-2</v>
      </c>
      <c r="AV862" s="112">
        <f t="shared" si="178"/>
        <v>0.19633475608635492</v>
      </c>
      <c r="AW862" s="112">
        <f t="shared" si="179"/>
        <v>1.1729593724951476E-2</v>
      </c>
      <c r="AX862" s="112">
        <f t="shared" si="180"/>
        <v>1</v>
      </c>
      <c r="AY862" s="112">
        <f>SUMPRODUCT(AN862:AW862,幕後結果_最佳化!$Z$1005:$AI$1005)</f>
        <v>0.48798383424985026</v>
      </c>
      <c r="AZ862" s="112">
        <f>(SUMPRODUCT(AN862:AW862,MMULT(AN862:AW862,幕後結果!$AB$9:$AK$18)))*252</f>
        <v>4.6293955914784801E-2</v>
      </c>
      <c r="BA862" s="112">
        <f t="shared" si="181"/>
        <v>0.21516030283206242</v>
      </c>
      <c r="BB862" s="88">
        <f t="shared" si="182"/>
        <v>2.0686150204819542</v>
      </c>
      <c r="BC862" s="46"/>
      <c r="BD862" s="46"/>
    </row>
    <row r="863" spans="1:56">
      <c r="A863" s="81">
        <v>862</v>
      </c>
      <c r="B863" s="112">
        <v>0.15102122459796208</v>
      </c>
      <c r="C863" s="112">
        <v>4.3083455544179694E-2</v>
      </c>
      <c r="D863" s="112">
        <v>0.3396313674626712</v>
      </c>
      <c r="E863" s="112">
        <v>8.6593088445794164E-2</v>
      </c>
      <c r="F863" s="112">
        <v>0.13416218313682915</v>
      </c>
      <c r="G863" s="112">
        <v>0.58916928274567004</v>
      </c>
      <c r="H863" s="112">
        <v>0.33146959553102073</v>
      </c>
      <c r="I863" s="112">
        <v>0.79955428936985262</v>
      </c>
      <c r="J863" s="112">
        <v>0.84603273139033952</v>
      </c>
      <c r="K863" s="90">
        <v>0.37476487205352704</v>
      </c>
      <c r="L863" s="91"/>
      <c r="M863" s="92">
        <v>862</v>
      </c>
      <c r="N863" s="115">
        <v>-1.0320633335629912</v>
      </c>
      <c r="O863" s="115">
        <v>-1.7159733998544822</v>
      </c>
      <c r="P863" s="115">
        <v>-0.41346940321142456</v>
      </c>
      <c r="Q863" s="115">
        <v>-1.3620371004915113</v>
      </c>
      <c r="R863" s="115">
        <v>-1.1069296018592796</v>
      </c>
      <c r="S863" s="115">
        <v>0.22540858386085291</v>
      </c>
      <c r="T863" s="115">
        <v>-0.43585878329792105</v>
      </c>
      <c r="U863" s="112">
        <v>0.84003025833914535</v>
      </c>
      <c r="V863" s="112">
        <v>1.0195655776781705</v>
      </c>
      <c r="W863" s="84">
        <v>-0.31925949619849259</v>
      </c>
      <c r="X863" s="46"/>
      <c r="Y863" s="85">
        <v>862</v>
      </c>
      <c r="Z863" s="112">
        <f>(幕後結果!$AB$2+幕後結果!$AB$4*幕後結果_最佳化!$N1864)*12/3</f>
        <v>-1.3296489663343967</v>
      </c>
      <c r="AA863" s="112">
        <f>(幕後結果!$AC$2+幕後結果!$AC$4*幕後結果_最佳化!$O1864)*12/3</f>
        <v>-3.8323260692593912</v>
      </c>
      <c r="AB863" s="112">
        <f>(幕後結果!$AD$2+幕後結果!$AD$4*幕後結果_最佳化!$P1864)*12/3</f>
        <v>-0.38079223949393731</v>
      </c>
      <c r="AC863" s="112">
        <f>(幕後結果!$AE$2+幕後結果!$AE$4*幕後結果_最佳化!$Q1864)*12/3</f>
        <v>-0.55567574567574085</v>
      </c>
      <c r="AD863" s="112">
        <f>(幕後結果!$AF$2+幕後結果!$AF$4*幕後結果_最佳化!$R1864)*12/3</f>
        <v>-0.14749858925577142</v>
      </c>
      <c r="AE863" s="112">
        <f>(幕後結果!$AG$2+幕後結果!$AG$4*幕後結果_最佳化!$S1864)*12/3</f>
        <v>-0.70196983215149145</v>
      </c>
      <c r="AF863" s="112">
        <f>(幕後結果!$AH$2+幕後結果!$AH$4*幕後結果_最佳化!$T1864)*12/3</f>
        <v>-0.82436114516589931</v>
      </c>
      <c r="AG863" s="112">
        <f>(幕後結果!$AI$2+幕後結果!$AI$4*幕後結果_最佳化!$U1864)*12/3</f>
        <v>-0.66931613131486378</v>
      </c>
      <c r="AH863" s="112">
        <f>(幕後結果!$AJ$2+幕後結果!$AJ$4*幕後結果_最佳化!$V1864)*12/3</f>
        <v>1.4290115834671091</v>
      </c>
      <c r="AI863" s="86">
        <f>(幕後結果!$AK$2+幕後結果!$AK$4*幕後結果_最佳化!$W1864)*12/3</f>
        <v>-1.0018931497709267</v>
      </c>
      <c r="AJ863" s="46"/>
      <c r="AK863" s="46"/>
      <c r="AL863" s="46"/>
      <c r="AM863" s="94">
        <v>862</v>
      </c>
      <c r="AN863" s="112">
        <f t="shared" si="170"/>
        <v>0.21872975036224743</v>
      </c>
      <c r="AO863" s="112">
        <f t="shared" si="171"/>
        <v>8.8095449922083083E-2</v>
      </c>
      <c r="AP863" s="112">
        <f t="shared" si="172"/>
        <v>1.062436473917956E-2</v>
      </c>
      <c r="AQ863" s="112">
        <f t="shared" si="173"/>
        <v>2.2879116355307139E-2</v>
      </c>
      <c r="AR863" s="112">
        <f t="shared" si="174"/>
        <v>3.9841035619686174E-2</v>
      </c>
      <c r="AS863" s="112">
        <f t="shared" si="175"/>
        <v>8.2866496641763529E-2</v>
      </c>
      <c r="AT863" s="112">
        <f t="shared" si="176"/>
        <v>0.13376244365102116</v>
      </c>
      <c r="AU863" s="112">
        <f t="shared" si="177"/>
        <v>0.2017144791057647</v>
      </c>
      <c r="AV863" s="112">
        <f t="shared" si="178"/>
        <v>0.16478038865681821</v>
      </c>
      <c r="AW863" s="112">
        <f t="shared" si="179"/>
        <v>3.670647494612897E-2</v>
      </c>
      <c r="AX863" s="112">
        <f t="shared" si="180"/>
        <v>1</v>
      </c>
      <c r="AY863" s="112">
        <f>SUMPRODUCT(AN863:AW863,幕後結果_最佳化!$Z$1005:$AI$1005)</f>
        <v>0.22029233915912663</v>
      </c>
      <c r="AZ863" s="112">
        <f>(SUMPRODUCT(AN863:AW863,MMULT(AN863:AW863,幕後結果!$AB$9:$AK$18)))*252</f>
        <v>5.4952191057668395E-2</v>
      </c>
      <c r="BA863" s="112">
        <f t="shared" si="181"/>
        <v>0.23441883682346945</v>
      </c>
      <c r="BB863" s="88">
        <f t="shared" si="182"/>
        <v>0.75673244336039869</v>
      </c>
      <c r="BC863" s="46"/>
      <c r="BD863" s="46"/>
    </row>
    <row r="864" spans="1:56">
      <c r="A864" s="81">
        <v>863</v>
      </c>
      <c r="B864" s="112">
        <v>0.92953161166943477</v>
      </c>
      <c r="C864" s="112">
        <v>0.15463025608333991</v>
      </c>
      <c r="D864" s="112">
        <v>0.11833368464296079</v>
      </c>
      <c r="E864" s="112">
        <v>0.21852058163774779</v>
      </c>
      <c r="F864" s="112">
        <v>0.74078045286860861</v>
      </c>
      <c r="G864" s="112">
        <v>0.44879391498094745</v>
      </c>
      <c r="H864" s="112">
        <v>0.74060989002296673</v>
      </c>
      <c r="I864" s="112">
        <v>0.17235438247531309</v>
      </c>
      <c r="J864" s="112">
        <v>0.10629326647712034</v>
      </c>
      <c r="K864" s="90">
        <v>2.2674954711159989E-2</v>
      </c>
      <c r="L864" s="91"/>
      <c r="M864" s="92">
        <v>863</v>
      </c>
      <c r="N864" s="115">
        <v>1.4723115095744737</v>
      </c>
      <c r="O864" s="115">
        <v>-1.0167749273241313</v>
      </c>
      <c r="P864" s="115">
        <v>-1.1833578131351619</v>
      </c>
      <c r="Q864" s="115">
        <v>-0.77719935403869544</v>
      </c>
      <c r="R864" s="115">
        <v>0.64575336487846846</v>
      </c>
      <c r="S864" s="115">
        <v>-0.12870910579706499</v>
      </c>
      <c r="T864" s="115">
        <v>0.64522680182254266</v>
      </c>
      <c r="U864" s="112">
        <v>-0.94490228484005356</v>
      </c>
      <c r="V864" s="112">
        <v>-1.2464846178053481</v>
      </c>
      <c r="W864" s="84">
        <v>-2.0013943468346724</v>
      </c>
      <c r="X864" s="46"/>
      <c r="Y864" s="85">
        <v>863</v>
      </c>
      <c r="Z864" s="112">
        <f>(幕後結果!$AB$2+幕後結果!$AB$4*幕後結果_最佳化!$N1865)*12/3</f>
        <v>1.7796586141159452</v>
      </c>
      <c r="AA864" s="112">
        <f>(幕後結果!$AC$2+幕後結果!$AC$4*幕後結果_最佳化!$O1865)*12/3</f>
        <v>-2.6511867902198132</v>
      </c>
      <c r="AB864" s="112">
        <f>(幕後結果!$AD$2+幕後結果!$AD$4*幕後結果_最佳化!$P1865)*12/3</f>
        <v>-0.22218952454567076</v>
      </c>
      <c r="AC864" s="112">
        <f>(幕後結果!$AE$2+幕後結果!$AE$4*幕後結果_最佳化!$Q1865)*12/3</f>
        <v>-4.2919607244763958E-2</v>
      </c>
      <c r="AD864" s="112">
        <f>(幕後結果!$AF$2+幕後結果!$AF$4*幕後結果_最佳化!$R1865)*12/3</f>
        <v>2.5716373822641594</v>
      </c>
      <c r="AE864" s="112">
        <f>(幕後結果!$AG$2+幕後結果!$AG$4*幕後結果_最佳化!$S1865)*12/3</f>
        <v>-0.56012528483397894</v>
      </c>
      <c r="AF864" s="112">
        <f>(幕後結果!$AH$2+幕後結果!$AH$4*幕後結果_最佳化!$T1865)*12/3</f>
        <v>8.7407373085005735E-2</v>
      </c>
      <c r="AG864" s="112">
        <f>(幕後結果!$AI$2+幕後結果!$AI$4*幕後結果_最佳化!$U1865)*12/3</f>
        <v>-0.8374072317414486</v>
      </c>
      <c r="AH864" s="112">
        <f>(幕後結果!$AJ$2+幕後結果!$AJ$4*幕後結果_最佳化!$V1865)*12/3</f>
        <v>0.81959891931949824</v>
      </c>
      <c r="AI864" s="86">
        <f>(幕後結果!$AK$2+幕後結果!$AK$4*幕後結果_最佳化!$W1865)*12/3</f>
        <v>-1.462989913380903</v>
      </c>
      <c r="AJ864" s="46"/>
      <c r="AK864" s="46"/>
      <c r="AL864" s="46"/>
      <c r="AM864" s="94">
        <v>863</v>
      </c>
      <c r="AN864" s="112">
        <f t="shared" si="170"/>
        <v>0.13293002270823007</v>
      </c>
      <c r="AO864" s="112">
        <f t="shared" si="171"/>
        <v>0.11484333658030191</v>
      </c>
      <c r="AP864" s="112">
        <f t="shared" si="172"/>
        <v>0.12001657077193019</v>
      </c>
      <c r="AQ864" s="112">
        <f t="shared" si="173"/>
        <v>9.9534883475399169E-2</v>
      </c>
      <c r="AR864" s="112">
        <f t="shared" si="174"/>
        <v>9.0163011805207902E-2</v>
      </c>
      <c r="AS864" s="112">
        <f t="shared" si="175"/>
        <v>2.6772178775853802E-2</v>
      </c>
      <c r="AT864" s="112">
        <f t="shared" si="176"/>
        <v>6.6959752159770514E-2</v>
      </c>
      <c r="AU864" s="112">
        <f t="shared" si="177"/>
        <v>0.14889231088466504</v>
      </c>
      <c r="AV864" s="112">
        <f t="shared" si="178"/>
        <v>0.15263279482911332</v>
      </c>
      <c r="AW864" s="112">
        <f t="shared" si="179"/>
        <v>4.7255138009528075E-2</v>
      </c>
      <c r="AX864" s="112">
        <f t="shared" si="180"/>
        <v>0.99999999999999989</v>
      </c>
      <c r="AY864" s="112">
        <f>SUMPRODUCT(AN864:AW864,幕後結果_最佳化!$Z$1005:$AI$1005)</f>
        <v>0.3936310804848574</v>
      </c>
      <c r="AZ864" s="112">
        <f>(SUMPRODUCT(AN864:AW864,MMULT(AN864:AW864,幕後結果!$AB$9:$AK$18)))*252</f>
        <v>5.4097364712797878E-2</v>
      </c>
      <c r="BA864" s="112">
        <f t="shared" si="181"/>
        <v>0.23258840193096017</v>
      </c>
      <c r="BB864" s="88">
        <f t="shared" si="182"/>
        <v>1.507947419445987</v>
      </c>
      <c r="BC864" s="46"/>
      <c r="BD864" s="46"/>
    </row>
    <row r="865" spans="1:56">
      <c r="A865" s="81">
        <v>864</v>
      </c>
      <c r="B865" s="112">
        <v>0.13700150498316632</v>
      </c>
      <c r="C865" s="112">
        <v>0.86273498131332849</v>
      </c>
      <c r="D865" s="112">
        <v>0.13501953764653529</v>
      </c>
      <c r="E865" s="112">
        <v>0.68691952292889469</v>
      </c>
      <c r="F865" s="112">
        <v>0.15792084512728599</v>
      </c>
      <c r="G865" s="112">
        <v>0.66458404214664535</v>
      </c>
      <c r="H865" s="112">
        <v>0.54850175476945129</v>
      </c>
      <c r="I865" s="112">
        <v>0.74595455947085543</v>
      </c>
      <c r="J865" s="112">
        <v>0.77946729133209525</v>
      </c>
      <c r="K865" s="90">
        <v>0.15200663351699095</v>
      </c>
      <c r="L865" s="91"/>
      <c r="M865" s="92">
        <v>864</v>
      </c>
      <c r="N865" s="115">
        <v>-1.0938904904438422</v>
      </c>
      <c r="O865" s="115">
        <v>1.0926897597732408</v>
      </c>
      <c r="P865" s="115">
        <v>-1.1029725745637089</v>
      </c>
      <c r="Q865" s="115">
        <v>0.48713741387507614</v>
      </c>
      <c r="R865" s="115">
        <v>-1.0030397342768671</v>
      </c>
      <c r="S865" s="115">
        <v>0.42500652832151803</v>
      </c>
      <c r="T865" s="115">
        <v>0.12187692511941181</v>
      </c>
      <c r="U865" s="112">
        <v>0.66181330044498865</v>
      </c>
      <c r="V865" s="112">
        <v>0.7703953391655054</v>
      </c>
      <c r="W865" s="84">
        <v>-1.0278651452506362</v>
      </c>
      <c r="X865" s="46"/>
      <c r="Y865" s="85">
        <v>864</v>
      </c>
      <c r="Z865" s="112">
        <f>(幕後結果!$AB$2+幕後結果!$AB$4*幕後結果_最佳化!$N1866)*12/3</f>
        <v>-1.4064104974981924</v>
      </c>
      <c r="AA865" s="112">
        <f>(幕後結果!$AC$2+幕後結果!$AC$4*幕後結果_最佳化!$O1866)*12/3</f>
        <v>3.2844737026494153E-2</v>
      </c>
      <c r="AB865" s="112">
        <f>(幕後結果!$AD$2+幕後結果!$AD$4*幕後結果_最佳化!$P1866)*12/3</f>
        <v>-0.71122454993125184</v>
      </c>
      <c r="AC865" s="112">
        <f>(幕後結果!$AE$2+幕後結果!$AE$4*幕後結果_最佳化!$Q1866)*12/3</f>
        <v>1.1050017629329401</v>
      </c>
      <c r="AD865" s="112">
        <f>(幕後結果!$AF$2+幕後結果!$AF$4*幕後結果_最佳化!$R1866)*12/3</f>
        <v>0.9656648795805638</v>
      </c>
      <c r="AE865" s="112">
        <f>(幕後結果!$AG$2+幕後結果!$AG$4*幕後結果_最佳化!$S1866)*12/3</f>
        <v>0.49245450509350164</v>
      </c>
      <c r="AF865" s="112">
        <f>(幕後結果!$AH$2+幕後結果!$AH$4*幕後結果_最佳化!$T1866)*12/3</f>
        <v>-5.3184113348862215E-2</v>
      </c>
      <c r="AG865" s="112">
        <f>(幕後結果!$AI$2+幕後結果!$AI$4*幕後結果_最佳化!$U1866)*12/3</f>
        <v>0.88923806698121322</v>
      </c>
      <c r="AH865" s="112">
        <f>(幕後結果!$AJ$2+幕後結果!$AJ$4*幕後結果_最佳化!$V1866)*12/3</f>
        <v>1.0791376809879518</v>
      </c>
      <c r="AI865" s="86">
        <f>(幕後結果!$AK$2+幕後結果!$AK$4*幕後結果_最佳化!$W1866)*12/3</f>
        <v>-0.60792971986710265</v>
      </c>
      <c r="AJ865" s="46"/>
      <c r="AK865" s="46"/>
      <c r="AL865" s="46"/>
      <c r="AM865" s="94">
        <v>864</v>
      </c>
      <c r="AN865" s="112">
        <f t="shared" si="170"/>
        <v>7.8367712663846789E-2</v>
      </c>
      <c r="AO865" s="112">
        <f t="shared" si="171"/>
        <v>4.4299560547074575E-2</v>
      </c>
      <c r="AP865" s="112">
        <f t="shared" si="172"/>
        <v>0.15080162471005701</v>
      </c>
      <c r="AQ865" s="112">
        <f t="shared" si="173"/>
        <v>7.0265722868981945E-2</v>
      </c>
      <c r="AR865" s="112">
        <f t="shared" si="174"/>
        <v>0.10041200433090268</v>
      </c>
      <c r="AS865" s="112">
        <f t="shared" si="175"/>
        <v>0.12874513174384353</v>
      </c>
      <c r="AT865" s="112">
        <f t="shared" si="176"/>
        <v>9.0503771083890572E-2</v>
      </c>
      <c r="AU865" s="112">
        <f t="shared" si="177"/>
        <v>0.14040815152675529</v>
      </c>
      <c r="AV865" s="112">
        <f t="shared" si="178"/>
        <v>0.19032193779149578</v>
      </c>
      <c r="AW865" s="112">
        <f t="shared" si="179"/>
        <v>5.8743827331517911E-3</v>
      </c>
      <c r="AX865" s="112">
        <f t="shared" si="180"/>
        <v>0.99999999999999978</v>
      </c>
      <c r="AY865" s="112">
        <f>SUMPRODUCT(AN865:AW865,幕後結果_最佳化!$Z$1005:$AI$1005)</f>
        <v>0.53097013088280853</v>
      </c>
      <c r="AZ865" s="112">
        <f>(SUMPRODUCT(AN865:AW865,MMULT(AN865:AW865,幕後結果!$AB$9:$AK$18)))*252</f>
        <v>4.9014158989051537E-2</v>
      </c>
      <c r="BA865" s="112">
        <f t="shared" si="181"/>
        <v>0.22139141579801946</v>
      </c>
      <c r="BB865" s="88">
        <f t="shared" si="182"/>
        <v>2.2045576117914449</v>
      </c>
      <c r="BC865" s="46"/>
      <c r="BD865" s="46"/>
    </row>
    <row r="866" spans="1:56">
      <c r="A866" s="81">
        <v>865</v>
      </c>
      <c r="B866" s="112">
        <v>0.85419373812485455</v>
      </c>
      <c r="C866" s="112">
        <v>0.51114217876888524</v>
      </c>
      <c r="D866" s="112">
        <v>0.59657313070289897</v>
      </c>
      <c r="E866" s="112">
        <v>2.1321824330002181E-2</v>
      </c>
      <c r="F866" s="112">
        <v>4.0122193526967109E-2</v>
      </c>
      <c r="G866" s="112">
        <v>0.93847608224885071</v>
      </c>
      <c r="H866" s="112">
        <v>0.29574521629898332</v>
      </c>
      <c r="I866" s="112">
        <v>0.72460155489488476</v>
      </c>
      <c r="J866" s="112">
        <v>0.79789691022127696</v>
      </c>
      <c r="K866" s="90">
        <v>0.94258880245781529</v>
      </c>
      <c r="L866" s="91"/>
      <c r="M866" s="92">
        <v>865</v>
      </c>
      <c r="N866" s="115">
        <v>1.0545907769936513</v>
      </c>
      <c r="O866" s="115">
        <v>2.7932932357062883E-2</v>
      </c>
      <c r="P866" s="115">
        <v>0.24448691018076746</v>
      </c>
      <c r="Q866" s="115">
        <v>-2.0271835125025111</v>
      </c>
      <c r="R866" s="115">
        <v>-1.7492698381847138</v>
      </c>
      <c r="S866" s="115">
        <v>1.5421060068748762</v>
      </c>
      <c r="T866" s="115">
        <v>-0.53667745359981422</v>
      </c>
      <c r="U866" s="112">
        <v>0.59656642927698533</v>
      </c>
      <c r="V866" s="112">
        <v>0.83413275428582079</v>
      </c>
      <c r="W866" s="84">
        <v>1.5768832337016541</v>
      </c>
      <c r="X866" s="46"/>
      <c r="Y866" s="85">
        <v>865</v>
      </c>
      <c r="Z866" s="112">
        <f>(幕後結果!$AB$2+幕後結果!$AB$4*幕後結果_最佳化!$N1867)*12/3</f>
        <v>1.2610372727924295</v>
      </c>
      <c r="AA866" s="112">
        <f>(幕後結果!$AC$2+幕後結果!$AC$4*幕後結果_最佳化!$O1867)*12/3</f>
        <v>-1.2477968680722968</v>
      </c>
      <c r="AB866" s="112">
        <f>(幕後結果!$AD$2+幕後結果!$AD$4*幕後結果_最佳化!$P1867)*12/3</f>
        <v>0.99454184267545054</v>
      </c>
      <c r="AC866" s="112">
        <f>(幕後結果!$AE$2+幕後結果!$AE$4*幕後結果_最佳化!$Q1867)*12/3</f>
        <v>-0.45687542821791638</v>
      </c>
      <c r="AD866" s="112">
        <f>(幕後結果!$AF$2+幕後結果!$AF$4*幕後結果_最佳化!$R1867)*12/3</f>
        <v>0.25887155941879381</v>
      </c>
      <c r="AE866" s="112">
        <f>(幕後結果!$AG$2+幕後結果!$AG$4*幕後結果_最佳化!$S1867)*12/3</f>
        <v>0.97005392271221191</v>
      </c>
      <c r="AF866" s="112">
        <f>(幕後結果!$AH$2+幕後結果!$AH$4*幕後結果_最佳化!$T1867)*12/3</f>
        <v>-0.90454467797903426</v>
      </c>
      <c r="AG866" s="112">
        <f>(幕後結果!$AI$2+幕後結果!$AI$4*幕後結果_最佳化!$U1867)*12/3</f>
        <v>-9.2555653089943735E-2</v>
      </c>
      <c r="AH866" s="112">
        <f>(幕後結果!$AJ$2+幕後結果!$AJ$4*幕後結果_最佳化!$V1867)*12/3</f>
        <v>1.6193258923052951</v>
      </c>
      <c r="AI866" s="86">
        <f>(幕後結果!$AK$2+幕後結果!$AK$4*幕後結果_最佳化!$W1867)*12/3</f>
        <v>1.2455770606240781</v>
      </c>
      <c r="AJ866" s="46"/>
      <c r="AK866" s="46"/>
      <c r="AL866" s="46"/>
      <c r="AM866" s="94">
        <v>865</v>
      </c>
      <c r="AN866" s="112">
        <f t="shared" si="170"/>
        <v>0.15712327526928174</v>
      </c>
      <c r="AO866" s="112">
        <f t="shared" si="171"/>
        <v>5.7293500608811609E-2</v>
      </c>
      <c r="AP866" s="112">
        <f t="shared" si="172"/>
        <v>8.9530749793896025E-2</v>
      </c>
      <c r="AQ866" s="112">
        <f t="shared" si="173"/>
        <v>0.11861298164721437</v>
      </c>
      <c r="AR866" s="112">
        <f t="shared" si="174"/>
        <v>0.13760993406731781</v>
      </c>
      <c r="AS866" s="112">
        <f t="shared" si="175"/>
        <v>0.14984841484216954</v>
      </c>
      <c r="AT866" s="112">
        <f t="shared" si="176"/>
        <v>8.7913359835453762E-3</v>
      </c>
      <c r="AU866" s="112">
        <f t="shared" si="177"/>
        <v>1.4831335344680634E-2</v>
      </c>
      <c r="AV866" s="112">
        <f t="shared" si="178"/>
        <v>0.17882376733588007</v>
      </c>
      <c r="AW866" s="112">
        <f t="shared" si="179"/>
        <v>8.753470510720289E-2</v>
      </c>
      <c r="AX866" s="112">
        <f t="shared" si="180"/>
        <v>1</v>
      </c>
      <c r="AY866" s="112">
        <f>SUMPRODUCT(AN866:AW866,幕後結果_最佳化!$Z$1005:$AI$1005)</f>
        <v>0.55286216480798689</v>
      </c>
      <c r="AZ866" s="112">
        <f>(SUMPRODUCT(AN866:AW866,MMULT(AN866:AW866,幕後結果!$AB$9:$AK$18)))*252</f>
        <v>5.4766004929837186E-2</v>
      </c>
      <c r="BA866" s="112">
        <f t="shared" si="181"/>
        <v>0.23402137707875575</v>
      </c>
      <c r="BB866" s="88">
        <f t="shared" si="182"/>
        <v>2.1791264164571089</v>
      </c>
      <c r="BC866" s="46"/>
      <c r="BD866" s="46"/>
    </row>
    <row r="867" spans="1:56">
      <c r="A867" s="81">
        <v>866</v>
      </c>
      <c r="B867" s="112">
        <v>0.20145794841743969</v>
      </c>
      <c r="C867" s="112">
        <v>0.39442196481085845</v>
      </c>
      <c r="D867" s="112">
        <v>0.36444717793753645</v>
      </c>
      <c r="E867" s="112">
        <v>0.38783562574858887</v>
      </c>
      <c r="F867" s="112">
        <v>8.2700282451263485E-2</v>
      </c>
      <c r="G867" s="112">
        <v>0.49983350540684635</v>
      </c>
      <c r="H867" s="112">
        <v>0.34282848500702401</v>
      </c>
      <c r="I867" s="112">
        <v>0.52258835643564838</v>
      </c>
      <c r="J867" s="112">
        <v>0.77846532379155176</v>
      </c>
      <c r="K867" s="90">
        <v>0.16767538714769303</v>
      </c>
      <c r="L867" s="91"/>
      <c r="M867" s="92">
        <v>866</v>
      </c>
      <c r="N867" s="115">
        <v>-0.83642492240562061</v>
      </c>
      <c r="O867" s="115">
        <v>-0.2678121347799759</v>
      </c>
      <c r="P867" s="115">
        <v>-0.3465966594864664</v>
      </c>
      <c r="Q867" s="115">
        <v>-0.28496461508169396</v>
      </c>
      <c r="R867" s="115">
        <v>-1.3871351192326296</v>
      </c>
      <c r="S867" s="115">
        <v>-4.1734006688701127E-4</v>
      </c>
      <c r="T867" s="115">
        <v>-0.40475586982717671</v>
      </c>
      <c r="U867" s="112">
        <v>5.6650900190922344E-2</v>
      </c>
      <c r="V867" s="112">
        <v>0.7670204575348466</v>
      </c>
      <c r="W867" s="84">
        <v>-0.96339212997365098</v>
      </c>
      <c r="X867" s="46"/>
      <c r="Y867" s="85">
        <v>866</v>
      </c>
      <c r="Z867" s="112">
        <f>(幕後結果!$AB$2+幕後結果!$AB$4*幕後結果_最佳化!$N1868)*12/3</f>
        <v>-1.0867540193156833</v>
      </c>
      <c r="AA867" s="112">
        <f>(幕後結果!$AC$2+幕後結果!$AC$4*幕後結果_最佳化!$O1868)*12/3</f>
        <v>-1.8196561771039965</v>
      </c>
      <c r="AB867" s="112">
        <f>(幕後結果!$AD$2+幕後結果!$AD$4*幕後結果_最佳化!$P1868)*12/3</f>
        <v>-0.1168795096287415</v>
      </c>
      <c r="AC867" s="112">
        <f>(幕後結果!$AE$2+幕後結果!$AE$4*幕後結果_最佳化!$Q1868)*12/3</f>
        <v>0.50335165254532299</v>
      </c>
      <c r="AD867" s="112">
        <f>(幕後結果!$AF$2+幕後結果!$AF$4*幕後結果_最佳化!$R1868)*12/3</f>
        <v>0.25110687547911192</v>
      </c>
      <c r="AE867" s="112">
        <f>(幕後結果!$AG$2+幕後結果!$AG$4*幕後結果_最佳化!$S1868)*12/3</f>
        <v>-0.46844794927032857</v>
      </c>
      <c r="AF867" s="112">
        <f>(幕後結果!$AH$2+幕後結果!$AH$4*幕後結果_最佳化!$T1868)*12/3</f>
        <v>-0.5849890529092634</v>
      </c>
      <c r="AG867" s="112">
        <f>(幕後結果!$AI$2+幕後結果!$AI$4*幕後結果_最佳化!$U1868)*12/3</f>
        <v>-0.26030283390970543</v>
      </c>
      <c r="AH867" s="112">
        <f>(幕後結果!$AJ$2+幕後結果!$AJ$4*幕後結果_最佳化!$V1868)*12/3</f>
        <v>1.1131276929103791</v>
      </c>
      <c r="AI867" s="86">
        <f>(幕後結果!$AK$2+幕後結果!$AK$4*幕後結果_最佳化!$W1868)*12/3</f>
        <v>-0.97588154414556383</v>
      </c>
      <c r="AJ867" s="46"/>
      <c r="AK867" s="46"/>
      <c r="AL867" s="46"/>
      <c r="AM867" s="94">
        <v>866</v>
      </c>
      <c r="AN867" s="112">
        <f t="shared" si="170"/>
        <v>8.5213202291706466E-3</v>
      </c>
      <c r="AO867" s="112">
        <f t="shared" si="171"/>
        <v>0.10182849399879924</v>
      </c>
      <c r="AP867" s="112">
        <f t="shared" si="172"/>
        <v>5.1775335084389411E-2</v>
      </c>
      <c r="AQ867" s="112">
        <f t="shared" si="173"/>
        <v>0.16700118232005676</v>
      </c>
      <c r="AR867" s="112">
        <f t="shared" si="174"/>
        <v>0.11630378655878748</v>
      </c>
      <c r="AS867" s="112">
        <f t="shared" si="175"/>
        <v>0.1339300295566048</v>
      </c>
      <c r="AT867" s="112">
        <f t="shared" si="176"/>
        <v>7.7009543570950495E-2</v>
      </c>
      <c r="AU867" s="112">
        <f t="shared" si="177"/>
        <v>0.10995684673128514</v>
      </c>
      <c r="AV867" s="112">
        <f t="shared" si="178"/>
        <v>7.1860891353128842E-2</v>
      </c>
      <c r="AW867" s="112">
        <f t="shared" si="179"/>
        <v>0.16181257059682705</v>
      </c>
      <c r="AX867" s="112">
        <f t="shared" si="180"/>
        <v>0.99999999999999989</v>
      </c>
      <c r="AY867" s="112">
        <f>SUMPRODUCT(AN867:AW867,幕後結果_最佳化!$Z$1005:$AI$1005)</f>
        <v>0.40251901777661492</v>
      </c>
      <c r="AZ867" s="112">
        <f>(SUMPRODUCT(AN867:AW867,MMULT(AN867:AW867,幕後結果!$AB$9:$AK$18)))*252</f>
        <v>5.2787690416655771E-2</v>
      </c>
      <c r="BA867" s="112">
        <f t="shared" si="181"/>
        <v>0.22975571900750538</v>
      </c>
      <c r="BB867" s="88">
        <f t="shared" si="182"/>
        <v>1.5652233569205183</v>
      </c>
      <c r="BC867" s="46"/>
      <c r="BD867" s="46"/>
    </row>
    <row r="868" spans="1:56">
      <c r="A868" s="81">
        <v>867</v>
      </c>
      <c r="B868" s="112">
        <v>0.75208540698657167</v>
      </c>
      <c r="C868" s="112">
        <v>0.99614243154133075</v>
      </c>
      <c r="D868" s="112">
        <v>0.15841855720471099</v>
      </c>
      <c r="E868" s="112">
        <v>0.29780507225113495</v>
      </c>
      <c r="F868" s="112">
        <v>0.2220703129762911</v>
      </c>
      <c r="G868" s="112">
        <v>0.52526601195159928</v>
      </c>
      <c r="H868" s="112">
        <v>0.94835133449972564</v>
      </c>
      <c r="I868" s="112">
        <v>0.52622158531133101</v>
      </c>
      <c r="J868" s="112">
        <v>0.62367377865926032</v>
      </c>
      <c r="K868" s="90">
        <v>0.14438708728158689</v>
      </c>
      <c r="L868" s="91"/>
      <c r="M868" s="92">
        <v>867</v>
      </c>
      <c r="N868" s="115">
        <v>0.68106685899370512</v>
      </c>
      <c r="O868" s="115">
        <v>2.6642884786645644</v>
      </c>
      <c r="P868" s="115">
        <v>-1.0009786828940672</v>
      </c>
      <c r="Q868" s="115">
        <v>-0.5307238669215445</v>
      </c>
      <c r="R868" s="115">
        <v>-0.76521987611379372</v>
      </c>
      <c r="S868" s="115">
        <v>6.3374897319062817E-2</v>
      </c>
      <c r="T868" s="115">
        <v>1.6290741110835401</v>
      </c>
      <c r="U868" s="112">
        <v>6.5775164358479868E-2</v>
      </c>
      <c r="V868" s="112">
        <v>0.31514384121004835</v>
      </c>
      <c r="W868" s="84">
        <v>-1.0608145807141183</v>
      </c>
      <c r="X868" s="46"/>
      <c r="Y868" s="85">
        <v>867</v>
      </c>
      <c r="Z868" s="112">
        <f>(幕後結果!$AB$2+幕後結果!$AB$4*幕後結果_最佳化!$N1869)*12/3</f>
        <v>0.79728850415292785</v>
      </c>
      <c r="AA868" s="112">
        <f>(幕後結果!$AC$2+幕後結果!$AC$4*幕後結果_最佳化!$O1869)*12/3</f>
        <v>2.3528396849795277</v>
      </c>
      <c r="AB868" s="112">
        <f>(幕後結果!$AD$2+幕後結果!$AD$4*幕後結果_最佳化!$P1869)*12/3</f>
        <v>7.1298938996695871E-2</v>
      </c>
      <c r="AC868" s="112">
        <f>(幕後結果!$AE$2+幕後結果!$AE$4*幕後結果_最佳化!$Q1869)*12/3</f>
        <v>0.76858886278964667</v>
      </c>
      <c r="AD868" s="112">
        <f>(幕後結果!$AF$2+幕後結果!$AF$4*幕後結果_最佳化!$R1869)*12/3</f>
        <v>1.9578418263047672</v>
      </c>
      <c r="AE868" s="112">
        <f>(幕後結果!$AG$2+幕後結果!$AG$4*幕後結果_最佳化!$S1869)*12/3</f>
        <v>0.54002822836711384</v>
      </c>
      <c r="AF868" s="112">
        <f>(幕後結果!$AH$2+幕後結果!$AH$4*幕後結果_最佳化!$T1869)*12/3</f>
        <v>1.0139899909693149</v>
      </c>
      <c r="AG868" s="112">
        <f>(幕後結果!$AI$2+幕後結果!$AI$4*幕後結果_最佳化!$U1869)*12/3</f>
        <v>0.81289121929530006</v>
      </c>
      <c r="AH868" s="112">
        <f>(幕後結果!$AJ$2+幕後結果!$AJ$4*幕後結果_最佳化!$V1869)*12/3</f>
        <v>1.5590579782174891</v>
      </c>
      <c r="AI868" s="86">
        <f>(幕後結果!$AK$2+幕後結果!$AK$4*幕後結果_最佳化!$W1869)*12/3</f>
        <v>0.26210061008759</v>
      </c>
      <c r="AJ868" s="46"/>
      <c r="AK868" s="46"/>
      <c r="AL868" s="46"/>
      <c r="AM868" s="94">
        <v>867</v>
      </c>
      <c r="AN868" s="112">
        <f t="shared" si="170"/>
        <v>0.17998382550709091</v>
      </c>
      <c r="AO868" s="112">
        <f t="shared" si="171"/>
        <v>3.3583384342680878E-2</v>
      </c>
      <c r="AP868" s="112">
        <f t="shared" si="172"/>
        <v>6.5089775671603831E-2</v>
      </c>
      <c r="AQ868" s="112">
        <f t="shared" si="173"/>
        <v>7.5368648382953568E-2</v>
      </c>
      <c r="AR868" s="112">
        <f t="shared" si="174"/>
        <v>0.17404564372559492</v>
      </c>
      <c r="AS868" s="112">
        <f t="shared" si="175"/>
        <v>0.10076324251828134</v>
      </c>
      <c r="AT868" s="112">
        <f t="shared" si="176"/>
        <v>6.7584842607606652E-2</v>
      </c>
      <c r="AU868" s="112">
        <f t="shared" si="177"/>
        <v>0.13808034858805016</v>
      </c>
      <c r="AV868" s="112">
        <f t="shared" si="178"/>
        <v>0.1317717407385903</v>
      </c>
      <c r="AW868" s="112">
        <f t="shared" si="179"/>
        <v>3.3728547917547452E-2</v>
      </c>
      <c r="AX868" s="112">
        <f t="shared" si="180"/>
        <v>1.0000000000000002</v>
      </c>
      <c r="AY868" s="112">
        <f>SUMPRODUCT(AN868:AW868,幕後結果_最佳化!$Z$1005:$AI$1005)</f>
        <v>0.59274122554396258</v>
      </c>
      <c r="AZ868" s="112">
        <f>(SUMPRODUCT(AN868:AW868,MMULT(AN868:AW868,幕後結果!$AB$9:$AK$18)))*252</f>
        <v>5.7856587180727247E-2</v>
      </c>
      <c r="BA868" s="112">
        <f t="shared" si="181"/>
        <v>0.2405339626346501</v>
      </c>
      <c r="BB868" s="88">
        <f t="shared" si="182"/>
        <v>2.2859192919010898</v>
      </c>
      <c r="BC868" s="46"/>
      <c r="BD868" s="46"/>
    </row>
    <row r="869" spans="1:56">
      <c r="A869" s="81">
        <v>868</v>
      </c>
      <c r="B869" s="112">
        <v>0.31420200915584728</v>
      </c>
      <c r="C869" s="112">
        <v>0.6417068049618635</v>
      </c>
      <c r="D869" s="112">
        <v>0.27651907480974658</v>
      </c>
      <c r="E869" s="112">
        <v>0.1449178645381306</v>
      </c>
      <c r="F869" s="112">
        <v>0.40706161603334823</v>
      </c>
      <c r="G869" s="112">
        <v>0.76537577975213078</v>
      </c>
      <c r="H869" s="112">
        <v>3.0392579311774748E-2</v>
      </c>
      <c r="I869" s="112">
        <v>0.41802204537124421</v>
      </c>
      <c r="J869" s="112">
        <v>0.47977190296227157</v>
      </c>
      <c r="K869" s="90">
        <v>5.0127510306346323E-2</v>
      </c>
      <c r="L869" s="91"/>
      <c r="M869" s="92">
        <v>868</v>
      </c>
      <c r="N869" s="115">
        <v>-0.4839744269486026</v>
      </c>
      <c r="O869" s="115">
        <v>0.36302475779390736</v>
      </c>
      <c r="P869" s="115">
        <v>-0.59321369340094965</v>
      </c>
      <c r="Q869" s="115">
        <v>-1.0584820520152027</v>
      </c>
      <c r="R869" s="115">
        <v>-0.23511016141199054</v>
      </c>
      <c r="S869" s="115">
        <v>0.72370243080309704</v>
      </c>
      <c r="T869" s="115">
        <v>-1.8750549913256447</v>
      </c>
      <c r="U869" s="112">
        <v>-0.20695616733502303</v>
      </c>
      <c r="V869" s="112">
        <v>-5.0726065741457348E-2</v>
      </c>
      <c r="W869" s="84">
        <v>-1.643618546025021</v>
      </c>
      <c r="X869" s="46"/>
      <c r="Y869" s="85">
        <v>868</v>
      </c>
      <c r="Z869" s="112">
        <f>(幕後結果!$AB$2+幕後結果!$AB$4*幕後結果_最佳化!$N1870)*12/3</f>
        <v>-0.64916896679811487</v>
      </c>
      <c r="AA869" s="112">
        <f>(幕後結果!$AC$2+幕後結果!$AC$4*幕後結果_最佳化!$O1870)*12/3</f>
        <v>-0.91969424634939667</v>
      </c>
      <c r="AB869" s="112">
        <f>(幕後結果!$AD$2+幕後結果!$AD$4*幕後結果_最佳化!$P1870)*12/3</f>
        <v>-0.16021425195087613</v>
      </c>
      <c r="AC869" s="112">
        <f>(幕後結果!$AE$2+幕後結果!$AE$4*幕後結果_最佳化!$Q1870)*12/3</f>
        <v>1.4439276221184572E-2</v>
      </c>
      <c r="AD869" s="112">
        <f>(幕後結果!$AF$2+幕後結果!$AF$4*幕後結果_最佳化!$R1870)*12/3</f>
        <v>1.4829158731886534</v>
      </c>
      <c r="AE869" s="112">
        <f>(幕後結果!$AG$2+幕後結果!$AG$4*幕後結果_最佳化!$S1870)*12/3</f>
        <v>0.60981691544308803</v>
      </c>
      <c r="AF869" s="112">
        <f>(幕後結果!$AH$2+幕後結果!$AH$4*幕後結果_最佳化!$T1870)*12/3</f>
        <v>-1.4595295438676874</v>
      </c>
      <c r="AG869" s="112">
        <f>(幕後結果!$AI$2+幕後結果!$AI$4*幕後結果_最佳化!$U1870)*12/3</f>
        <v>-0.61226690624532132</v>
      </c>
      <c r="AH869" s="112">
        <f>(幕後結果!$AJ$2+幕後結果!$AJ$4*幕後結果_最佳化!$V1870)*12/3</f>
        <v>0.699867273803083</v>
      </c>
      <c r="AI869" s="86">
        <f>(幕後結果!$AK$2+幕後結果!$AK$4*幕後結果_最佳化!$W1870)*12/3</f>
        <v>-1.1942856494481819</v>
      </c>
      <c r="AJ869" s="46"/>
      <c r="AK869" s="46"/>
      <c r="AL869" s="46"/>
      <c r="AM869" s="94">
        <v>868</v>
      </c>
      <c r="AN869" s="112">
        <f t="shared" si="170"/>
        <v>5.0795676704256651E-2</v>
      </c>
      <c r="AO869" s="112">
        <f t="shared" si="171"/>
        <v>0.21809690998374284</v>
      </c>
      <c r="AP869" s="112">
        <f t="shared" si="172"/>
        <v>0.11731933116494013</v>
      </c>
      <c r="AQ869" s="112">
        <f t="shared" si="173"/>
        <v>5.8438779151177081E-2</v>
      </c>
      <c r="AR869" s="112">
        <f t="shared" si="174"/>
        <v>8.2685827592364425E-2</v>
      </c>
      <c r="AS869" s="112">
        <f t="shared" si="175"/>
        <v>9.5236826017545684E-2</v>
      </c>
      <c r="AT869" s="112">
        <f t="shared" si="176"/>
        <v>0.21958796520340257</v>
      </c>
      <c r="AU869" s="112">
        <f t="shared" si="177"/>
        <v>3.7904104795761583E-2</v>
      </c>
      <c r="AV869" s="112">
        <f t="shared" si="178"/>
        <v>5.1380384758200351E-2</v>
      </c>
      <c r="AW869" s="112">
        <f t="shared" si="179"/>
        <v>6.8554194628608636E-2</v>
      </c>
      <c r="AX869" s="112">
        <f t="shared" si="180"/>
        <v>1</v>
      </c>
      <c r="AY869" s="112">
        <f>SUMPRODUCT(AN869:AW869,幕後結果_最佳化!$Z$1005:$AI$1005)</f>
        <v>3.3538200919154056E-2</v>
      </c>
      <c r="AZ869" s="112">
        <f>(SUMPRODUCT(AN869:AW869,MMULT(AN869:AW869,幕後結果!$AB$9:$AK$18)))*252</f>
        <v>5.4962537197612127E-2</v>
      </c>
      <c r="BA869" s="112">
        <f t="shared" si="181"/>
        <v>0.2344409034226155</v>
      </c>
      <c r="BB869" s="88">
        <f t="shared" si="182"/>
        <v>-3.9932447555748721E-2</v>
      </c>
      <c r="BC869" s="46"/>
      <c r="BD869" s="46"/>
    </row>
    <row r="870" spans="1:56">
      <c r="A870" s="81">
        <v>869</v>
      </c>
      <c r="B870" s="112">
        <v>0.55054616669354384</v>
      </c>
      <c r="C870" s="112">
        <v>0.32930190301731321</v>
      </c>
      <c r="D870" s="112">
        <v>0.41144220080401439</v>
      </c>
      <c r="E870" s="112">
        <v>0.80054460324925403</v>
      </c>
      <c r="F870" s="112">
        <v>0.51629486728419383</v>
      </c>
      <c r="G870" s="112">
        <v>0.11443646336820668</v>
      </c>
      <c r="H870" s="112">
        <v>0.69054725265005357</v>
      </c>
      <c r="I870" s="112">
        <v>0.78228108179958089</v>
      </c>
      <c r="J870" s="112">
        <v>0.34495276952058629</v>
      </c>
      <c r="K870" s="90">
        <v>0.5909574557546633</v>
      </c>
      <c r="L870" s="91"/>
      <c r="M870" s="92">
        <v>869</v>
      </c>
      <c r="N870" s="115">
        <v>0.1270413556785496</v>
      </c>
      <c r="O870" s="115">
        <v>-0.44184163743785598</v>
      </c>
      <c r="P870" s="115">
        <v>-0.22383666187332382</v>
      </c>
      <c r="Q870" s="115">
        <v>0.84356810509183189</v>
      </c>
      <c r="R870" s="115">
        <v>4.0856538896096063E-2</v>
      </c>
      <c r="S870" s="115">
        <v>-1.2032672278706427</v>
      </c>
      <c r="T870" s="115">
        <v>0.49740214296347868</v>
      </c>
      <c r="U870" s="112">
        <v>0.77992021922239063</v>
      </c>
      <c r="V870" s="112">
        <v>-0.39898325983154298</v>
      </c>
      <c r="W870" s="84">
        <v>0.230008598121443</v>
      </c>
      <c r="X870" s="46"/>
      <c r="Y870" s="85">
        <v>869</v>
      </c>
      <c r="Z870" s="112">
        <f>(幕後結果!$AB$2+幕後結果!$AB$4*幕後結果_最佳化!$N1871)*12/3</f>
        <v>0.10943792062665274</v>
      </c>
      <c r="AA870" s="112">
        <f>(幕後結果!$AC$2+幕後結果!$AC$4*幕後結果_最佳化!$O1871)*12/3</f>
        <v>-1.9757706847155054</v>
      </c>
      <c r="AB870" s="112">
        <f>(幕後結果!$AD$2+幕後結果!$AD$4*幕後結果_最佳化!$P1871)*12/3</f>
        <v>0.26192644444454283</v>
      </c>
      <c r="AC870" s="112">
        <f>(幕後結果!$AE$2+幕後結果!$AE$4*幕後結果_最佳化!$Q1871)*12/3</f>
        <v>1.3779277828799703</v>
      </c>
      <c r="AD870" s="112">
        <f>(幕後結果!$AF$2+幕後結果!$AF$4*幕後結果_最佳化!$R1871)*12/3</f>
        <v>2.1989687908644253</v>
      </c>
      <c r="AE870" s="112">
        <f>(幕後結果!$AG$2+幕後結果!$AG$4*幕後結果_最佳化!$S1871)*12/3</f>
        <v>-1.4163961923977009</v>
      </c>
      <c r="AF870" s="112">
        <f>(幕後結果!$AH$2+幕後結果!$AH$4*幕後結果_最佳化!$T1871)*12/3</f>
        <v>0.29260102452412418</v>
      </c>
      <c r="AG870" s="112">
        <f>(幕後結果!$AI$2+幕後結果!$AI$4*幕後結果_最佳化!$U1871)*12/3</f>
        <v>1.116430384482817</v>
      </c>
      <c r="AH870" s="112">
        <f>(幕後結果!$AJ$2+幕後結果!$AJ$4*幕後結果_最佳化!$V1871)*12/3</f>
        <v>0.80492401536947122</v>
      </c>
      <c r="AI870" s="86">
        <f>(幕後結果!$AK$2+幕後結果!$AK$4*幕後結果_最佳化!$W1871)*12/3</f>
        <v>6.6099734491142897E-2</v>
      </c>
      <c r="AJ870" s="46"/>
      <c r="AK870" s="46"/>
      <c r="AL870" s="46"/>
      <c r="AM870" s="94">
        <v>869</v>
      </c>
      <c r="AN870" s="112">
        <f t="shared" si="170"/>
        <v>9.4266880285424431E-2</v>
      </c>
      <c r="AO870" s="112">
        <f t="shared" si="171"/>
        <v>0.1470103402656468</v>
      </c>
      <c r="AP870" s="112">
        <f t="shared" si="172"/>
        <v>0.11429082691820361</v>
      </c>
      <c r="AQ870" s="112">
        <f t="shared" si="173"/>
        <v>1.5692254650104848E-2</v>
      </c>
      <c r="AR870" s="112">
        <f t="shared" si="174"/>
        <v>0.12830284358372135</v>
      </c>
      <c r="AS870" s="112">
        <f t="shared" si="175"/>
        <v>6.505740460254604E-2</v>
      </c>
      <c r="AT870" s="112">
        <f t="shared" si="176"/>
        <v>6.847282284369588E-2</v>
      </c>
      <c r="AU870" s="112">
        <f t="shared" si="177"/>
        <v>0.12593419521384244</v>
      </c>
      <c r="AV870" s="112">
        <f t="shared" si="178"/>
        <v>8.2286192715850651E-2</v>
      </c>
      <c r="AW870" s="112">
        <f t="shared" si="179"/>
        <v>0.15868623892096387</v>
      </c>
      <c r="AX870" s="112">
        <f t="shared" si="180"/>
        <v>0.99999999999999989</v>
      </c>
      <c r="AY870" s="112">
        <f>SUMPRODUCT(AN870:AW870,幕後結果_最佳化!$Z$1005:$AI$1005)</f>
        <v>0.27003586003126079</v>
      </c>
      <c r="AZ870" s="112">
        <f>(SUMPRODUCT(AN870:AW870,MMULT(AN870:AW870,幕後結果!$AB$9:$AK$18)))*252</f>
        <v>5.8445220761225193E-2</v>
      </c>
      <c r="BA870" s="112">
        <f t="shared" si="181"/>
        <v>0.24175446378759005</v>
      </c>
      <c r="BB870" s="88">
        <f t="shared" si="182"/>
        <v>0.9395311940582266</v>
      </c>
      <c r="BC870" s="46"/>
      <c r="BD870" s="46"/>
    </row>
    <row r="871" spans="1:56">
      <c r="A871" s="81">
        <v>870</v>
      </c>
      <c r="B871" s="112">
        <v>0.44468445415628</v>
      </c>
      <c r="C871" s="112">
        <v>0.43473315783869526</v>
      </c>
      <c r="D871" s="112">
        <v>0.3192706338591611</v>
      </c>
      <c r="E871" s="112">
        <v>0.57943160594761389</v>
      </c>
      <c r="F871" s="112">
        <v>0.90759265189390192</v>
      </c>
      <c r="G871" s="112">
        <v>1.3087341784650652E-2</v>
      </c>
      <c r="H871" s="112">
        <v>0.46896570777107205</v>
      </c>
      <c r="I871" s="112">
        <v>0.77200223528816436</v>
      </c>
      <c r="J871" s="112">
        <v>0.14346407091183044</v>
      </c>
      <c r="K871" s="90">
        <v>0.73204053252982759</v>
      </c>
      <c r="L871" s="91"/>
      <c r="M871" s="92">
        <v>870</v>
      </c>
      <c r="N871" s="115">
        <v>-0.13910280929721799</v>
      </c>
      <c r="O871" s="115">
        <v>-0.16433641584229888</v>
      </c>
      <c r="P871" s="115">
        <v>-0.46973932594777779</v>
      </c>
      <c r="Q871" s="115">
        <v>0.20043960435382643</v>
      </c>
      <c r="R871" s="115">
        <v>1.326075482586049</v>
      </c>
      <c r="S871" s="115">
        <v>-2.2236101721920742</v>
      </c>
      <c r="T871" s="115">
        <v>-7.7870060237055144E-2</v>
      </c>
      <c r="U871" s="112">
        <v>0.74545694580545296</v>
      </c>
      <c r="V871" s="112">
        <v>-1.0648846286430909</v>
      </c>
      <c r="W871" s="84">
        <v>0.61899608963954178</v>
      </c>
      <c r="X871" s="46"/>
      <c r="Y871" s="85">
        <v>870</v>
      </c>
      <c r="Z871" s="112">
        <f>(幕後結果!$AB$2+幕後結果!$AB$4*幕後結果_最佳化!$N1872)*12/3</f>
        <v>-0.22099347302808614</v>
      </c>
      <c r="AA871" s="112">
        <f>(幕後結果!$AC$2+幕後結果!$AC$4*幕後結果_最佳化!$O1872)*12/3</f>
        <v>-1.6164722069351776</v>
      </c>
      <c r="AB871" s="112">
        <f>(幕後結果!$AD$2+幕後結果!$AD$4*幕後結果_最佳化!$P1872)*12/3</f>
        <v>-2.9846725575819466E-3</v>
      </c>
      <c r="AC871" s="112">
        <f>(幕後結果!$AE$2+幕後結果!$AE$4*幕後結果_最佳化!$Q1872)*12/3</f>
        <v>0.88575454449716629</v>
      </c>
      <c r="AD871" s="112">
        <f>(幕後結果!$AF$2+幕後結果!$AF$4*幕後結果_最佳化!$R1872)*12/3</f>
        <v>3.3118549102111299</v>
      </c>
      <c r="AE871" s="112">
        <f>(幕後結果!$AG$2+幕後結果!$AG$4*幕後結果_最佳化!$S1872)*12/3</f>
        <v>-2.1696051927554434</v>
      </c>
      <c r="AF871" s="112">
        <f>(幕後結果!$AH$2+幕後結果!$AH$4*幕後結果_最佳化!$T1872)*12/3</f>
        <v>8.5611223089202548E-2</v>
      </c>
      <c r="AG871" s="112">
        <f>(幕後結果!$AI$2+幕後結果!$AI$4*幕後結果_最佳化!$U1872)*12/3</f>
        <v>0.64278881359100182</v>
      </c>
      <c r="AH871" s="112">
        <f>(幕後結果!$AJ$2+幕後結果!$AJ$4*幕後結果_最佳化!$V1872)*12/3</f>
        <v>0.55954918742149351</v>
      </c>
      <c r="AI871" s="86">
        <f>(幕後結果!$AK$2+幕後結果!$AK$4*幕後結果_最佳化!$W1872)*12/3</f>
        <v>0.37236032785105672</v>
      </c>
      <c r="AJ871" s="46"/>
      <c r="AK871" s="46"/>
      <c r="AL871" s="46"/>
      <c r="AM871" s="94">
        <v>870</v>
      </c>
      <c r="AN871" s="112">
        <f t="shared" si="170"/>
        <v>2.2983972705763848E-2</v>
      </c>
      <c r="AO871" s="112">
        <f t="shared" si="171"/>
        <v>0.16879011926819662</v>
      </c>
      <c r="AP871" s="112">
        <f t="shared" si="172"/>
        <v>9.1992146570291436E-2</v>
      </c>
      <c r="AQ871" s="112">
        <f t="shared" si="173"/>
        <v>0.17564734547642338</v>
      </c>
      <c r="AR871" s="112">
        <f t="shared" si="174"/>
        <v>6.9631089612841604E-2</v>
      </c>
      <c r="AS871" s="112">
        <f t="shared" si="175"/>
        <v>0.1213344196169215</v>
      </c>
      <c r="AT871" s="112">
        <f t="shared" si="176"/>
        <v>8.8439913697380204E-2</v>
      </c>
      <c r="AU871" s="112">
        <f t="shared" si="177"/>
        <v>0.17224800735568047</v>
      </c>
      <c r="AV871" s="112">
        <f t="shared" si="178"/>
        <v>3.5446921769774785E-2</v>
      </c>
      <c r="AW871" s="112">
        <f t="shared" si="179"/>
        <v>5.3486063926726078E-2</v>
      </c>
      <c r="AX871" s="112">
        <f t="shared" si="180"/>
        <v>1</v>
      </c>
      <c r="AY871" s="112">
        <f>SUMPRODUCT(AN871:AW871,幕後結果_最佳化!$Z$1005:$AI$1005)</f>
        <v>0.20979602508137207</v>
      </c>
      <c r="AZ871" s="112">
        <f>(SUMPRODUCT(AN871:AW871,MMULT(AN871:AW871,幕後結果!$AB$9:$AK$18)))*252</f>
        <v>5.9137449353170009E-2</v>
      </c>
      <c r="BA871" s="112">
        <f t="shared" si="181"/>
        <v>0.24318192645254294</v>
      </c>
      <c r="BB871" s="88">
        <f t="shared" si="182"/>
        <v>0.68630110599087601</v>
      </c>
      <c r="BC871" s="46"/>
      <c r="BD871" s="46"/>
    </row>
    <row r="872" spans="1:56">
      <c r="A872" s="81">
        <v>871</v>
      </c>
      <c r="B872" s="112">
        <v>0.60354645182323741</v>
      </c>
      <c r="C872" s="112">
        <v>0.93075639235238294</v>
      </c>
      <c r="D872" s="112">
        <v>4.1116527784382129E-2</v>
      </c>
      <c r="E872" s="112">
        <v>5.731853818457866E-2</v>
      </c>
      <c r="F872" s="112">
        <v>0.21177994262738431</v>
      </c>
      <c r="G872" s="112">
        <v>0.1258040241671583</v>
      </c>
      <c r="H872" s="112">
        <v>0.74895459752099192</v>
      </c>
      <c r="I872" s="112">
        <v>0.66462091889152353</v>
      </c>
      <c r="J872" s="112">
        <v>0.40928680155702657</v>
      </c>
      <c r="K872" s="90">
        <v>0.5856591123173529</v>
      </c>
      <c r="L872" s="91"/>
      <c r="M872" s="92">
        <v>871</v>
      </c>
      <c r="N872" s="115">
        <v>0.26253747636440561</v>
      </c>
      <c r="O872" s="115">
        <v>1.4814480624726174</v>
      </c>
      <c r="P872" s="115">
        <v>-1.7378737862654812</v>
      </c>
      <c r="Q872" s="115">
        <v>-1.5776889922914323</v>
      </c>
      <c r="R872" s="115">
        <v>-0.80026049713512093</v>
      </c>
      <c r="S872" s="115">
        <v>-1.1464523117682275</v>
      </c>
      <c r="T872" s="115">
        <v>0.67120364813540745</v>
      </c>
      <c r="U872" s="112">
        <v>0.4251077038022037</v>
      </c>
      <c r="V872" s="112">
        <v>-0.22937996959354345</v>
      </c>
      <c r="W872" s="84">
        <v>0.21639254689975934</v>
      </c>
      <c r="X872" s="46"/>
      <c r="Y872" s="85">
        <v>871</v>
      </c>
      <c r="Z872" s="112">
        <f>(幕後結果!$AB$2+幕後結果!$AB$4*幕後結果_最佳化!$N1873)*12/3</f>
        <v>0.27766318304078302</v>
      </c>
      <c r="AA872" s="112">
        <f>(幕後結果!$AC$2+幕後結果!$AC$4*幕後結果_最佳化!$O1873)*12/3</f>
        <v>0.68643537333487836</v>
      </c>
      <c r="AB872" s="112">
        <f>(幕後結果!$AD$2+幕後結果!$AD$4*幕後結果_最佳化!$P1873)*12/3</f>
        <v>-0.81299985301797839</v>
      </c>
      <c r="AC872" s="112">
        <f>(幕後結果!$AE$2+幕後結果!$AE$4*幕後結果_最佳化!$Q1873)*12/3</f>
        <v>-0.39392506756616741</v>
      </c>
      <c r="AD872" s="112">
        <f>(幕後結果!$AF$2+幕後結果!$AF$4*幕後結果_最佳化!$R1873)*12/3</f>
        <v>1.145494020170438</v>
      </c>
      <c r="AE872" s="112">
        <f>(幕後結果!$AG$2+幕後結果!$AG$4*幕後結果_最佳化!$S1873)*12/3</f>
        <v>-1.1424988411669701</v>
      </c>
      <c r="AF872" s="112">
        <f>(幕後結果!$AH$2+幕後結果!$AH$4*幕後結果_最佳化!$T1873)*12/3</f>
        <v>0.15119436338268627</v>
      </c>
      <c r="AG872" s="112">
        <f>(幕後結果!$AI$2+幕後結果!$AI$4*幕後結果_最佳化!$U1873)*12/3</f>
        <v>-0.28165777258807212</v>
      </c>
      <c r="AH872" s="112">
        <f>(幕後結果!$AJ$2+幕後結果!$AJ$4*幕後結果_最佳化!$V1873)*12/3</f>
        <v>0.85595744575171517</v>
      </c>
      <c r="AI872" s="86">
        <f>(幕後結果!$AK$2+幕後結果!$AK$4*幕後結果_最佳化!$W1873)*12/3</f>
        <v>0.37423036570660545</v>
      </c>
      <c r="AJ872" s="46"/>
      <c r="AK872" s="46"/>
      <c r="AL872" s="46"/>
      <c r="AM872" s="94">
        <v>871</v>
      </c>
      <c r="AN872" s="112">
        <f t="shared" si="170"/>
        <v>0.10619284420230633</v>
      </c>
      <c r="AO872" s="112">
        <f t="shared" si="171"/>
        <v>0.10563857137616846</v>
      </c>
      <c r="AP872" s="112">
        <f t="shared" si="172"/>
        <v>7.7669060587944372E-2</v>
      </c>
      <c r="AQ872" s="112">
        <f t="shared" si="173"/>
        <v>0.16348380580752106</v>
      </c>
      <c r="AR872" s="112">
        <f t="shared" si="174"/>
        <v>3.3617992979232084E-2</v>
      </c>
      <c r="AS872" s="112">
        <f t="shared" si="175"/>
        <v>7.777576073177031E-2</v>
      </c>
      <c r="AT872" s="112">
        <f t="shared" si="176"/>
        <v>0.19294721970062587</v>
      </c>
      <c r="AU872" s="112">
        <f t="shared" si="177"/>
        <v>4.9629841779609309E-2</v>
      </c>
      <c r="AV872" s="112">
        <f t="shared" si="178"/>
        <v>0.16545773790977347</v>
      </c>
      <c r="AW872" s="112">
        <f t="shared" si="179"/>
        <v>2.7587164925048788E-2</v>
      </c>
      <c r="AX872" s="112">
        <f t="shared" si="180"/>
        <v>1</v>
      </c>
      <c r="AY872" s="112">
        <f>SUMPRODUCT(AN872:AW872,幕後結果_最佳化!$Z$1005:$AI$1005)</f>
        <v>0.29433765754767272</v>
      </c>
      <c r="AZ872" s="112">
        <f>(SUMPRODUCT(AN872:AW872,MMULT(AN872:AW872,幕後結果!$AB$9:$AK$18)))*252</f>
        <v>4.1647146426790495E-2</v>
      </c>
      <c r="BA872" s="112">
        <f t="shared" si="181"/>
        <v>0.20407632500314801</v>
      </c>
      <c r="BB872" s="88">
        <f t="shared" si="182"/>
        <v>1.2320765651958605</v>
      </c>
      <c r="BC872" s="46"/>
      <c r="BD872" s="46"/>
    </row>
    <row r="873" spans="1:56">
      <c r="A873" s="81">
        <v>872</v>
      </c>
      <c r="B873" s="112">
        <v>0.34909952878630079</v>
      </c>
      <c r="C873" s="112">
        <v>0.4542986329144878</v>
      </c>
      <c r="D873" s="112">
        <v>0.76480735668539235</v>
      </c>
      <c r="E873" s="112">
        <v>0.75347851085816919</v>
      </c>
      <c r="F873" s="112">
        <v>0.78298888487876206</v>
      </c>
      <c r="G873" s="112">
        <v>0.61628676190384213</v>
      </c>
      <c r="H873" s="112">
        <v>4.6089864256704027E-2</v>
      </c>
      <c r="I873" s="112">
        <v>0.12193235724584972</v>
      </c>
      <c r="J873" s="112">
        <v>0.87964075436310973</v>
      </c>
      <c r="K873" s="90">
        <v>0.63408735050203768</v>
      </c>
      <c r="L873" s="91"/>
      <c r="M873" s="92">
        <v>872</v>
      </c>
      <c r="N873" s="115">
        <v>-0.38775269249799388</v>
      </c>
      <c r="O873" s="115">
        <v>-0.11480805308549907</v>
      </c>
      <c r="P873" s="115">
        <v>0.72185230643670262</v>
      </c>
      <c r="Q873" s="115">
        <v>0.68547698598004247</v>
      </c>
      <c r="R873" s="115">
        <v>0.78232732822039663</v>
      </c>
      <c r="S873" s="115">
        <v>0.2957428426373967</v>
      </c>
      <c r="T873" s="115">
        <v>-1.6840100395396205</v>
      </c>
      <c r="U873" s="112">
        <v>-1.165381222939639</v>
      </c>
      <c r="V873" s="112">
        <v>1.1731928185182259</v>
      </c>
      <c r="W873" s="84">
        <v>0.3426984897625282</v>
      </c>
      <c r="X873" s="46"/>
      <c r="Y873" s="85">
        <v>872</v>
      </c>
      <c r="Z873" s="112">
        <f>(幕後結果!$AB$2+幕後結果!$AB$4*幕後結果_最佳化!$N1874)*12/3</f>
        <v>-0.52970483420183667</v>
      </c>
      <c r="AA873" s="112">
        <f>(幕後結果!$AC$2+幕後結果!$AC$4*幕後結果_最佳化!$O1874)*12/3</f>
        <v>-1.5698224745052773</v>
      </c>
      <c r="AB873" s="112">
        <f>(幕後結果!$AD$2+幕後結果!$AD$4*幕後結果_最佳化!$P1874)*12/3</f>
        <v>0.95901028461182525</v>
      </c>
      <c r="AC873" s="112">
        <f>(幕後結果!$AE$2+幕後結果!$AE$4*幕後結果_最佳化!$Q1874)*12/3</f>
        <v>1.5121429665696571</v>
      </c>
      <c r="AD873" s="112">
        <f>(幕後結果!$AF$2+幕後結果!$AF$4*幕後結果_最佳化!$R1874)*12/3</f>
        <v>2.9897118578088904</v>
      </c>
      <c r="AE873" s="112">
        <f>(幕後結果!$AG$2+幕後結果!$AG$4*幕後結果_最佳化!$S1874)*12/3</f>
        <v>0.37732383905468803</v>
      </c>
      <c r="AF873" s="112">
        <f>(幕後結果!$AH$2+幕後結果!$AH$4*幕後結果_最佳化!$T1874)*12/3</f>
        <v>-0.96640323568216935</v>
      </c>
      <c r="AG873" s="112">
        <f>(幕後結果!$AI$2+幕後結果!$AI$4*幕後結果_最佳化!$U1874)*12/3</f>
        <v>-0.13893703214816683</v>
      </c>
      <c r="AH873" s="112">
        <f>(幕後結果!$AJ$2+幕後結果!$AJ$4*幕後結果_最佳化!$V1874)*12/3</f>
        <v>2.178580812237457</v>
      </c>
      <c r="AI873" s="86">
        <f>(幕後結果!$AK$2+幕後結果!$AK$4*幕後結果_最佳化!$W1874)*12/3</f>
        <v>0.6137440912696891</v>
      </c>
      <c r="AJ873" s="46"/>
      <c r="AK873" s="46"/>
      <c r="AL873" s="46"/>
      <c r="AM873" s="94">
        <v>872</v>
      </c>
      <c r="AN873" s="112">
        <f t="shared" si="170"/>
        <v>7.3310583218355166E-2</v>
      </c>
      <c r="AO873" s="112">
        <f t="shared" si="171"/>
        <v>8.4782786378744656E-3</v>
      </c>
      <c r="AP873" s="112">
        <f t="shared" si="172"/>
        <v>0.17668657678290076</v>
      </c>
      <c r="AQ873" s="112">
        <f t="shared" si="173"/>
        <v>7.5487647475260544E-2</v>
      </c>
      <c r="AR873" s="112">
        <f t="shared" si="174"/>
        <v>0.15402102938416054</v>
      </c>
      <c r="AS873" s="112">
        <f t="shared" si="175"/>
        <v>3.332617128759649E-2</v>
      </c>
      <c r="AT873" s="112">
        <f t="shared" si="176"/>
        <v>0.17604163168897644</v>
      </c>
      <c r="AU873" s="112">
        <f t="shared" si="177"/>
        <v>3.0871715794573814E-2</v>
      </c>
      <c r="AV873" s="112">
        <f t="shared" si="178"/>
        <v>0.20700652654753293</v>
      </c>
      <c r="AW873" s="112">
        <f t="shared" si="179"/>
        <v>6.4769839182768851E-2</v>
      </c>
      <c r="AX873" s="112">
        <f t="shared" si="180"/>
        <v>1</v>
      </c>
      <c r="AY873" s="112">
        <f>SUMPRODUCT(AN873:AW873,幕後結果_最佳化!$Z$1005:$AI$1005)</f>
        <v>0.69350643027308756</v>
      </c>
      <c r="AZ873" s="112">
        <f>(SUMPRODUCT(AN873:AW873,MMULT(AN873:AW873,幕後結果!$AB$9:$AK$18)))*252</f>
        <v>4.9905772269374669E-2</v>
      </c>
      <c r="BA873" s="112">
        <f t="shared" si="181"/>
        <v>0.22339599877655525</v>
      </c>
      <c r="BB873" s="88">
        <f t="shared" si="182"/>
        <v>2.9123459410024437</v>
      </c>
      <c r="BC873" s="46"/>
      <c r="BD873" s="46"/>
    </row>
    <row r="874" spans="1:56">
      <c r="A874" s="81">
        <v>873</v>
      </c>
      <c r="B874" s="112">
        <v>3.9760926662542051E-3</v>
      </c>
      <c r="C874" s="112">
        <v>0.38966480205107623</v>
      </c>
      <c r="D874" s="112">
        <v>0.69258794306949145</v>
      </c>
      <c r="E874" s="112">
        <v>0.41429371571201234</v>
      </c>
      <c r="F874" s="112">
        <v>0.61743929610555814</v>
      </c>
      <c r="G874" s="112">
        <v>0.41608051601517348</v>
      </c>
      <c r="H874" s="112">
        <v>0.79640665257105625</v>
      </c>
      <c r="I874" s="112">
        <v>0.93045959540786449</v>
      </c>
      <c r="J874" s="112">
        <v>0.12924596974189551</v>
      </c>
      <c r="K874" s="90">
        <v>0.30996792847312893</v>
      </c>
      <c r="L874" s="91"/>
      <c r="M874" s="92">
        <v>873</v>
      </c>
      <c r="N874" s="115">
        <v>-2.6540932260933032</v>
      </c>
      <c r="O874" s="115">
        <v>-0.28019278200331421</v>
      </c>
      <c r="P874" s="115">
        <v>0.5031993612446034</v>
      </c>
      <c r="Q874" s="115">
        <v>-0.21651359214134927</v>
      </c>
      <c r="R874" s="115">
        <v>0.29876231348092913</v>
      </c>
      <c r="S874" s="115">
        <v>-0.21193078638330859</v>
      </c>
      <c r="T874" s="115">
        <v>0.82885458781252663</v>
      </c>
      <c r="U874" s="112">
        <v>1.4792226825952159</v>
      </c>
      <c r="V874" s="112">
        <v>-1.1299627058607058</v>
      </c>
      <c r="W874" s="84">
        <v>-0.49594125675415124</v>
      </c>
      <c r="X874" s="46"/>
      <c r="Y874" s="85">
        <v>873</v>
      </c>
      <c r="Z874" s="112">
        <f>(幕後結果!$AB$2+幕後結果!$AB$4*幕後結果_最佳化!$N1875)*12/3</f>
        <v>-3.3434808231674675</v>
      </c>
      <c r="AA874" s="112">
        <f>(幕後結果!$AC$2+幕後結果!$AC$4*幕後結果_最佳化!$O1875)*12/3</f>
        <v>-1.994645856487465</v>
      </c>
      <c r="AB874" s="112">
        <f>(幕後結果!$AD$2+幕後結果!$AD$4*幕後結果_最佳化!$P1875)*12/3</f>
        <v>7.0292794516718993E-2</v>
      </c>
      <c r="AC874" s="112">
        <f>(幕後結果!$AE$2+幕後結果!$AE$4*幕後結果_最佳化!$Q1875)*12/3</f>
        <v>0.64290699087867531</v>
      </c>
      <c r="AD874" s="112">
        <f>(幕後結果!$AF$2+幕後結果!$AF$4*幕後結果_最佳化!$R1875)*12/3</f>
        <v>1.5422020105477703</v>
      </c>
      <c r="AE874" s="112">
        <f>(幕後結果!$AG$2+幕後結果!$AG$4*幕後結果_最佳化!$S1875)*12/3</f>
        <v>-0.29257240426468911</v>
      </c>
      <c r="AF874" s="112">
        <f>(幕後結果!$AH$2+幕後結果!$AH$4*幕後結果_最佳化!$T1875)*12/3</f>
        <v>0.61516193333298119</v>
      </c>
      <c r="AG874" s="112">
        <f>(幕後結果!$AI$2+幕後結果!$AI$4*幕後結果_最佳化!$U1875)*12/3</f>
        <v>0.79599910467307622</v>
      </c>
      <c r="AH874" s="112">
        <f>(幕後結果!$AJ$2+幕後結果!$AJ$4*幕後結果_最佳化!$V1875)*12/3</f>
        <v>-0.22558407701360195</v>
      </c>
      <c r="AI874" s="86">
        <f>(幕後結果!$AK$2+幕後結果!$AK$4*幕後結果_最佳化!$W1875)*12/3</f>
        <v>-0.90902031285234897</v>
      </c>
      <c r="AJ874" s="46"/>
      <c r="AK874" s="46"/>
      <c r="AL874" s="46"/>
      <c r="AM874" s="94">
        <v>873</v>
      </c>
      <c r="AN874" s="112">
        <f t="shared" si="170"/>
        <v>3.6668402218726498E-2</v>
      </c>
      <c r="AO874" s="112">
        <f t="shared" si="171"/>
        <v>7.1263158317909553E-2</v>
      </c>
      <c r="AP874" s="112">
        <f t="shared" si="172"/>
        <v>0.18174513047154811</v>
      </c>
      <c r="AQ874" s="112">
        <f t="shared" si="173"/>
        <v>0.16796199300869907</v>
      </c>
      <c r="AR874" s="112">
        <f t="shared" si="174"/>
        <v>1.3780616330094211E-2</v>
      </c>
      <c r="AS874" s="112">
        <f t="shared" si="175"/>
        <v>7.1303306063260699E-2</v>
      </c>
      <c r="AT874" s="112">
        <f t="shared" si="176"/>
        <v>0.20680530067218333</v>
      </c>
      <c r="AU874" s="112">
        <f t="shared" si="177"/>
        <v>0.17207125839699108</v>
      </c>
      <c r="AV874" s="112">
        <f t="shared" si="178"/>
        <v>4.5223060236528625E-2</v>
      </c>
      <c r="AW874" s="112">
        <f t="shared" si="179"/>
        <v>3.3177774284058936E-2</v>
      </c>
      <c r="AX874" s="112">
        <f t="shared" si="180"/>
        <v>1.0000000000000002</v>
      </c>
      <c r="AY874" s="112">
        <f>SUMPRODUCT(AN874:AW874,幕後結果_最佳化!$Z$1005:$AI$1005)</f>
        <v>0.26235196124741761</v>
      </c>
      <c r="AZ874" s="112">
        <f>(SUMPRODUCT(AN874:AW874,MMULT(AN874:AW874,幕後結果!$AB$9:$AK$18)))*252</f>
        <v>4.6762911665598442E-2</v>
      </c>
      <c r="BA874" s="112">
        <f t="shared" si="181"/>
        <v>0.21624733909483937</v>
      </c>
      <c r="BB874" s="88">
        <f t="shared" si="182"/>
        <v>1.0148192443245407</v>
      </c>
      <c r="BC874" s="46"/>
      <c r="BD874" s="46"/>
    </row>
    <row r="875" spans="1:56">
      <c r="A875" s="81">
        <v>874</v>
      </c>
      <c r="B875" s="112">
        <v>0.89323290120777976</v>
      </c>
      <c r="C875" s="112">
        <v>0.73404842518639613</v>
      </c>
      <c r="D875" s="112">
        <v>0.8442427983894254</v>
      </c>
      <c r="E875" s="112">
        <v>0.73304222083625237</v>
      </c>
      <c r="F875" s="112">
        <v>0.59979211656423947</v>
      </c>
      <c r="G875" s="112">
        <v>0.37210725297529579</v>
      </c>
      <c r="H875" s="112">
        <v>0.10890989632463843</v>
      </c>
      <c r="I875" s="112">
        <v>0.11121258041137994</v>
      </c>
      <c r="J875" s="112">
        <v>0.17574652585963046</v>
      </c>
      <c r="K875" s="90">
        <v>0.51742213007375115</v>
      </c>
      <c r="L875" s="91"/>
      <c r="M875" s="92">
        <v>874</v>
      </c>
      <c r="N875" s="115">
        <v>1.243905900229523</v>
      </c>
      <c r="O875" s="115">
        <v>0.62510347157745438</v>
      </c>
      <c r="P875" s="115">
        <v>1.0120494647402498</v>
      </c>
      <c r="Q875" s="115">
        <v>0.62204001213783255</v>
      </c>
      <c r="R875" s="115">
        <v>0.25280905914737561</v>
      </c>
      <c r="S875" s="115">
        <v>-0.32627737313309468</v>
      </c>
      <c r="T875" s="115">
        <v>-1.2323461893706931</v>
      </c>
      <c r="U875" s="112">
        <v>-1.220104769308304</v>
      </c>
      <c r="V875" s="112">
        <v>-0.93169716557300064</v>
      </c>
      <c r="W875" s="84">
        <v>4.3684694170040304E-2</v>
      </c>
      <c r="X875" s="46"/>
      <c r="Y875" s="85">
        <v>874</v>
      </c>
      <c r="Z875" s="112">
        <f>(幕後結果!$AB$2+幕後結果!$AB$4*幕後結果_最佳化!$N1876)*12/3</f>
        <v>1.496081539182577</v>
      </c>
      <c r="AA875" s="112">
        <f>(幕後結果!$AC$2+幕後結果!$AC$4*幕後結果_最佳化!$O1876)*12/3</f>
        <v>-0.4084036562957658</v>
      </c>
      <c r="AB875" s="112">
        <f>(幕後結果!$AD$2+幕後結果!$AD$4*幕後結果_最佳化!$P1876)*12/3</f>
        <v>1.7768786243902948</v>
      </c>
      <c r="AC875" s="112">
        <f>(幕後結果!$AE$2+幕後結果!$AE$4*幕後結果_最佳化!$Q1876)*12/3</f>
        <v>1.7597635401209306</v>
      </c>
      <c r="AD875" s="112">
        <f>(幕後結果!$AF$2+幕後結果!$AF$4*幕後結果_最佳化!$R1876)*12/3</f>
        <v>3.1784191625905094</v>
      </c>
      <c r="AE875" s="112">
        <f>(幕後結果!$AG$2+幕後結果!$AG$4*幕後結果_最佳化!$S1876)*12/3</f>
        <v>-0.16527386292959223</v>
      </c>
      <c r="AF875" s="112">
        <f>(幕後結果!$AH$2+幕後結果!$AH$4*幕後結果_最佳化!$T1876)*12/3</f>
        <v>-0.67445960271157224</v>
      </c>
      <c r="AG875" s="112">
        <f>(幕後結果!$AI$2+幕後結果!$AI$4*幕後結果_最佳化!$U1876)*12/3</f>
        <v>0.2890950228607862</v>
      </c>
      <c r="AH875" s="112">
        <f>(幕後結果!$AJ$2+幕後結果!$AJ$4*幕後結果_最佳化!$V1876)*12/3</f>
        <v>0.64210886835529446</v>
      </c>
      <c r="AI875" s="86">
        <f>(幕後結果!$AK$2+幕後結果!$AK$4*幕後結果_最佳化!$W1876)*12/3</f>
        <v>0.58877779188943391</v>
      </c>
      <c r="AJ875" s="46"/>
      <c r="AK875" s="46"/>
      <c r="AL875" s="46"/>
      <c r="AM875" s="94">
        <v>874</v>
      </c>
      <c r="AN875" s="112">
        <f t="shared" si="170"/>
        <v>6.4738160536935378E-3</v>
      </c>
      <c r="AO875" s="112">
        <f t="shared" si="171"/>
        <v>8.4707889998212577E-2</v>
      </c>
      <c r="AP875" s="112">
        <f t="shared" si="172"/>
        <v>0.13722949974037885</v>
      </c>
      <c r="AQ875" s="112">
        <f t="shared" si="173"/>
        <v>0.17243241233839909</v>
      </c>
      <c r="AR875" s="112">
        <f t="shared" si="174"/>
        <v>7.4142833062755278E-2</v>
      </c>
      <c r="AS875" s="112">
        <f t="shared" si="175"/>
        <v>0.1396778476627574</v>
      </c>
      <c r="AT875" s="112">
        <f t="shared" si="176"/>
        <v>3.0906644164414208E-2</v>
      </c>
      <c r="AU875" s="112">
        <f t="shared" si="177"/>
        <v>5.4933637897387144E-2</v>
      </c>
      <c r="AV875" s="112">
        <f t="shared" si="178"/>
        <v>0.10458489285307497</v>
      </c>
      <c r="AW875" s="112">
        <f t="shared" si="179"/>
        <v>0.19491052622892685</v>
      </c>
      <c r="AX875" s="112">
        <f t="shared" si="180"/>
        <v>0.99999999999999978</v>
      </c>
      <c r="AY875" s="112">
        <f>SUMPRODUCT(AN875:AW875,幕後結果_最佳化!$Z$1005:$AI$1005)</f>
        <v>0.40558478589263258</v>
      </c>
      <c r="AZ875" s="112">
        <f>(SUMPRODUCT(AN875:AW875,MMULT(AN875:AW875,幕後結果!$AB$9:$AK$18)))*252</f>
        <v>4.9513534102767411E-2</v>
      </c>
      <c r="BA875" s="112">
        <f t="shared" si="181"/>
        <v>0.22251636816820333</v>
      </c>
      <c r="BB875" s="88">
        <f t="shared" si="182"/>
        <v>1.6299240764997294</v>
      </c>
      <c r="BC875" s="46"/>
      <c r="BD875" s="46"/>
    </row>
    <row r="876" spans="1:56">
      <c r="A876" s="81">
        <v>875</v>
      </c>
      <c r="B876" s="112">
        <v>0.75989370460871641</v>
      </c>
      <c r="C876" s="112">
        <v>0.59144055330006862</v>
      </c>
      <c r="D876" s="112">
        <v>0.37869551985288319</v>
      </c>
      <c r="E876" s="112">
        <v>0.32347474589415137</v>
      </c>
      <c r="F876" s="112">
        <v>0.43335130631383501</v>
      </c>
      <c r="G876" s="112">
        <v>0.4013216981983958</v>
      </c>
      <c r="H876" s="112">
        <v>0.53533664051075647</v>
      </c>
      <c r="I876" s="112">
        <v>0.42033219167462899</v>
      </c>
      <c r="J876" s="112">
        <v>0.11330298687010876</v>
      </c>
      <c r="K876" s="90">
        <v>0.35493846959054842</v>
      </c>
      <c r="L876" s="91"/>
      <c r="M876" s="92">
        <v>875</v>
      </c>
      <c r="N876" s="115">
        <v>0.70596067887460079</v>
      </c>
      <c r="O876" s="115">
        <v>0.2312521815754722</v>
      </c>
      <c r="P876" s="115">
        <v>-0.30890861970514383</v>
      </c>
      <c r="Q876" s="115">
        <v>-0.45800410539931313</v>
      </c>
      <c r="R876" s="115">
        <v>-0.16784831392054983</v>
      </c>
      <c r="S876" s="115">
        <v>-0.24992752537318311</v>
      </c>
      <c r="T876" s="115">
        <v>8.8691964236072424E-2</v>
      </c>
      <c r="U876" s="112">
        <v>-0.20104372633088868</v>
      </c>
      <c r="V876" s="112">
        <v>-1.2091480452699119</v>
      </c>
      <c r="W876" s="84">
        <v>-0.37202136909636419</v>
      </c>
      <c r="X876" s="46"/>
      <c r="Y876" s="85">
        <v>875</v>
      </c>
      <c r="Z876" s="112">
        <f>(幕後結果!$AB$2+幕後結果!$AB$4*幕後結果_最佳化!$N1877)*12/3</f>
        <v>0.8281954361060796</v>
      </c>
      <c r="AA876" s="112">
        <f>(幕後結果!$AC$2+幕後結果!$AC$4*幕後結果_最佳化!$O1877)*12/3</f>
        <v>-0.99789886682601592</v>
      </c>
      <c r="AB876" s="112">
        <f>(幕後結果!$AD$2+幕後結果!$AD$4*幕後結果_最佳化!$P1877)*12/3</f>
        <v>0.43098083368487172</v>
      </c>
      <c r="AC876" s="112">
        <f>(幕後結果!$AE$2+幕後結果!$AE$4*幕後結果_最佳化!$Q1877)*12/3</f>
        <v>0.56497778774261453</v>
      </c>
      <c r="AD876" s="112">
        <f>(幕後結果!$AF$2+幕後結果!$AF$4*幕後結果_最佳化!$R1877)*12/3</f>
        <v>2.0505802642912028</v>
      </c>
      <c r="AE876" s="112">
        <f>(幕後結果!$AG$2+幕後結果!$AG$4*幕後結果_最佳化!$S1877)*12/3</f>
        <v>-0.38765734139844993</v>
      </c>
      <c r="AF876" s="112">
        <f>(幕後結果!$AH$2+幕後結果!$AH$4*幕後結果_最佳化!$T1877)*12/3</f>
        <v>-0.10423340833092648</v>
      </c>
      <c r="AG876" s="112">
        <f>(幕後結果!$AI$2+幕後結果!$AI$4*幕後結果_最佳化!$U1877)*12/3</f>
        <v>4.84547207546005E-2</v>
      </c>
      <c r="AH876" s="112">
        <f>(幕後結果!$AJ$2+幕後結果!$AJ$4*幕後結果_最佳化!$V1877)*12/3</f>
        <v>0.27799188978403155</v>
      </c>
      <c r="AI876" s="86">
        <f>(幕後結果!$AK$2+幕後結果!$AK$4*幕後結果_最佳化!$W1877)*12/3</f>
        <v>-0.17520092429604009</v>
      </c>
      <c r="AJ876" s="46"/>
      <c r="AK876" s="46"/>
      <c r="AL876" s="46"/>
      <c r="AM876" s="94">
        <v>875</v>
      </c>
      <c r="AN876" s="112">
        <f t="shared" si="170"/>
        <v>1.3838892009767506E-2</v>
      </c>
      <c r="AO876" s="112">
        <f t="shared" si="171"/>
        <v>0.16862099178894738</v>
      </c>
      <c r="AP876" s="112">
        <f t="shared" si="172"/>
        <v>7.0179530834036413E-2</v>
      </c>
      <c r="AQ876" s="112">
        <f t="shared" si="173"/>
        <v>0.12398718775273782</v>
      </c>
      <c r="AR876" s="112">
        <f t="shared" si="174"/>
        <v>7.3087461344051655E-2</v>
      </c>
      <c r="AS876" s="112">
        <f t="shared" si="175"/>
        <v>5.831565041998342E-2</v>
      </c>
      <c r="AT876" s="112">
        <f t="shared" si="176"/>
        <v>0.13928165928333699</v>
      </c>
      <c r="AU876" s="112">
        <f t="shared" si="177"/>
        <v>1.7244245234371632E-2</v>
      </c>
      <c r="AV876" s="112">
        <f t="shared" si="178"/>
        <v>0.14168721201744688</v>
      </c>
      <c r="AW876" s="112">
        <f t="shared" si="179"/>
        <v>0.19375716931532042</v>
      </c>
      <c r="AX876" s="112">
        <f t="shared" si="180"/>
        <v>1</v>
      </c>
      <c r="AY876" s="112">
        <f>SUMPRODUCT(AN876:AW876,幕後結果_最佳化!$Z$1005:$AI$1005)</f>
        <v>0.24061842865958802</v>
      </c>
      <c r="AZ876" s="112">
        <f>(SUMPRODUCT(AN876:AW876,MMULT(AN876:AW876,幕後結果!$AB$9:$AK$18)))*252</f>
        <v>5.1585518211244699E-2</v>
      </c>
      <c r="BA876" s="112">
        <f t="shared" si="181"/>
        <v>0.22712445533505346</v>
      </c>
      <c r="BB876" s="88">
        <f t="shared" si="182"/>
        <v>0.87052901620793877</v>
      </c>
      <c r="BC876" s="46"/>
      <c r="BD876" s="46"/>
    </row>
    <row r="877" spans="1:56">
      <c r="A877" s="81">
        <v>876</v>
      </c>
      <c r="B877" s="112">
        <v>0.82692304606508849</v>
      </c>
      <c r="C877" s="112">
        <v>0.92816170487131755</v>
      </c>
      <c r="D877" s="112">
        <v>0.12432386145343233</v>
      </c>
      <c r="E877" s="112">
        <v>0.9107503938848962</v>
      </c>
      <c r="F877" s="112">
        <v>0.3210093366139819</v>
      </c>
      <c r="G877" s="112">
        <v>0.81837900493741134</v>
      </c>
      <c r="H877" s="112">
        <v>3.0648767647532882E-2</v>
      </c>
      <c r="I877" s="112">
        <v>0.29073888133129899</v>
      </c>
      <c r="J877" s="112">
        <v>0.19770606393978829</v>
      </c>
      <c r="K877" s="90">
        <v>0.95306262119370988</v>
      </c>
      <c r="L877" s="91"/>
      <c r="M877" s="92">
        <v>876</v>
      </c>
      <c r="N877" s="115">
        <v>0.94207565444301322</v>
      </c>
      <c r="O877" s="115">
        <v>1.4622358518295249</v>
      </c>
      <c r="P877" s="115">
        <v>-1.1536401685162583</v>
      </c>
      <c r="Q877" s="115">
        <v>1.3453903428879781</v>
      </c>
      <c r="R877" s="115">
        <v>-0.46487821336673046</v>
      </c>
      <c r="S877" s="115">
        <v>0.90920487739833011</v>
      </c>
      <c r="T877" s="115">
        <v>-1.8713431352559629</v>
      </c>
      <c r="U877" s="112">
        <v>-0.5512274534601217</v>
      </c>
      <c r="V877" s="112">
        <v>-0.84984345220209179</v>
      </c>
      <c r="W877" s="84">
        <v>1.6753032015764708</v>
      </c>
      <c r="X877" s="46"/>
      <c r="Y877" s="85">
        <v>876</v>
      </c>
      <c r="Z877" s="112">
        <f>(幕後結果!$AB$2+幕後結果!$AB$4*幕後結果_最佳化!$N1878)*12/3</f>
        <v>1.1213440777339312</v>
      </c>
      <c r="AA877" s="112">
        <f>(幕後結果!$AC$2+幕後結果!$AC$4*幕後結果_最佳化!$O1878)*12/3</f>
        <v>0.71900127068364628</v>
      </c>
      <c r="AB877" s="112">
        <f>(幕後結果!$AD$2+幕後結果!$AD$4*幕後結果_最佳化!$P1878)*12/3</f>
        <v>-0.10437274401771157</v>
      </c>
      <c r="AC877" s="112">
        <f>(幕後結果!$AE$2+幕後結果!$AE$4*幕後結果_最佳化!$Q1878)*12/3</f>
        <v>1.9006348913474203</v>
      </c>
      <c r="AD877" s="112">
        <f>(幕後結果!$AF$2+幕後結果!$AF$4*幕後結果_最佳化!$R1878)*12/3</f>
        <v>2.4006734718038589</v>
      </c>
      <c r="AE877" s="112">
        <f>(幕後結果!$AG$2+幕後結果!$AG$4*幕後結果_最佳化!$S1878)*12/3</f>
        <v>1.2065178749800558</v>
      </c>
      <c r="AF877" s="112">
        <f>(幕後結果!$AH$2+幕後結果!$AH$4*幕後結果_最佳化!$T1878)*12/3</f>
        <v>-1.2830932781562183</v>
      </c>
      <c r="AG877" s="112">
        <f>(幕後結果!$AI$2+幕後結果!$AI$4*幕後結果_最佳化!$U1878)*12/3</f>
        <v>0.95279814419220432</v>
      </c>
      <c r="AH877" s="112">
        <f>(幕後結果!$AJ$2+幕後結果!$AJ$4*幕後結果_最佳化!$V1878)*12/3</f>
        <v>-1.1484996822043625E-2</v>
      </c>
      <c r="AI877" s="86">
        <f>(幕後結果!$AK$2+幕後結果!$AK$4*幕後結果_最佳化!$W1878)*12/3</f>
        <v>1.5860740854908404</v>
      </c>
      <c r="AJ877" s="46"/>
      <c r="AK877" s="46"/>
      <c r="AL877" s="46"/>
      <c r="AM877" s="94">
        <v>876</v>
      </c>
      <c r="AN877" s="112">
        <f t="shared" si="170"/>
        <v>0.15047304785200774</v>
      </c>
      <c r="AO877" s="112">
        <f t="shared" si="171"/>
        <v>8.6601918708451492E-2</v>
      </c>
      <c r="AP877" s="112">
        <f t="shared" si="172"/>
        <v>4.834116192781885E-2</v>
      </c>
      <c r="AQ877" s="112">
        <f t="shared" si="173"/>
        <v>8.0885070121880467E-2</v>
      </c>
      <c r="AR877" s="112">
        <f t="shared" si="174"/>
        <v>6.5795809816753217E-2</v>
      </c>
      <c r="AS877" s="112">
        <f t="shared" si="175"/>
        <v>0.1214789326417834</v>
      </c>
      <c r="AT877" s="112">
        <f t="shared" si="176"/>
        <v>9.5145576345313773E-2</v>
      </c>
      <c r="AU877" s="112">
        <f t="shared" si="177"/>
        <v>1.0828088643470299E-2</v>
      </c>
      <c r="AV877" s="112">
        <f t="shared" si="178"/>
        <v>0.16852287419314554</v>
      </c>
      <c r="AW877" s="112">
        <f t="shared" si="179"/>
        <v>0.17192751974937517</v>
      </c>
      <c r="AX877" s="112">
        <f t="shared" si="180"/>
        <v>0.99999999999999989</v>
      </c>
      <c r="AY877" s="112">
        <f>SUMPRODUCT(AN877:AW877,幕後結果_最佳化!$Z$1005:$AI$1005)</f>
        <v>0.3000832708334501</v>
      </c>
      <c r="AZ877" s="112">
        <f>(SUMPRODUCT(AN877:AW877,MMULT(AN877:AW877,幕後結果!$AB$9:$AK$18)))*252</f>
        <v>4.9117872659033605E-2</v>
      </c>
      <c r="BA877" s="112">
        <f t="shared" si="181"/>
        <v>0.22162552348281911</v>
      </c>
      <c r="BB877" s="88">
        <f t="shared" si="182"/>
        <v>1.1604406694312333</v>
      </c>
      <c r="BC877" s="46"/>
      <c r="BD877" s="46"/>
    </row>
    <row r="878" spans="1:56">
      <c r="A878" s="81">
        <v>877</v>
      </c>
      <c r="B878" s="112">
        <v>0.61764486597148083</v>
      </c>
      <c r="C878" s="112">
        <v>0.75897173980646016</v>
      </c>
      <c r="D878" s="112">
        <v>0.94256224468966154</v>
      </c>
      <c r="E878" s="112">
        <v>0.29798332051776333</v>
      </c>
      <c r="F878" s="112">
        <v>0.30586272883255039</v>
      </c>
      <c r="G878" s="112">
        <v>0.99104275323157931</v>
      </c>
      <c r="H878" s="112">
        <v>0.84824522582683159</v>
      </c>
      <c r="I878" s="112">
        <v>0.20929713867824384</v>
      </c>
      <c r="J878" s="112">
        <v>0.75150362138674076</v>
      </c>
      <c r="K878" s="90">
        <v>0.35520367146227105</v>
      </c>
      <c r="L878" s="91"/>
      <c r="M878" s="92">
        <v>877</v>
      </c>
      <c r="N878" s="115">
        <v>0.29930116199994583</v>
      </c>
      <c r="O878" s="115">
        <v>0.70299876296903641</v>
      </c>
      <c r="P878" s="115">
        <v>1.5766524780752249</v>
      </c>
      <c r="Q878" s="115">
        <v>-0.53020956353168558</v>
      </c>
      <c r="R878" s="115">
        <v>-0.50761202240726333</v>
      </c>
      <c r="S878" s="115">
        <v>2.3673807219553336</v>
      </c>
      <c r="T878" s="115">
        <v>1.0289364294481573</v>
      </c>
      <c r="U878" s="112">
        <v>-0.80886243700289473</v>
      </c>
      <c r="V878" s="112">
        <v>0.6792290282414255</v>
      </c>
      <c r="W878" s="84">
        <v>-0.37130907036832833</v>
      </c>
      <c r="X878" s="46"/>
      <c r="Y878" s="85">
        <v>877</v>
      </c>
      <c r="Z878" s="112">
        <f>(幕後結果!$AB$2+幕後結果!$AB$4*幕後結果_最佳化!$N1879)*12/3</f>
        <v>0.3233071515326052</v>
      </c>
      <c r="AA878" s="112">
        <f>(幕後結果!$AC$2+幕後結果!$AC$4*幕後結果_最佳化!$O1879)*12/3</f>
        <v>-0.3831303163768956</v>
      </c>
      <c r="AB878" s="112">
        <f>(幕後結果!$AD$2+幕後結果!$AD$4*幕後結果_最佳化!$P1879)*12/3</f>
        <v>1.9892083818339561</v>
      </c>
      <c r="AC878" s="112">
        <f>(幕後結果!$AE$2+幕後結果!$AE$4*幕後結果_最佳化!$Q1879)*12/3</f>
        <v>1.0145162869340034</v>
      </c>
      <c r="AD878" s="112">
        <f>(幕後結果!$AF$2+幕後結果!$AF$4*幕後結果_最佳化!$R1879)*12/3</f>
        <v>1.986222096408542</v>
      </c>
      <c r="AE878" s="112">
        <f>(幕後結果!$AG$2+幕後結果!$AG$4*幕後結果_最佳化!$S1879)*12/3</f>
        <v>2.4125241284299235</v>
      </c>
      <c r="AF878" s="112">
        <f>(幕後結果!$AH$2+幕後結果!$AH$4*幕後結果_最佳化!$T1879)*12/3</f>
        <v>0.61709543538493772</v>
      </c>
      <c r="AG878" s="112">
        <f>(幕後結果!$AI$2+幕後結果!$AI$4*幕後結果_最佳化!$U1879)*12/3</f>
        <v>0.34854037700432067</v>
      </c>
      <c r="AH878" s="112">
        <f>(幕後結果!$AJ$2+幕後結果!$AJ$4*幕後結果_最佳化!$V1879)*12/3</f>
        <v>2.0469904938822578</v>
      </c>
      <c r="AI878" s="86">
        <f>(幕後結果!$AK$2+幕後結果!$AK$4*幕後結果_最佳化!$W1879)*12/3</f>
        <v>0.50421762816252569</v>
      </c>
      <c r="AJ878" s="46"/>
      <c r="AK878" s="46"/>
      <c r="AL878" s="46"/>
      <c r="AM878" s="94">
        <v>877</v>
      </c>
      <c r="AN878" s="112">
        <f t="shared" si="170"/>
        <v>6.0963385237333315E-2</v>
      </c>
      <c r="AO878" s="112">
        <f t="shared" si="171"/>
        <v>0.21043684097520091</v>
      </c>
      <c r="AP878" s="112">
        <f t="shared" si="172"/>
        <v>9.1708491830529947E-3</v>
      </c>
      <c r="AQ878" s="112">
        <f t="shared" si="173"/>
        <v>0.15727654980382694</v>
      </c>
      <c r="AR878" s="112">
        <f t="shared" si="174"/>
        <v>7.8946578137280871E-2</v>
      </c>
      <c r="AS878" s="112">
        <f t="shared" si="175"/>
        <v>0.18273081091855445</v>
      </c>
      <c r="AT878" s="112">
        <f t="shared" si="176"/>
        <v>4.8365961201793373E-2</v>
      </c>
      <c r="AU878" s="112">
        <f t="shared" si="177"/>
        <v>8.4579243806040486E-3</v>
      </c>
      <c r="AV878" s="112">
        <f t="shared" si="178"/>
        <v>0.14952518665454459</v>
      </c>
      <c r="AW878" s="112">
        <f t="shared" si="179"/>
        <v>9.4125913507808731E-2</v>
      </c>
      <c r="AX878" s="112">
        <f t="shared" si="180"/>
        <v>1.0000000000000002</v>
      </c>
      <c r="AY878" s="112">
        <f>SUMPRODUCT(AN878:AW878,幕後結果_最佳化!$Z$1005:$AI$1005)</f>
        <v>0.1895625674794586</v>
      </c>
      <c r="AZ878" s="112">
        <f>(SUMPRODUCT(AN878:AW878,MMULT(AN878:AW878,幕後結果!$AB$9:$AK$18)))*252</f>
        <v>5.9462107428471071E-2</v>
      </c>
      <c r="BA878" s="112">
        <f t="shared" si="181"/>
        <v>0.24384853378372212</v>
      </c>
      <c r="BB878" s="88">
        <f t="shared" si="182"/>
        <v>0.60144945390378612</v>
      </c>
      <c r="BC878" s="46"/>
      <c r="BD878" s="46"/>
    </row>
    <row r="879" spans="1:56">
      <c r="A879" s="81">
        <v>878</v>
      </c>
      <c r="B879" s="112">
        <v>0.20334314470789661</v>
      </c>
      <c r="C879" s="112">
        <v>0.50439394521821979</v>
      </c>
      <c r="D879" s="112">
        <v>0.2540935515685383</v>
      </c>
      <c r="E879" s="112">
        <v>0.98442909243203625</v>
      </c>
      <c r="F879" s="112">
        <v>0.54782222326014085</v>
      </c>
      <c r="G879" s="112">
        <v>0.94654151653870677</v>
      </c>
      <c r="H879" s="112">
        <v>0.75065796203261526</v>
      </c>
      <c r="I879" s="112">
        <v>0.49989839113802348</v>
      </c>
      <c r="J879" s="112">
        <v>0.29188606977799259</v>
      </c>
      <c r="K879" s="90">
        <v>5.2043987804339498E-2</v>
      </c>
      <c r="L879" s="91"/>
      <c r="M879" s="92">
        <v>878</v>
      </c>
      <c r="N879" s="115">
        <v>-0.82973913570570235</v>
      </c>
      <c r="O879" s="115">
        <v>1.1014210011267185E-2</v>
      </c>
      <c r="P879" s="115">
        <v>-0.66166318585361106</v>
      </c>
      <c r="Q879" s="115">
        <v>2.1552558945718934</v>
      </c>
      <c r="R879" s="115">
        <v>0.12016107307180782</v>
      </c>
      <c r="S879" s="115">
        <v>1.6122067040154795</v>
      </c>
      <c r="T879" s="115">
        <v>0.67656171655488329</v>
      </c>
      <c r="U879" s="112">
        <v>-2.5469564913710533E-4</v>
      </c>
      <c r="V879" s="112">
        <v>-0.54788314981791109</v>
      </c>
      <c r="W879" s="84">
        <v>-1.6253501297893893</v>
      </c>
      <c r="X879" s="46"/>
      <c r="Y879" s="85">
        <v>878</v>
      </c>
      <c r="Z879" s="112">
        <f>(幕後結果!$AB$2+幕後結果!$AB$4*幕後結果_最佳化!$N1880)*12/3</f>
        <v>-1.0784532781849001</v>
      </c>
      <c r="AA879" s="112">
        <f>(幕後結果!$AC$2+幕後結果!$AC$4*幕後結果_最佳化!$O1880)*12/3</f>
        <v>-1.4348322447412023</v>
      </c>
      <c r="AB879" s="112">
        <f>(幕後結果!$AD$2+幕後結果!$AD$4*幕後結果_最佳化!$P1880)*12/3</f>
        <v>-0.35937737142606019</v>
      </c>
      <c r="AC879" s="112">
        <f>(幕後結果!$AE$2+幕後結果!$AE$4*幕後結果_最佳化!$Q1880)*12/3</f>
        <v>2.247255487252068</v>
      </c>
      <c r="AD879" s="112">
        <f>(幕後結果!$AF$2+幕後結果!$AF$4*幕後結果_最佳化!$R1880)*12/3</f>
        <v>2.3191386829977771</v>
      </c>
      <c r="AE879" s="112">
        <f>(幕後結果!$AG$2+幕後結果!$AG$4*幕後結果_最佳化!$S1880)*12/3</f>
        <v>1.7014225695853822</v>
      </c>
      <c r="AF879" s="112">
        <f>(幕後結果!$AH$2+幕後結果!$AH$4*幕後結果_最佳化!$T1880)*12/3</f>
        <v>0.4692191431230921</v>
      </c>
      <c r="AG879" s="112">
        <f>(幕後結果!$AI$2+幕後結果!$AI$4*幕後結果_最佳化!$U1880)*12/3</f>
        <v>1.5019511374925696</v>
      </c>
      <c r="AH879" s="112">
        <f>(幕後結果!$AJ$2+幕後結果!$AJ$4*幕後結果_最佳化!$V1880)*12/3</f>
        <v>0.38833466285686996</v>
      </c>
      <c r="AI879" s="86">
        <f>(幕後結果!$AK$2+幕後結果!$AK$4*幕後結果_最佳化!$W1880)*12/3</f>
        <v>-1.1343524031343517</v>
      </c>
      <c r="AJ879" s="46"/>
      <c r="AK879" s="46"/>
      <c r="AL879" s="46"/>
      <c r="AM879" s="94">
        <v>878</v>
      </c>
      <c r="AN879" s="112">
        <f t="shared" si="170"/>
        <v>0.13897497575385884</v>
      </c>
      <c r="AO879" s="112">
        <f t="shared" si="171"/>
        <v>4.8751532925651153E-2</v>
      </c>
      <c r="AP879" s="112">
        <f t="shared" si="172"/>
        <v>0.10568869436369373</v>
      </c>
      <c r="AQ879" s="112">
        <f t="shared" si="173"/>
        <v>0.16628868112405329</v>
      </c>
      <c r="AR879" s="112">
        <f t="shared" si="174"/>
        <v>6.4192134624952754E-2</v>
      </c>
      <c r="AS879" s="112">
        <f t="shared" si="175"/>
        <v>0.14353133857866759</v>
      </c>
      <c r="AT879" s="112">
        <f t="shared" si="176"/>
        <v>3.9557394109919181E-2</v>
      </c>
      <c r="AU879" s="112">
        <f t="shared" si="177"/>
        <v>2.5434670410393656E-2</v>
      </c>
      <c r="AV879" s="112">
        <f t="shared" si="178"/>
        <v>0.17106281574453577</v>
      </c>
      <c r="AW879" s="112">
        <f t="shared" si="179"/>
        <v>9.6517762364273924E-2</v>
      </c>
      <c r="AX879" s="112">
        <f t="shared" si="180"/>
        <v>1</v>
      </c>
      <c r="AY879" s="112">
        <f>SUMPRODUCT(AN879:AW879,幕後結果_最佳化!$Z$1005:$AI$1005)</f>
        <v>0.45813003921752582</v>
      </c>
      <c r="AZ879" s="112">
        <f>(SUMPRODUCT(AN879:AW879,MMULT(AN879:AW879,幕後結果!$AB$9:$AK$18)))*252</f>
        <v>4.6847285747189334E-2</v>
      </c>
      <c r="BA879" s="112">
        <f t="shared" si="181"/>
        <v>0.21644233815773967</v>
      </c>
      <c r="BB879" s="88">
        <f t="shared" si="182"/>
        <v>1.9184326077410645</v>
      </c>
      <c r="BC879" s="46"/>
      <c r="BD879" s="46"/>
    </row>
    <row r="880" spans="1:56">
      <c r="A880" s="81">
        <v>879</v>
      </c>
      <c r="B880" s="112">
        <v>0.53777528357025051</v>
      </c>
      <c r="C880" s="112">
        <v>0.88034780321032913</v>
      </c>
      <c r="D880" s="112">
        <v>0.59948550301474879</v>
      </c>
      <c r="E880" s="112">
        <v>0.78167644415547488</v>
      </c>
      <c r="F880" s="112">
        <v>9.9788075161329814E-2</v>
      </c>
      <c r="G880" s="112">
        <v>0.16034638774091081</v>
      </c>
      <c r="H880" s="112">
        <v>0.40548828714260465</v>
      </c>
      <c r="I880" s="112">
        <v>0.66186294013021962</v>
      </c>
      <c r="J880" s="112">
        <v>1.1363097916019527E-2</v>
      </c>
      <c r="K880" s="90">
        <v>0.2783085862962722</v>
      </c>
      <c r="L880" s="91"/>
      <c r="M880" s="92">
        <v>879</v>
      </c>
      <c r="N880" s="115">
        <v>9.4830534843602737E-2</v>
      </c>
      <c r="O880" s="115">
        <v>1.1767272354456291</v>
      </c>
      <c r="P880" s="115">
        <v>0.25201561534900124</v>
      </c>
      <c r="Q880" s="115">
        <v>0.77786753051031632</v>
      </c>
      <c r="R880" s="115">
        <v>-1.2827600616003665</v>
      </c>
      <c r="S880" s="115">
        <v>-0.99303525194304498</v>
      </c>
      <c r="T880" s="115">
        <v>-0.23916637590047213</v>
      </c>
      <c r="U880" s="112">
        <v>0.41755279022633346</v>
      </c>
      <c r="V880" s="112">
        <v>-2.2780064076620241</v>
      </c>
      <c r="W880" s="84">
        <v>-0.5878735481075934</v>
      </c>
      <c r="X880" s="46"/>
      <c r="Y880" s="85">
        <v>879</v>
      </c>
      <c r="Z880" s="112">
        <f>(幕後結果!$AB$2+幕後結果!$AB$4*幕後結果_最佳化!$N1881)*12/3</f>
        <v>6.9446563234978623E-2</v>
      </c>
      <c r="AA880" s="112">
        <f>(幕後結果!$AC$2+幕後結果!$AC$4*幕後結果_最佳化!$O1881)*12/3</f>
        <v>0.25193662111386406</v>
      </c>
      <c r="AB880" s="112">
        <f>(幕後結果!$AD$2+幕後結果!$AD$4*幕後結果_最佳化!$P1881)*12/3</f>
        <v>0.82867663383228685</v>
      </c>
      <c r="AC880" s="112">
        <f>(幕後結果!$AE$2+幕後結果!$AE$4*幕後結果_最佳化!$Q1881)*12/3</f>
        <v>1.72059374390153</v>
      </c>
      <c r="AD880" s="112">
        <f>(幕後結果!$AF$2+幕後結果!$AF$4*幕後結果_最佳化!$R1881)*12/3</f>
        <v>1.3401704234089962</v>
      </c>
      <c r="AE880" s="112">
        <f>(幕後結果!$AG$2+幕後結果!$AG$4*幕後結果_最佳化!$S1881)*12/3</f>
        <v>-0.94667793592371796</v>
      </c>
      <c r="AF880" s="112">
        <f>(幕後結果!$AH$2+幕後結果!$AH$4*幕後結果_最佳化!$T1881)*12/3</f>
        <v>-0.15567273113671221</v>
      </c>
      <c r="AG880" s="112">
        <f>(幕後結果!$AI$2+幕後結果!$AI$4*幕後結果_最佳化!$U1881)*12/3</f>
        <v>1.1591890229010104</v>
      </c>
      <c r="AH880" s="112">
        <f>(幕後結果!$AJ$2+幕後結果!$AJ$4*幕後結果_最佳化!$V1881)*12/3</f>
        <v>-1.3545317707902298</v>
      </c>
      <c r="AI880" s="86">
        <f>(幕後結果!$AK$2+幕後結果!$AK$4*幕後結果_最佳化!$W1881)*12/3</f>
        <v>-0.46265746535065205</v>
      </c>
      <c r="AJ880" s="46"/>
      <c r="AK880" s="46"/>
      <c r="AL880" s="46"/>
      <c r="AM880" s="94">
        <v>879</v>
      </c>
      <c r="AN880" s="112">
        <f t="shared" si="170"/>
        <v>6.267746919896694E-2</v>
      </c>
      <c r="AO880" s="112">
        <f t="shared" si="171"/>
        <v>3.4248378717152105E-2</v>
      </c>
      <c r="AP880" s="112">
        <f t="shared" si="172"/>
        <v>0.17527482670803207</v>
      </c>
      <c r="AQ880" s="112">
        <f t="shared" si="173"/>
        <v>0.16857905052913236</v>
      </c>
      <c r="AR880" s="112">
        <f t="shared" si="174"/>
        <v>0.16789143072427676</v>
      </c>
      <c r="AS880" s="112">
        <f t="shared" si="175"/>
        <v>0.14499584945741548</v>
      </c>
      <c r="AT880" s="112">
        <f t="shared" si="176"/>
        <v>9.3763925779973764E-2</v>
      </c>
      <c r="AU880" s="112">
        <f t="shared" si="177"/>
        <v>1.3665818613296991E-2</v>
      </c>
      <c r="AV880" s="112">
        <f t="shared" si="178"/>
        <v>0.11543919306271376</v>
      </c>
      <c r="AW880" s="112">
        <f t="shared" si="179"/>
        <v>2.3464057209039855E-2</v>
      </c>
      <c r="AX880" s="112">
        <f t="shared" si="180"/>
        <v>1</v>
      </c>
      <c r="AY880" s="112">
        <f>SUMPRODUCT(AN880:AW880,幕後結果_最佳化!$Z$1005:$AI$1005)</f>
        <v>0.65529536295504887</v>
      </c>
      <c r="AZ880" s="112">
        <f>(SUMPRODUCT(AN880:AW880,MMULT(AN880:AW880,幕後結果!$AB$9:$AK$18)))*252</f>
        <v>4.8873361403058424E-2</v>
      </c>
      <c r="BA880" s="112">
        <f t="shared" si="181"/>
        <v>0.22107320372007644</v>
      </c>
      <c r="BB880" s="88">
        <f t="shared" si="182"/>
        <v>2.7701021772429084</v>
      </c>
      <c r="BC880" s="46"/>
      <c r="BD880" s="46"/>
    </row>
    <row r="881" spans="1:56">
      <c r="A881" s="81">
        <v>880</v>
      </c>
      <c r="B881" s="112">
        <v>0.32671080863601953</v>
      </c>
      <c r="C881" s="112">
        <v>0.62283511238529266</v>
      </c>
      <c r="D881" s="112">
        <v>9.8395508173469981E-2</v>
      </c>
      <c r="E881" s="112">
        <v>0.627876043651723</v>
      </c>
      <c r="F881" s="112">
        <v>0.64099558006637247</v>
      </c>
      <c r="G881" s="112">
        <v>0.73657161961919915</v>
      </c>
      <c r="H881" s="112">
        <v>0.45330272041635578</v>
      </c>
      <c r="I881" s="112">
        <v>0.43428943670721143</v>
      </c>
      <c r="J881" s="112">
        <v>0.22906099676056013</v>
      </c>
      <c r="K881" s="90">
        <v>0.97571735386300418</v>
      </c>
      <c r="L881" s="91"/>
      <c r="M881" s="92">
        <v>880</v>
      </c>
      <c r="N881" s="115">
        <v>-0.4490139169752812</v>
      </c>
      <c r="O881" s="115">
        <v>0.31293535626964925</v>
      </c>
      <c r="P881" s="115">
        <v>-1.2907481674235319</v>
      </c>
      <c r="Q881" s="115">
        <v>0.32623321529406624</v>
      </c>
      <c r="R881" s="115">
        <v>0.36112120792246377</v>
      </c>
      <c r="S881" s="115">
        <v>0.63281147745175559</v>
      </c>
      <c r="T881" s="115">
        <v>-0.11732130731529788</v>
      </c>
      <c r="U881" s="112">
        <v>-0.16546388520407226</v>
      </c>
      <c r="V881" s="112">
        <v>-0.74194279858348688</v>
      </c>
      <c r="W881" s="84">
        <v>1.9723883365752772</v>
      </c>
      <c r="X881" s="46"/>
      <c r="Y881" s="85">
        <v>880</v>
      </c>
      <c r="Z881" s="112">
        <f>(幕後結果!$AB$2+幕後結果!$AB$4*幕後結果_最佳化!$N1882)*12/3</f>
        <v>-0.60576373176537679</v>
      </c>
      <c r="AA881" s="112">
        <f>(幕後結果!$AC$2+幕後結果!$AC$4*幕後結果_最佳化!$O1882)*12/3</f>
        <v>-0.98568354806840086</v>
      </c>
      <c r="AB881" s="112">
        <f>(幕後結果!$AD$2+幕後結果!$AD$4*幕後結果_最佳化!$P1882)*12/3</f>
        <v>-0.75879886728311108</v>
      </c>
      <c r="AC881" s="112">
        <f>(幕後結果!$AE$2+幕後結果!$AE$4*幕後結果_最佳化!$Q1882)*12/3</f>
        <v>0.84755134275101518</v>
      </c>
      <c r="AD881" s="112">
        <f>(幕後結果!$AF$2+幕後結果!$AF$4*幕後結果_最佳化!$R1882)*12/3</f>
        <v>2.2690278299277025</v>
      </c>
      <c r="AE881" s="112">
        <f>(幕後結果!$AG$2+幕後結果!$AG$4*幕後結果_最佳化!$S1882)*12/3</f>
        <v>0.68991575847471809</v>
      </c>
      <c r="AF881" s="112">
        <f>(幕後結果!$AH$2+幕後結果!$AH$4*幕後結果_最佳化!$T1882)*12/3</f>
        <v>-0.17957296004783643</v>
      </c>
      <c r="AG881" s="112">
        <f>(幕後結果!$AI$2+幕後結果!$AI$4*幕後結果_最佳化!$U1882)*12/3</f>
        <v>0.24443515458360263</v>
      </c>
      <c r="AH881" s="112">
        <f>(幕後結果!$AJ$2+幕後結果!$AJ$4*幕後結果_最佳化!$V1882)*12/3</f>
        <v>0.4054915479150849</v>
      </c>
      <c r="AI881" s="86">
        <f>(幕後結果!$AK$2+幕後結果!$AK$4*幕後結果_最佳化!$W1882)*12/3</f>
        <v>1.3350683910783132</v>
      </c>
      <c r="AJ881" s="46"/>
      <c r="AK881" s="46"/>
      <c r="AL881" s="46"/>
      <c r="AM881" s="94">
        <v>880</v>
      </c>
      <c r="AN881" s="112">
        <f t="shared" si="170"/>
        <v>5.0231961996431589E-2</v>
      </c>
      <c r="AO881" s="112">
        <f t="shared" si="171"/>
        <v>6.6437775413528716E-2</v>
      </c>
      <c r="AP881" s="112">
        <f t="shared" si="172"/>
        <v>9.7835892826110882E-2</v>
      </c>
      <c r="AQ881" s="112">
        <f t="shared" si="173"/>
        <v>0.17178629701279705</v>
      </c>
      <c r="AR881" s="112">
        <f t="shared" si="174"/>
        <v>3.8891275593403579E-2</v>
      </c>
      <c r="AS881" s="112">
        <f t="shared" si="175"/>
        <v>0.21440332839942672</v>
      </c>
      <c r="AT881" s="112">
        <f t="shared" si="176"/>
        <v>5.6997154117700524E-2</v>
      </c>
      <c r="AU881" s="112">
        <f t="shared" si="177"/>
        <v>2.9337179660571415E-2</v>
      </c>
      <c r="AV881" s="112">
        <f t="shared" si="178"/>
        <v>0.22455570185473989</v>
      </c>
      <c r="AW881" s="112">
        <f t="shared" si="179"/>
        <v>4.9523433125289638E-2</v>
      </c>
      <c r="AX881" s="112">
        <f t="shared" si="180"/>
        <v>1</v>
      </c>
      <c r="AY881" s="112">
        <f>SUMPRODUCT(AN881:AW881,幕後結果_最佳化!$Z$1005:$AI$1005)</f>
        <v>0.44427883932684942</v>
      </c>
      <c r="AZ881" s="112">
        <f>(SUMPRODUCT(AN881:AW881,MMULT(AN881:AW881,幕後結果!$AB$9:$AK$18)))*252</f>
        <v>4.5866458955606364E-2</v>
      </c>
      <c r="BA881" s="112">
        <f t="shared" si="181"/>
        <v>0.214164560456688</v>
      </c>
      <c r="BB881" s="88">
        <f t="shared" si="182"/>
        <v>1.8741608717658171</v>
      </c>
      <c r="BC881" s="46"/>
      <c r="BD881" s="46"/>
    </row>
    <row r="882" spans="1:56">
      <c r="A882" s="81">
        <v>881</v>
      </c>
      <c r="B882" s="112">
        <v>0.10307788130145035</v>
      </c>
      <c r="C882" s="112">
        <v>0.99019067818509443</v>
      </c>
      <c r="D882" s="112">
        <v>0.25710118073295485</v>
      </c>
      <c r="E882" s="112">
        <v>0.73406854339271277</v>
      </c>
      <c r="F882" s="112">
        <v>0.91613751161849</v>
      </c>
      <c r="G882" s="112">
        <v>0.82749696509460513</v>
      </c>
      <c r="H882" s="112">
        <v>0.40587095985132082</v>
      </c>
      <c r="I882" s="112">
        <v>0.89184903030917884</v>
      </c>
      <c r="J882" s="112">
        <v>0.95197670225168118</v>
      </c>
      <c r="K882" s="90">
        <v>0.85693895772051953</v>
      </c>
      <c r="L882" s="91"/>
      <c r="M882" s="92">
        <v>881</v>
      </c>
      <c r="N882" s="115">
        <v>-1.2642069342575339</v>
      </c>
      <c r="O882" s="115">
        <v>2.3335624708946425</v>
      </c>
      <c r="P882" s="115">
        <v>-0.65230821516516779</v>
      </c>
      <c r="Q882" s="115">
        <v>0.6251647826259833</v>
      </c>
      <c r="R882" s="115">
        <v>1.379550858684842</v>
      </c>
      <c r="S882" s="115">
        <v>0.94432015436310102</v>
      </c>
      <c r="T882" s="115">
        <v>-0.23817944401253913</v>
      </c>
      <c r="U882" s="112">
        <v>1.2364214704575553</v>
      </c>
      <c r="V882" s="112">
        <v>1.6643295237244553</v>
      </c>
      <c r="W882" s="84">
        <v>1.0666673304150289</v>
      </c>
      <c r="X882" s="46"/>
      <c r="Y882" s="85">
        <v>881</v>
      </c>
      <c r="Z882" s="112">
        <f>(幕後結果!$AB$2+幕後結果!$AB$4*幕後結果_最佳化!$N1883)*12/3</f>
        <v>-1.6178669459114097</v>
      </c>
      <c r="AA882" s="112">
        <f>(幕後結果!$AC$2+幕後結果!$AC$4*幕後結果_最佳化!$O1883)*12/3</f>
        <v>1.7280598701896113</v>
      </c>
      <c r="AB882" s="112">
        <f>(幕後結果!$AD$2+幕後結果!$AD$4*幕後結果_最佳化!$P1883)*12/3</f>
        <v>-0.24624109662720017</v>
      </c>
      <c r="AC882" s="112">
        <f>(幕後結果!$AE$2+幕後結果!$AE$4*幕後結果_最佳化!$Q1883)*12/3</f>
        <v>1.5158873184943609</v>
      </c>
      <c r="AD882" s="112">
        <f>(幕後結果!$AF$2+幕後結果!$AF$4*幕後結果_最佳化!$R1883)*12/3</f>
        <v>3.7434655587997825</v>
      </c>
      <c r="AE882" s="112">
        <f>(幕後結果!$AG$2+幕後結果!$AG$4*幕後結果_最佳化!$S1883)*12/3</f>
        <v>1.8794781971473906</v>
      </c>
      <c r="AF882" s="112">
        <f>(幕後結果!$AH$2+幕後結果!$AH$4*幕後結果_最佳化!$T1883)*12/3</f>
        <v>0.20455453919711006</v>
      </c>
      <c r="AG882" s="112">
        <f>(幕後結果!$AI$2+幕後結果!$AI$4*幕後結果_最佳化!$U1883)*12/3</f>
        <v>1.9970179208622867</v>
      </c>
      <c r="AH882" s="112">
        <f>(幕後結果!$AJ$2+幕後結果!$AJ$4*幕後結果_最佳化!$V1883)*12/3</f>
        <v>2.5353556986135422</v>
      </c>
      <c r="AI882" s="86">
        <f>(幕後結果!$AK$2+幕後結果!$AK$4*幕後結果_最佳化!$W1883)*12/3</f>
        <v>1.7722073911873313</v>
      </c>
      <c r="AJ882" s="46"/>
      <c r="AK882" s="46"/>
      <c r="AL882" s="46"/>
      <c r="AM882" s="94">
        <v>881</v>
      </c>
      <c r="AN882" s="112">
        <f t="shared" si="170"/>
        <v>4.2728756961748819E-2</v>
      </c>
      <c r="AO882" s="112">
        <f t="shared" si="171"/>
        <v>5.5267393551582111E-2</v>
      </c>
      <c r="AP882" s="112">
        <f t="shared" si="172"/>
        <v>1.0127117025746925E-2</v>
      </c>
      <c r="AQ882" s="112">
        <f t="shared" si="173"/>
        <v>2.2028540909133996E-2</v>
      </c>
      <c r="AR882" s="112">
        <f t="shared" si="174"/>
        <v>0.18367253932743913</v>
      </c>
      <c r="AS882" s="112">
        <f t="shared" si="175"/>
        <v>0.11623689420827346</v>
      </c>
      <c r="AT882" s="112">
        <f t="shared" si="176"/>
        <v>0.21395488700294493</v>
      </c>
      <c r="AU882" s="112">
        <f t="shared" si="177"/>
        <v>0.14061599050669327</v>
      </c>
      <c r="AV882" s="112">
        <f t="shared" si="178"/>
        <v>8.1326799889573587E-2</v>
      </c>
      <c r="AW882" s="112">
        <f t="shared" si="179"/>
        <v>0.13404108061686376</v>
      </c>
      <c r="AX882" s="112">
        <f t="shared" si="180"/>
        <v>1</v>
      </c>
      <c r="AY882" s="112">
        <f>SUMPRODUCT(AN882:AW882,幕後結果_最佳化!$Z$1005:$AI$1005)</f>
        <v>0.46140435551031089</v>
      </c>
      <c r="AZ882" s="112">
        <f>(SUMPRODUCT(AN882:AW882,MMULT(AN882:AW882,幕後結果!$AB$9:$AK$18)))*252</f>
        <v>5.2199367714980266E-2</v>
      </c>
      <c r="BA882" s="112">
        <f t="shared" si="181"/>
        <v>0.22847180945355219</v>
      </c>
      <c r="BB882" s="88">
        <f t="shared" si="182"/>
        <v>1.8317548957627172</v>
      </c>
      <c r="BC882" s="46"/>
      <c r="BD882" s="46"/>
    </row>
    <row r="883" spans="1:56">
      <c r="A883" s="81">
        <v>882</v>
      </c>
      <c r="B883" s="112">
        <v>0.33136102435707948</v>
      </c>
      <c r="C883" s="112">
        <v>0.48528504353754465</v>
      </c>
      <c r="D883" s="112">
        <v>0.25752243704032773</v>
      </c>
      <c r="E883" s="112">
        <v>0.3986822429529131</v>
      </c>
      <c r="F883" s="112">
        <v>0.84102326507115044</v>
      </c>
      <c r="G883" s="112">
        <v>0.86322411595348547</v>
      </c>
      <c r="H883" s="112">
        <v>0.34930591367965658</v>
      </c>
      <c r="I883" s="112">
        <v>0.87205691843234234</v>
      </c>
      <c r="J883" s="112">
        <v>0.12087120934606621</v>
      </c>
      <c r="K883" s="90">
        <v>9.0445847186593431E-2</v>
      </c>
      <c r="L883" s="91"/>
      <c r="M883" s="92">
        <v>882</v>
      </c>
      <c r="N883" s="115">
        <v>-0.43615806825368142</v>
      </c>
      <c r="O883" s="115">
        <v>-3.6893293556836765E-2</v>
      </c>
      <c r="P883" s="115">
        <v>-0.65100249844396052</v>
      </c>
      <c r="Q883" s="115">
        <v>-0.2567594359137606</v>
      </c>
      <c r="R883" s="115">
        <v>0.99867228681321407</v>
      </c>
      <c r="S883" s="115">
        <v>1.094919813010085</v>
      </c>
      <c r="T883" s="115">
        <v>-0.38719503254069221</v>
      </c>
      <c r="U883" s="112">
        <v>1.1361682321311533</v>
      </c>
      <c r="V883" s="112">
        <v>-1.1706427186479402</v>
      </c>
      <c r="W883" s="84">
        <v>-1.3380145482374255</v>
      </c>
      <c r="X883" s="46"/>
      <c r="Y883" s="85">
        <v>882</v>
      </c>
      <c r="Z883" s="112">
        <f>(幕後結果!$AB$2+幕後結果!$AB$4*幕後結果_最佳化!$N1884)*12/3</f>
        <v>-0.58980254768275953</v>
      </c>
      <c r="AA883" s="112">
        <f>(幕後結果!$AC$2+幕後結果!$AC$4*幕後結果_最佳化!$O1884)*12/3</f>
        <v>-1.4666559583712975</v>
      </c>
      <c r="AB883" s="112">
        <f>(幕後結果!$AD$2+幕後結果!$AD$4*幕後結果_最佳化!$P1884)*12/3</f>
        <v>-0.23647236284320872</v>
      </c>
      <c r="AC883" s="112">
        <f>(幕後結果!$AE$2+幕後結果!$AE$4*幕後結果_最佳化!$Q1884)*12/3</f>
        <v>0.51584113882225302</v>
      </c>
      <c r="AD883" s="112">
        <f>(幕後結果!$AF$2+幕後結果!$AF$4*幕後結果_最佳化!$R1884)*12/3</f>
        <v>2.7989332482410112</v>
      </c>
      <c r="AE883" s="112">
        <f>(幕後結果!$AG$2+幕後結果!$AG$4*幕後結果_最佳化!$S1884)*12/3</f>
        <v>1.150757378335729</v>
      </c>
      <c r="AF883" s="112">
        <f>(幕後結果!$AH$2+幕後結果!$AH$4*幕後結果_最佳化!$T1884)*12/3</f>
        <v>-0.3150775741293006</v>
      </c>
      <c r="AG883" s="112">
        <f>(幕後結果!$AI$2+幕後結果!$AI$4*幕後結果_最佳化!$U1884)*12/3</f>
        <v>0.97738138440463074</v>
      </c>
      <c r="AH883" s="112">
        <f>(幕後結果!$AJ$2+幕後結果!$AJ$4*幕後結果_最佳化!$V1884)*12/3</f>
        <v>0.2138281958916155</v>
      </c>
      <c r="AI883" s="86">
        <f>(幕後結果!$AK$2+幕後結果!$AK$4*幕後結果_最佳化!$W1884)*12/3</f>
        <v>-0.99744324833420217</v>
      </c>
      <c r="AJ883" s="46"/>
      <c r="AK883" s="46"/>
      <c r="AL883" s="46"/>
      <c r="AM883" s="94">
        <v>882</v>
      </c>
      <c r="AN883" s="112">
        <f t="shared" si="170"/>
        <v>6.4103462184292651E-2</v>
      </c>
      <c r="AO883" s="112">
        <f t="shared" si="171"/>
        <v>0.15657993475316859</v>
      </c>
      <c r="AP883" s="112">
        <f t="shared" si="172"/>
        <v>1.851890732435461E-2</v>
      </c>
      <c r="AQ883" s="112">
        <f t="shared" si="173"/>
        <v>5.2420645408725208E-2</v>
      </c>
      <c r="AR883" s="112">
        <f t="shared" si="174"/>
        <v>0.13606799321930754</v>
      </c>
      <c r="AS883" s="112">
        <f t="shared" si="175"/>
        <v>7.8808361761051715E-2</v>
      </c>
      <c r="AT883" s="112">
        <f t="shared" si="176"/>
        <v>0.13623093350075369</v>
      </c>
      <c r="AU883" s="112">
        <f t="shared" si="177"/>
        <v>4.7104596491462356E-2</v>
      </c>
      <c r="AV883" s="112">
        <f t="shared" si="178"/>
        <v>0.14599698348732756</v>
      </c>
      <c r="AW883" s="112">
        <f t="shared" si="179"/>
        <v>0.16416818186955615</v>
      </c>
      <c r="AX883" s="112">
        <f t="shared" si="180"/>
        <v>1</v>
      </c>
      <c r="AY883" s="112">
        <f>SUMPRODUCT(AN883:AW883,幕後結果_最佳化!$Z$1005:$AI$1005)</f>
        <v>0.30632471644724313</v>
      </c>
      <c r="AZ883" s="112">
        <f>(SUMPRODUCT(AN883:AW883,MMULT(AN883:AW883,幕後結果!$AB$9:$AK$18)))*252</f>
        <v>5.5440868654547067E-2</v>
      </c>
      <c r="BA883" s="112">
        <f t="shared" si="181"/>
        <v>0.23545884705091688</v>
      </c>
      <c r="BB883" s="88">
        <f t="shared" si="182"/>
        <v>1.118771792806234</v>
      </c>
      <c r="BC883" s="46"/>
      <c r="BD883" s="46"/>
    </row>
    <row r="884" spans="1:56">
      <c r="A884" s="81">
        <v>883</v>
      </c>
      <c r="B884" s="112">
        <v>0.32397666476807019</v>
      </c>
      <c r="C884" s="112">
        <v>0.92592476098025611</v>
      </c>
      <c r="D884" s="112">
        <v>5.6552521881236162E-2</v>
      </c>
      <c r="E884" s="112">
        <v>0.89539245585565785</v>
      </c>
      <c r="F884" s="112">
        <v>0.56516173912300416</v>
      </c>
      <c r="G884" s="112">
        <v>0.30205489209618852</v>
      </c>
      <c r="H884" s="112">
        <v>0.50370389362676415</v>
      </c>
      <c r="I884" s="112">
        <v>0.64454439709334443</v>
      </c>
      <c r="J884" s="112">
        <v>0.56756762875292677</v>
      </c>
      <c r="K884" s="90">
        <v>0.34448888376959741</v>
      </c>
      <c r="L884" s="91"/>
      <c r="M884" s="92">
        <v>883</v>
      </c>
      <c r="N884" s="115">
        <v>-0.45660730237285124</v>
      </c>
      <c r="O884" s="115">
        <v>1.4460952849524757</v>
      </c>
      <c r="P884" s="115">
        <v>-1.5843897906713942</v>
      </c>
      <c r="Q884" s="115">
        <v>1.2557266642706677</v>
      </c>
      <c r="R884" s="115">
        <v>0.16406938584045422</v>
      </c>
      <c r="S884" s="115">
        <v>-0.51849953534468451</v>
      </c>
      <c r="T884" s="115">
        <v>9.2844178761273648E-3</v>
      </c>
      <c r="U884" s="112">
        <v>0.37063258877926769</v>
      </c>
      <c r="V884" s="112">
        <v>0.17018487971848231</v>
      </c>
      <c r="W884" s="84">
        <v>-0.40024269944662527</v>
      </c>
      <c r="X884" s="46"/>
      <c r="Y884" s="85">
        <v>883</v>
      </c>
      <c r="Z884" s="112">
        <f>(幕後結果!$AB$2+幕後結果!$AB$4*幕後結果_最佳化!$N1885)*12/3</f>
        <v>-0.61519130241944353</v>
      </c>
      <c r="AA884" s="112">
        <f>(幕後結果!$AC$2+幕後結果!$AC$4*幕後結果_最佳化!$O1885)*12/3</f>
        <v>0.57523372057774447</v>
      </c>
      <c r="AB884" s="112">
        <f>(幕後結果!$AD$2+幕後結果!$AD$4*幕後結果_最佳化!$P1885)*12/3</f>
        <v>-0.9002744457129378</v>
      </c>
      <c r="AC884" s="112">
        <f>(幕後結果!$AE$2+幕後結果!$AE$4*幕後結果_最佳化!$Q1885)*12/3</f>
        <v>1.6479662221942055</v>
      </c>
      <c r="AD884" s="112">
        <f>(幕後結果!$AF$2+幕後結果!$AF$4*幕後結果_最佳化!$R1885)*12/3</f>
        <v>2.519142286509414</v>
      </c>
      <c r="AE884" s="112">
        <f>(幕後結果!$AG$2+幕後結果!$AG$4*幕後結果_最佳化!$S1885)*12/3</f>
        <v>-0.11358894115021974</v>
      </c>
      <c r="AF884" s="112">
        <f>(幕後結果!$AH$2+幕後結果!$AH$4*幕後結果_最佳化!$T1885)*12/3</f>
        <v>9.3983785150322019E-2</v>
      </c>
      <c r="AG884" s="112">
        <f>(幕後結果!$AI$2+幕後結果!$AI$4*幕後結果_最佳化!$U1885)*12/3</f>
        <v>1.2186242787686294</v>
      </c>
      <c r="AH884" s="112">
        <f>(幕後結果!$AJ$2+幕後結果!$AJ$4*幕後結果_最佳化!$V1885)*12/3</f>
        <v>0.99471721280379333</v>
      </c>
      <c r="AI884" s="86">
        <f>(幕後結果!$AK$2+幕後結果!$AK$4*幕後結果_最佳化!$W1885)*12/3</f>
        <v>0.10195566945162841</v>
      </c>
      <c r="AJ884" s="46"/>
      <c r="AK884" s="46"/>
      <c r="AL884" s="46"/>
      <c r="AM884" s="94">
        <v>883</v>
      </c>
      <c r="AN884" s="112">
        <f t="shared" si="170"/>
        <v>8.9254767759312931E-2</v>
      </c>
      <c r="AO884" s="112">
        <f t="shared" si="171"/>
        <v>0.15896939481913072</v>
      </c>
      <c r="AP884" s="112">
        <f t="shared" si="172"/>
        <v>0.11903920958901043</v>
      </c>
      <c r="AQ884" s="112">
        <f t="shared" si="173"/>
        <v>0.2120650272359185</v>
      </c>
      <c r="AR884" s="112">
        <f t="shared" si="174"/>
        <v>0.10536517971079923</v>
      </c>
      <c r="AS884" s="112">
        <f t="shared" si="175"/>
        <v>5.9768454683930376E-2</v>
      </c>
      <c r="AT884" s="112">
        <f t="shared" si="176"/>
        <v>0.13410674178758028</v>
      </c>
      <c r="AU884" s="112">
        <f t="shared" si="177"/>
        <v>5.9167664925100373E-2</v>
      </c>
      <c r="AV884" s="112">
        <f t="shared" si="178"/>
        <v>4.0437509757576123E-3</v>
      </c>
      <c r="AW884" s="112">
        <f t="shared" si="179"/>
        <v>5.8219808513459488E-2</v>
      </c>
      <c r="AX884" s="112">
        <f t="shared" si="180"/>
        <v>0.99999999999999989</v>
      </c>
      <c r="AY884" s="112">
        <f>SUMPRODUCT(AN884:AW884,幕後結果_最佳化!$Z$1005:$AI$1005)</f>
        <v>0.26077915364328319</v>
      </c>
      <c r="AZ884" s="112">
        <f>(SUMPRODUCT(AN884:AW884,MMULT(AN884:AW884,幕後結果!$AB$9:$AK$18)))*252</f>
        <v>5.3914525499696782E-2</v>
      </c>
      <c r="BA884" s="112">
        <f t="shared" si="181"/>
        <v>0.23219501609573101</v>
      </c>
      <c r="BB884" s="88">
        <f t="shared" si="182"/>
        <v>0.93834552225468282</v>
      </c>
      <c r="BC884" s="46"/>
      <c r="BD884" s="46"/>
    </row>
    <row r="885" spans="1:56">
      <c r="A885" s="81">
        <v>884</v>
      </c>
      <c r="B885" s="112">
        <v>0.78068395967232962</v>
      </c>
      <c r="C885" s="112">
        <v>0.34661531030529091</v>
      </c>
      <c r="D885" s="112">
        <v>0.42674618674588194</v>
      </c>
      <c r="E885" s="112">
        <v>0.7682335771989921</v>
      </c>
      <c r="F885" s="112">
        <v>0.83511159466836316</v>
      </c>
      <c r="G885" s="112">
        <v>0.94204548837029667</v>
      </c>
      <c r="H885" s="112">
        <v>0.80897162428204528</v>
      </c>
      <c r="I885" s="112">
        <v>0.96349684715082917</v>
      </c>
      <c r="J885" s="112">
        <v>2.2360201149351333E-2</v>
      </c>
      <c r="K885" s="90">
        <v>0.13682861217315345</v>
      </c>
      <c r="L885" s="91"/>
      <c r="M885" s="92">
        <v>884</v>
      </c>
      <c r="N885" s="115">
        <v>0.77450522310660774</v>
      </c>
      <c r="O885" s="115">
        <v>-0.39447467549834658</v>
      </c>
      <c r="P885" s="115">
        <v>-0.1846642687848736</v>
      </c>
      <c r="Q885" s="115">
        <v>0.73304194714122961</v>
      </c>
      <c r="R885" s="115">
        <v>0.97456353167317622</v>
      </c>
      <c r="S885" s="115">
        <v>1.5721790904498369</v>
      </c>
      <c r="T885" s="115">
        <v>0.87411293960001457</v>
      </c>
      <c r="U885" s="112">
        <v>1.7927912715016188</v>
      </c>
      <c r="V885" s="112">
        <v>-2.0072748805022638</v>
      </c>
      <c r="W885" s="84">
        <v>-1.0946791541258269</v>
      </c>
      <c r="X885" s="46"/>
      <c r="Y885" s="85">
        <v>884</v>
      </c>
      <c r="Z885" s="112">
        <f>(幕後結果!$AB$2+幕後結果!$AB$4*幕後結果_最佳化!$N1886)*12/3</f>
        <v>0.91329694220174451</v>
      </c>
      <c r="AA885" s="112">
        <f>(幕後結果!$AC$2+幕後結果!$AC$4*幕後結果_最佳化!$O1886)*12/3</f>
        <v>-1.8542406109268932</v>
      </c>
      <c r="AB885" s="112">
        <f>(幕後結果!$AD$2+幕後結果!$AD$4*幕後結果_最佳化!$P1886)*12/3</f>
        <v>0.49566223075512839</v>
      </c>
      <c r="AC885" s="112">
        <f>(幕後結果!$AE$2+幕後結果!$AE$4*幕後結果_最佳化!$Q1886)*12/3</f>
        <v>1.3537753539650879</v>
      </c>
      <c r="AD885" s="112">
        <f>(幕後結果!$AF$2+幕後結果!$AF$4*幕後結果_最佳化!$R1886)*12/3</f>
        <v>3.3327523129911607</v>
      </c>
      <c r="AE885" s="112">
        <f>(幕後結果!$AG$2+幕後結果!$AG$4*幕後結果_最佳化!$S1886)*12/3</f>
        <v>1.5729169494781494</v>
      </c>
      <c r="AF885" s="112">
        <f>(幕後結果!$AH$2+幕後結果!$AH$4*幕後結果_最佳化!$T1886)*12/3</f>
        <v>0.53614582557692481</v>
      </c>
      <c r="AG885" s="112">
        <f>(幕後結果!$AI$2+幕後結果!$AI$4*幕後結果_最佳化!$U1886)*12/3</f>
        <v>2.4139169928187072</v>
      </c>
      <c r="AH885" s="112">
        <f>(幕後結果!$AJ$2+幕後結果!$AJ$4*幕後結果_最佳化!$V1886)*12/3</f>
        <v>-0.15204989729047647</v>
      </c>
      <c r="AI885" s="86">
        <f>(幕後結果!$AK$2+幕後結果!$AK$4*幕後結果_最佳化!$W1886)*12/3</f>
        <v>-0.69386406937138878</v>
      </c>
      <c r="AJ885" s="46"/>
      <c r="AK885" s="46"/>
      <c r="AL885" s="46"/>
      <c r="AM885" s="94">
        <v>884</v>
      </c>
      <c r="AN885" s="112">
        <f t="shared" si="170"/>
        <v>2.2159761754002919E-2</v>
      </c>
      <c r="AO885" s="112">
        <f t="shared" si="171"/>
        <v>0.12072405022146517</v>
      </c>
      <c r="AP885" s="112">
        <f t="shared" si="172"/>
        <v>0.1240982643969079</v>
      </c>
      <c r="AQ885" s="112">
        <f t="shared" si="173"/>
        <v>2.2078470169552469E-3</v>
      </c>
      <c r="AR885" s="112">
        <f t="shared" si="174"/>
        <v>8.7472623064705438E-3</v>
      </c>
      <c r="AS885" s="112">
        <f t="shared" si="175"/>
        <v>0.31331712208331164</v>
      </c>
      <c r="AT885" s="112">
        <f t="shared" si="176"/>
        <v>0.19676335519178309</v>
      </c>
      <c r="AU885" s="112">
        <f t="shared" si="177"/>
        <v>1.0063859363521539E-2</v>
      </c>
      <c r="AV885" s="112">
        <f t="shared" si="178"/>
        <v>0.19788351020256292</v>
      </c>
      <c r="AW885" s="112">
        <f t="shared" si="179"/>
        <v>4.0349674630189682E-3</v>
      </c>
      <c r="AX885" s="112">
        <f t="shared" si="180"/>
        <v>1</v>
      </c>
      <c r="AY885" s="112">
        <f>SUMPRODUCT(AN885:AW885,幕後結果_最佳化!$Z$1005:$AI$1005)</f>
        <v>0.10611724281510382</v>
      </c>
      <c r="AZ885" s="112">
        <f>(SUMPRODUCT(AN885:AW885,MMULT(AN885:AW885,幕後結果!$AB$9:$AK$18)))*252</f>
        <v>5.3078514312891005E-2</v>
      </c>
      <c r="BA885" s="112">
        <f t="shared" si="181"/>
        <v>0.23038774774907411</v>
      </c>
      <c r="BB885" s="88">
        <f t="shared" si="182"/>
        <v>0.27439498598665341</v>
      </c>
      <c r="BC885" s="46"/>
      <c r="BD885" s="46"/>
    </row>
    <row r="886" spans="1:56">
      <c r="A886" s="81">
        <v>885</v>
      </c>
      <c r="B886" s="112">
        <v>0.18758898941915203</v>
      </c>
      <c r="C886" s="112">
        <v>0.32755390310304233</v>
      </c>
      <c r="D886" s="112">
        <v>4.2089955726788197E-2</v>
      </c>
      <c r="E886" s="112">
        <v>0.78898414924708815</v>
      </c>
      <c r="F886" s="112">
        <v>0.46319749233539809</v>
      </c>
      <c r="G886" s="112">
        <v>0.78917406050198546</v>
      </c>
      <c r="H886" s="112">
        <v>0.40505573758900715</v>
      </c>
      <c r="I886" s="112">
        <v>0.62576526787443676</v>
      </c>
      <c r="J886" s="112">
        <v>0.24815991371192725</v>
      </c>
      <c r="K886" s="90">
        <v>7.7169252985894277E-2</v>
      </c>
      <c r="L886" s="91"/>
      <c r="M886" s="92">
        <v>885</v>
      </c>
      <c r="N886" s="115">
        <v>-0.88681598721291155</v>
      </c>
      <c r="O886" s="115">
        <v>-0.44667767095606981</v>
      </c>
      <c r="P886" s="115">
        <v>-1.726931805936015</v>
      </c>
      <c r="Q886" s="115">
        <v>0.8029014437540829</v>
      </c>
      <c r="R886" s="115">
        <v>-9.2381440537383022E-2</v>
      </c>
      <c r="S886" s="115">
        <v>0.8035587070546929</v>
      </c>
      <c r="T886" s="115">
        <v>-0.24028222324620427</v>
      </c>
      <c r="U886" s="112">
        <v>0.32065815130760067</v>
      </c>
      <c r="V886" s="112">
        <v>-0.68029162338887228</v>
      </c>
      <c r="W886" s="84">
        <v>-1.4243730685765041</v>
      </c>
      <c r="X886" s="46"/>
      <c r="Y886" s="85">
        <v>885</v>
      </c>
      <c r="Z886" s="112">
        <f>(幕後結果!$AB$2+幕後結果!$AB$4*幕後結果_最佳化!$N1887)*12/3</f>
        <v>-1.149317065826718</v>
      </c>
      <c r="AA886" s="112">
        <f>(幕後結果!$AC$2+幕後結果!$AC$4*幕後結果_最佳化!$O1887)*12/3</f>
        <v>-2.0705241615927066</v>
      </c>
      <c r="AB886" s="112">
        <f>(幕後結果!$AD$2+幕後結果!$AD$4*幕後結果_最佳化!$P1887)*12/3</f>
        <v>-1.3455175804806998</v>
      </c>
      <c r="AC886" s="112">
        <f>(幕後結果!$AE$2+幕後結果!$AE$4*幕後結果_最佳化!$Q1887)*12/3</f>
        <v>0.93287532781116445</v>
      </c>
      <c r="AD886" s="112">
        <f>(幕後結果!$AF$2+幕後結果!$AF$4*幕後結果_最佳化!$R1887)*12/3</f>
        <v>1.5123352918094202</v>
      </c>
      <c r="AE886" s="112">
        <f>(幕後結果!$AG$2+幕後結果!$AG$4*幕後結果_最佳化!$S1887)*12/3</f>
        <v>0.57581728601736348</v>
      </c>
      <c r="AF886" s="112">
        <f>(幕後結果!$AH$2+幕後結果!$AH$4*幕後結果_最佳化!$T1887)*12/3</f>
        <v>-0.39649050045471085</v>
      </c>
      <c r="AG886" s="112">
        <f>(幕後結果!$AI$2+幕後結果!$AI$4*幕後結果_最佳化!$U1887)*12/3</f>
        <v>0.45378462802288749</v>
      </c>
      <c r="AH886" s="112">
        <f>(幕後結果!$AJ$2+幕後結果!$AJ$4*幕後結果_最佳化!$V1887)*12/3</f>
        <v>7.136531006651059E-2</v>
      </c>
      <c r="AI886" s="86">
        <f>(幕後結果!$AK$2+幕後結果!$AK$4*幕後結果_最佳化!$W1887)*12/3</f>
        <v>-1.45415153319796</v>
      </c>
      <c r="AJ886" s="46"/>
      <c r="AK886" s="46"/>
      <c r="AL886" s="46"/>
      <c r="AM886" s="94">
        <v>885</v>
      </c>
      <c r="AN886" s="112">
        <f t="shared" si="170"/>
        <v>0.11406971561344814</v>
      </c>
      <c r="AO886" s="112">
        <f t="shared" si="171"/>
        <v>0.13393715648302965</v>
      </c>
      <c r="AP886" s="112">
        <f t="shared" si="172"/>
        <v>0.13093703610110871</v>
      </c>
      <c r="AQ886" s="112">
        <f t="shared" si="173"/>
        <v>9.2112568225190206E-2</v>
      </c>
      <c r="AR886" s="112">
        <f t="shared" si="174"/>
        <v>0.12261823604067244</v>
      </c>
      <c r="AS886" s="112">
        <f t="shared" si="175"/>
        <v>6.0060162535256083E-2</v>
      </c>
      <c r="AT886" s="112">
        <f t="shared" si="176"/>
        <v>0.11819498595884365</v>
      </c>
      <c r="AU886" s="112">
        <f t="shared" si="177"/>
        <v>8.8639591815860105E-2</v>
      </c>
      <c r="AV886" s="112">
        <f t="shared" si="178"/>
        <v>8.2100840208072873E-2</v>
      </c>
      <c r="AW886" s="112">
        <f t="shared" si="179"/>
        <v>5.7329707018518035E-2</v>
      </c>
      <c r="AX886" s="112">
        <f t="shared" si="180"/>
        <v>0.99999999999999989</v>
      </c>
      <c r="AY886" s="112">
        <f>SUMPRODUCT(AN886:AW886,幕後結果_最佳化!$Z$1005:$AI$1005)</f>
        <v>0.32586316364421292</v>
      </c>
      <c r="AZ886" s="112">
        <f>(SUMPRODUCT(AN886:AW886,MMULT(AN886:AW886,幕後結果!$AB$9:$AK$18)))*252</f>
        <v>5.2415817851730669E-2</v>
      </c>
      <c r="BA886" s="112">
        <f t="shared" si="181"/>
        <v>0.22894501054124475</v>
      </c>
      <c r="BB886" s="88">
        <f t="shared" si="182"/>
        <v>1.2359437883152153</v>
      </c>
      <c r="BC886" s="46"/>
      <c r="BD886" s="46"/>
    </row>
    <row r="887" spans="1:56">
      <c r="A887" s="81">
        <v>886</v>
      </c>
      <c r="B887" s="112">
        <v>0.96278231918309176</v>
      </c>
      <c r="C887" s="112">
        <v>0.8894304121108958</v>
      </c>
      <c r="D887" s="112">
        <v>0.81655832338617329</v>
      </c>
      <c r="E887" s="112">
        <v>0.32876359732882254</v>
      </c>
      <c r="F887" s="112">
        <v>0.99637062951059874</v>
      </c>
      <c r="G887" s="112">
        <v>0.32809253090770896</v>
      </c>
      <c r="H887" s="112">
        <v>0.16236352811135069</v>
      </c>
      <c r="I887" s="112">
        <v>0.99355657460572577</v>
      </c>
      <c r="J887" s="112">
        <v>8.0510036080450265E-2</v>
      </c>
      <c r="K887" s="90">
        <v>0.83791182132425979</v>
      </c>
      <c r="L887" s="91"/>
      <c r="M887" s="92">
        <v>886</v>
      </c>
      <c r="N887" s="115">
        <v>1.7839280232885941</v>
      </c>
      <c r="O887" s="115">
        <v>1.2235045789505554</v>
      </c>
      <c r="P887" s="115">
        <v>0.90232668680006411</v>
      </c>
      <c r="Q887" s="115">
        <v>-0.44332981310237063</v>
      </c>
      <c r="R887" s="115">
        <v>2.6847346506379814</v>
      </c>
      <c r="S887" s="115">
        <v>-0.44518638945335098</v>
      </c>
      <c r="T887" s="115">
        <v>-0.98479036111158313</v>
      </c>
      <c r="U887" s="112">
        <v>2.4868809705136345</v>
      </c>
      <c r="V887" s="112">
        <v>-1.4016490498878909</v>
      </c>
      <c r="W887" s="84">
        <v>0.9859118785638733</v>
      </c>
      <c r="X887" s="46"/>
      <c r="Y887" s="85">
        <v>886</v>
      </c>
      <c r="Z887" s="112">
        <f>(幕後結果!$AB$2+幕後結果!$AB$4*幕後結果_最佳化!$N1888)*12/3</f>
        <v>2.1665462203941557</v>
      </c>
      <c r="AA887" s="112">
        <f>(幕後結果!$AC$2+幕後結果!$AC$4*幕後結果_最佳化!$O1888)*12/3</f>
        <v>0.46315657168169722</v>
      </c>
      <c r="AB887" s="112">
        <f>(幕後結果!$AD$2+幕後結果!$AD$4*幕後結果_最佳化!$P1888)*12/3</f>
        <v>1.9052855118759986</v>
      </c>
      <c r="AC887" s="112">
        <f>(幕後結果!$AE$2+幕後結果!$AE$4*幕後結果_最佳化!$Q1888)*12/3</f>
        <v>1.0970449203767241</v>
      </c>
      <c r="AD887" s="112">
        <f>(幕後結果!$AF$2+幕後結果!$AF$4*幕後結果_最佳化!$R1888)*12/3</f>
        <v>5.7087588928898185</v>
      </c>
      <c r="AE887" s="112">
        <f>(幕後結果!$AG$2+幕後結果!$AG$4*幕後結果_最佳化!$S1888)*12/3</f>
        <v>0.26776747807493301</v>
      </c>
      <c r="AF887" s="112">
        <f>(幕後結果!$AH$2+幕後結果!$AH$4*幕後結果_最佳化!$T1888)*12/3</f>
        <v>-0.23876708372250541</v>
      </c>
      <c r="AG887" s="112">
        <f>(幕後結果!$AI$2+幕後結果!$AI$4*幕後結果_最佳化!$U1888)*12/3</f>
        <v>2.825967581298837</v>
      </c>
      <c r="AH887" s="112">
        <f>(幕後結果!$AJ$2+幕後結果!$AJ$4*幕後結果_最佳化!$V1888)*12/3</f>
        <v>1.0301648144345767</v>
      </c>
      <c r="AI887" s="86">
        <f>(幕後結果!$AK$2+幕後結果!$AK$4*幕後結果_最佳化!$W1888)*12/3</f>
        <v>1.7237331867099634</v>
      </c>
      <c r="AJ887" s="46"/>
      <c r="AK887" s="46"/>
      <c r="AL887" s="46"/>
      <c r="AM887" s="94">
        <v>886</v>
      </c>
      <c r="AN887" s="112">
        <f t="shared" si="170"/>
        <v>1.1048153419209368E-2</v>
      </c>
      <c r="AO887" s="112">
        <f t="shared" si="171"/>
        <v>7.4551191683730408E-2</v>
      </c>
      <c r="AP887" s="112">
        <f t="shared" si="172"/>
        <v>0.16402781931013702</v>
      </c>
      <c r="AQ887" s="112">
        <f t="shared" si="173"/>
        <v>9.7622904672026473E-2</v>
      </c>
      <c r="AR887" s="112">
        <f t="shared" si="174"/>
        <v>0.16397919123286364</v>
      </c>
      <c r="AS887" s="112">
        <f t="shared" si="175"/>
        <v>4.8375989231292889E-2</v>
      </c>
      <c r="AT887" s="112">
        <f t="shared" si="176"/>
        <v>6.3476715822602045E-2</v>
      </c>
      <c r="AU887" s="112">
        <f t="shared" si="177"/>
        <v>0.200223689090651</v>
      </c>
      <c r="AV887" s="112">
        <f t="shared" si="178"/>
        <v>1.4493043825952267E-2</v>
      </c>
      <c r="AW887" s="112">
        <f t="shared" si="179"/>
        <v>0.16220130171153468</v>
      </c>
      <c r="AX887" s="112">
        <f t="shared" si="180"/>
        <v>0.99999999999999989</v>
      </c>
      <c r="AY887" s="112">
        <f>SUMPRODUCT(AN887:AW887,幕後結果_最佳化!$Z$1005:$AI$1005)</f>
        <v>0.49908269510697989</v>
      </c>
      <c r="AZ887" s="112">
        <f>(SUMPRODUCT(AN887:AW887,MMULT(AN887:AW887,幕後結果!$AB$9:$AK$18)))*252</f>
        <v>5.9802575226788453E-2</v>
      </c>
      <c r="BA887" s="112">
        <f t="shared" si="181"/>
        <v>0.24454565059879607</v>
      </c>
      <c r="BB887" s="88">
        <f t="shared" si="182"/>
        <v>1.8654295997085533</v>
      </c>
      <c r="BC887" s="46"/>
      <c r="BD887" s="46"/>
    </row>
    <row r="888" spans="1:56">
      <c r="A888" s="81">
        <v>887</v>
      </c>
      <c r="B888" s="112">
        <v>0.72424710318249996</v>
      </c>
      <c r="C888" s="112">
        <v>0.24664091174825153</v>
      </c>
      <c r="D888" s="112">
        <v>0.72180975289724247</v>
      </c>
      <c r="E888" s="112">
        <v>0.47334737599921795</v>
      </c>
      <c r="F888" s="112">
        <v>0.66177969770155998</v>
      </c>
      <c r="G888" s="112">
        <v>0.64851013336849128</v>
      </c>
      <c r="H888" s="112">
        <v>0.94048701420251746</v>
      </c>
      <c r="I888" s="112">
        <v>0.42973989323189588</v>
      </c>
      <c r="J888" s="112">
        <v>0.53474013247037777</v>
      </c>
      <c r="K888" s="90">
        <v>0.58351613624845822</v>
      </c>
      <c r="L888" s="91"/>
      <c r="M888" s="92">
        <v>887</v>
      </c>
      <c r="N888" s="115">
        <v>0.59550524580567976</v>
      </c>
      <c r="O888" s="115">
        <v>-0.68509841004738481</v>
      </c>
      <c r="P888" s="115">
        <v>0.58822616947829887</v>
      </c>
      <c r="Q888" s="115">
        <v>-6.6857996649478529E-2</v>
      </c>
      <c r="R888" s="115">
        <v>0.41732513704033114</v>
      </c>
      <c r="S888" s="115">
        <v>0.38130124051726133</v>
      </c>
      <c r="T888" s="115">
        <v>1.558874986802216</v>
      </c>
      <c r="U888" s="112">
        <v>-0.17703641477804777</v>
      </c>
      <c r="V888" s="112">
        <v>8.7190947176741904E-2</v>
      </c>
      <c r="W888" s="84">
        <v>0.21089689444520687</v>
      </c>
      <c r="X888" s="46"/>
      <c r="Y888" s="85">
        <v>887</v>
      </c>
      <c r="Z888" s="112">
        <f>(幕後結果!$AB$2+幕後結果!$AB$4*幕後結果_最佳化!$N1889)*12/3</f>
        <v>0.69105944934107022</v>
      </c>
      <c r="AA888" s="112">
        <f>(幕後結果!$AC$2+幕後結果!$AC$4*幕後結果_最佳化!$O1889)*12/3</f>
        <v>-2.2702937378910679</v>
      </c>
      <c r="AB888" s="112">
        <f>(幕後結果!$AD$2+幕後結果!$AD$4*幕後結果_最佳化!$P1889)*12/3</f>
        <v>1.0815146258646635</v>
      </c>
      <c r="AC888" s="112">
        <f>(幕後結果!$AE$2+幕後結果!$AE$4*幕後結果_最佳化!$Q1889)*12/3</f>
        <v>0.89497728571063873</v>
      </c>
      <c r="AD888" s="112">
        <f>(幕後結果!$AF$2+幕後結果!$AF$4*幕後結果_最佳化!$R1889)*12/3</f>
        <v>2.5890686967604393</v>
      </c>
      <c r="AE888" s="112">
        <f>(幕後結果!$AG$2+幕後結果!$AG$4*幕後結果_最佳化!$S1889)*12/3</f>
        <v>0.13925596393690809</v>
      </c>
      <c r="AF888" s="112">
        <f>(幕後結果!$AH$2+幕後結果!$AH$4*幕後結果_最佳化!$T1889)*12/3</f>
        <v>0.94095178754382847</v>
      </c>
      <c r="AG888" s="112">
        <f>(幕後結果!$AI$2+幕後結果!$AI$4*幕後結果_最佳化!$U1889)*12/3</f>
        <v>0.4530367350736389</v>
      </c>
      <c r="AH888" s="112">
        <f>(幕後結果!$AJ$2+幕後結果!$AJ$4*幕後結果_最佳化!$V1889)*12/3</f>
        <v>1.8553287510375789</v>
      </c>
      <c r="AI888" s="86">
        <f>(幕後結果!$AK$2+幕後結果!$AK$4*幕後結果_最佳化!$W1889)*12/3</f>
        <v>0.41944854629337797</v>
      </c>
      <c r="AJ888" s="46"/>
      <c r="AK888" s="46"/>
      <c r="AL888" s="46"/>
      <c r="AM888" s="94">
        <v>887</v>
      </c>
      <c r="AN888" s="112">
        <f t="shared" si="170"/>
        <v>2.2297697353263281E-2</v>
      </c>
      <c r="AO888" s="112">
        <f t="shared" si="171"/>
        <v>5.9162327550898577E-2</v>
      </c>
      <c r="AP888" s="112">
        <f t="shared" si="172"/>
        <v>3.6686251322171716E-2</v>
      </c>
      <c r="AQ888" s="112">
        <f t="shared" si="173"/>
        <v>0.13665504833918196</v>
      </c>
      <c r="AR888" s="112">
        <f t="shared" si="174"/>
        <v>0.11343922535851504</v>
      </c>
      <c r="AS888" s="112">
        <f t="shared" si="175"/>
        <v>0.13470350039907264</v>
      </c>
      <c r="AT888" s="112">
        <f t="shared" si="176"/>
        <v>6.1420070757812348E-2</v>
      </c>
      <c r="AU888" s="112">
        <f t="shared" si="177"/>
        <v>0.16937477284517724</v>
      </c>
      <c r="AV888" s="112">
        <f t="shared" si="178"/>
        <v>0.21025255431221693</v>
      </c>
      <c r="AW888" s="112">
        <f t="shared" si="179"/>
        <v>5.6008551761690326E-2</v>
      </c>
      <c r="AX888" s="112">
        <f t="shared" si="180"/>
        <v>0.99999999999999989</v>
      </c>
      <c r="AY888" s="112">
        <f>SUMPRODUCT(AN888:AW888,幕後結果_最佳化!$Z$1005:$AI$1005)</f>
        <v>0.59282135615926979</v>
      </c>
      <c r="AZ888" s="112">
        <f>(SUMPRODUCT(AN888:AW888,MMULT(AN888:AW888,幕後結果!$AB$9:$AK$18)))*252</f>
        <v>5.1625118345935334E-2</v>
      </c>
      <c r="BA888" s="112">
        <f t="shared" si="181"/>
        <v>0.22721161578126972</v>
      </c>
      <c r="BB888" s="88">
        <f t="shared" si="182"/>
        <v>2.4203047642100466</v>
      </c>
      <c r="BC888" s="46"/>
      <c r="BD888" s="46"/>
    </row>
    <row r="889" spans="1:56">
      <c r="A889" s="81">
        <v>888</v>
      </c>
      <c r="B889" s="112">
        <v>0.24407123365690286</v>
      </c>
      <c r="C889" s="112">
        <v>7.9689087860570496E-3</v>
      </c>
      <c r="D889" s="112">
        <v>0.60403292900501837</v>
      </c>
      <c r="E889" s="112">
        <v>7.1048225196948644E-2</v>
      </c>
      <c r="F889" s="112">
        <v>0.61440742889490596</v>
      </c>
      <c r="G889" s="112">
        <v>0.56598023981850787</v>
      </c>
      <c r="H889" s="112">
        <v>0.84925976817238502</v>
      </c>
      <c r="I889" s="112">
        <v>0.36744586952257685</v>
      </c>
      <c r="J889" s="112">
        <v>0.71461822998080993</v>
      </c>
      <c r="K889" s="90">
        <v>4.2574158344065749E-2</v>
      </c>
      <c r="L889" s="91"/>
      <c r="M889" s="92">
        <v>888</v>
      </c>
      <c r="N889" s="115">
        <v>-0.69326626870150343</v>
      </c>
      <c r="O889" s="115">
        <v>-2.4103363979430825</v>
      </c>
      <c r="P889" s="115">
        <v>0.26379986060553934</v>
      </c>
      <c r="Q889" s="115">
        <v>-1.4680286146231789</v>
      </c>
      <c r="R889" s="115">
        <v>0.29082502865574722</v>
      </c>
      <c r="S889" s="115">
        <v>0.16614922011960254</v>
      </c>
      <c r="T889" s="115">
        <v>1.0332637988387132</v>
      </c>
      <c r="U889" s="112">
        <v>-0.33862567403059313</v>
      </c>
      <c r="V889" s="112">
        <v>0.56692735215818624</v>
      </c>
      <c r="W889" s="84">
        <v>-1.7215651726527275</v>
      </c>
      <c r="X889" s="46"/>
      <c r="Y889" s="85">
        <v>888</v>
      </c>
      <c r="Z889" s="112">
        <f>(幕後結果!$AB$2+幕後結果!$AB$4*幕後結果_最佳化!$N1890)*12/3</f>
        <v>-0.90901533599157369</v>
      </c>
      <c r="AA889" s="112">
        <f>(幕後結果!$AC$2+幕後結果!$AC$4*幕後結果_最佳化!$O1890)*12/3</f>
        <v>-4.759772510970226</v>
      </c>
      <c r="AB889" s="112">
        <f>(幕後結果!$AD$2+幕後結果!$AD$4*幕後結果_最佳化!$P1890)*12/3</f>
        <v>0.23720243881756328</v>
      </c>
      <c r="AC889" s="112">
        <f>(幕後結果!$AE$2+幕後結果!$AE$4*幕後結果_最佳化!$Q1890)*12/3</f>
        <v>-0.57283921936225712</v>
      </c>
      <c r="AD889" s="112">
        <f>(幕後結果!$AF$2+幕後結果!$AF$4*幕後結果_最佳化!$R1890)*12/3</f>
        <v>1.2653970354416453</v>
      </c>
      <c r="AE889" s="112">
        <f>(幕後結果!$AG$2+幕後結果!$AG$4*幕後結果_最佳化!$S1890)*12/3</f>
        <v>-0.7068314136584305</v>
      </c>
      <c r="AF889" s="112">
        <f>(幕後結果!$AH$2+幕後結果!$AH$4*幕後結果_最佳化!$T1890)*12/3</f>
        <v>0.29802952147647543</v>
      </c>
      <c r="AG889" s="112">
        <f>(幕後結果!$AI$2+幕後結果!$AI$4*幕後結果_最佳化!$U1890)*12/3</f>
        <v>-1.2985298725058914</v>
      </c>
      <c r="AH889" s="112">
        <f>(幕後結果!$AJ$2+幕後結果!$AJ$4*幕後結果_最佳化!$V1890)*12/3</f>
        <v>1.990369216121473</v>
      </c>
      <c r="AI889" s="86">
        <f>(幕後結果!$AK$2+幕後結果!$AK$4*幕後結果_最佳化!$W1890)*12/3</f>
        <v>-1.7710501102576346</v>
      </c>
      <c r="AJ889" s="46"/>
      <c r="AK889" s="46"/>
      <c r="AL889" s="46"/>
      <c r="AM889" s="94">
        <v>888</v>
      </c>
      <c r="AN889" s="112">
        <f t="shared" si="170"/>
        <v>9.5499513793963209E-2</v>
      </c>
      <c r="AO889" s="112">
        <f t="shared" si="171"/>
        <v>9.2962353319303942E-2</v>
      </c>
      <c r="AP889" s="112">
        <f t="shared" si="172"/>
        <v>5.1159681697223978E-3</v>
      </c>
      <c r="AQ889" s="112">
        <f t="shared" si="173"/>
        <v>4.9387301646006306E-2</v>
      </c>
      <c r="AR889" s="112">
        <f t="shared" si="174"/>
        <v>0.10545761793383811</v>
      </c>
      <c r="AS889" s="112">
        <f t="shared" si="175"/>
        <v>6.9880105816693391E-2</v>
      </c>
      <c r="AT889" s="112">
        <f t="shared" si="176"/>
        <v>0.17847762532466252</v>
      </c>
      <c r="AU889" s="112">
        <f t="shared" si="177"/>
        <v>7.514320697951847E-2</v>
      </c>
      <c r="AV889" s="112">
        <f t="shared" si="178"/>
        <v>0.14388224393412111</v>
      </c>
      <c r="AW889" s="112">
        <f t="shared" si="179"/>
        <v>0.18419406308217037</v>
      </c>
      <c r="AX889" s="112">
        <f t="shared" si="180"/>
        <v>0.99999999999999978</v>
      </c>
      <c r="AY889" s="112">
        <f>SUMPRODUCT(AN889:AW889,幕後結果_最佳化!$Z$1005:$AI$1005)</f>
        <v>0.3242126204711912</v>
      </c>
      <c r="AZ889" s="112">
        <f>(SUMPRODUCT(AN889:AW889,MMULT(AN889:AW889,幕後結果!$AB$9:$AK$18)))*252</f>
        <v>4.8967305496909044E-2</v>
      </c>
      <c r="BA889" s="112">
        <f t="shared" si="181"/>
        <v>0.22128557453415043</v>
      </c>
      <c r="BB889" s="88">
        <f t="shared" si="182"/>
        <v>1.2712650658020048</v>
      </c>
      <c r="BC889" s="46"/>
      <c r="BD889" s="46"/>
    </row>
    <row r="890" spans="1:56">
      <c r="A890" s="81">
        <v>889</v>
      </c>
      <c r="B890" s="112">
        <v>0.31930518864646062</v>
      </c>
      <c r="C890" s="112">
        <v>0.43374172578084735</v>
      </c>
      <c r="D890" s="112">
        <v>1.3708397124747806E-2</v>
      </c>
      <c r="E890" s="112">
        <v>0.36917801656856652</v>
      </c>
      <c r="F890" s="112">
        <v>0.7717970798110847</v>
      </c>
      <c r="G890" s="112">
        <v>0.92109938125235336</v>
      </c>
      <c r="H890" s="112">
        <v>8.9630882960540337E-2</v>
      </c>
      <c r="I890" s="112">
        <v>0.5841483544784063</v>
      </c>
      <c r="J890" s="112">
        <v>0.30822061884924357</v>
      </c>
      <c r="K890" s="90">
        <v>0.54126486654878958</v>
      </c>
      <c r="L890" s="91"/>
      <c r="M890" s="92">
        <v>889</v>
      </c>
      <c r="N890" s="115">
        <v>-0.46964260892363685</v>
      </c>
      <c r="O890" s="115">
        <v>-0.16685587680334482</v>
      </c>
      <c r="P890" s="115">
        <v>-2.2055318657689282</v>
      </c>
      <c r="Q890" s="115">
        <v>-0.33403117638214502</v>
      </c>
      <c r="R890" s="115">
        <v>0.74477815923987101</v>
      </c>
      <c r="S890" s="115">
        <v>1.412505278739369</v>
      </c>
      <c r="T890" s="115">
        <v>-1.3430315256459957</v>
      </c>
      <c r="U890" s="112">
        <v>0.21251754552133165</v>
      </c>
      <c r="V890" s="112">
        <v>-0.5009003762586256</v>
      </c>
      <c r="W890" s="84">
        <v>0.10362081714269535</v>
      </c>
      <c r="X890" s="46"/>
      <c r="Y890" s="85">
        <v>889</v>
      </c>
      <c r="Z890" s="112">
        <f>(幕後結果!$AB$2+幕後結果!$AB$4*幕後結果_最佳化!$N1891)*12/3</f>
        <v>-0.6313752924411109</v>
      </c>
      <c r="AA890" s="112">
        <f>(幕後結果!$AC$2+幕後結果!$AC$4*幕後結果_最佳化!$O1891)*12/3</f>
        <v>-1.648663182745602</v>
      </c>
      <c r="AB890" s="112">
        <f>(幕後結果!$AD$2+幕後結果!$AD$4*幕後結果_最佳化!$P1891)*12/3</f>
        <v>-1.6058943756100768</v>
      </c>
      <c r="AC890" s="112">
        <f>(幕後結果!$AE$2+幕後結果!$AE$4*幕後結果_最佳化!$Q1891)*12/3</f>
        <v>6.8865112427202946E-2</v>
      </c>
      <c r="AD890" s="112">
        <f>(幕後結果!$AF$2+幕後結果!$AF$4*幕後結果_最佳化!$R1891)*12/3</f>
        <v>2.2401083246963451</v>
      </c>
      <c r="AE890" s="112">
        <f>(幕後結果!$AG$2+幕後結果!$AG$4*幕後結果_最佳化!$S1891)*12/3</f>
        <v>1.3361133520154642</v>
      </c>
      <c r="AF890" s="112">
        <f>(幕後結果!$AH$2+幕後結果!$AH$4*幕後結果_最佳化!$T1891)*12/3</f>
        <v>-1.1603403797485605</v>
      </c>
      <c r="AG890" s="112">
        <f>(幕後結果!$AI$2+幕後結果!$AI$4*幕後結果_最佳化!$U1891)*12/3</f>
        <v>-0.11848594122738554</v>
      </c>
      <c r="AH890" s="112">
        <f>(幕後結果!$AJ$2+幕後結果!$AJ$4*幕後結果_最佳化!$V1891)*12/3</f>
        <v>0.50343696079021694</v>
      </c>
      <c r="AI890" s="86">
        <f>(幕後結果!$AK$2+幕後結果!$AK$4*幕後結果_最佳化!$W1891)*12/3</f>
        <v>-0.17643963962631226</v>
      </c>
      <c r="AJ890" s="46"/>
      <c r="AK890" s="46"/>
      <c r="AL890" s="46"/>
      <c r="AM890" s="94">
        <v>889</v>
      </c>
      <c r="AN890" s="112">
        <f t="shared" si="170"/>
        <v>0.15361750018321008</v>
      </c>
      <c r="AO890" s="112">
        <f t="shared" si="171"/>
        <v>7.1926532500499032E-2</v>
      </c>
      <c r="AP890" s="112">
        <f t="shared" si="172"/>
        <v>0.11687289583105437</v>
      </c>
      <c r="AQ890" s="112">
        <f t="shared" si="173"/>
        <v>5.1444092030172035E-2</v>
      </c>
      <c r="AR890" s="112">
        <f t="shared" si="174"/>
        <v>8.2632295434863334E-2</v>
      </c>
      <c r="AS890" s="112">
        <f t="shared" si="175"/>
        <v>0.11103488482724672</v>
      </c>
      <c r="AT890" s="112">
        <f t="shared" si="176"/>
        <v>6.6016645312916677E-2</v>
      </c>
      <c r="AU890" s="112">
        <f t="shared" si="177"/>
        <v>4.0394760828292041E-2</v>
      </c>
      <c r="AV890" s="112">
        <f t="shared" si="178"/>
        <v>0.17229033138380284</v>
      </c>
      <c r="AW890" s="112">
        <f t="shared" si="179"/>
        <v>0.13377006166794289</v>
      </c>
      <c r="AX890" s="112">
        <f t="shared" si="180"/>
        <v>1</v>
      </c>
      <c r="AY890" s="112">
        <f>SUMPRODUCT(AN890:AW890,幕後結果_最佳化!$Z$1005:$AI$1005)</f>
        <v>0.37342577720747794</v>
      </c>
      <c r="AZ890" s="112">
        <f>(SUMPRODUCT(AN890:AW890,MMULT(AN890:AW890,幕後結果!$AB$9:$AK$18)))*252</f>
        <v>5.1105173609190459E-2</v>
      </c>
      <c r="BA890" s="112">
        <f t="shared" si="181"/>
        <v>0.22606453416931738</v>
      </c>
      <c r="BB890" s="88">
        <f t="shared" si="182"/>
        <v>1.4620859411760776</v>
      </c>
      <c r="BC890" s="46"/>
      <c r="BD890" s="46"/>
    </row>
    <row r="891" spans="1:56">
      <c r="A891" s="81">
        <v>890</v>
      </c>
      <c r="B891" s="112">
        <v>0.65450097367070148</v>
      </c>
      <c r="C891" s="112">
        <v>0.96530755641236987</v>
      </c>
      <c r="D891" s="112">
        <v>2.3388369050713731E-2</v>
      </c>
      <c r="E891" s="112">
        <v>0.47331830477663117</v>
      </c>
      <c r="F891" s="112">
        <v>0.19407762487304026</v>
      </c>
      <c r="G891" s="112">
        <v>0.13325371924956664</v>
      </c>
      <c r="H891" s="112">
        <v>0.95435978536713972</v>
      </c>
      <c r="I891" s="112">
        <v>0.92132692663630111</v>
      </c>
      <c r="J891" s="112">
        <v>0.12560876426302703</v>
      </c>
      <c r="K891" s="90">
        <v>0.2673433450911562</v>
      </c>
      <c r="L891" s="91"/>
      <c r="M891" s="92">
        <v>890</v>
      </c>
      <c r="N891" s="115">
        <v>0.39750099540244677</v>
      </c>
      <c r="O891" s="115">
        <v>1.8159053847078015</v>
      </c>
      <c r="P891" s="115">
        <v>-1.9883161287599576</v>
      </c>
      <c r="Q891" s="115">
        <v>-6.6931030624325219E-2</v>
      </c>
      <c r="R891" s="115">
        <v>-0.86296765713394874</v>
      </c>
      <c r="S891" s="115">
        <v>-1.1111415199993091</v>
      </c>
      <c r="T891" s="115">
        <v>1.6886817791332935</v>
      </c>
      <c r="U891" s="112">
        <v>1.4140536634954228</v>
      </c>
      <c r="V891" s="112">
        <v>-1.1473971258692131</v>
      </c>
      <c r="W891" s="84">
        <v>-0.62086767662255282</v>
      </c>
      <c r="X891" s="46"/>
      <c r="Y891" s="85">
        <v>890</v>
      </c>
      <c r="Z891" s="112">
        <f>(幕後結果!$AB$2+幕後結果!$AB$4*幕後結果_最佳化!$N1892)*12/3</f>
        <v>0.44522719366768632</v>
      </c>
      <c r="AA891" s="112">
        <f>(幕後結果!$AC$2+幕後結果!$AC$4*幕後結果_最佳化!$O1892)*12/3</f>
        <v>1.1590682698904085</v>
      </c>
      <c r="AB891" s="112">
        <f>(幕後結果!$AD$2+幕後結果!$AD$4*幕後結果_最佳化!$P1892)*12/3</f>
        <v>-0.95525174327751039</v>
      </c>
      <c r="AC891" s="112">
        <f>(幕後結果!$AE$2+幕後結果!$AE$4*幕後結果_最佳化!$Q1892)*12/3</f>
        <v>0.70847622395309562</v>
      </c>
      <c r="AD891" s="112">
        <f>(幕後結果!$AF$2+幕後結果!$AF$4*幕後結果_最佳化!$R1892)*12/3</f>
        <v>1.4950713013058643</v>
      </c>
      <c r="AE891" s="112">
        <f>(幕後結果!$AG$2+幕後結果!$AG$4*幕後結果_最佳化!$S1892)*12/3</f>
        <v>-0.92183299989635126</v>
      </c>
      <c r="AF891" s="112">
        <f>(幕後結果!$AH$2+幕後結果!$AH$4*幕後結果_最佳化!$T1892)*12/3</f>
        <v>0.9441410865011024</v>
      </c>
      <c r="AG891" s="112">
        <f>(幕後結果!$AI$2+幕後結果!$AI$4*幕後結果_最佳化!$U1892)*12/3</f>
        <v>1.413169544969975</v>
      </c>
      <c r="AH891" s="112">
        <f>(幕後結果!$AJ$2+幕後結果!$AJ$4*幕後結果_最佳化!$V1892)*12/3</f>
        <v>-1.4478775926567877E-2</v>
      </c>
      <c r="AI891" s="86">
        <f>(幕後結果!$AK$2+幕後結果!$AK$4*幕後結果_最佳化!$W1892)*12/3</f>
        <v>-0.18222646793584651</v>
      </c>
      <c r="AJ891" s="46"/>
      <c r="AK891" s="46"/>
      <c r="AL891" s="46"/>
      <c r="AM891" s="94">
        <v>890</v>
      </c>
      <c r="AN891" s="112">
        <f t="shared" si="170"/>
        <v>0.13083670709241019</v>
      </c>
      <c r="AO891" s="112">
        <f t="shared" si="171"/>
        <v>0.14594558668254662</v>
      </c>
      <c r="AP891" s="112">
        <f t="shared" si="172"/>
        <v>9.2764396464354637E-2</v>
      </c>
      <c r="AQ891" s="112">
        <f t="shared" si="173"/>
        <v>8.7399027662767526E-2</v>
      </c>
      <c r="AR891" s="112">
        <f t="shared" si="174"/>
        <v>8.944022394573399E-2</v>
      </c>
      <c r="AS891" s="112">
        <f t="shared" si="175"/>
        <v>7.3083186704652747E-2</v>
      </c>
      <c r="AT891" s="112">
        <f t="shared" si="176"/>
        <v>0.18479897559078121</v>
      </c>
      <c r="AU891" s="112">
        <f t="shared" si="177"/>
        <v>0.12015241781265074</v>
      </c>
      <c r="AV891" s="112">
        <f t="shared" si="178"/>
        <v>5.5160496268487659E-2</v>
      </c>
      <c r="AW891" s="112">
        <f t="shared" si="179"/>
        <v>2.0418981775614523E-2</v>
      </c>
      <c r="AX891" s="112">
        <f t="shared" si="180"/>
        <v>0.99999999999999978</v>
      </c>
      <c r="AY891" s="112">
        <f>SUMPRODUCT(AN891:AW891,幕後結果_最佳化!$Z$1005:$AI$1005)</f>
        <v>0.18816330132137743</v>
      </c>
      <c r="AZ891" s="112">
        <f>(SUMPRODUCT(AN891:AW891,MMULT(AN891:AW891,幕後結果!$AB$9:$AK$18)))*252</f>
        <v>5.1130292786371441E-2</v>
      </c>
      <c r="BA891" s="112">
        <f t="shared" si="181"/>
        <v>0.2261200848805153</v>
      </c>
      <c r="BB891" s="88">
        <f t="shared" si="182"/>
        <v>0.64241662299983826</v>
      </c>
      <c r="BC891" s="46"/>
      <c r="BD891" s="46"/>
    </row>
    <row r="892" spans="1:56">
      <c r="A892" s="81">
        <v>891</v>
      </c>
      <c r="B892" s="112">
        <v>0.31181462736831378</v>
      </c>
      <c r="C892" s="112">
        <v>2.370866273800476E-2</v>
      </c>
      <c r="D892" s="112">
        <v>0.29994896403871385</v>
      </c>
      <c r="E892" s="112">
        <v>0.32562192884362506</v>
      </c>
      <c r="F892" s="112">
        <v>0.31949128653971059</v>
      </c>
      <c r="G892" s="112">
        <v>0.81963719328380624</v>
      </c>
      <c r="H892" s="112">
        <v>0.136148160855454</v>
      </c>
      <c r="I892" s="112">
        <v>0.80276420286684069</v>
      </c>
      <c r="J892" s="112">
        <v>0.19401531513298598</v>
      </c>
      <c r="K892" s="90">
        <v>0.87516797410812908</v>
      </c>
      <c r="L892" s="91"/>
      <c r="M892" s="92">
        <v>891</v>
      </c>
      <c r="N892" s="115">
        <v>-0.49071327683279747</v>
      </c>
      <c r="O892" s="115">
        <v>-1.982553502980694</v>
      </c>
      <c r="P892" s="115">
        <v>-0.52454730307316888</v>
      </c>
      <c r="Q892" s="115">
        <v>-0.45203487620480443</v>
      </c>
      <c r="R892" s="115">
        <v>-0.46912180625579031</v>
      </c>
      <c r="S892" s="115">
        <v>0.91398331416955725</v>
      </c>
      <c r="T892" s="115">
        <v>-1.0977897192558117</v>
      </c>
      <c r="U892" s="112">
        <v>0.85153614403250877</v>
      </c>
      <c r="V892" s="112">
        <v>-0.86319433064151541</v>
      </c>
      <c r="W892" s="84">
        <v>1.1511657521540948</v>
      </c>
      <c r="X892" s="46"/>
      <c r="Y892" s="85">
        <v>891</v>
      </c>
      <c r="Z892" s="112">
        <f>(幕後結果!$AB$2+幕後結果!$AB$4*幕後結果_最佳化!$N1893)*12/3</f>
        <v>-0.65753558854639671</v>
      </c>
      <c r="AA892" s="112">
        <f>(幕後結果!$AC$2+幕後結果!$AC$4*幕後結果_最佳化!$O1893)*12/3</f>
        <v>-4.1526576528436934</v>
      </c>
      <c r="AB892" s="112">
        <f>(幕後結果!$AD$2+幕後結果!$AD$4*幕後結果_最佳化!$P1893)*12/3</f>
        <v>-0.34101039114140663</v>
      </c>
      <c r="AC892" s="112">
        <f>(幕後結果!$AE$2+幕後結果!$AE$4*幕後結果_最佳化!$Q1893)*12/3</f>
        <v>6.41510964452493E-2</v>
      </c>
      <c r="AD892" s="112">
        <f>(幕後結果!$AF$2+幕後結果!$AF$4*幕後結果_最佳化!$R1893)*12/3</f>
        <v>0.7674574898562132</v>
      </c>
      <c r="AE892" s="112">
        <f>(幕後結果!$AG$2+幕後結果!$AG$4*幕後結果_最佳化!$S1893)*12/3</f>
        <v>8.300626504098689E-2</v>
      </c>
      <c r="AF892" s="112">
        <f>(幕後結果!$AH$2+幕後結果!$AH$4*幕後結果_最佳化!$T1893)*12/3</f>
        <v>-1.1864186527965102</v>
      </c>
      <c r="AG892" s="112">
        <f>(幕後結果!$AI$2+幕後結果!$AI$4*幕後結果_最佳化!$U1893)*12/3</f>
        <v>-4.3929455601705358E-2</v>
      </c>
      <c r="AH892" s="112">
        <f>(幕後結果!$AJ$2+幕後結果!$AJ$4*幕後結果_最佳化!$V1893)*12/3</f>
        <v>-7.9534061506138176E-2</v>
      </c>
      <c r="AI892" s="86">
        <f>(幕後結果!$AK$2+幕後結果!$AK$4*幕後結果_最佳化!$W1893)*12/3</f>
        <v>-0.14226596967669425</v>
      </c>
      <c r="AJ892" s="46"/>
      <c r="AK892" s="46"/>
      <c r="AL892" s="46"/>
      <c r="AM892" s="94">
        <v>891</v>
      </c>
      <c r="AN892" s="112">
        <f t="shared" si="170"/>
        <v>9.9894510378707599E-2</v>
      </c>
      <c r="AO892" s="112">
        <f t="shared" si="171"/>
        <v>0.11188259303102863</v>
      </c>
      <c r="AP892" s="112">
        <f t="shared" si="172"/>
        <v>5.2725280791254145E-2</v>
      </c>
      <c r="AQ892" s="112">
        <f t="shared" si="173"/>
        <v>5.3398622996357302E-3</v>
      </c>
      <c r="AR892" s="112">
        <f t="shared" si="174"/>
        <v>0.20613008345356049</v>
      </c>
      <c r="AS892" s="112">
        <f t="shared" si="175"/>
        <v>5.6555530303876354E-2</v>
      </c>
      <c r="AT892" s="112">
        <f t="shared" si="176"/>
        <v>0.18327582453971905</v>
      </c>
      <c r="AU892" s="112">
        <f t="shared" si="177"/>
        <v>0.15841520956995092</v>
      </c>
      <c r="AV892" s="112">
        <f t="shared" si="178"/>
        <v>7.4408131861627938E-2</v>
      </c>
      <c r="AW892" s="112">
        <f t="shared" si="179"/>
        <v>5.1372973770639145E-2</v>
      </c>
      <c r="AX892" s="112">
        <f t="shared" si="180"/>
        <v>1</v>
      </c>
      <c r="AY892" s="112">
        <f>SUMPRODUCT(AN892:AW892,幕後結果_最佳化!$Z$1005:$AI$1005)</f>
        <v>0.42744585396571677</v>
      </c>
      <c r="AZ892" s="112">
        <f>(SUMPRODUCT(AN892:AW892,MMULT(AN892:AW892,幕後結果!$AB$9:$AK$18)))*252</f>
        <v>5.8081666014084175E-2</v>
      </c>
      <c r="BA892" s="112">
        <f t="shared" si="181"/>
        <v>0.24100138176799771</v>
      </c>
      <c r="BB892" s="88">
        <f t="shared" si="182"/>
        <v>1.5956168016327124</v>
      </c>
      <c r="BC892" s="46"/>
      <c r="BD892" s="46"/>
    </row>
    <row r="893" spans="1:56">
      <c r="A893" s="81">
        <v>892</v>
      </c>
      <c r="B893" s="112">
        <v>0.13253618466761896</v>
      </c>
      <c r="C893" s="112">
        <v>0.71208524937784512</v>
      </c>
      <c r="D893" s="112">
        <v>0.12386469000615019</v>
      </c>
      <c r="E893" s="112">
        <v>0.86438585926023692</v>
      </c>
      <c r="F893" s="112">
        <v>0.51588447636678736</v>
      </c>
      <c r="G893" s="112">
        <v>0.78623363484456577</v>
      </c>
      <c r="H893" s="112">
        <v>0.52788800876093434</v>
      </c>
      <c r="I893" s="112">
        <v>7.2597375645282458E-2</v>
      </c>
      <c r="J893" s="112">
        <v>0.70928258738637107</v>
      </c>
      <c r="K893" s="90">
        <v>0.24010084250770869</v>
      </c>
      <c r="L893" s="91"/>
      <c r="M893" s="92">
        <v>892</v>
      </c>
      <c r="N893" s="115">
        <v>-1.1144822168225268</v>
      </c>
      <c r="O893" s="115">
        <v>0.55948685297083867</v>
      </c>
      <c r="P893" s="115">
        <v>-1.1558821128470942</v>
      </c>
      <c r="Q893" s="115">
        <v>1.1002383589400897</v>
      </c>
      <c r="R893" s="115">
        <v>3.9827003951569719E-2</v>
      </c>
      <c r="S893" s="115">
        <v>0.79342074134839202</v>
      </c>
      <c r="T893" s="115">
        <v>6.9961902783711796E-2</v>
      </c>
      <c r="U893" s="112">
        <v>-1.456716144886878</v>
      </c>
      <c r="V893" s="112">
        <v>0.55129009812597918</v>
      </c>
      <c r="W893" s="84">
        <v>-0.7059782152887647</v>
      </c>
      <c r="X893" s="46"/>
      <c r="Y893" s="85">
        <v>892</v>
      </c>
      <c r="Z893" s="112">
        <f>(幕後結果!$AB$2+幕後結果!$AB$4*幕後結果_最佳化!$N1894)*12/3</f>
        <v>-1.4319761635562303</v>
      </c>
      <c r="AA893" s="112">
        <f>(幕後結果!$AC$2+幕後結果!$AC$4*幕後結果_最佳化!$O1894)*12/3</f>
        <v>-0.70373686748524145</v>
      </c>
      <c r="AB893" s="112">
        <f>(幕後結果!$AD$2+幕後結果!$AD$4*幕後結果_最佳化!$P1894)*12/3</f>
        <v>-0.81739773042544395</v>
      </c>
      <c r="AC893" s="112">
        <f>(幕後結果!$AE$2+幕後結果!$AE$4*幕後結果_最佳化!$Q1894)*12/3</f>
        <v>1.4436379546048002</v>
      </c>
      <c r="AD893" s="112">
        <f>(幕後結果!$AF$2+幕後結果!$AF$4*幕後結果_最佳化!$R1894)*12/3</f>
        <v>1.9936725843426093</v>
      </c>
      <c r="AE893" s="112">
        <f>(幕後結果!$AG$2+幕後結果!$AG$4*幕後結果_最佳化!$S1894)*12/3</f>
        <v>0.94226222000275917</v>
      </c>
      <c r="AF893" s="112">
        <f>(幕後結果!$AH$2+幕後結果!$AH$4*幕後結果_最佳化!$T1894)*12/3</f>
        <v>2.5188520661706529E-2</v>
      </c>
      <c r="AG893" s="112">
        <f>(幕後結果!$AI$2+幕後結果!$AI$4*幕後結果_最佳化!$U1894)*12/3</f>
        <v>-0.2958275723140078</v>
      </c>
      <c r="AH893" s="112">
        <f>(幕後結果!$AJ$2+幕後結果!$AJ$4*幕後結果_最佳化!$V1894)*12/3</f>
        <v>1.3328035951390105</v>
      </c>
      <c r="AI893" s="86">
        <f>(幕後結果!$AK$2+幕後結果!$AK$4*幕後結果_最佳化!$W1894)*12/3</f>
        <v>-0.32853640980124638</v>
      </c>
      <c r="AJ893" s="46"/>
      <c r="AK893" s="46"/>
      <c r="AL893" s="46"/>
      <c r="AM893" s="94">
        <v>892</v>
      </c>
      <c r="AN893" s="112">
        <f t="shared" si="170"/>
        <v>0.15808165795075776</v>
      </c>
      <c r="AO893" s="112">
        <f t="shared" si="171"/>
        <v>0.19650347982810823</v>
      </c>
      <c r="AP893" s="112">
        <f t="shared" si="172"/>
        <v>2.9214875927575205E-2</v>
      </c>
      <c r="AQ893" s="112">
        <f t="shared" si="173"/>
        <v>0.10779284582592467</v>
      </c>
      <c r="AR893" s="112">
        <f t="shared" si="174"/>
        <v>3.9379957558756257E-2</v>
      </c>
      <c r="AS893" s="112">
        <f t="shared" si="175"/>
        <v>4.1237630958484324E-2</v>
      </c>
      <c r="AT893" s="112">
        <f t="shared" si="176"/>
        <v>2.1328866850454774E-3</v>
      </c>
      <c r="AU893" s="112">
        <f t="shared" si="177"/>
        <v>0.12092373304548659</v>
      </c>
      <c r="AV893" s="112">
        <f t="shared" si="178"/>
        <v>0.18806330235640553</v>
      </c>
      <c r="AW893" s="112">
        <f t="shared" si="179"/>
        <v>0.11666962986345604</v>
      </c>
      <c r="AX893" s="112">
        <f t="shared" si="180"/>
        <v>1.0000000000000002</v>
      </c>
      <c r="AY893" s="112">
        <f>SUMPRODUCT(AN893:AW893,幕後結果_最佳化!$Z$1005:$AI$1005)</f>
        <v>0.18180574507779815</v>
      </c>
      <c r="AZ893" s="112">
        <f>(SUMPRODUCT(AN893:AW893,MMULT(AN893:AW893,幕後結果!$AB$9:$AK$18)))*252</f>
        <v>6.1624419177736318E-2</v>
      </c>
      <c r="BA893" s="112">
        <f t="shared" si="181"/>
        <v>0.24824266188094327</v>
      </c>
      <c r="BB893" s="88">
        <f t="shared" si="182"/>
        <v>0.55955629876550828</v>
      </c>
      <c r="BC893" s="46"/>
      <c r="BD893" s="46"/>
    </row>
    <row r="894" spans="1:56">
      <c r="A894" s="81">
        <v>893</v>
      </c>
      <c r="B894" s="112">
        <v>0.25568821462663127</v>
      </c>
      <c r="C894" s="112">
        <v>0.54410303914960556</v>
      </c>
      <c r="D894" s="112">
        <v>0.45869221771707913</v>
      </c>
      <c r="E894" s="112">
        <v>1.7872689233732864E-2</v>
      </c>
      <c r="F894" s="112">
        <v>0.34087940743871847</v>
      </c>
      <c r="G894" s="112">
        <v>0.55341947872296915</v>
      </c>
      <c r="H894" s="112">
        <v>0.85366630213257122</v>
      </c>
      <c r="I894" s="112">
        <v>0.71237444244117554</v>
      </c>
      <c r="J894" s="112">
        <v>0.28940297915550994</v>
      </c>
      <c r="K894" s="90">
        <v>0.49271976651572169</v>
      </c>
      <c r="L894" s="91"/>
      <c r="M894" s="92">
        <v>893</v>
      </c>
      <c r="N894" s="115">
        <v>-0.65669596531423791</v>
      </c>
      <c r="O894" s="115">
        <v>0.11077607026771338</v>
      </c>
      <c r="P894" s="115">
        <v>-0.10372897061920681</v>
      </c>
      <c r="Q894" s="115">
        <v>-2.0998120426712981</v>
      </c>
      <c r="R894" s="115">
        <v>-0.4100642525143578</v>
      </c>
      <c r="S894" s="115">
        <v>0.13430545159177076</v>
      </c>
      <c r="T894" s="115">
        <v>1.0522880868556133</v>
      </c>
      <c r="U894" s="112">
        <v>0.56033477027854206</v>
      </c>
      <c r="V894" s="112">
        <v>-0.55512968699136511</v>
      </c>
      <c r="W894" s="84">
        <v>-1.8249852087471641E-2</v>
      </c>
      <c r="X894" s="46"/>
      <c r="Y894" s="85">
        <v>893</v>
      </c>
      <c r="Z894" s="112">
        <f>(幕後結果!$AB$2+幕後結果!$AB$4*幕後結果_最佳化!$N1895)*12/3</f>
        <v>-0.86361146130684752</v>
      </c>
      <c r="AA894" s="112">
        <f>(幕後結果!$AC$2+幕後結果!$AC$4*幕後結果_最佳化!$O1895)*12/3</f>
        <v>-1.2823182572814351</v>
      </c>
      <c r="AB894" s="112">
        <f>(幕後結果!$AD$2+幕後結果!$AD$4*幕後結果_最佳化!$P1895)*12/3</f>
        <v>0.18601277309043007</v>
      </c>
      <c r="AC894" s="112">
        <f>(幕後結果!$AE$2+幕後結果!$AE$4*幕後結果_最佳化!$Q1895)*12/3</f>
        <v>-0.67922828357219256</v>
      </c>
      <c r="AD894" s="112">
        <f>(幕後結果!$AF$2+幕後結果!$AF$4*幕後結果_最佳化!$R1895)*12/3</f>
        <v>1.0412090495261714</v>
      </c>
      <c r="AE894" s="112">
        <f>(幕後結果!$AG$2+幕後結果!$AG$4*幕後結果_最佳化!$S1895)*12/3</f>
        <v>-0.15340091300337158</v>
      </c>
      <c r="AF894" s="112">
        <f>(幕後結果!$AH$2+幕後結果!$AH$4*幕後結果_最佳化!$T1895)*12/3</f>
        <v>0.40626504567614408</v>
      </c>
      <c r="AG894" s="112">
        <f>(幕後結果!$AI$2+幕後結果!$AI$4*幕後結果_最佳化!$U1895)*12/3</f>
        <v>-0.48405876676511395</v>
      </c>
      <c r="AH894" s="112">
        <f>(幕後結果!$AJ$2+幕後結果!$AJ$4*幕後結果_最佳化!$V1895)*12/3</f>
        <v>0.72845494513062015</v>
      </c>
      <c r="AI894" s="86">
        <f>(幕後結果!$AK$2+幕後結果!$AK$4*幕後結果_最佳化!$W1895)*12/3</f>
        <v>-0.15695775036608223</v>
      </c>
      <c r="AJ894" s="46"/>
      <c r="AK894" s="46"/>
      <c r="AL894" s="46"/>
      <c r="AM894" s="94">
        <v>893</v>
      </c>
      <c r="AN894" s="112">
        <f t="shared" si="170"/>
        <v>3.5294805825833671E-2</v>
      </c>
      <c r="AO894" s="112">
        <f t="shared" si="171"/>
        <v>0.17374265121446339</v>
      </c>
      <c r="AP894" s="112">
        <f t="shared" si="172"/>
        <v>0.16750464592474892</v>
      </c>
      <c r="AQ894" s="112">
        <f t="shared" si="173"/>
        <v>0.20146030449075142</v>
      </c>
      <c r="AR894" s="112">
        <f t="shared" si="174"/>
        <v>4.326302904886966E-2</v>
      </c>
      <c r="AS894" s="112">
        <f t="shared" si="175"/>
        <v>0.20100227982138738</v>
      </c>
      <c r="AT894" s="112">
        <f t="shared" si="176"/>
        <v>4.7880647953862272E-2</v>
      </c>
      <c r="AU894" s="112">
        <f t="shared" si="177"/>
        <v>1.6073402233940656E-2</v>
      </c>
      <c r="AV894" s="112">
        <f t="shared" si="178"/>
        <v>8.3474843314112306E-3</v>
      </c>
      <c r="AW894" s="112">
        <f t="shared" si="179"/>
        <v>0.10543074915473136</v>
      </c>
      <c r="AX894" s="112">
        <f t="shared" si="180"/>
        <v>1</v>
      </c>
      <c r="AY894" s="112">
        <f>SUMPRODUCT(AN894:AW894,幕後結果_最佳化!$Z$1005:$AI$1005)</f>
        <v>0.11812292614700737</v>
      </c>
      <c r="AZ894" s="112">
        <f>(SUMPRODUCT(AN894:AW894,MMULT(AN894:AW894,幕後結果!$AB$9:$AK$18)))*252</f>
        <v>5.8070020788043838E-2</v>
      </c>
      <c r="BA894" s="112">
        <f t="shared" si="181"/>
        <v>0.24097722047538817</v>
      </c>
      <c r="BB894" s="88">
        <f t="shared" si="182"/>
        <v>0.31215782968452882</v>
      </c>
      <c r="BC894" s="46"/>
      <c r="BD894" s="46"/>
    </row>
    <row r="895" spans="1:56">
      <c r="A895" s="81">
        <v>894</v>
      </c>
      <c r="B895" s="112">
        <v>0.17179968506004317</v>
      </c>
      <c r="C895" s="112">
        <v>0.31998461346109397</v>
      </c>
      <c r="D895" s="112">
        <v>0.37276756000480593</v>
      </c>
      <c r="E895" s="112">
        <v>8.5605673605690269E-2</v>
      </c>
      <c r="F895" s="112">
        <v>0.83173981075854098</v>
      </c>
      <c r="G895" s="112">
        <v>0.12643920116454721</v>
      </c>
      <c r="H895" s="112">
        <v>0.59596862206108225</v>
      </c>
      <c r="I895" s="112">
        <v>0.65396228724106864</v>
      </c>
      <c r="J895" s="112">
        <v>0.44182364061729196</v>
      </c>
      <c r="K895" s="90">
        <v>0.58770555868312591</v>
      </c>
      <c r="L895" s="91"/>
      <c r="M895" s="92">
        <v>894</v>
      </c>
      <c r="N895" s="115">
        <v>-0.94707734082691142</v>
      </c>
      <c r="O895" s="115">
        <v>-0.46774182546407717</v>
      </c>
      <c r="P895" s="115">
        <v>-0.32453223722943214</v>
      </c>
      <c r="Q895" s="115">
        <v>-1.3683218727350006</v>
      </c>
      <c r="R895" s="115">
        <v>0.96106322587781556</v>
      </c>
      <c r="S895" s="115">
        <v>-1.1433859041777881</v>
      </c>
      <c r="T895" s="115">
        <v>0.2429259584352042</v>
      </c>
      <c r="U895" s="112">
        <v>0.39604012794697691</v>
      </c>
      <c r="V895" s="112">
        <v>-0.14634723228474775</v>
      </c>
      <c r="W895" s="84">
        <v>0.22164675469738201</v>
      </c>
      <c r="X895" s="46"/>
      <c r="Y895" s="85">
        <v>894</v>
      </c>
      <c r="Z895" s="112">
        <f>(幕後結果!$AB$2+幕後結果!$AB$4*幕後結果_最佳化!$N1896)*12/3</f>
        <v>-1.2241345733231082</v>
      </c>
      <c r="AA895" s="112">
        <f>(幕後結果!$AC$2+幕後結果!$AC$4*幕後結果_最佳化!$O1896)*12/3</f>
        <v>-2.1047879148185036</v>
      </c>
      <c r="AB895" s="112">
        <f>(幕後結果!$AD$2+幕後結果!$AD$4*幕後結果_最佳化!$P1896)*12/3</f>
        <v>-0.15140512497720005</v>
      </c>
      <c r="AC895" s="112">
        <f>(幕後結果!$AE$2+幕後結果!$AE$4*幕後結果_最佳化!$Q1896)*12/3</f>
        <v>-0.31823109162468599</v>
      </c>
      <c r="AD895" s="112">
        <f>(幕後結果!$AF$2+幕後結果!$AF$4*幕後結果_最佳化!$R1896)*12/3</f>
        <v>2.3054894140878961</v>
      </c>
      <c r="AE895" s="112">
        <f>(幕後結果!$AG$2+幕後結果!$AG$4*幕後結果_最佳化!$S1896)*12/3</f>
        <v>-1.3181047891128992</v>
      </c>
      <c r="AF895" s="112">
        <f>(幕後結果!$AH$2+幕後結果!$AH$4*幕後結果_最佳化!$T1896)*12/3</f>
        <v>8.9636921159032587E-2</v>
      </c>
      <c r="AG895" s="112">
        <f>(幕後結果!$AI$2+幕後結果!$AI$4*幕後結果_最佳化!$U1896)*12/3</f>
        <v>-0.55975442067772285</v>
      </c>
      <c r="AH895" s="112">
        <f>(幕後結果!$AJ$2+幕後結果!$AJ$4*幕後結果_最佳化!$V1896)*12/3</f>
        <v>1.2906121525184127</v>
      </c>
      <c r="AI895" s="86">
        <f>(幕後結果!$AK$2+幕後結果!$AK$4*幕後結果_最佳化!$W1896)*12/3</f>
        <v>-3.4321271310324225E-2</v>
      </c>
      <c r="AJ895" s="46"/>
      <c r="AK895" s="46"/>
      <c r="AL895" s="46"/>
      <c r="AM895" s="94">
        <v>894</v>
      </c>
      <c r="AN895" s="112">
        <f t="shared" si="170"/>
        <v>0.14856291112287354</v>
      </c>
      <c r="AO895" s="112">
        <f t="shared" si="171"/>
        <v>0.16587413160576273</v>
      </c>
      <c r="AP895" s="112">
        <f t="shared" si="172"/>
        <v>0.11627828440641905</v>
      </c>
      <c r="AQ895" s="112">
        <f t="shared" si="173"/>
        <v>2.8858117822237541E-2</v>
      </c>
      <c r="AR895" s="112">
        <f t="shared" si="174"/>
        <v>0.15367001899535668</v>
      </c>
      <c r="AS895" s="112">
        <f t="shared" si="175"/>
        <v>6.0551446922333399E-2</v>
      </c>
      <c r="AT895" s="112">
        <f t="shared" si="176"/>
        <v>0.11756339308532679</v>
      </c>
      <c r="AU895" s="112">
        <f t="shared" si="177"/>
        <v>3.4168030141644753E-2</v>
      </c>
      <c r="AV895" s="112">
        <f t="shared" si="178"/>
        <v>7.1362336583417244E-2</v>
      </c>
      <c r="AW895" s="112">
        <f t="shared" si="179"/>
        <v>0.10311132931462816</v>
      </c>
      <c r="AX895" s="112">
        <f t="shared" si="180"/>
        <v>0.99999999999999989</v>
      </c>
      <c r="AY895" s="112">
        <f>SUMPRODUCT(AN895:AW895,幕後結果_最佳化!$Z$1005:$AI$1005)</f>
        <v>0.25066261620952407</v>
      </c>
      <c r="AZ895" s="112">
        <f>(SUMPRODUCT(AN895:AW895,MMULT(AN895:AW895,幕後結果!$AB$9:$AK$18)))*252</f>
        <v>5.8982610919717182E-2</v>
      </c>
      <c r="BA895" s="112">
        <f t="shared" si="181"/>
        <v>0.24286335853668248</v>
      </c>
      <c r="BB895" s="88">
        <f t="shared" si="182"/>
        <v>0.85547123065970143</v>
      </c>
      <c r="BC895" s="46"/>
      <c r="BD895" s="46"/>
    </row>
    <row r="896" spans="1:56">
      <c r="A896" s="81">
        <v>895</v>
      </c>
      <c r="B896" s="112">
        <v>0.33504241752848807</v>
      </c>
      <c r="C896" s="112">
        <v>0.40271132804524834</v>
      </c>
      <c r="D896" s="112">
        <v>0.6659713176611366</v>
      </c>
      <c r="E896" s="112">
        <v>0.16183396500439939</v>
      </c>
      <c r="F896" s="112">
        <v>0.77540776564493274</v>
      </c>
      <c r="G896" s="112">
        <v>0.19117824198952449</v>
      </c>
      <c r="H896" s="112">
        <v>0.25154316363594176</v>
      </c>
      <c r="I896" s="112">
        <v>0.32344889313809744</v>
      </c>
      <c r="J896" s="112">
        <v>0.5341444193661784</v>
      </c>
      <c r="K896" s="90">
        <v>0.62074843558841963</v>
      </c>
      <c r="L896" s="91"/>
      <c r="M896" s="92">
        <v>895</v>
      </c>
      <c r="N896" s="115">
        <v>-0.42603157944331055</v>
      </c>
      <c r="O896" s="115">
        <v>-0.24633533892349846</v>
      </c>
      <c r="P896" s="115">
        <v>0.42881568315436353</v>
      </c>
      <c r="Q896" s="115">
        <v>-0.9869484106510612</v>
      </c>
      <c r="R896" s="115">
        <v>0.75677534077509512</v>
      </c>
      <c r="S896" s="115">
        <v>-0.87356263158567649</v>
      </c>
      <c r="T896" s="115">
        <v>-0.6696415390365158</v>
      </c>
      <c r="U896" s="112">
        <v>-0.45807607588458099</v>
      </c>
      <c r="V896" s="112">
        <v>8.569212647635735E-2</v>
      </c>
      <c r="W896" s="84">
        <v>0.30744703895644776</v>
      </c>
      <c r="X896" s="46"/>
      <c r="Y896" s="85">
        <v>895</v>
      </c>
      <c r="Z896" s="112">
        <f>(幕後結果!$AB$2+幕後結果!$AB$4*幕後結果_最佳化!$N1897)*12/3</f>
        <v>-0.57723000148117487</v>
      </c>
      <c r="AA896" s="112">
        <f>(幕後結果!$AC$2+幕後結果!$AC$4*幕後結果_最佳化!$O1897)*12/3</f>
        <v>-1.754402530290565</v>
      </c>
      <c r="AB896" s="112">
        <f>(幕後結果!$AD$2+幕後結果!$AD$4*幕後結果_最佳化!$P1897)*12/3</f>
        <v>0.68036918061628049</v>
      </c>
      <c r="AC896" s="112">
        <f>(幕後結果!$AE$2+幕後結果!$AE$4*幕後結果_最佳化!$Q1897)*12/3</f>
        <v>0.20526028842067046</v>
      </c>
      <c r="AD896" s="112">
        <f>(幕後結果!$AF$2+幕後結果!$AF$4*幕後結果_最佳化!$R1897)*12/3</f>
        <v>2.5148841713995234</v>
      </c>
      <c r="AE896" s="112">
        <f>(幕後結果!$AG$2+幕後結果!$AG$4*幕後結果_最佳化!$S1897)*12/3</f>
        <v>-0.9796082265334326</v>
      </c>
      <c r="AF896" s="112">
        <f>(幕後結果!$AH$2+幕後結果!$AH$4*幕後結果_最佳化!$T1897)*12/3</f>
        <v>-0.43896112965926798</v>
      </c>
      <c r="AG896" s="112">
        <f>(幕後結果!$AI$2+幕後結果!$AI$4*幕後結果_最佳化!$U1897)*12/3</f>
        <v>-0.71617537550100474</v>
      </c>
      <c r="AH896" s="112">
        <f>(幕後結果!$AJ$2+幕後結果!$AJ$4*幕後結果_最佳化!$V1897)*12/3</f>
        <v>1.4758318670118269</v>
      </c>
      <c r="AI896" s="86">
        <f>(幕後結果!$AK$2+幕後結果!$AK$4*幕後結果_最佳化!$W1897)*12/3</f>
        <v>0.28066144808442861</v>
      </c>
      <c r="AJ896" s="46"/>
      <c r="AK896" s="46"/>
      <c r="AL896" s="46"/>
      <c r="AM896" s="94">
        <v>895</v>
      </c>
      <c r="AN896" s="112">
        <f t="shared" si="170"/>
        <v>1.092829582742175E-2</v>
      </c>
      <c r="AO896" s="112">
        <f t="shared" si="171"/>
        <v>0.13959182175464643</v>
      </c>
      <c r="AP896" s="112">
        <f t="shared" si="172"/>
        <v>8.3580108061858061E-2</v>
      </c>
      <c r="AQ896" s="112">
        <f t="shared" si="173"/>
        <v>0.11521604531452539</v>
      </c>
      <c r="AR896" s="112">
        <f t="shared" si="174"/>
        <v>6.0373813320923495E-2</v>
      </c>
      <c r="AS896" s="112">
        <f t="shared" si="175"/>
        <v>9.4671687127975176E-2</v>
      </c>
      <c r="AT896" s="112">
        <f t="shared" si="176"/>
        <v>2.0662444669209235E-2</v>
      </c>
      <c r="AU896" s="112">
        <f t="shared" si="177"/>
        <v>0.19692380455933559</v>
      </c>
      <c r="AV896" s="112">
        <f t="shared" si="178"/>
        <v>7.6784711500481037E-2</v>
      </c>
      <c r="AW896" s="112">
        <f t="shared" si="179"/>
        <v>0.20126726786362378</v>
      </c>
      <c r="AX896" s="112">
        <f t="shared" si="180"/>
        <v>0.99999999999999989</v>
      </c>
      <c r="AY896" s="112">
        <f>SUMPRODUCT(AN896:AW896,幕後結果_最佳化!$Z$1005:$AI$1005)</f>
        <v>0.24898798961963187</v>
      </c>
      <c r="AZ896" s="112">
        <f>(SUMPRODUCT(AN896:AW896,MMULT(AN896:AW896,幕後結果!$AB$9:$AK$18)))*252</f>
        <v>5.8920530014773716E-2</v>
      </c>
      <c r="BA896" s="112">
        <f t="shared" si="181"/>
        <v>0.24273551453129746</v>
      </c>
      <c r="BB896" s="88">
        <f t="shared" si="182"/>
        <v>0.84902281405986679</v>
      </c>
      <c r="BC896" s="46"/>
      <c r="BD896" s="46"/>
    </row>
    <row r="897" spans="1:56">
      <c r="A897" s="81">
        <v>896</v>
      </c>
      <c r="B897" s="112">
        <v>0.68129471971823552</v>
      </c>
      <c r="C897" s="112">
        <v>0.50173027421873728</v>
      </c>
      <c r="D897" s="112">
        <v>9.9099996973492477E-2</v>
      </c>
      <c r="E897" s="112">
        <v>0.50448696102202573</v>
      </c>
      <c r="F897" s="112">
        <v>0.10867266716709212</v>
      </c>
      <c r="G897" s="112">
        <v>0.2612593954500475</v>
      </c>
      <c r="H897" s="112">
        <v>0.10641769203891371</v>
      </c>
      <c r="I897" s="112">
        <v>0.18911564228288547</v>
      </c>
      <c r="J897" s="112">
        <v>8.8728890314376141E-2</v>
      </c>
      <c r="K897" s="90">
        <v>5.9262310408464414E-2</v>
      </c>
      <c r="L897" s="91"/>
      <c r="M897" s="92">
        <v>896</v>
      </c>
      <c r="N897" s="115">
        <v>0.47132234577416315</v>
      </c>
      <c r="O897" s="115">
        <v>4.3371678772759379E-3</v>
      </c>
      <c r="P897" s="115">
        <v>-1.2866967854684628</v>
      </c>
      <c r="Q897" s="115">
        <v>1.1247380499437951E-2</v>
      </c>
      <c r="R897" s="115">
        <v>-1.2336178608234936</v>
      </c>
      <c r="S897" s="115">
        <v>-0.6394675903799093</v>
      </c>
      <c r="T897" s="115">
        <v>-1.2458066596021116</v>
      </c>
      <c r="U897" s="112">
        <v>-0.88115989161065555</v>
      </c>
      <c r="V897" s="112">
        <v>-1.3486239602517809</v>
      </c>
      <c r="W897" s="84">
        <v>-1.5609963129459741</v>
      </c>
      <c r="X897" s="46"/>
      <c r="Y897" s="85">
        <v>896</v>
      </c>
      <c r="Z897" s="112">
        <f>(幕後結果!$AB$2+幕後結果!$AB$4*幕後結果_最佳化!$N1898)*12/3</f>
        <v>0.53688012052040168</v>
      </c>
      <c r="AA897" s="112">
        <f>(幕後結果!$AC$2+幕後結果!$AC$4*幕後結果_最佳化!$O1898)*12/3</f>
        <v>-1.3309908729728104</v>
      </c>
      <c r="AB897" s="112">
        <f>(幕後結果!$AD$2+幕後結果!$AD$4*幕後結果_最佳化!$P1898)*12/3</f>
        <v>-0.5094454537283889</v>
      </c>
      <c r="AC897" s="112">
        <f>(幕後結果!$AE$2+幕後結果!$AE$4*幕後結果_最佳化!$Q1898)*12/3</f>
        <v>0.6215179111717114</v>
      </c>
      <c r="AD897" s="112">
        <f>(幕後結果!$AF$2+幕後結果!$AF$4*幕後結果_最佳化!$R1898)*12/3</f>
        <v>0.79252524567019789</v>
      </c>
      <c r="AE897" s="112">
        <f>(幕後結果!$AG$2+幕後結果!$AG$4*幕後結果_最佳化!$S1898)*12/3</f>
        <v>-1.044966487732967</v>
      </c>
      <c r="AF897" s="112">
        <f>(幕後結果!$AH$2+幕後結果!$AH$4*幕後結果_最佳化!$T1898)*12/3</f>
        <v>-1.181571598144777</v>
      </c>
      <c r="AG897" s="112">
        <f>(幕後結果!$AI$2+幕後結果!$AI$4*幕後結果_最佳化!$U1898)*12/3</f>
        <v>-0.73379650270969121</v>
      </c>
      <c r="AH897" s="112">
        <f>(幕後結果!$AJ$2+幕後結果!$AJ$4*幕後結果_最佳化!$V1898)*12/3</f>
        <v>-0.54399865508626921</v>
      </c>
      <c r="AI897" s="86">
        <f>(幕後結果!$AK$2+幕後結果!$AK$4*幕後結果_最佳化!$W1898)*12/3</f>
        <v>-1.4753248066993152</v>
      </c>
      <c r="AJ897" s="46"/>
      <c r="AK897" s="46"/>
      <c r="AL897" s="46"/>
      <c r="AM897" s="94">
        <v>896</v>
      </c>
      <c r="AN897" s="112">
        <f t="shared" si="170"/>
        <v>8.7629521926929854E-2</v>
      </c>
      <c r="AO897" s="112">
        <f t="shared" si="171"/>
        <v>0.16961019853922213</v>
      </c>
      <c r="AP897" s="112">
        <f t="shared" si="172"/>
        <v>0.11903197621293117</v>
      </c>
      <c r="AQ897" s="112">
        <f t="shared" si="173"/>
        <v>0.16116886733205557</v>
      </c>
      <c r="AR897" s="112">
        <f t="shared" si="174"/>
        <v>0.10016517311000463</v>
      </c>
      <c r="AS897" s="112">
        <f t="shared" si="175"/>
        <v>4.3738736678589372E-2</v>
      </c>
      <c r="AT897" s="112">
        <f t="shared" si="176"/>
        <v>5.8151604516787782E-2</v>
      </c>
      <c r="AU897" s="112">
        <f t="shared" si="177"/>
        <v>9.4888516775436929E-2</v>
      </c>
      <c r="AV897" s="112">
        <f t="shared" si="178"/>
        <v>0.10458357752843217</v>
      </c>
      <c r="AW897" s="112">
        <f t="shared" si="179"/>
        <v>6.1031827379610437E-2</v>
      </c>
      <c r="AX897" s="112">
        <f t="shared" si="180"/>
        <v>1</v>
      </c>
      <c r="AY897" s="112">
        <f>SUMPRODUCT(AN897:AW897,幕後結果_最佳化!$Z$1005:$AI$1005)</f>
        <v>0.32573320362872837</v>
      </c>
      <c r="AZ897" s="112">
        <f>(SUMPRODUCT(AN897:AW897,MMULT(AN897:AW897,幕後結果!$AB$9:$AK$18)))*252</f>
        <v>5.5452778471913287E-2</v>
      </c>
      <c r="BA897" s="112">
        <f t="shared" si="181"/>
        <v>0.2354841363487428</v>
      </c>
      <c r="BB897" s="88">
        <f t="shared" si="182"/>
        <v>1.2010711550007065</v>
      </c>
      <c r="BC897" s="46"/>
      <c r="BD897" s="46"/>
    </row>
    <row r="898" spans="1:56">
      <c r="A898" s="81">
        <v>897</v>
      </c>
      <c r="B898" s="112">
        <v>0.93146426570556451</v>
      </c>
      <c r="C898" s="112">
        <v>0.15744814986323719</v>
      </c>
      <c r="D898" s="112">
        <v>8.064454425487888E-2</v>
      </c>
      <c r="E898" s="112">
        <v>3.8140151583573756E-2</v>
      </c>
      <c r="F898" s="112">
        <v>0.71676005094942963</v>
      </c>
      <c r="G898" s="112">
        <v>0.85864806715042885</v>
      </c>
      <c r="H898" s="112">
        <v>0.35196378425762775</v>
      </c>
      <c r="I898" s="112">
        <v>0.88353244917914786</v>
      </c>
      <c r="J898" s="112">
        <v>0.88053847509859495</v>
      </c>
      <c r="K898" s="90">
        <v>0.23704969591987912</v>
      </c>
      <c r="L898" s="91"/>
      <c r="M898" s="92">
        <v>897</v>
      </c>
      <c r="N898" s="115">
        <v>1.4867855142587834</v>
      </c>
      <c r="O898" s="115">
        <v>-1.0050011424914551</v>
      </c>
      <c r="P898" s="115">
        <v>-1.4007491865016559</v>
      </c>
      <c r="Q898" s="115">
        <v>-1.7726887084962575</v>
      </c>
      <c r="R898" s="115">
        <v>0.57324340657581085</v>
      </c>
      <c r="S898" s="115">
        <v>1.0742651369715395</v>
      </c>
      <c r="T898" s="115">
        <v>-0.38002404220855157</v>
      </c>
      <c r="U898" s="112">
        <v>1.1928321870804319</v>
      </c>
      <c r="V898" s="112">
        <v>1.1776828918968674</v>
      </c>
      <c r="W898" s="84">
        <v>-0.71582503510965112</v>
      </c>
      <c r="X898" s="46"/>
      <c r="Y898" s="85">
        <v>897</v>
      </c>
      <c r="Z898" s="112">
        <f>(幕後結果!$AB$2+幕後結果!$AB$4*幕後結果_最佳化!$N1899)*12/3</f>
        <v>1.7976288203762898</v>
      </c>
      <c r="AA898" s="112">
        <f>(幕後結果!$AC$2+幕後結果!$AC$4*幕後結果_最佳化!$O1899)*12/3</f>
        <v>-2.6337040811206451</v>
      </c>
      <c r="AB898" s="112">
        <f>(幕後結果!$AD$2+幕後結果!$AD$4*幕後結果_最佳化!$P1899)*12/3</f>
        <v>-0.40488348055424445</v>
      </c>
      <c r="AC898" s="112">
        <f>(幕後結果!$AE$2+幕後結果!$AE$4*幕後結果_最佳化!$Q1899)*12/3</f>
        <v>-0.81315043327797865</v>
      </c>
      <c r="AD898" s="112">
        <f>(幕後結果!$AF$2+幕後結果!$AF$4*幕後結果_最佳化!$R1899)*12/3</f>
        <v>2.2595686424796333</v>
      </c>
      <c r="AE898" s="112">
        <f>(幕後結果!$AG$2+幕後結果!$AG$4*幕後結果_最佳化!$S1899)*12/3</f>
        <v>0.57675873348961837</v>
      </c>
      <c r="AF898" s="112">
        <f>(幕後結果!$AH$2+幕後結果!$AH$4*幕後結果_最佳化!$T1899)*12/3</f>
        <v>-0.74499450685667823</v>
      </c>
      <c r="AG898" s="112">
        <f>(幕後結果!$AI$2+幕後結果!$AI$4*幕後結果_最佳化!$U1899)*12/3</f>
        <v>0.16317244142604465</v>
      </c>
      <c r="AH898" s="112">
        <f>(幕後結果!$AJ$2+幕後結果!$AJ$4*幕後結果_最佳化!$V1899)*12/3</f>
        <v>2.6476881007568558</v>
      </c>
      <c r="AI898" s="86">
        <f>(幕後結果!$AK$2+幕後結果!$AK$4*幕後結果_最佳化!$W1899)*12/3</f>
        <v>-0.34223522442635929</v>
      </c>
      <c r="AJ898" s="46"/>
      <c r="AK898" s="46"/>
      <c r="AL898" s="46"/>
      <c r="AM898" s="94">
        <v>897</v>
      </c>
      <c r="AN898" s="112">
        <f t="shared" si="170"/>
        <v>8.2767573727672988E-2</v>
      </c>
      <c r="AO898" s="112">
        <f t="shared" si="171"/>
        <v>6.4166898829856905E-2</v>
      </c>
      <c r="AP898" s="112">
        <f t="shared" si="172"/>
        <v>1.0127442680384666E-2</v>
      </c>
      <c r="AQ898" s="112">
        <f t="shared" si="173"/>
        <v>0.1900057716284386</v>
      </c>
      <c r="AR898" s="112">
        <f t="shared" si="174"/>
        <v>3.1884109090045035E-2</v>
      </c>
      <c r="AS898" s="112">
        <f t="shared" si="175"/>
        <v>0.1514053445137282</v>
      </c>
      <c r="AT898" s="112">
        <f t="shared" si="176"/>
        <v>6.9044885816137186E-2</v>
      </c>
      <c r="AU898" s="112">
        <f t="shared" si="177"/>
        <v>0.18374303272865178</v>
      </c>
      <c r="AV898" s="112">
        <f t="shared" si="178"/>
        <v>6.1291911255912504E-2</v>
      </c>
      <c r="AW898" s="112">
        <f t="shared" si="179"/>
        <v>0.15556302972917221</v>
      </c>
      <c r="AX898" s="112">
        <f t="shared" si="180"/>
        <v>1</v>
      </c>
      <c r="AY898" s="112">
        <f>SUMPRODUCT(AN898:AW898,幕後結果_最佳化!$Z$1005:$AI$1005)</f>
        <v>0.28650179604616655</v>
      </c>
      <c r="AZ898" s="112">
        <f>(SUMPRODUCT(AN898:AW898,MMULT(AN898:AW898,幕後結果!$AB$9:$AK$18)))*252</f>
        <v>5.0913958546344583E-2</v>
      </c>
      <c r="BA898" s="112">
        <f t="shared" si="181"/>
        <v>0.22564121641744572</v>
      </c>
      <c r="BB898" s="88">
        <f t="shared" si="182"/>
        <v>1.0795979560555684</v>
      </c>
      <c r="BC898" s="46"/>
      <c r="BD898" s="46"/>
    </row>
    <row r="899" spans="1:56">
      <c r="A899" s="81">
        <v>898</v>
      </c>
      <c r="B899" s="112">
        <v>0.49693588419536394</v>
      </c>
      <c r="C899" s="112">
        <v>0.4631903186287456</v>
      </c>
      <c r="D899" s="112">
        <v>0.21262899937636526</v>
      </c>
      <c r="E899" s="112">
        <v>0.21099426847668501</v>
      </c>
      <c r="F899" s="112">
        <v>0.9933435200752061</v>
      </c>
      <c r="G899" s="112">
        <v>0.87272754087508364</v>
      </c>
      <c r="H899" s="112">
        <v>0.99211322627426513</v>
      </c>
      <c r="I899" s="112">
        <v>0.39841959096100332</v>
      </c>
      <c r="J899" s="112">
        <v>0.75421940276662025</v>
      </c>
      <c r="K899" s="90">
        <v>0.31459943025487913</v>
      </c>
      <c r="L899" s="91"/>
      <c r="M899" s="92">
        <v>898</v>
      </c>
      <c r="N899" s="115">
        <v>-7.6806748293514982E-3</v>
      </c>
      <c r="O899" s="115">
        <v>-9.2399499263703069E-2</v>
      </c>
      <c r="P899" s="115">
        <v>-0.79733241601915017</v>
      </c>
      <c r="Q899" s="115">
        <v>-0.80297612031822918</v>
      </c>
      <c r="R899" s="115">
        <v>2.4752857860251027</v>
      </c>
      <c r="S899" s="115">
        <v>1.1393794622923104</v>
      </c>
      <c r="T899" s="115">
        <v>2.4141135109937335</v>
      </c>
      <c r="U899" s="112">
        <v>-0.25743992964219253</v>
      </c>
      <c r="V899" s="112">
        <v>0.68782785226091292</v>
      </c>
      <c r="W899" s="84">
        <v>-0.48285476752605511</v>
      </c>
      <c r="X899" s="46"/>
      <c r="Y899" s="85">
        <v>898</v>
      </c>
      <c r="Z899" s="112">
        <f>(幕後結果!$AB$2+幕後結果!$AB$4*幕後結果_最佳化!$N1900)*12/3</f>
        <v>-5.7826269819811593E-2</v>
      </c>
      <c r="AA899" s="112">
        <f>(幕後結果!$AC$2+幕後結果!$AC$4*幕後結果_最佳化!$O1900)*12/3</f>
        <v>-1.5059192678489628</v>
      </c>
      <c r="AB899" s="112">
        <f>(幕後結果!$AD$2+幕後結果!$AD$4*幕後結果_最佳化!$P1900)*12/3</f>
        <v>-0.23977428959335878</v>
      </c>
      <c r="AC899" s="112">
        <f>(幕後結果!$AE$2+幕後結果!$AE$4*幕後結果_最佳化!$Q1900)*12/3</f>
        <v>0.10117284576616836</v>
      </c>
      <c r="AD899" s="112">
        <f>(幕後結果!$AF$2+幕後結果!$AF$4*幕後結果_最佳化!$R1900)*12/3</f>
        <v>4.2647272267504786</v>
      </c>
      <c r="AE899" s="112">
        <f>(幕後結果!$AG$2+幕後結果!$AG$4*幕後結果_最佳化!$S1900)*12/3</f>
        <v>1.4058108830473621</v>
      </c>
      <c r="AF899" s="112">
        <f>(幕後結果!$AH$2+幕後結果!$AH$4*幕後結果_最佳化!$T1900)*12/3</f>
        <v>1.6410271855628815</v>
      </c>
      <c r="AG899" s="112">
        <f>(幕後結果!$AI$2+幕後結果!$AI$4*幕後結果_最佳化!$U1900)*12/3</f>
        <v>0.1219406763443031</v>
      </c>
      <c r="AH899" s="112">
        <f>(幕後結果!$AJ$2+幕後結果!$AJ$4*幕後結果_最佳化!$V1900)*12/3</f>
        <v>3.0436341054688048</v>
      </c>
      <c r="AI899" s="86">
        <f>(幕後結果!$AK$2+幕後結果!$AK$4*幕後結果_最佳化!$W1900)*12/3</f>
        <v>0.35532345092926337</v>
      </c>
      <c r="AJ899" s="46"/>
      <c r="AK899" s="46"/>
      <c r="AL899" s="46"/>
      <c r="AM899" s="94">
        <v>898</v>
      </c>
      <c r="AN899" s="112">
        <f t="shared" si="170"/>
        <v>5.2722289978537902E-2</v>
      </c>
      <c r="AO899" s="112">
        <f t="shared" si="171"/>
        <v>0.11011331744032375</v>
      </c>
      <c r="AP899" s="112">
        <f t="shared" si="172"/>
        <v>8.1441827556249906E-4</v>
      </c>
      <c r="AQ899" s="112">
        <f t="shared" si="173"/>
        <v>0.12918250593729858</v>
      </c>
      <c r="AR899" s="112">
        <f t="shared" si="174"/>
        <v>8.0722622696595289E-2</v>
      </c>
      <c r="AS899" s="112">
        <f t="shared" si="175"/>
        <v>0.27524513615440294</v>
      </c>
      <c r="AT899" s="112">
        <f t="shared" si="176"/>
        <v>4.975956043075043E-2</v>
      </c>
      <c r="AU899" s="112">
        <f t="shared" si="177"/>
        <v>6.2408392052051849E-2</v>
      </c>
      <c r="AV899" s="112">
        <f t="shared" si="178"/>
        <v>0.14384500605826922</v>
      </c>
      <c r="AW899" s="112">
        <f t="shared" si="179"/>
        <v>9.5186750976207671E-2</v>
      </c>
      <c r="AX899" s="112">
        <f t="shared" si="180"/>
        <v>1.0000000000000002</v>
      </c>
      <c r="AY899" s="112">
        <f>SUMPRODUCT(AN899:AW899,幕後結果_最佳化!$Z$1005:$AI$1005)</f>
        <v>0.30724078618619766</v>
      </c>
      <c r="AZ899" s="112">
        <f>(SUMPRODUCT(AN899:AW899,MMULT(AN899:AW899,幕後結果!$AB$9:$AK$18)))*252</f>
        <v>5.6104627791671871E-2</v>
      </c>
      <c r="BA899" s="112">
        <f t="shared" si="181"/>
        <v>0.23686415472095365</v>
      </c>
      <c r="BB899" s="88">
        <f t="shared" si="182"/>
        <v>1.1160016444768261</v>
      </c>
      <c r="BC899" s="46"/>
      <c r="BD899" s="46"/>
    </row>
    <row r="900" spans="1:56">
      <c r="A900" s="81">
        <v>899</v>
      </c>
      <c r="B900" s="112">
        <v>0.92644775942256796</v>
      </c>
      <c r="C900" s="112">
        <v>0.37850692756782855</v>
      </c>
      <c r="D900" s="112">
        <v>3.400735787624809E-2</v>
      </c>
      <c r="E900" s="112">
        <v>0.38817200678416852</v>
      </c>
      <c r="F900" s="112">
        <v>0.69363272111590679</v>
      </c>
      <c r="G900" s="112">
        <v>0.77776291032629108</v>
      </c>
      <c r="H900" s="112">
        <v>0.17780392259461308</v>
      </c>
      <c r="I900" s="112">
        <v>4.3465584828351833E-2</v>
      </c>
      <c r="J900" s="112">
        <v>0.38043612272269312</v>
      </c>
      <c r="K900" s="90">
        <v>0.98243429510922264</v>
      </c>
      <c r="L900" s="91"/>
      <c r="M900" s="92">
        <v>899</v>
      </c>
      <c r="N900" s="115">
        <v>1.4498351995347287</v>
      </c>
      <c r="O900" s="115">
        <v>-0.30940449024940492</v>
      </c>
      <c r="P900" s="115">
        <v>-1.8249093120331854</v>
      </c>
      <c r="Q900" s="115">
        <v>-0.28408660284925663</v>
      </c>
      <c r="R900" s="115">
        <v>0.50617392555821439</v>
      </c>
      <c r="S900" s="115">
        <v>0.76465975066512681</v>
      </c>
      <c r="T900" s="115">
        <v>-0.92376660608079786</v>
      </c>
      <c r="U900" s="112">
        <v>-1.711812815058714</v>
      </c>
      <c r="V900" s="112">
        <v>-0.30433557414297352</v>
      </c>
      <c r="W900" s="84">
        <v>2.106840474609148</v>
      </c>
      <c r="X900" s="46"/>
      <c r="Y900" s="85">
        <v>899</v>
      </c>
      <c r="Z900" s="112">
        <f>(幕後結果!$AB$2+幕後結果!$AB$4*幕後結果_最佳化!$N1901)*12/3</f>
        <v>1.7517531424655519</v>
      </c>
      <c r="AA900" s="112">
        <f>(幕後結果!$AC$2+幕後結果!$AC$4*幕後結果_最佳化!$O1901)*12/3</f>
        <v>-1.6783315968721499</v>
      </c>
      <c r="AB900" s="112">
        <f>(幕後結果!$AD$2+幕後結果!$AD$4*幕後結果_最佳化!$P1901)*12/3</f>
        <v>-0.71266366785018109</v>
      </c>
      <c r="AC900" s="112">
        <f>(幕後結果!$AE$2+幕後結果!$AE$4*幕後結果_最佳化!$Q1901)*12/3</f>
        <v>0.28447843985000354</v>
      </c>
      <c r="AD900" s="112">
        <f>(幕後結果!$AF$2+幕後結果!$AF$4*幕後結果_最佳化!$R1901)*12/3</f>
        <v>2.6157705526570258</v>
      </c>
      <c r="AE900" s="112">
        <f>(幕後結果!$AG$2+幕後結果!$AG$4*幕後結果_最佳化!$S1901)*12/3</f>
        <v>0.55470114656739489</v>
      </c>
      <c r="AF900" s="112">
        <f>(幕後結果!$AH$2+幕後結果!$AH$4*幕後結果_最佳化!$T1901)*12/3</f>
        <v>-0.94000819093687238</v>
      </c>
      <c r="AG900" s="112">
        <f>(幕後結果!$AI$2+幕後結果!$AI$4*幕後結果_最佳化!$U1901)*12/3</f>
        <v>-1.0897932751970985</v>
      </c>
      <c r="AH900" s="112">
        <f>(幕後結果!$AJ$2+幕後結果!$AJ$4*幕後結果_最佳化!$V1901)*12/3</f>
        <v>1.2792981971695596</v>
      </c>
      <c r="AI900" s="86">
        <f>(幕後結果!$AK$2+幕後結果!$AK$4*幕後結果_最佳化!$W1901)*12/3</f>
        <v>1.6276953026364207</v>
      </c>
      <c r="AJ900" s="46"/>
      <c r="AK900" s="46"/>
      <c r="AL900" s="46"/>
      <c r="AM900" s="94">
        <v>899</v>
      </c>
      <c r="AN900" s="112">
        <f t="shared" ref="AN900:AN963" si="183">B1901/SUM($B1901:$K1901)</f>
        <v>3.1315917087189712E-2</v>
      </c>
      <c r="AO900" s="112">
        <f t="shared" ref="AO900:AO963" si="184">C1901/SUM($B1901:$K1901)</f>
        <v>0.23772995940125785</v>
      </c>
      <c r="AP900" s="112">
        <f t="shared" ref="AP900:AP963" si="185">D1901/SUM($B1901:$K1901)</f>
        <v>6.0974462386020105E-2</v>
      </c>
      <c r="AQ900" s="112">
        <f t="shared" ref="AQ900:AQ963" si="186">E1901/SUM($B1901:$K1901)</f>
        <v>0.25873216763388568</v>
      </c>
      <c r="AR900" s="112">
        <f t="shared" ref="AR900:AR963" si="187">F1901/SUM($B1901:$K1901)</f>
        <v>4.682061850473998E-3</v>
      </c>
      <c r="AS900" s="112">
        <f t="shared" ref="AS900:AS963" si="188">G1901/SUM($B1901:$K1901)</f>
        <v>5.8137593223283143E-2</v>
      </c>
      <c r="AT900" s="112">
        <f t="shared" ref="AT900:AT963" si="189">H1901/SUM($B1901:$K1901)</f>
        <v>0.20628649351053696</v>
      </c>
      <c r="AU900" s="112">
        <f t="shared" ref="AU900:AU963" si="190">I1901/SUM($B1901:$K1901)</f>
        <v>6.9683922469739368E-2</v>
      </c>
      <c r="AV900" s="112">
        <f t="shared" ref="AV900:AV963" si="191">J1901/SUM($B1901:$K1901)</f>
        <v>1.003168128509668E-2</v>
      </c>
      <c r="AW900" s="112">
        <f t="shared" ref="AW900:AW963" si="192">K1901/SUM($B1901:$K1901)</f>
        <v>6.2425741152516458E-2</v>
      </c>
      <c r="AX900" s="112">
        <f t="shared" ref="AX900:AX963" si="193">SUM(AN900:AW900)</f>
        <v>1</v>
      </c>
      <c r="AY900" s="112">
        <f>SUMPRODUCT(AN900:AW900,幕後結果_最佳化!$Z$1005:$AI$1005)</f>
        <v>-2.8143600009431655E-2</v>
      </c>
      <c r="AZ900" s="112">
        <f>(SUMPRODUCT(AN900:AW900,MMULT(AN900:AW900,幕後結果!$AB$9:$AK$18)))*252</f>
        <v>5.9147728197599586E-2</v>
      </c>
      <c r="BA900" s="112">
        <f t="shared" ref="BA900:BA963" si="194">AZ900^0.5</f>
        <v>0.24320305959752972</v>
      </c>
      <c r="BB900" s="88">
        <f t="shared" ref="BB900:BB963" si="195">(AY900-$BC$2)/$BA900</f>
        <v>-0.29211639083406199</v>
      </c>
      <c r="BC900" s="46"/>
      <c r="BD900" s="46"/>
    </row>
    <row r="901" spans="1:56">
      <c r="A901" s="81">
        <v>900</v>
      </c>
      <c r="B901" s="112">
        <v>0.52517637254033778</v>
      </c>
      <c r="C901" s="112">
        <v>0.95006888062760941</v>
      </c>
      <c r="D901" s="112">
        <v>0.99093207804779415</v>
      </c>
      <c r="E901" s="112">
        <v>0.49334767889922415</v>
      </c>
      <c r="F901" s="112">
        <v>0.8375702573610575</v>
      </c>
      <c r="G901" s="112">
        <v>0.75059832925391601</v>
      </c>
      <c r="H901" s="112">
        <v>0.64166151020900419</v>
      </c>
      <c r="I901" s="112">
        <v>0.14867778675766674</v>
      </c>
      <c r="J901" s="112">
        <v>0.49133040401959627</v>
      </c>
      <c r="K901" s="90">
        <v>0.22984523139881774</v>
      </c>
      <c r="L901" s="91"/>
      <c r="M901" s="92">
        <v>900</v>
      </c>
      <c r="N901" s="115">
        <v>6.3149754561885957E-2</v>
      </c>
      <c r="O901" s="115">
        <v>1.6455218585565401</v>
      </c>
      <c r="P901" s="115">
        <v>2.3628329198077247</v>
      </c>
      <c r="Q901" s="115">
        <v>-1.6675668986829092E-2</v>
      </c>
      <c r="R901" s="115">
        <v>0.98452084942517926</v>
      </c>
      <c r="S901" s="115">
        <v>0.6763738093495687</v>
      </c>
      <c r="T901" s="115">
        <v>0.36290349000808969</v>
      </c>
      <c r="U901" s="112">
        <v>-1.0421210216000085</v>
      </c>
      <c r="V901" s="112">
        <v>-2.1733165165578865E-2</v>
      </c>
      <c r="W901" s="84">
        <v>-0.73935664248004473</v>
      </c>
      <c r="X901" s="46"/>
      <c r="Y901" s="85">
        <v>900</v>
      </c>
      <c r="Z901" s="112">
        <f>(幕後結果!$AB$2+幕後結果!$AB$4*幕後結果_最佳化!$N1902)*12/3</f>
        <v>3.0113277902533375E-2</v>
      </c>
      <c r="AA901" s="112">
        <f>(幕後結果!$AC$2+幕後結果!$AC$4*幕後結果_最佳化!$O1902)*12/3</f>
        <v>0.89521721295312118</v>
      </c>
      <c r="AB901" s="112">
        <f>(幕後結果!$AD$2+幕後結果!$AD$4*幕後結果_最佳化!$P1902)*12/3</f>
        <v>2.6946004115639801</v>
      </c>
      <c r="AC901" s="112">
        <f>(幕後結果!$AE$2+幕後結果!$AE$4*幕後結果_最佳化!$Q1902)*12/3</f>
        <v>1.7212524420771047</v>
      </c>
      <c r="AD901" s="112">
        <f>(幕後結果!$AF$2+幕後結果!$AF$4*幕後結果_最佳化!$R1902)*12/3</f>
        <v>3.8996225885219125</v>
      </c>
      <c r="AE901" s="112">
        <f>(幕後結果!$AG$2+幕後結果!$AG$4*幕後結果_最佳化!$S1902)*12/3</f>
        <v>1.3302183494689521</v>
      </c>
      <c r="AF901" s="112">
        <f>(幕後結果!$AH$2+幕後結果!$AH$4*幕後結果_最佳化!$T1902)*12/3</f>
        <v>0.67111802272028209</v>
      </c>
      <c r="AG901" s="112">
        <f>(幕後結果!$AI$2+幕後結果!$AI$4*幕後結果_最佳化!$U1902)*12/3</f>
        <v>0.66293215266379779</v>
      </c>
      <c r="AH901" s="112">
        <f>(幕後結果!$AJ$2+幕後結果!$AJ$4*幕後結果_最佳化!$V1902)*12/3</f>
        <v>1.8149242439564102</v>
      </c>
      <c r="AI901" s="86">
        <f>(幕後結果!$AK$2+幕後結果!$AK$4*幕後結果_最佳化!$W1902)*12/3</f>
        <v>0.6566770977345846</v>
      </c>
      <c r="AJ901" s="46"/>
      <c r="AK901" s="46"/>
      <c r="AL901" s="46"/>
      <c r="AM901" s="94">
        <v>900</v>
      </c>
      <c r="AN901" s="112">
        <f t="shared" si="183"/>
        <v>8.4979063903863478E-2</v>
      </c>
      <c r="AO901" s="112">
        <f t="shared" si="184"/>
        <v>9.3948815836705252E-2</v>
      </c>
      <c r="AP901" s="112">
        <f t="shared" si="185"/>
        <v>3.1210910250419402E-2</v>
      </c>
      <c r="AQ901" s="112">
        <f t="shared" si="186"/>
        <v>5.0504319541744704E-2</v>
      </c>
      <c r="AR901" s="112">
        <f t="shared" si="187"/>
        <v>0.17791024988651277</v>
      </c>
      <c r="AS901" s="112">
        <f t="shared" si="188"/>
        <v>9.0760373457916405E-2</v>
      </c>
      <c r="AT901" s="112">
        <f t="shared" si="189"/>
        <v>8.5890382064692766E-2</v>
      </c>
      <c r="AU901" s="112">
        <f t="shared" si="190"/>
        <v>0.16167237906775947</v>
      </c>
      <c r="AV901" s="112">
        <f t="shared" si="191"/>
        <v>0.15677431592430263</v>
      </c>
      <c r="AW901" s="112">
        <f t="shared" si="192"/>
        <v>6.6349190066083238E-2</v>
      </c>
      <c r="AX901" s="112">
        <f t="shared" si="193"/>
        <v>1.0000000000000002</v>
      </c>
      <c r="AY901" s="112">
        <f>SUMPRODUCT(AN901:AW901,幕後結果_最佳化!$Z$1005:$AI$1005)</f>
        <v>0.52940875707379031</v>
      </c>
      <c r="AZ901" s="112">
        <f>(SUMPRODUCT(AN901:AW901,MMULT(AN901:AW901,幕後結果!$AB$9:$AK$18)))*252</f>
        <v>5.6936046187843092E-2</v>
      </c>
      <c r="BA901" s="112">
        <f t="shared" si="194"/>
        <v>0.23861275361523132</v>
      </c>
      <c r="BB901" s="88">
        <f t="shared" si="195"/>
        <v>2.0389050866002627</v>
      </c>
      <c r="BC901" s="46"/>
      <c r="BD901" s="46"/>
    </row>
    <row r="902" spans="1:56">
      <c r="A902" s="81">
        <v>901</v>
      </c>
      <c r="B902" s="112">
        <v>0.88148912158759596</v>
      </c>
      <c r="C902" s="112">
        <v>0.28201455903821993</v>
      </c>
      <c r="D902" s="112">
        <v>0.18635653829480314</v>
      </c>
      <c r="E902" s="112">
        <v>9.1035699840662287E-2</v>
      </c>
      <c r="F902" s="112">
        <v>0.11540538351927854</v>
      </c>
      <c r="G902" s="112">
        <v>1.6263088110757273E-2</v>
      </c>
      <c r="H902" s="112">
        <v>0.33783996222480295</v>
      </c>
      <c r="I902" s="112">
        <v>0.50675902455888466</v>
      </c>
      <c r="J902" s="112">
        <v>0.77302016561155895</v>
      </c>
      <c r="K902" s="90">
        <v>0.55385444597065892</v>
      </c>
      <c r="L902" s="91"/>
      <c r="M902" s="92">
        <v>901</v>
      </c>
      <c r="N902" s="115">
        <v>1.1824637098221826</v>
      </c>
      <c r="O902" s="115">
        <v>-0.57686727613164346</v>
      </c>
      <c r="P902" s="115">
        <v>-0.89140287373818083</v>
      </c>
      <c r="Q902" s="115">
        <v>-1.3344042752455301</v>
      </c>
      <c r="R902" s="115">
        <v>-1.1982729670686012</v>
      </c>
      <c r="S902" s="115">
        <v>-2.1378837896492029</v>
      </c>
      <c r="T902" s="115">
        <v>-0.41836547583544265</v>
      </c>
      <c r="U902" s="112">
        <v>1.6943172682524519E-2</v>
      </c>
      <c r="V902" s="112">
        <v>0.74883001106156677</v>
      </c>
      <c r="W902" s="84">
        <v>0.13540571218349576</v>
      </c>
      <c r="X902" s="46"/>
      <c r="Y902" s="85">
        <v>901</v>
      </c>
      <c r="Z902" s="112">
        <f>(幕後結果!$AB$2+幕後結果!$AB$4*幕後結果_最佳化!$N1903)*12/3</f>
        <v>1.4197979632967563</v>
      </c>
      <c r="AA902" s="112">
        <f>(幕後結果!$AC$2+幕後結果!$AC$4*幕後結果_最佳化!$O1903)*12/3</f>
        <v>-2.0701454128714687</v>
      </c>
      <c r="AB902" s="112">
        <f>(幕後結果!$AD$2+幕後結果!$AD$4*幕後結果_最佳化!$P1903)*12/3</f>
        <v>-1.1990079945747856E-2</v>
      </c>
      <c r="AC902" s="112">
        <f>(幕後結果!$AE$2+幕後結果!$AE$4*幕後結果_最佳化!$Q1903)*12/3</f>
        <v>-0.31930416852159849</v>
      </c>
      <c r="AD902" s="112">
        <f>(幕後結果!$AF$2+幕後結果!$AF$4*幕後結果_最佳化!$R1903)*12/3</f>
        <v>0.66560425224650865</v>
      </c>
      <c r="AE902" s="112">
        <f>(幕後結果!$AG$2+幕後結果!$AG$4*幕後結果_最佳化!$S1903)*12/3</f>
        <v>-2.8392892832679117</v>
      </c>
      <c r="AF902" s="112">
        <f>(幕後結果!$AH$2+幕後結果!$AH$4*幕後結果_最佳化!$T1903)*12/3</f>
        <v>-0.74096580216739705</v>
      </c>
      <c r="AG902" s="112">
        <f>(幕後結果!$AI$2+幕後結果!$AI$4*幕後結果_最佳化!$U1903)*12/3</f>
        <v>-0.87727571768788548</v>
      </c>
      <c r="AH902" s="112">
        <f>(幕後結果!$AJ$2+幕後結果!$AJ$4*幕後結果_最佳化!$V1903)*12/3</f>
        <v>1.7007024483167628</v>
      </c>
      <c r="AI902" s="86">
        <f>(幕後結果!$AK$2+幕後結果!$AK$4*幕後結果_最佳化!$W1903)*12/3</f>
        <v>-6.2995886290803549E-2</v>
      </c>
      <c r="AJ902" s="46"/>
      <c r="AK902" s="46"/>
      <c r="AL902" s="46"/>
      <c r="AM902" s="94">
        <v>901</v>
      </c>
      <c r="AN902" s="112">
        <f t="shared" si="183"/>
        <v>0.17692152903605299</v>
      </c>
      <c r="AO902" s="112">
        <f t="shared" si="184"/>
        <v>0.10539036191824257</v>
      </c>
      <c r="AP902" s="112">
        <f t="shared" si="185"/>
        <v>0.12583780607409939</v>
      </c>
      <c r="AQ902" s="112">
        <f t="shared" si="186"/>
        <v>0.14423935355896947</v>
      </c>
      <c r="AR902" s="112">
        <f t="shared" si="187"/>
        <v>8.5023467029497701E-2</v>
      </c>
      <c r="AS902" s="112">
        <f t="shared" si="188"/>
        <v>4.4708836015429104E-2</v>
      </c>
      <c r="AT902" s="112">
        <f t="shared" si="189"/>
        <v>5.4798392368148208E-2</v>
      </c>
      <c r="AU902" s="112">
        <f t="shared" si="190"/>
        <v>0.19536768920959888</v>
      </c>
      <c r="AV902" s="112">
        <f t="shared" si="191"/>
        <v>5.7484183562257027E-2</v>
      </c>
      <c r="AW902" s="112">
        <f t="shared" si="192"/>
        <v>1.0228381227704669E-2</v>
      </c>
      <c r="AX902" s="112">
        <f t="shared" si="193"/>
        <v>1</v>
      </c>
      <c r="AY902" s="112">
        <f>SUMPRODUCT(AN902:AW902,幕後結果_最佳化!$Z$1005:$AI$1005)</f>
        <v>0.33815687662375998</v>
      </c>
      <c r="AZ902" s="112">
        <f>(SUMPRODUCT(AN902:AW902,MMULT(AN902:AW902,幕後結果!$AB$9:$AK$18)))*252</f>
        <v>6.0008475226485503E-2</v>
      </c>
      <c r="BA902" s="112">
        <f t="shared" si="194"/>
        <v>0.24496627365105897</v>
      </c>
      <c r="BB902" s="88">
        <f t="shared" si="195"/>
        <v>1.2052960279925604</v>
      </c>
      <c r="BC902" s="46"/>
      <c r="BD902" s="46"/>
    </row>
    <row r="903" spans="1:56">
      <c r="A903" s="81">
        <v>902</v>
      </c>
      <c r="B903" s="112">
        <v>0.77791986019513937</v>
      </c>
      <c r="C903" s="112">
        <v>0.71496490204759833</v>
      </c>
      <c r="D903" s="112">
        <v>0.44482596736500413</v>
      </c>
      <c r="E903" s="112">
        <v>0.50748554620946162</v>
      </c>
      <c r="F903" s="112">
        <v>0.56451426502401114</v>
      </c>
      <c r="G903" s="112">
        <v>0.95139961179636923</v>
      </c>
      <c r="H903" s="112">
        <v>0.9631162471917174</v>
      </c>
      <c r="I903" s="112">
        <v>0.98207519715386415</v>
      </c>
      <c r="J903" s="112">
        <v>0.3839352387496997</v>
      </c>
      <c r="K903" s="90">
        <v>0.37571801904096058</v>
      </c>
      <c r="L903" s="91"/>
      <c r="M903" s="92">
        <v>902</v>
      </c>
      <c r="N903" s="115">
        <v>0.76518686570640926</v>
      </c>
      <c r="O903" s="115">
        <v>0.56794812023102148</v>
      </c>
      <c r="P903" s="115">
        <v>-0.13874464869323322</v>
      </c>
      <c r="Q903" s="115">
        <v>1.8764582919745074E-2</v>
      </c>
      <c r="R903" s="115">
        <v>0.16242463822264561</v>
      </c>
      <c r="S903" s="115">
        <v>1.6585784044744201</v>
      </c>
      <c r="T903" s="115">
        <v>1.7880527011214551</v>
      </c>
      <c r="U903" s="112">
        <v>2.0986291382497262</v>
      </c>
      <c r="V903" s="112">
        <v>-0.29516154386024962</v>
      </c>
      <c r="W903" s="84">
        <v>-0.31674639995375864</v>
      </c>
      <c r="X903" s="46"/>
      <c r="Y903" s="85">
        <v>902</v>
      </c>
      <c r="Z903" s="112">
        <f>(幕後結果!$AB$2+幕後結果!$AB$4*幕後結果_最佳化!$N1904)*12/3</f>
        <v>0.90172773187319599</v>
      </c>
      <c r="AA903" s="112">
        <f>(幕後結果!$AC$2+幕後結果!$AC$4*幕後結果_最佳化!$O1904)*12/3</f>
        <v>-0.52876143728032665</v>
      </c>
      <c r="AB903" s="112">
        <f>(幕後結果!$AD$2+幕後結果!$AD$4*幕後結果_最佳化!$P1904)*12/3</f>
        <v>0.630367748410541</v>
      </c>
      <c r="AC903" s="112">
        <f>(幕後結果!$AE$2+幕後結果!$AE$4*幕後結果_最佳化!$Q1904)*12/3</f>
        <v>1.0126066982970277</v>
      </c>
      <c r="AD903" s="112">
        <f>(幕後結果!$AF$2+幕後結果!$AF$4*幕後結果_最佳化!$R1904)*12/3</f>
        <v>2.6186930883272286</v>
      </c>
      <c r="AE903" s="112">
        <f>(幕後結果!$AG$2+幕後結果!$AG$4*幕後結果_最佳化!$S1904)*12/3</f>
        <v>1.7543637766067157</v>
      </c>
      <c r="AF903" s="112">
        <f>(幕後結果!$AH$2+幕後結果!$AH$4*幕後結果_最佳化!$T1904)*12/3</f>
        <v>1.0781597752112109</v>
      </c>
      <c r="AG903" s="112">
        <f>(幕後結果!$AI$2+幕後結果!$AI$4*幕後結果_最佳化!$U1904)*12/3</f>
        <v>2.5094473787107954</v>
      </c>
      <c r="AH903" s="112">
        <f>(幕後結果!$AJ$2+幕後結果!$AJ$4*幕後結果_最佳化!$V1904)*12/3</f>
        <v>1.2511035644971114</v>
      </c>
      <c r="AI903" s="86">
        <f>(幕後結果!$AK$2+幕後結果!$AK$4*幕後結果_最佳化!$W1904)*12/3</f>
        <v>0.3003187229840738</v>
      </c>
      <c r="AJ903" s="46"/>
      <c r="AK903" s="46"/>
      <c r="AL903" s="46"/>
      <c r="AM903" s="94">
        <v>902</v>
      </c>
      <c r="AN903" s="112">
        <f t="shared" si="183"/>
        <v>1.6717058020398159E-2</v>
      </c>
      <c r="AO903" s="112">
        <f t="shared" si="184"/>
        <v>8.8631620410205281E-2</v>
      </c>
      <c r="AP903" s="112">
        <f t="shared" si="185"/>
        <v>0.15610844802641355</v>
      </c>
      <c r="AQ903" s="112">
        <f t="shared" si="186"/>
        <v>0.11653382958671185</v>
      </c>
      <c r="AR903" s="112">
        <f t="shared" si="187"/>
        <v>8.6258071126093225E-2</v>
      </c>
      <c r="AS903" s="112">
        <f t="shared" si="188"/>
        <v>0.15475874438013623</v>
      </c>
      <c r="AT903" s="112">
        <f t="shared" si="189"/>
        <v>9.0122336467914288E-2</v>
      </c>
      <c r="AU903" s="112">
        <f t="shared" si="190"/>
        <v>7.0071922455591712E-2</v>
      </c>
      <c r="AV903" s="112">
        <f t="shared" si="191"/>
        <v>0.17204504488944586</v>
      </c>
      <c r="AW903" s="112">
        <f t="shared" si="192"/>
        <v>4.8752924637089863E-2</v>
      </c>
      <c r="AX903" s="112">
        <f t="shared" si="193"/>
        <v>1</v>
      </c>
      <c r="AY903" s="112">
        <f>SUMPRODUCT(AN903:AW903,幕後結果_最佳化!$Z$1005:$AI$1005)</f>
        <v>0.44704477877002602</v>
      </c>
      <c r="AZ903" s="112">
        <f>(SUMPRODUCT(AN903:AW903,MMULT(AN903:AW903,幕後結果!$AB$9:$AK$18)))*252</f>
        <v>4.7149443065741377E-2</v>
      </c>
      <c r="BA903" s="112">
        <f t="shared" si="194"/>
        <v>0.21713922507400954</v>
      </c>
      <c r="BB903" s="88">
        <f t="shared" si="195"/>
        <v>1.8612241921388348</v>
      </c>
      <c r="BC903" s="46"/>
      <c r="BD903" s="46"/>
    </row>
    <row r="904" spans="1:56">
      <c r="A904" s="81">
        <v>903</v>
      </c>
      <c r="B904" s="112">
        <v>0.74915263796888065</v>
      </c>
      <c r="C904" s="112">
        <v>0.18599918708635466</v>
      </c>
      <c r="D904" s="112">
        <v>0.50290871760017519</v>
      </c>
      <c r="E904" s="112">
        <v>0.93497887296577398</v>
      </c>
      <c r="F904" s="112">
        <v>0.78842517847133053</v>
      </c>
      <c r="G904" s="112">
        <v>0.58915271650773349</v>
      </c>
      <c r="H904" s="112">
        <v>0.72313246558399324</v>
      </c>
      <c r="I904" s="112">
        <v>1.2571694528661803E-2</v>
      </c>
      <c r="J904" s="112">
        <v>2.6052185718636878E-2</v>
      </c>
      <c r="K904" s="90">
        <v>3.7099899149603655E-2</v>
      </c>
      <c r="L904" s="91"/>
      <c r="M904" s="92">
        <v>903</v>
      </c>
      <c r="N904" s="115">
        <v>0.67182560813544678</v>
      </c>
      <c r="O904" s="115">
        <v>-0.89273635957721875</v>
      </c>
      <c r="P904" s="115">
        <v>7.291138379336138E-3</v>
      </c>
      <c r="Q904" s="115">
        <v>1.513935283886684</v>
      </c>
      <c r="R904" s="115">
        <v>0.80096891280359872</v>
      </c>
      <c r="S904" s="115">
        <v>0.22536599021801965</v>
      </c>
      <c r="T904" s="115">
        <v>0.59217252019603228</v>
      </c>
      <c r="U904" s="112">
        <v>-2.2391925703916811</v>
      </c>
      <c r="V904" s="112">
        <v>-1.9422704245487212</v>
      </c>
      <c r="W904" s="84">
        <v>-1.7853793964672358</v>
      </c>
      <c r="X904" s="46"/>
      <c r="Y904" s="85">
        <v>903</v>
      </c>
      <c r="Z904" s="112">
        <f>(幕後結果!$AB$2+幕後結果!$AB$4*幕後結果_最佳化!$N1905)*12/3</f>
        <v>0.78581502548212789</v>
      </c>
      <c r="AA904" s="112">
        <f>(幕後結果!$AC$2+幕後結果!$AC$4*幕後結果_最佳化!$O1905)*12/3</f>
        <v>-2.5498028745961165</v>
      </c>
      <c r="AB904" s="112">
        <f>(幕後結果!$AD$2+幕後結果!$AD$4*幕後結果_最佳化!$P1905)*12/3</f>
        <v>0.58035419452876691</v>
      </c>
      <c r="AC904" s="112">
        <f>(幕後結果!$AE$2+幕後結果!$AE$4*幕後結果_最佳化!$Q1905)*12/3</f>
        <v>1.8729668208069477</v>
      </c>
      <c r="AD904" s="112">
        <f>(幕後結果!$AF$2+幕後結果!$AF$4*幕後結果_最佳化!$R1905)*12/3</f>
        <v>3.1918610593753272</v>
      </c>
      <c r="AE904" s="112">
        <f>(幕後結果!$AG$2+幕後結果!$AG$4*幕後結果_最佳化!$S1905)*12/3</f>
        <v>8.0510170118939725E-2</v>
      </c>
      <c r="AF904" s="112">
        <f>(幕後結果!$AH$2+幕後結果!$AH$4*幕後結果_最佳化!$T1905)*12/3</f>
        <v>0.41034497492340832</v>
      </c>
      <c r="AG904" s="112">
        <f>(幕後結果!$AI$2+幕後結果!$AI$4*幕後結果_最佳化!$U1905)*12/3</f>
        <v>-0.3613166888721957</v>
      </c>
      <c r="AH904" s="112">
        <f>(幕後結果!$AJ$2+幕後結果!$AJ$4*幕後結果_最佳化!$V1905)*12/3</f>
        <v>4.0227473201724928E-2</v>
      </c>
      <c r="AI904" s="86">
        <f>(幕後結果!$AK$2+幕後結果!$AK$4*幕後結果_最佳化!$W1905)*12/3</f>
        <v>-1.2659305162474095</v>
      </c>
      <c r="AJ904" s="46"/>
      <c r="AK904" s="46"/>
      <c r="AL904" s="46"/>
      <c r="AM904" s="94">
        <v>903</v>
      </c>
      <c r="AN904" s="112">
        <f t="shared" si="183"/>
        <v>0.16730432603837003</v>
      </c>
      <c r="AO904" s="112">
        <f t="shared" si="184"/>
        <v>4.7465997638328754E-2</v>
      </c>
      <c r="AP904" s="112">
        <f t="shared" si="185"/>
        <v>0.11557325364797175</v>
      </c>
      <c r="AQ904" s="112">
        <f t="shared" si="186"/>
        <v>5.4325244486261429E-2</v>
      </c>
      <c r="AR904" s="112">
        <f t="shared" si="187"/>
        <v>5.4880358038010488E-2</v>
      </c>
      <c r="AS904" s="112">
        <f t="shared" si="188"/>
        <v>0.11391635750292088</v>
      </c>
      <c r="AT904" s="112">
        <f t="shared" si="189"/>
        <v>2.4584314173328639E-2</v>
      </c>
      <c r="AU904" s="112">
        <f t="shared" si="190"/>
        <v>0.12393739998720575</v>
      </c>
      <c r="AV904" s="112">
        <f t="shared" si="191"/>
        <v>0.1851014448162964</v>
      </c>
      <c r="AW904" s="112">
        <f t="shared" si="192"/>
        <v>0.1129113036713057</v>
      </c>
      <c r="AX904" s="112">
        <f t="shared" si="193"/>
        <v>0.99999999999999978</v>
      </c>
      <c r="AY904" s="112">
        <f>SUMPRODUCT(AN904:AW904,幕後結果_最佳化!$Z$1005:$AI$1005)</f>
        <v>0.39606682818564276</v>
      </c>
      <c r="AZ904" s="112">
        <f>(SUMPRODUCT(AN904:AW904,MMULT(AN904:AW904,幕後結果!$AB$9:$AK$18)))*252</f>
        <v>5.2755712347116047E-2</v>
      </c>
      <c r="BA904" s="112">
        <f t="shared" si="194"/>
        <v>0.22968611700996655</v>
      </c>
      <c r="BB904" s="88">
        <f t="shared" si="195"/>
        <v>1.5376063333001451</v>
      </c>
      <c r="BC904" s="46"/>
      <c r="BD904" s="46"/>
    </row>
    <row r="905" spans="1:56">
      <c r="A905" s="81">
        <v>904</v>
      </c>
      <c r="B905" s="112">
        <v>0.49808231747103782</v>
      </c>
      <c r="C905" s="112">
        <v>0.6946612824894034</v>
      </c>
      <c r="D905" s="112">
        <v>1.4012836319371225E-2</v>
      </c>
      <c r="E905" s="112">
        <v>2.8991571647947634E-2</v>
      </c>
      <c r="F905" s="112">
        <v>0.72888006989636267</v>
      </c>
      <c r="G905" s="112">
        <v>3.9935376757797014E-2</v>
      </c>
      <c r="H905" s="112">
        <v>0.98748538028188015</v>
      </c>
      <c r="I905" s="112">
        <v>0.57728834249593208</v>
      </c>
      <c r="J905" s="112">
        <v>5.0619127456969837E-2</v>
      </c>
      <c r="K905" s="90">
        <v>0.25590858016360674</v>
      </c>
      <c r="L905" s="91"/>
      <c r="M905" s="92">
        <v>904</v>
      </c>
      <c r="N905" s="115">
        <v>-4.8069357608138009E-3</v>
      </c>
      <c r="O905" s="115">
        <v>0.50910670105808209</v>
      </c>
      <c r="P905" s="115">
        <v>-2.1969268257150842</v>
      </c>
      <c r="Q905" s="115">
        <v>-1.8958253449053044</v>
      </c>
      <c r="R905" s="115">
        <v>0.60942939293794929</v>
      </c>
      <c r="S905" s="115">
        <v>-1.7514364817702892</v>
      </c>
      <c r="T905" s="115">
        <v>2.2409511502402792</v>
      </c>
      <c r="U905" s="112">
        <v>0.1949612097354449</v>
      </c>
      <c r="V905" s="112">
        <v>-1.6388799944335564</v>
      </c>
      <c r="W905" s="84">
        <v>-0.65601082330283633</v>
      </c>
      <c r="X905" s="46"/>
      <c r="Y905" s="85">
        <v>904</v>
      </c>
      <c r="Z905" s="112">
        <f>(幕後結果!$AB$2+幕後結果!$AB$4*幕後結果_最佳化!$N1906)*12/3</f>
        <v>-5.4258377938719855E-2</v>
      </c>
      <c r="AA905" s="112">
        <f>(幕後結果!$AC$2+幕後結果!$AC$4*幕後結果_最佳化!$O1906)*12/3</f>
        <v>-0.67675017229809098</v>
      </c>
      <c r="AB905" s="112">
        <f>(幕後結果!$AD$2+幕後結果!$AD$4*幕後結果_最佳化!$P1906)*12/3</f>
        <v>-1.3897892892881281</v>
      </c>
      <c r="AC905" s="112">
        <f>(幕後結果!$AE$2+幕後結果!$AE$4*幕後結果_最佳化!$Q1906)*12/3</f>
        <v>-0.91700160721309076</v>
      </c>
      <c r="AD905" s="112">
        <f>(幕後結果!$AF$2+幕後結果!$AF$4*幕後結果_最佳化!$R1906)*12/3</f>
        <v>2.0907536522367809</v>
      </c>
      <c r="AE905" s="112">
        <f>(幕後結果!$AG$2+幕後結果!$AG$4*幕後結果_最佳化!$S1906)*12/3</f>
        <v>-1.8172649225309201</v>
      </c>
      <c r="AF905" s="112">
        <f>(幕後結果!$AH$2+幕後結果!$AH$4*幕後結果_最佳化!$T1906)*12/3</f>
        <v>1.2263076760538858</v>
      </c>
      <c r="AG905" s="112">
        <f>(幕後結果!$AI$2+幕後結果!$AI$4*幕後結果_最佳化!$U1906)*12/3</f>
        <v>-0.82247457193139739</v>
      </c>
      <c r="AH905" s="112">
        <f>(幕後結果!$AJ$2+幕後結果!$AJ$4*幕後結果_最佳化!$V1906)*12/3</f>
        <v>0.33135496499618111</v>
      </c>
      <c r="AI905" s="86">
        <f>(幕後結果!$AK$2+幕後結果!$AK$4*幕後結果_最佳化!$W1906)*12/3</f>
        <v>-0.55777465817154703</v>
      </c>
      <c r="AJ905" s="46"/>
      <c r="AK905" s="46"/>
      <c r="AL905" s="46"/>
      <c r="AM905" s="94">
        <v>904</v>
      </c>
      <c r="AN905" s="112">
        <f t="shared" si="183"/>
        <v>8.3069706737742055E-2</v>
      </c>
      <c r="AO905" s="112">
        <f t="shared" si="184"/>
        <v>3.9971213887323526E-2</v>
      </c>
      <c r="AP905" s="112">
        <f t="shared" si="185"/>
        <v>0.25148199678415745</v>
      </c>
      <c r="AQ905" s="112">
        <f t="shared" si="186"/>
        <v>6.1212119362748368E-2</v>
      </c>
      <c r="AR905" s="112">
        <f t="shared" si="187"/>
        <v>1.4183068450373747E-2</v>
      </c>
      <c r="AS905" s="112">
        <f t="shared" si="188"/>
        <v>0.19180816888171118</v>
      </c>
      <c r="AT905" s="112">
        <f t="shared" si="189"/>
        <v>1.7212467281510276E-2</v>
      </c>
      <c r="AU905" s="112">
        <f t="shared" si="190"/>
        <v>0.25140193351766177</v>
      </c>
      <c r="AV905" s="112">
        <f t="shared" si="191"/>
        <v>2.2706877429873144E-2</v>
      </c>
      <c r="AW905" s="112">
        <f t="shared" si="192"/>
        <v>6.6952447666898465E-2</v>
      </c>
      <c r="AX905" s="112">
        <f t="shared" si="193"/>
        <v>0.99999999999999989</v>
      </c>
      <c r="AY905" s="112">
        <f>SUMPRODUCT(AN905:AW905,幕後結果_最佳化!$Z$1005:$AI$1005)</f>
        <v>0.24579349429226233</v>
      </c>
      <c r="AZ905" s="112">
        <f>(SUMPRODUCT(AN905:AW905,MMULT(AN905:AW905,幕後結果!$AB$9:$AK$18)))*252</f>
        <v>6.0225497722204389E-2</v>
      </c>
      <c r="BA905" s="112">
        <f t="shared" si="194"/>
        <v>0.24540883790565568</v>
      </c>
      <c r="BB905" s="88">
        <f t="shared" si="195"/>
        <v>0.82675708024118577</v>
      </c>
      <c r="BC905" s="46"/>
      <c r="BD905" s="46"/>
    </row>
    <row r="906" spans="1:56">
      <c r="A906" s="81">
        <v>905</v>
      </c>
      <c r="B906" s="112">
        <v>2.4869716595177449E-2</v>
      </c>
      <c r="C906" s="112">
        <v>0.12928171989876125</v>
      </c>
      <c r="D906" s="112">
        <v>0.72919301759529676</v>
      </c>
      <c r="E906" s="112">
        <v>0.42818182742582578</v>
      </c>
      <c r="F906" s="112">
        <v>0.20796989101988839</v>
      </c>
      <c r="G906" s="112">
        <v>0.64224988066176714</v>
      </c>
      <c r="H906" s="112">
        <v>0.44967872050798396</v>
      </c>
      <c r="I906" s="112">
        <v>7.9409858261442867E-2</v>
      </c>
      <c r="J906" s="112">
        <v>0.64121300510344614</v>
      </c>
      <c r="K906" s="90">
        <v>0.31829695495728094</v>
      </c>
      <c r="L906" s="91"/>
      <c r="M906" s="92">
        <v>905</v>
      </c>
      <c r="N906" s="115">
        <v>-1.9621980301927808</v>
      </c>
      <c r="O906" s="115">
        <v>-1.1297930443741697</v>
      </c>
      <c r="P906" s="115">
        <v>0.61037418487719242</v>
      </c>
      <c r="Q906" s="115">
        <v>-0.18100499561479219</v>
      </c>
      <c r="R906" s="115">
        <v>-0.8134854552470655</v>
      </c>
      <c r="S906" s="115">
        <v>0.3644791524844998</v>
      </c>
      <c r="T906" s="115">
        <v>-0.12647310014883653</v>
      </c>
      <c r="U906" s="112">
        <v>-1.4090522574222339</v>
      </c>
      <c r="V906" s="112">
        <v>0.3617029935444267</v>
      </c>
      <c r="W906" s="84">
        <v>-0.47246641301693404</v>
      </c>
      <c r="X906" s="46"/>
      <c r="Y906" s="85">
        <v>905</v>
      </c>
      <c r="Z906" s="112">
        <f>(幕後結果!$AB$2+幕後結果!$AB$4*幕後結果_最佳化!$N1907)*12/3</f>
        <v>-2.4844580680931854</v>
      </c>
      <c r="AA906" s="112">
        <f>(幕後結果!$AC$2+幕後結果!$AC$4*幕後結果_最佳化!$O1907)*12/3</f>
        <v>-3.1053416123231976</v>
      </c>
      <c r="AB906" s="112">
        <f>(幕後結果!$AD$2+幕後結果!$AD$4*幕後結果_最佳化!$P1907)*12/3</f>
        <v>0.28519666814224115</v>
      </c>
      <c r="AC906" s="112">
        <f>(幕後結果!$AE$2+幕後結果!$AE$4*幕後結果_最佳化!$Q1907)*12/3</f>
        <v>0.58813257154613818</v>
      </c>
      <c r="AD906" s="112">
        <f>(幕後結果!$AF$2+幕後結果!$AF$4*幕後結果_最佳化!$R1907)*12/3</f>
        <v>0.43134672787421469</v>
      </c>
      <c r="AE906" s="112">
        <f>(幕後結果!$AG$2+幕後結果!$AG$4*幕後結果_最佳化!$S1907)*12/3</f>
        <v>-0.19022423775389383</v>
      </c>
      <c r="AF906" s="112">
        <f>(幕後結果!$AH$2+幕後結果!$AH$4*幕後結果_最佳化!$T1907)*12/3</f>
        <v>-0.28918950379602537</v>
      </c>
      <c r="AG906" s="112">
        <f>(幕後結果!$AI$2+幕後結果!$AI$4*幕後結果_最佳化!$U1907)*12/3</f>
        <v>-1.4083869511667826</v>
      </c>
      <c r="AH906" s="112">
        <f>(幕後結果!$AJ$2+幕後結果!$AJ$4*幕後結果_最佳化!$V1907)*12/3</f>
        <v>0.92721772277258074</v>
      </c>
      <c r="AI906" s="86">
        <f>(幕後結果!$AK$2+幕後結果!$AK$4*幕後結果_最佳化!$W1907)*12/3</f>
        <v>-0.91408748956779595</v>
      </c>
      <c r="AJ906" s="46"/>
      <c r="AK906" s="46"/>
      <c r="AL906" s="46"/>
      <c r="AM906" s="94">
        <v>905</v>
      </c>
      <c r="AN906" s="112">
        <f t="shared" si="183"/>
        <v>1.74992365920392E-2</v>
      </c>
      <c r="AO906" s="112">
        <f t="shared" si="184"/>
        <v>0.18564242780633025</v>
      </c>
      <c r="AP906" s="112">
        <f t="shared" si="185"/>
        <v>2.4502193753238283E-2</v>
      </c>
      <c r="AQ906" s="112">
        <f t="shared" si="186"/>
        <v>0.13435930042458288</v>
      </c>
      <c r="AR906" s="112">
        <f t="shared" si="187"/>
        <v>0.1457593703570772</v>
      </c>
      <c r="AS906" s="112">
        <f t="shared" si="188"/>
        <v>1.5352573003902664E-2</v>
      </c>
      <c r="AT906" s="112">
        <f t="shared" si="189"/>
        <v>0.1729758071504803</v>
      </c>
      <c r="AU906" s="112">
        <f t="shared" si="190"/>
        <v>0.15483353709588885</v>
      </c>
      <c r="AV906" s="112">
        <f t="shared" si="191"/>
        <v>7.8966847969692514E-2</v>
      </c>
      <c r="AW906" s="112">
        <f t="shared" si="192"/>
        <v>7.0108705846767899E-2</v>
      </c>
      <c r="AX906" s="112">
        <f t="shared" si="193"/>
        <v>1.0000000000000002</v>
      </c>
      <c r="AY906" s="112">
        <f>SUMPRODUCT(AN906:AW906,幕後結果_最佳化!$Z$1005:$AI$1005)</f>
        <v>0.32461137188768552</v>
      </c>
      <c r="AZ906" s="112">
        <f>(SUMPRODUCT(AN906:AW906,MMULT(AN906:AW906,幕後結果!$AB$9:$AK$18)))*252</f>
        <v>6.0002916879112037E-2</v>
      </c>
      <c r="BA906" s="112">
        <f t="shared" si="194"/>
        <v>0.24495492826051088</v>
      </c>
      <c r="BB906" s="88">
        <f t="shared" si="195"/>
        <v>1.1500539053783967</v>
      </c>
      <c r="BC906" s="46"/>
      <c r="BD906" s="46"/>
    </row>
    <row r="907" spans="1:56">
      <c r="A907" s="81">
        <v>906</v>
      </c>
      <c r="B907" s="112">
        <v>0.46628676067015373</v>
      </c>
      <c r="C907" s="112">
        <v>0.73505876586445629</v>
      </c>
      <c r="D907" s="112">
        <v>0.3753239438881335</v>
      </c>
      <c r="E907" s="112">
        <v>0.34491490368516486</v>
      </c>
      <c r="F907" s="112">
        <v>0.15913918612921418</v>
      </c>
      <c r="G907" s="112">
        <v>0.34183595865962446</v>
      </c>
      <c r="H907" s="112">
        <v>0.82937522381255468</v>
      </c>
      <c r="I907" s="112">
        <v>0.11301442643552395</v>
      </c>
      <c r="J907" s="112">
        <v>0.5788380310098511</v>
      </c>
      <c r="K907" s="90">
        <v>0.14167879507456593</v>
      </c>
      <c r="L907" s="91"/>
      <c r="M907" s="92">
        <v>906</v>
      </c>
      <c r="N907" s="115">
        <v>-8.4607393052747101E-2</v>
      </c>
      <c r="O907" s="115">
        <v>0.62818543845277319</v>
      </c>
      <c r="P907" s="115">
        <v>-0.31778518698964703</v>
      </c>
      <c r="Q907" s="115">
        <v>-0.39908604099744538</v>
      </c>
      <c r="R907" s="115">
        <v>-0.99800203416546973</v>
      </c>
      <c r="S907" s="115">
        <v>-0.40745761631245903</v>
      </c>
      <c r="T907" s="115">
        <v>0.9516992056131347</v>
      </c>
      <c r="U907" s="112">
        <v>-1.2106518775621229</v>
      </c>
      <c r="V907" s="112">
        <v>0.19892177234724337</v>
      </c>
      <c r="W907" s="84">
        <v>-1.0728072880726476</v>
      </c>
      <c r="X907" s="46"/>
      <c r="Y907" s="85">
        <v>906</v>
      </c>
      <c r="Z907" s="112">
        <f>(幕後結果!$AB$2+幕後結果!$AB$4*幕後結果_最佳化!$N1908)*12/3</f>
        <v>-0.15333466736125836</v>
      </c>
      <c r="AA907" s="112">
        <f>(幕後結果!$AC$2+幕後結果!$AC$4*幕後結果_最佳化!$O1908)*12/3</f>
        <v>-0.51958445664425346</v>
      </c>
      <c r="AB907" s="112">
        <f>(幕後結果!$AD$2+幕後結果!$AD$4*幕後結果_最佳化!$P1908)*12/3</f>
        <v>0.22550451019527493</v>
      </c>
      <c r="AC907" s="112">
        <f>(幕後結果!$AE$2+幕後結果!$AE$4*幕後結果_最佳化!$Q1908)*12/3</f>
        <v>0.62719894388426667</v>
      </c>
      <c r="AD907" s="112">
        <f>(幕後結果!$AF$2+幕後結果!$AF$4*幕後結果_最佳化!$R1908)*12/3</f>
        <v>1.08838154005927</v>
      </c>
      <c r="AE907" s="112">
        <f>(幕後結果!$AG$2+幕後結果!$AG$4*幕後結果_最佳化!$S1908)*12/3</f>
        <v>-0.55941742843122577</v>
      </c>
      <c r="AF907" s="112">
        <f>(幕後結果!$AH$2+幕後結果!$AH$4*幕後結果_最佳化!$T1908)*12/3</f>
        <v>0.43766782877047089</v>
      </c>
      <c r="AG907" s="112">
        <f>(幕後結果!$AI$2+幕後結果!$AI$4*幕後結果_最佳化!$U1908)*12/3</f>
        <v>-0.72797796458361963</v>
      </c>
      <c r="AH907" s="112">
        <f>(幕後結果!$AJ$2+幕後結果!$AJ$4*幕後結果_最佳化!$V1908)*12/3</f>
        <v>1.2520952710772564</v>
      </c>
      <c r="AI907" s="86">
        <f>(幕後結果!$AK$2+幕後結果!$AK$4*幕後結果_最佳化!$W1908)*12/3</f>
        <v>-0.53966292901149893</v>
      </c>
      <c r="AJ907" s="46"/>
      <c r="AK907" s="46"/>
      <c r="AL907" s="46"/>
      <c r="AM907" s="94">
        <v>906</v>
      </c>
      <c r="AN907" s="112">
        <f t="shared" si="183"/>
        <v>0.13557677763071541</v>
      </c>
      <c r="AO907" s="112">
        <f t="shared" si="184"/>
        <v>2.9380228779389759E-2</v>
      </c>
      <c r="AP907" s="112">
        <f t="shared" si="185"/>
        <v>0.1466177084505986</v>
      </c>
      <c r="AQ907" s="112">
        <f t="shared" si="186"/>
        <v>0.12493347350489969</v>
      </c>
      <c r="AR907" s="112">
        <f t="shared" si="187"/>
        <v>0.10634733760465336</v>
      </c>
      <c r="AS907" s="112">
        <f t="shared" si="188"/>
        <v>0.15652526882235671</v>
      </c>
      <c r="AT907" s="112">
        <f t="shared" si="189"/>
        <v>1.1582164272817884E-2</v>
      </c>
      <c r="AU907" s="112">
        <f t="shared" si="190"/>
        <v>4.41699820786981E-3</v>
      </c>
      <c r="AV907" s="112">
        <f t="shared" si="191"/>
        <v>0.18575368609963314</v>
      </c>
      <c r="AW907" s="112">
        <f t="shared" si="192"/>
        <v>9.8866356627065652E-2</v>
      </c>
      <c r="AX907" s="112">
        <f t="shared" si="193"/>
        <v>1</v>
      </c>
      <c r="AY907" s="112">
        <f>SUMPRODUCT(AN907:AW907,幕後結果_最佳化!$Z$1005:$AI$1005)</f>
        <v>0.56384434383899107</v>
      </c>
      <c r="AZ907" s="112">
        <f>(SUMPRODUCT(AN907:AW907,MMULT(AN907:AW907,幕後結果!$AB$9:$AK$18)))*252</f>
        <v>5.148823393755652E-2</v>
      </c>
      <c r="BA907" s="112">
        <f t="shared" si="194"/>
        <v>0.22691018914442013</v>
      </c>
      <c r="BB907" s="88">
        <f t="shared" si="195"/>
        <v>2.2958173266843862</v>
      </c>
      <c r="BC907" s="46"/>
      <c r="BD907" s="46"/>
    </row>
    <row r="908" spans="1:56">
      <c r="A908" s="81">
        <v>907</v>
      </c>
      <c r="B908" s="112">
        <v>0.53160789830124711</v>
      </c>
      <c r="C908" s="112">
        <v>0.99744222331747268</v>
      </c>
      <c r="D908" s="112">
        <v>0.28415998181526136</v>
      </c>
      <c r="E908" s="112">
        <v>0.80632147160951795</v>
      </c>
      <c r="F908" s="112">
        <v>0.4733785050712096</v>
      </c>
      <c r="G908" s="112">
        <v>0.94936049863454142</v>
      </c>
      <c r="H908" s="112">
        <v>0.21138396023105255</v>
      </c>
      <c r="I908" s="112">
        <v>0.15795121824920666</v>
      </c>
      <c r="J908" s="112">
        <v>0.49724033314818938</v>
      </c>
      <c r="K908" s="90">
        <v>0.87402911458776145</v>
      </c>
      <c r="L908" s="91"/>
      <c r="M908" s="92">
        <v>907</v>
      </c>
      <c r="N908" s="115">
        <v>7.9312324817606528E-2</v>
      </c>
      <c r="O908" s="115">
        <v>2.79966582901225</v>
      </c>
      <c r="P908" s="115">
        <v>-0.57052751786027767</v>
      </c>
      <c r="Q908" s="115">
        <v>0.86442027900473251</v>
      </c>
      <c r="R908" s="115">
        <v>-6.6779793252276537E-2</v>
      </c>
      <c r="S908" s="115">
        <v>1.638684409022453</v>
      </c>
      <c r="T908" s="115">
        <v>-0.80162844137787459</v>
      </c>
      <c r="U908" s="112">
        <v>-1.0029138355512632</v>
      </c>
      <c r="V908" s="112">
        <v>-6.9175141283974086E-3</v>
      </c>
      <c r="W908" s="84">
        <v>1.1456457219183813</v>
      </c>
      <c r="X908" s="46"/>
      <c r="Y908" s="85">
        <v>907</v>
      </c>
      <c r="Z908" s="112">
        <f>(幕後結果!$AB$2+幕後結果!$AB$4*幕後結果_最佳化!$N1909)*12/3</f>
        <v>5.0179923418232152E-2</v>
      </c>
      <c r="AA908" s="112">
        <f>(幕後結果!$AC$2+幕後結果!$AC$4*幕後結果_最佳化!$O1909)*12/3</f>
        <v>2.4871160594395674</v>
      </c>
      <c r="AB908" s="112">
        <f>(幕後結果!$AD$2+幕後結果!$AD$4*幕後結果_最佳化!$P1909)*12/3</f>
        <v>0.27655864367724781</v>
      </c>
      <c r="AC908" s="112">
        <f>(幕後結果!$AE$2+幕後結果!$AE$4*幕後結果_最佳化!$Q1909)*12/3</f>
        <v>1.8693365349538731</v>
      </c>
      <c r="AD908" s="112">
        <f>(幕後結果!$AF$2+幕後結果!$AF$4*幕後結果_最佳化!$R1909)*12/3</f>
        <v>2.8798521329094968</v>
      </c>
      <c r="AE908" s="112">
        <f>(幕後結果!$AG$2+幕後結果!$AG$4*幕後結果_最佳化!$S1909)*12/3</f>
        <v>2.4391994116043696</v>
      </c>
      <c r="AF908" s="112">
        <f>(幕後結果!$AH$2+幕後結果!$AH$4*幕後結果_最佳化!$T1909)*12/3</f>
        <v>-0.35643349138772251</v>
      </c>
      <c r="AG908" s="112">
        <f>(幕後結果!$AI$2+幕後結果!$AI$4*幕後結果_最佳化!$U1909)*12/3</f>
        <v>0.85936666981387277</v>
      </c>
      <c r="AH908" s="112">
        <f>(幕後結果!$AJ$2+幕後結果!$AJ$4*幕後結果_最佳化!$V1909)*12/3</f>
        <v>0.94845589050848689</v>
      </c>
      <c r="AI908" s="86">
        <f>(幕後結果!$AK$2+幕後結果!$AK$4*幕後結果_最佳化!$W1909)*12/3</f>
        <v>1.8266034631098391</v>
      </c>
      <c r="AJ908" s="46"/>
      <c r="AK908" s="46"/>
      <c r="AL908" s="46"/>
      <c r="AM908" s="94">
        <v>907</v>
      </c>
      <c r="AN908" s="112">
        <f t="shared" si="183"/>
        <v>6.2716378469710815E-2</v>
      </c>
      <c r="AO908" s="112">
        <f t="shared" si="184"/>
        <v>0.19117591721110958</v>
      </c>
      <c r="AP908" s="112">
        <f t="shared" si="185"/>
        <v>8.9163015530762418E-2</v>
      </c>
      <c r="AQ908" s="112">
        <f t="shared" si="186"/>
        <v>0.12518822721691916</v>
      </c>
      <c r="AR908" s="112">
        <f t="shared" si="187"/>
        <v>1.49732621764217E-2</v>
      </c>
      <c r="AS908" s="112">
        <f t="shared" si="188"/>
        <v>6.8162089864087241E-2</v>
      </c>
      <c r="AT908" s="112">
        <f t="shared" si="189"/>
        <v>0.17573051821806004</v>
      </c>
      <c r="AU908" s="112">
        <f t="shared" si="190"/>
        <v>0.15954891851884115</v>
      </c>
      <c r="AV908" s="112">
        <f t="shared" si="191"/>
        <v>4.7672910548021329E-2</v>
      </c>
      <c r="AW908" s="112">
        <f t="shared" si="192"/>
        <v>6.5668762246066548E-2</v>
      </c>
      <c r="AX908" s="112">
        <f t="shared" si="193"/>
        <v>1</v>
      </c>
      <c r="AY908" s="112">
        <f>SUMPRODUCT(AN908:AW908,幕後結果_最佳化!$Z$1005:$AI$1005)</f>
        <v>2.1749427744101046E-2</v>
      </c>
      <c r="AZ908" s="112">
        <f>(SUMPRODUCT(AN908:AW908,MMULT(AN908:AW908,幕後結果!$AB$9:$AK$18)))*252</f>
        <v>5.3962905007527193E-2</v>
      </c>
      <c r="BA908" s="112">
        <f t="shared" si="194"/>
        <v>0.23229917134489997</v>
      </c>
      <c r="BB908" s="88">
        <f t="shared" si="195"/>
        <v>-9.1048849349945421E-2</v>
      </c>
      <c r="BC908" s="46"/>
      <c r="BD908" s="46"/>
    </row>
    <row r="909" spans="1:56">
      <c r="A909" s="81">
        <v>908</v>
      </c>
      <c r="B909" s="112">
        <v>0.96827964611245254</v>
      </c>
      <c r="C909" s="112">
        <v>0.78429830697543101</v>
      </c>
      <c r="D909" s="112">
        <v>0.95192062939194444</v>
      </c>
      <c r="E909" s="112">
        <v>0.50080064187088169</v>
      </c>
      <c r="F909" s="112">
        <v>0.89034392829489706</v>
      </c>
      <c r="G909" s="112">
        <v>0.98960853562505013</v>
      </c>
      <c r="H909" s="112">
        <v>0.89070525720835225</v>
      </c>
      <c r="I909" s="112">
        <v>0.69147349787987999</v>
      </c>
      <c r="J909" s="112">
        <v>0.13071055060159709</v>
      </c>
      <c r="K909" s="90">
        <v>5.414678842114018E-2</v>
      </c>
      <c r="L909" s="91"/>
      <c r="M909" s="92">
        <v>908</v>
      </c>
      <c r="N909" s="115">
        <v>1.856090162060765</v>
      </c>
      <c r="O909" s="115">
        <v>0.78679242927442594</v>
      </c>
      <c r="P909" s="115">
        <v>1.6637682998931445</v>
      </c>
      <c r="Q909" s="115">
        <v>2.006912898611669E-3</v>
      </c>
      <c r="R909" s="115">
        <v>1.2283592355753006</v>
      </c>
      <c r="S909" s="115">
        <v>2.3119048255192527</v>
      </c>
      <c r="T909" s="115">
        <v>1.2302874410628988</v>
      </c>
      <c r="U909" s="112">
        <v>0.50003134842179842</v>
      </c>
      <c r="V909" s="112">
        <v>-1.1230385997989114</v>
      </c>
      <c r="W909" s="84">
        <v>-1.6059104968517244</v>
      </c>
      <c r="X909" s="46"/>
      <c r="Y909" s="85">
        <v>908</v>
      </c>
      <c r="Z909" s="112">
        <f>(幕後結果!$AB$2+幕後結果!$AB$4*幕後結果_最佳化!$N1910)*12/3</f>
        <v>2.2561391524269365</v>
      </c>
      <c r="AA909" s="112">
        <f>(幕後結果!$AC$2+幕後結果!$AC$4*幕後結果_最佳化!$O1910)*12/3</f>
        <v>-0.13239480624484257</v>
      </c>
      <c r="AB909" s="112">
        <f>(幕後結果!$AD$2+幕後結果!$AD$4*幕後結果_最佳化!$P1910)*12/3</f>
        <v>2.5420316900756421</v>
      </c>
      <c r="AC909" s="112">
        <f>(幕後結果!$AE$2+幕後結果!$AE$4*幕後結果_最佳化!$Q1910)*12/3</f>
        <v>1.5282195126888052</v>
      </c>
      <c r="AD909" s="112">
        <f>(幕後結果!$AF$2+幕後結果!$AF$4*幕後結果_最佳化!$R1910)*12/3</f>
        <v>4.360239641593683</v>
      </c>
      <c r="AE909" s="112">
        <f>(幕後結果!$AG$2+幕後結果!$AG$4*幕後結果_最佳化!$S1910)*12/3</f>
        <v>2.7108527241500937</v>
      </c>
      <c r="AF909" s="112">
        <f>(幕後結果!$AH$2+幕後結果!$AH$4*幕後結果_最佳化!$T1910)*12/3</f>
        <v>0.98405805518986744</v>
      </c>
      <c r="AG909" s="112">
        <f>(幕後結果!$AI$2+幕後結果!$AI$4*幕後結果_最佳化!$U1910)*12/3</f>
        <v>2.1155987486186452</v>
      </c>
      <c r="AH909" s="112">
        <f>(幕後結果!$AJ$2+幕後結果!$AJ$4*幕後結果_最佳化!$V1910)*12/3</f>
        <v>1.3102284327614238</v>
      </c>
      <c r="AI909" s="86">
        <f>(幕後結果!$AK$2+幕後結果!$AK$4*幕後結果_最佳化!$W1910)*12/3</f>
        <v>-5.1108782298910083E-3</v>
      </c>
      <c r="AJ909" s="46"/>
      <c r="AK909" s="46"/>
      <c r="AL909" s="46"/>
      <c r="AM909" s="94">
        <v>908</v>
      </c>
      <c r="AN909" s="112">
        <f t="shared" si="183"/>
        <v>2.1274642497290872E-2</v>
      </c>
      <c r="AO909" s="112">
        <f t="shared" si="184"/>
        <v>0.11568212558793343</v>
      </c>
      <c r="AP909" s="112">
        <f t="shared" si="185"/>
        <v>0.11023800728620095</v>
      </c>
      <c r="AQ909" s="112">
        <f t="shared" si="186"/>
        <v>1.7291341126325702E-2</v>
      </c>
      <c r="AR909" s="112">
        <f t="shared" si="187"/>
        <v>0.17107262892310698</v>
      </c>
      <c r="AS909" s="112">
        <f t="shared" si="188"/>
        <v>1.8300596585672169E-2</v>
      </c>
      <c r="AT909" s="112">
        <f t="shared" si="189"/>
        <v>0.19134348961500436</v>
      </c>
      <c r="AU909" s="112">
        <f t="shared" si="190"/>
        <v>0.13817076080263105</v>
      </c>
      <c r="AV909" s="112">
        <f t="shared" si="191"/>
        <v>0.20517906187047516</v>
      </c>
      <c r="AW909" s="112">
        <f t="shared" si="192"/>
        <v>1.1447345705359296E-2</v>
      </c>
      <c r="AX909" s="112">
        <f t="shared" si="193"/>
        <v>1</v>
      </c>
      <c r="AY909" s="112">
        <f>SUMPRODUCT(AN909:AW909,幕後結果_最佳化!$Z$1005:$AI$1005)</f>
        <v>0.53685832079529305</v>
      </c>
      <c r="AZ909" s="112">
        <f>(SUMPRODUCT(AN909:AW909,MMULT(AN909:AW909,幕後結果!$AB$9:$AK$18)))*252</f>
        <v>5.5013307346374267E-2</v>
      </c>
      <c r="BA909" s="112">
        <f t="shared" si="194"/>
        <v>0.23454915763305198</v>
      </c>
      <c r="BB909" s="88">
        <f t="shared" si="195"/>
        <v>2.1059905982185709</v>
      </c>
      <c r="BC909" s="46"/>
      <c r="BD909" s="46"/>
    </row>
    <row r="910" spans="1:56">
      <c r="A910" s="81">
        <v>909</v>
      </c>
      <c r="B910" s="112">
        <v>0.41956561972686934</v>
      </c>
      <c r="C910" s="112">
        <v>0.45536265615575533</v>
      </c>
      <c r="D910" s="112">
        <v>0.14318049768559038</v>
      </c>
      <c r="E910" s="112">
        <v>0.89474228896131414</v>
      </c>
      <c r="F910" s="112">
        <v>0.3687013934040011</v>
      </c>
      <c r="G910" s="112">
        <v>0.40254748056312106</v>
      </c>
      <c r="H910" s="112">
        <v>0.87318618178582774</v>
      </c>
      <c r="I910" s="112">
        <v>0.7493568299930915</v>
      </c>
      <c r="J910" s="112">
        <v>9.2418255528157189E-2</v>
      </c>
      <c r="K910" s="90">
        <v>0.5778521020141536</v>
      </c>
      <c r="L910" s="91"/>
      <c r="M910" s="92">
        <v>909</v>
      </c>
      <c r="N910" s="115">
        <v>-0.20300485247958425</v>
      </c>
      <c r="O910" s="115">
        <v>-0.11212371730147958</v>
      </c>
      <c r="P910" s="115">
        <v>-1.0661385943889377</v>
      </c>
      <c r="Q910" s="115">
        <v>1.2521494214310487</v>
      </c>
      <c r="R910" s="115">
        <v>-0.33529470604294004</v>
      </c>
      <c r="S910" s="115">
        <v>-0.24675871771515911</v>
      </c>
      <c r="T910" s="115">
        <v>1.1415824162200205</v>
      </c>
      <c r="U910" s="112">
        <v>0.6724671598331643</v>
      </c>
      <c r="V910" s="112">
        <v>-1.3260096196117348</v>
      </c>
      <c r="W910" s="84">
        <v>0.1964016614051397</v>
      </c>
      <c r="X910" s="46"/>
      <c r="Y910" s="85">
        <v>909</v>
      </c>
      <c r="Z910" s="112">
        <f>(幕後結果!$AB$2+幕後結果!$AB$4*幕後結果_最佳化!$N1911)*12/3</f>
        <v>-0.3003310801030229</v>
      </c>
      <c r="AA910" s="112">
        <f>(幕後結果!$AC$2+幕後結果!$AC$4*幕後結果_最佳化!$O1911)*12/3</f>
        <v>-1.5500714343274187</v>
      </c>
      <c r="AB910" s="112">
        <f>(幕後結果!$AD$2+幕後結果!$AD$4*幕後結果_最佳化!$P1911)*12/3</f>
        <v>-0.53337697113931859</v>
      </c>
      <c r="AC910" s="112">
        <f>(幕後結果!$AE$2+幕後結果!$AE$4*幕後結果_最佳化!$Q1911)*12/3</f>
        <v>1.5130398465565413</v>
      </c>
      <c r="AD910" s="112">
        <f>(幕後結果!$AF$2+幕後結果!$AF$4*幕後結果_最佳化!$R1911)*12/3</f>
        <v>1.7621796625143198</v>
      </c>
      <c r="AE910" s="112">
        <f>(幕後結果!$AG$2+幕後結果!$AG$4*幕後結果_最佳化!$S1911)*12/3</f>
        <v>-0.40203681954607567</v>
      </c>
      <c r="AF910" s="112">
        <f>(幕後結果!$AH$2+幕後結果!$AH$4*幕後結果_最佳化!$T1911)*12/3</f>
        <v>0.63217641251357248</v>
      </c>
      <c r="AG910" s="112">
        <f>(幕後結果!$AI$2+幕後結果!$AI$4*幕後結果_最佳化!$U1911)*12/3</f>
        <v>1.2696795553043638</v>
      </c>
      <c r="AH910" s="112">
        <f>(幕後結果!$AJ$2+幕後結果!$AJ$4*幕後結果_最佳化!$V1911)*12/3</f>
        <v>-0.20675973468774722</v>
      </c>
      <c r="AI910" s="86">
        <f>(幕後結果!$AK$2+幕後結果!$AK$4*幕後結果_最佳化!$W1911)*12/3</f>
        <v>-0.12677838956504112</v>
      </c>
      <c r="AJ910" s="46"/>
      <c r="AK910" s="46"/>
      <c r="AL910" s="46"/>
      <c r="AM910" s="94">
        <v>909</v>
      </c>
      <c r="AN910" s="112">
        <f t="shared" si="183"/>
        <v>2.4553890062608254E-2</v>
      </c>
      <c r="AO910" s="112">
        <f t="shared" si="184"/>
        <v>0.17336803260280853</v>
      </c>
      <c r="AP910" s="112">
        <f t="shared" si="185"/>
        <v>6.1776840716881366E-2</v>
      </c>
      <c r="AQ910" s="112">
        <f t="shared" si="186"/>
        <v>9.1891346515626859E-2</v>
      </c>
      <c r="AR910" s="112">
        <f t="shared" si="187"/>
        <v>0.11103059490452226</v>
      </c>
      <c r="AS910" s="112">
        <f t="shared" si="188"/>
        <v>2.9138043843191193E-2</v>
      </c>
      <c r="AT910" s="112">
        <f t="shared" si="189"/>
        <v>3.454016408654003E-2</v>
      </c>
      <c r="AU910" s="112">
        <f t="shared" si="190"/>
        <v>0.24493704439081426</v>
      </c>
      <c r="AV910" s="112">
        <f t="shared" si="191"/>
        <v>7.5931519281804596E-2</v>
      </c>
      <c r="AW910" s="112">
        <f t="shared" si="192"/>
        <v>0.15283252359520258</v>
      </c>
      <c r="AX910" s="112">
        <f t="shared" si="193"/>
        <v>1</v>
      </c>
      <c r="AY910" s="112">
        <f>SUMPRODUCT(AN910:AW910,幕後結果_最佳化!$Z$1005:$AI$1005)</f>
        <v>0.29201325175959975</v>
      </c>
      <c r="AZ910" s="112">
        <f>(SUMPRODUCT(AN910:AW910,MMULT(AN910:AW910,幕後結果!$AB$9:$AK$18)))*252</f>
        <v>6.6045335376891515E-2</v>
      </c>
      <c r="BA910" s="112">
        <f t="shared" si="194"/>
        <v>0.25699287028416085</v>
      </c>
      <c r="BB910" s="88">
        <f t="shared" si="195"/>
        <v>0.96933915514524394</v>
      </c>
      <c r="BC910" s="46"/>
      <c r="BD910" s="46"/>
    </row>
    <row r="911" spans="1:56">
      <c r="A911" s="81">
        <v>910</v>
      </c>
      <c r="B911" s="112">
        <v>0.74339859480727988</v>
      </c>
      <c r="C911" s="112">
        <v>0.44013698227350573</v>
      </c>
      <c r="D911" s="112">
        <v>0.69196846736255591</v>
      </c>
      <c r="E911" s="112">
        <v>0.37260615678735753</v>
      </c>
      <c r="F911" s="112">
        <v>0.49285082952038861</v>
      </c>
      <c r="G911" s="112">
        <v>0.7807551337797658</v>
      </c>
      <c r="H911" s="112">
        <v>0.52157814894151722</v>
      </c>
      <c r="I911" s="112">
        <v>0.41390388016068935</v>
      </c>
      <c r="J911" s="112">
        <v>0.56882019273502693</v>
      </c>
      <c r="K911" s="90">
        <v>1.9620075806931814E-2</v>
      </c>
      <c r="L911" s="91"/>
      <c r="M911" s="92">
        <v>910</v>
      </c>
      <c r="N911" s="115">
        <v>0.65385875229787116</v>
      </c>
      <c r="O911" s="115">
        <v>-0.15062192565258181</v>
      </c>
      <c r="P911" s="115">
        <v>0.50143776772668291</v>
      </c>
      <c r="Q911" s="115">
        <v>-0.32495872088472916</v>
      </c>
      <c r="R911" s="115">
        <v>-1.7921272119922629E-2</v>
      </c>
      <c r="S911" s="115">
        <v>0.77474605281181841</v>
      </c>
      <c r="T911" s="115">
        <v>5.4114798385509151E-2</v>
      </c>
      <c r="U911" s="112">
        <v>-0.21751404802517374</v>
      </c>
      <c r="V911" s="112">
        <v>0.17337125957944671</v>
      </c>
      <c r="W911" s="84">
        <v>-2.0616596401483691</v>
      </c>
      <c r="X911" s="46"/>
      <c r="Y911" s="85">
        <v>910</v>
      </c>
      <c r="Z911" s="112">
        <f>(幕後結果!$AB$2+幕後結果!$AB$4*幕後結果_最佳化!$N1912)*12/3</f>
        <v>0.76350826848618014</v>
      </c>
      <c r="AA911" s="112">
        <f>(幕後結果!$AC$2+幕後結果!$AC$4*幕後結果_最佳化!$O1912)*12/3</f>
        <v>-1.5286761155278332</v>
      </c>
      <c r="AB911" s="112">
        <f>(幕後結果!$AD$2+幕後結果!$AD$4*幕後結果_最佳化!$P1912)*12/3</f>
        <v>1.0782195045646215</v>
      </c>
      <c r="AC911" s="112">
        <f>(幕後結果!$AE$2+幕後結果!$AE$4*幕後結果_最佳化!$Q1912)*12/3</f>
        <v>0.78330839591258383</v>
      </c>
      <c r="AD911" s="112">
        <f>(幕後結果!$AF$2+幕後結果!$AF$4*幕後結果_最佳化!$R1912)*12/3</f>
        <v>2.239884595355448</v>
      </c>
      <c r="AE911" s="112">
        <f>(幕後結果!$AG$2+幕後結果!$AG$4*幕後結果_最佳化!$S1912)*12/3</f>
        <v>0.59885924484802733</v>
      </c>
      <c r="AF911" s="112">
        <f>(幕後結果!$AH$2+幕後結果!$AH$4*幕後結果_最佳化!$T1912)*12/3</f>
        <v>-9.5367615805056163E-2</v>
      </c>
      <c r="AG911" s="112">
        <f>(幕後結果!$AI$2+幕後結果!$AI$4*幕後結果_最佳化!$U1912)*12/3</f>
        <v>0.29374684254133709</v>
      </c>
      <c r="AH911" s="112">
        <f>(幕後結果!$AJ$2+幕後結果!$AJ$4*幕後結果_最佳化!$V1912)*12/3</f>
        <v>1.5629344813822845</v>
      </c>
      <c r="AI911" s="86">
        <f>(幕後結果!$AK$2+幕後結果!$AK$4*幕後結果_最佳化!$W1912)*12/3</f>
        <v>-1.1062778811346461</v>
      </c>
      <c r="AJ911" s="46"/>
      <c r="AK911" s="46"/>
      <c r="AL911" s="46"/>
      <c r="AM911" s="94">
        <v>910</v>
      </c>
      <c r="AN911" s="112">
        <f t="shared" si="183"/>
        <v>6.9813924652337017E-2</v>
      </c>
      <c r="AO911" s="112">
        <f t="shared" si="184"/>
        <v>0.16937425858022168</v>
      </c>
      <c r="AP911" s="112">
        <f t="shared" si="185"/>
        <v>0.12756883731581251</v>
      </c>
      <c r="AQ911" s="112">
        <f t="shared" si="186"/>
        <v>0.13987358227740657</v>
      </c>
      <c r="AR911" s="112">
        <f t="shared" si="187"/>
        <v>8.9312064516860482E-2</v>
      </c>
      <c r="AS911" s="112">
        <f t="shared" si="188"/>
        <v>8.872916031381814E-2</v>
      </c>
      <c r="AT911" s="112">
        <f t="shared" si="189"/>
        <v>7.2577455672267865E-2</v>
      </c>
      <c r="AU911" s="112">
        <f t="shared" si="190"/>
        <v>0.18950570912101769</v>
      </c>
      <c r="AV911" s="112">
        <f t="shared" si="191"/>
        <v>1.7780252269311674E-2</v>
      </c>
      <c r="AW911" s="112">
        <f t="shared" si="192"/>
        <v>3.5464755280946468E-2</v>
      </c>
      <c r="AX911" s="112">
        <f t="shared" si="193"/>
        <v>1.0000000000000002</v>
      </c>
      <c r="AY911" s="112">
        <f>SUMPRODUCT(AN911:AW911,幕後結果_最佳化!$Z$1005:$AI$1005)</f>
        <v>0.21642268944818635</v>
      </c>
      <c r="AZ911" s="112">
        <f>(SUMPRODUCT(AN911:AW911,MMULT(AN911:AW911,幕後結果!$AB$9:$AK$18)))*252</f>
        <v>6.1476507679109595E-2</v>
      </c>
      <c r="BA911" s="112">
        <f t="shared" si="194"/>
        <v>0.24794456573821011</v>
      </c>
      <c r="BB911" s="88">
        <f t="shared" si="195"/>
        <v>0.69984469686421202</v>
      </c>
      <c r="BC911" s="46"/>
      <c r="BD911" s="46"/>
    </row>
    <row r="912" spans="1:56">
      <c r="A912" s="81">
        <v>911</v>
      </c>
      <c r="B912" s="112">
        <v>0.33701459574933645</v>
      </c>
      <c r="C912" s="112">
        <v>0.62113005888439821</v>
      </c>
      <c r="D912" s="112">
        <v>0.71583167426271621</v>
      </c>
      <c r="E912" s="112">
        <v>0.95655554987805491</v>
      </c>
      <c r="F912" s="112">
        <v>0.14752754213557751</v>
      </c>
      <c r="G912" s="112">
        <v>0.33994331323513571</v>
      </c>
      <c r="H912" s="112">
        <v>0.12776317721656771</v>
      </c>
      <c r="I912" s="112">
        <v>0.47544501883878887</v>
      </c>
      <c r="J912" s="112">
        <v>0.98202194445872149</v>
      </c>
      <c r="K912" s="90">
        <v>1.0099052734499736E-2</v>
      </c>
      <c r="L912" s="91"/>
      <c r="M912" s="92">
        <v>911</v>
      </c>
      <c r="N912" s="115">
        <v>-0.4206246492115428</v>
      </c>
      <c r="O912" s="115">
        <v>0.30845007699718802</v>
      </c>
      <c r="P912" s="115">
        <v>0.57050290631362</v>
      </c>
      <c r="Q912" s="115">
        <v>1.7120421544416702</v>
      </c>
      <c r="R912" s="115">
        <v>-1.0470964764472444</v>
      </c>
      <c r="S912" s="115">
        <v>-0.41261784280224106</v>
      </c>
      <c r="T912" s="115">
        <v>-1.1370285412776793</v>
      </c>
      <c r="U912" s="112">
        <v>-6.1589124770268268E-2</v>
      </c>
      <c r="V912" s="112">
        <v>2.09742340416329</v>
      </c>
      <c r="W912" s="84">
        <v>-2.3226473380112163</v>
      </c>
      <c r="X912" s="46"/>
      <c r="Y912" s="85">
        <v>911</v>
      </c>
      <c r="Z912" s="112">
        <f>(幕後結果!$AB$2+幕後結果!$AB$4*幕後結果_最佳化!$N1913)*12/3</f>
        <v>-0.57051702510598501</v>
      </c>
      <c r="AA912" s="112">
        <f>(幕後結果!$AC$2+幕後結果!$AC$4*幕後結果_最佳化!$O1913)*12/3</f>
        <v>-0.98939798638371401</v>
      </c>
      <c r="AB912" s="112">
        <f>(幕後結果!$AD$2+幕後結果!$AD$4*幕後結果_最佳化!$P1913)*12/3</f>
        <v>0.86103763372514786</v>
      </c>
      <c r="AC912" s="112">
        <f>(幕後結果!$AE$2+幕後結果!$AE$4*幕後結果_最佳化!$Q1913)*12/3</f>
        <v>2.2921575926572162</v>
      </c>
      <c r="AD912" s="112">
        <f>(幕後結果!$AF$2+幕後結果!$AF$4*幕後結果_最佳化!$R1913)*12/3</f>
        <v>1.4415118205669719</v>
      </c>
      <c r="AE912" s="112">
        <f>(幕後結果!$AG$2+幕後結果!$AG$4*幕後結果_最佳化!$S1913)*12/3</f>
        <v>-0.49174750272419293</v>
      </c>
      <c r="AF912" s="112">
        <f>(幕後結果!$AH$2+幕後結果!$AH$4*幕後結果_最佳化!$T1913)*12/3</f>
        <v>-0.7041637024094145</v>
      </c>
      <c r="AG912" s="112">
        <f>(幕後結果!$AI$2+幕後結果!$AI$4*幕後結果_最佳化!$U1913)*12/3</f>
        <v>1.0753981543375151</v>
      </c>
      <c r="AH912" s="112">
        <f>(幕後結果!$AJ$2+幕後結果!$AJ$4*幕後結果_最佳化!$V1913)*12/3</f>
        <v>2.245199510808948</v>
      </c>
      <c r="AI912" s="86">
        <f>(幕後結果!$AK$2+幕後結果!$AK$4*幕後結果_最佳化!$W1913)*12/3</f>
        <v>-1.2860636600236595</v>
      </c>
      <c r="AJ912" s="46"/>
      <c r="AK912" s="46"/>
      <c r="AL912" s="46"/>
      <c r="AM912" s="94">
        <v>911</v>
      </c>
      <c r="AN912" s="112">
        <f t="shared" si="183"/>
        <v>2.1953643709466706E-2</v>
      </c>
      <c r="AO912" s="112">
        <f t="shared" si="184"/>
        <v>7.8600088277809552E-2</v>
      </c>
      <c r="AP912" s="112">
        <f t="shared" si="185"/>
        <v>0.12461548675612499</v>
      </c>
      <c r="AQ912" s="112">
        <f t="shared" si="186"/>
        <v>0.1433504900786369</v>
      </c>
      <c r="AR912" s="112">
        <f t="shared" si="187"/>
        <v>5.4743732188969871E-2</v>
      </c>
      <c r="AS912" s="112">
        <f t="shared" si="188"/>
        <v>2.1391098709377724E-2</v>
      </c>
      <c r="AT912" s="112">
        <f t="shared" si="189"/>
        <v>0.15605575309720474</v>
      </c>
      <c r="AU912" s="112">
        <f t="shared" si="190"/>
        <v>0.18945365009467621</v>
      </c>
      <c r="AV912" s="112">
        <f t="shared" si="191"/>
        <v>9.6555930967257883E-2</v>
      </c>
      <c r="AW912" s="112">
        <f t="shared" si="192"/>
        <v>0.11328012612047542</v>
      </c>
      <c r="AX912" s="112">
        <f t="shared" si="193"/>
        <v>1</v>
      </c>
      <c r="AY912" s="112">
        <f>SUMPRODUCT(AN912:AW912,幕後結果_最佳化!$Z$1005:$AI$1005)</f>
        <v>0.37121727503407009</v>
      </c>
      <c r="AZ912" s="112">
        <f>(SUMPRODUCT(AN912:AW912,MMULT(AN912:AW912,幕後結果!$AB$9:$AK$18)))*252</f>
        <v>4.8093884959239108E-2</v>
      </c>
      <c r="BA912" s="112">
        <f t="shared" si="194"/>
        <v>0.21930318045855857</v>
      </c>
      <c r="BB912" s="88">
        <f t="shared" si="195"/>
        <v>1.4970930852328053</v>
      </c>
      <c r="BC912" s="46"/>
      <c r="BD912" s="46"/>
    </row>
    <row r="913" spans="1:56">
      <c r="A913" s="81">
        <v>912</v>
      </c>
      <c r="B913" s="112">
        <v>0.97326655114720206</v>
      </c>
      <c r="C913" s="112">
        <v>0.66719311070683496</v>
      </c>
      <c r="D913" s="112">
        <v>0.64459437310182799</v>
      </c>
      <c r="E913" s="112">
        <v>0.91914749644689597</v>
      </c>
      <c r="F913" s="112">
        <v>0.36825159152547293</v>
      </c>
      <c r="G913" s="112">
        <v>0.63483157999431117</v>
      </c>
      <c r="H913" s="112">
        <v>0.15612955884958057</v>
      </c>
      <c r="I913" s="112">
        <v>0.99689666984158398</v>
      </c>
      <c r="J913" s="112">
        <v>0.31500431217533764</v>
      </c>
      <c r="K913" s="90">
        <v>0.91808897200507888</v>
      </c>
      <c r="L913" s="91"/>
      <c r="M913" s="92">
        <v>912</v>
      </c>
      <c r="N913" s="115">
        <v>1.9311306483959592</v>
      </c>
      <c r="O913" s="115">
        <v>0.43217561825471795</v>
      </c>
      <c r="P913" s="115">
        <v>0.37076676992487412</v>
      </c>
      <c r="Q913" s="115">
        <v>1.3993601614476689</v>
      </c>
      <c r="R913" s="115">
        <v>-0.33648762351033062</v>
      </c>
      <c r="S913" s="115">
        <v>0.34467749351063187</v>
      </c>
      <c r="T913" s="115">
        <v>-1.0104930705120883</v>
      </c>
      <c r="U913" s="112">
        <v>2.736658945879515</v>
      </c>
      <c r="V913" s="112">
        <v>-0.48171471076591799</v>
      </c>
      <c r="W913" s="84">
        <v>1.392331437099936</v>
      </c>
      <c r="X913" s="46"/>
      <c r="Y913" s="85">
        <v>912</v>
      </c>
      <c r="Z913" s="112">
        <f>(幕後結果!$AB$2+幕後結果!$AB$4*幕後結果_最佳化!$N1914)*12/3</f>
        <v>2.3493056980189664</v>
      </c>
      <c r="AA913" s="112">
        <f>(幕後結果!$AC$2+幕後結果!$AC$4*幕後結果_最佳化!$O1914)*12/3</f>
        <v>-0.61456273503656567</v>
      </c>
      <c r="AB913" s="112">
        <f>(幕後結果!$AD$2+幕後結果!$AD$4*幕後結果_最佳化!$P1914)*12/3</f>
        <v>1.4089472422002725</v>
      </c>
      <c r="AC913" s="112">
        <f>(幕後結果!$AE$2+幕後結果!$AE$4*幕後結果_最佳化!$Q1914)*12/3</f>
        <v>2.1798188831138892</v>
      </c>
      <c r="AD913" s="112">
        <f>(幕後結果!$AF$2+幕後結果!$AF$4*幕後結果_最佳化!$R1914)*12/3</f>
        <v>2.808550827386036</v>
      </c>
      <c r="AE913" s="112">
        <f>(幕後結果!$AG$2+幕後結果!$AG$4*幕後結果_最佳化!$S1914)*12/3</f>
        <v>0.36370332713781872</v>
      </c>
      <c r="AF913" s="112">
        <f>(幕後結果!$AH$2+幕後結果!$AH$4*幕後結果_最佳化!$T1914)*12/3</f>
        <v>-0.67682326404752347</v>
      </c>
      <c r="AG913" s="112">
        <f>(幕後結果!$AI$2+幕後結果!$AI$4*幕後結果_最佳化!$U1914)*12/3</f>
        <v>3.5695736066406933</v>
      </c>
      <c r="AH913" s="112">
        <f>(幕後結果!$AJ$2+幕後結果!$AJ$4*幕後結果_最佳化!$V1914)*12/3</f>
        <v>0.59022955338397765</v>
      </c>
      <c r="AI913" s="86">
        <f>(幕後結果!$AK$2+幕後結果!$AK$4*幕後結果_最佳化!$W1914)*12/3</f>
        <v>1.4219538569277013</v>
      </c>
      <c r="AJ913" s="46"/>
      <c r="AK913" s="46"/>
      <c r="AL913" s="46"/>
      <c r="AM913" s="94">
        <v>912</v>
      </c>
      <c r="AN913" s="112">
        <f t="shared" si="183"/>
        <v>0.17917527919466864</v>
      </c>
      <c r="AO913" s="112">
        <f t="shared" si="184"/>
        <v>7.2270978074426631E-2</v>
      </c>
      <c r="AP913" s="112">
        <f t="shared" si="185"/>
        <v>5.1763905030368339E-2</v>
      </c>
      <c r="AQ913" s="112">
        <f t="shared" si="186"/>
        <v>0.1290730563037672</v>
      </c>
      <c r="AR913" s="112">
        <f t="shared" si="187"/>
        <v>2.818655824792702E-2</v>
      </c>
      <c r="AS913" s="112">
        <f t="shared" si="188"/>
        <v>2.5003394099994043E-2</v>
      </c>
      <c r="AT913" s="112">
        <f t="shared" si="189"/>
        <v>3.7443310987953733E-2</v>
      </c>
      <c r="AU913" s="112">
        <f t="shared" si="190"/>
        <v>0.20795981987981671</v>
      </c>
      <c r="AV913" s="112">
        <f t="shared" si="191"/>
        <v>0.10033685311266939</v>
      </c>
      <c r="AW913" s="112">
        <f t="shared" si="192"/>
        <v>0.16878684506840819</v>
      </c>
      <c r="AX913" s="112">
        <f t="shared" si="193"/>
        <v>0.99999999999999978</v>
      </c>
      <c r="AY913" s="112">
        <f>SUMPRODUCT(AN913:AW913,幕後結果_最佳化!$Z$1005:$AI$1005)</f>
        <v>0.28817384277354841</v>
      </c>
      <c r="AZ913" s="112">
        <f>(SUMPRODUCT(AN913:AW913,MMULT(AN913:AW913,幕後結果!$AB$9:$AK$18)))*252</f>
        <v>5.6388552799833673E-2</v>
      </c>
      <c r="BA913" s="112">
        <f t="shared" si="194"/>
        <v>0.23746273981370988</v>
      </c>
      <c r="BB913" s="88">
        <f t="shared" si="195"/>
        <v>1.0328940151451396</v>
      </c>
      <c r="BC913" s="46"/>
      <c r="BD913" s="46"/>
    </row>
    <row r="914" spans="1:56">
      <c r="A914" s="81">
        <v>913</v>
      </c>
      <c r="B914" s="112">
        <v>0.26765193779856156</v>
      </c>
      <c r="C914" s="112">
        <v>0.19702615440995985</v>
      </c>
      <c r="D914" s="112">
        <v>0.87247598158934236</v>
      </c>
      <c r="E914" s="112">
        <v>0.90742077084023953</v>
      </c>
      <c r="F914" s="112">
        <v>0.26855495065034218</v>
      </c>
      <c r="G914" s="112">
        <v>0.12456511663751213</v>
      </c>
      <c r="H914" s="112">
        <v>0.62845471938919406</v>
      </c>
      <c r="I914" s="112">
        <v>0.74414571425687082</v>
      </c>
      <c r="J914" s="112">
        <v>0.88174612359906712</v>
      </c>
      <c r="K914" s="90">
        <v>0.35891317834376379</v>
      </c>
      <c r="L914" s="91"/>
      <c r="M914" s="92">
        <v>913</v>
      </c>
      <c r="N914" s="115">
        <v>-0.61992999710719687</v>
      </c>
      <c r="O914" s="115">
        <v>-0.85229152475781511</v>
      </c>
      <c r="P914" s="115">
        <v>1.1381735120120957</v>
      </c>
      <c r="Q914" s="115">
        <v>1.3250382705013668</v>
      </c>
      <c r="R914" s="115">
        <v>-0.61718925633414179</v>
      </c>
      <c r="S914" s="115">
        <v>-1.1524645395095783</v>
      </c>
      <c r="T914" s="115">
        <v>0.32776340171237828</v>
      </c>
      <c r="U914" s="112">
        <v>0.65617960235333694</v>
      </c>
      <c r="V914" s="112">
        <v>1.1837608272740383</v>
      </c>
      <c r="W914" s="84">
        <v>-0.36136533715061886</v>
      </c>
      <c r="X914" s="46"/>
      <c r="Y914" s="85">
        <v>913</v>
      </c>
      <c r="Z914" s="112">
        <f>(幕後結果!$AB$2+幕後結果!$AB$4*幕後結果_最佳化!$N1915)*12/3</f>
        <v>-0.81796465888747283</v>
      </c>
      <c r="AA914" s="112">
        <f>(幕後結果!$AC$2+幕後結果!$AC$4*幕後結果_最佳化!$O1915)*12/3</f>
        <v>-2.6063012236926646</v>
      </c>
      <c r="AB914" s="112">
        <f>(幕後結果!$AD$2+幕後結果!$AD$4*幕後結果_最佳化!$P1915)*12/3</f>
        <v>1.1746920453086651</v>
      </c>
      <c r="AC914" s="112">
        <f>(幕後結果!$AE$2+幕後結果!$AE$4*幕後結果_最佳化!$Q1915)*12/3</f>
        <v>1.9326338068850808</v>
      </c>
      <c r="AD914" s="112">
        <f>(幕後結果!$AF$2+幕後結果!$AF$4*幕後結果_最佳化!$R1915)*12/3</f>
        <v>1.5145590403167681</v>
      </c>
      <c r="AE914" s="112">
        <f>(幕後結果!$AG$2+幕後結果!$AG$4*幕後結果_最佳化!$S1915)*12/3</f>
        <v>-1.5238884312085519</v>
      </c>
      <c r="AF914" s="112">
        <f>(幕後結果!$AH$2+幕後結果!$AH$4*幕後結果_最佳化!$T1915)*12/3</f>
        <v>0.24775012546182848</v>
      </c>
      <c r="AG914" s="112">
        <f>(幕後結果!$AI$2+幕後結果!$AI$4*幕後結果_最佳化!$U1915)*12/3</f>
        <v>1.2111425942137695</v>
      </c>
      <c r="AH914" s="112">
        <f>(幕後結果!$AJ$2+幕後結果!$AJ$4*幕後結果_最佳化!$V1915)*12/3</f>
        <v>1.8320501107264053</v>
      </c>
      <c r="AI914" s="86">
        <f>(幕後結果!$AK$2+幕後結果!$AK$4*幕後結果_最佳化!$W1915)*12/3</f>
        <v>-0.33045034637695747</v>
      </c>
      <c r="AJ914" s="46"/>
      <c r="AK914" s="46"/>
      <c r="AL914" s="46"/>
      <c r="AM914" s="94">
        <v>913</v>
      </c>
      <c r="AN914" s="112">
        <f t="shared" si="183"/>
        <v>6.2645244689559357E-2</v>
      </c>
      <c r="AO914" s="112">
        <f t="shared" si="184"/>
        <v>0.10547003698541277</v>
      </c>
      <c r="AP914" s="112">
        <f t="shared" si="185"/>
        <v>0.19583192742551886</v>
      </c>
      <c r="AQ914" s="112">
        <f t="shared" si="186"/>
        <v>0.10455890666128508</v>
      </c>
      <c r="AR914" s="112">
        <f t="shared" si="187"/>
        <v>3.4874033543578161E-3</v>
      </c>
      <c r="AS914" s="112">
        <f t="shared" si="188"/>
        <v>0.16527332086220323</v>
      </c>
      <c r="AT914" s="112">
        <f t="shared" si="189"/>
        <v>2.2319267932320377E-2</v>
      </c>
      <c r="AU914" s="112">
        <f t="shared" si="190"/>
        <v>0.1557032508527364</v>
      </c>
      <c r="AV914" s="112">
        <f t="shared" si="191"/>
        <v>8.5552672779951988E-2</v>
      </c>
      <c r="AW914" s="112">
        <f t="shared" si="192"/>
        <v>9.9157968456654019E-2</v>
      </c>
      <c r="AX914" s="112">
        <f t="shared" si="193"/>
        <v>0.99999999999999989</v>
      </c>
      <c r="AY914" s="112">
        <f>SUMPRODUCT(AN914:AW914,幕後結果_最佳化!$Z$1005:$AI$1005)</f>
        <v>0.19362460522644082</v>
      </c>
      <c r="AZ914" s="112">
        <f>(SUMPRODUCT(AN914:AW914,MMULT(AN914:AW914,幕後結果!$AB$9:$AK$18)))*252</f>
        <v>5.2562976904527714E-2</v>
      </c>
      <c r="BA914" s="112">
        <f t="shared" si="194"/>
        <v>0.22926617043194078</v>
      </c>
      <c r="BB914" s="88">
        <f t="shared" si="195"/>
        <v>0.65742191681604611</v>
      </c>
      <c r="BC914" s="46"/>
      <c r="BD914" s="46"/>
    </row>
    <row r="915" spans="1:56">
      <c r="A915" s="81">
        <v>914</v>
      </c>
      <c r="B915" s="112">
        <v>0.77436589857139393</v>
      </c>
      <c r="C915" s="112">
        <v>0.21493603610867873</v>
      </c>
      <c r="D915" s="112">
        <v>0.14457805678479763</v>
      </c>
      <c r="E915" s="112">
        <v>0.71183765944997335</v>
      </c>
      <c r="F915" s="112">
        <v>0.46437020451507105</v>
      </c>
      <c r="G915" s="112">
        <v>0.74287184190798117</v>
      </c>
      <c r="H915" s="112">
        <v>0.23176321866417005</v>
      </c>
      <c r="I915" s="112">
        <v>0.56363676422985676</v>
      </c>
      <c r="J915" s="112">
        <v>0.47056690875573937</v>
      </c>
      <c r="K915" s="90">
        <v>0.23756118317896768</v>
      </c>
      <c r="L915" s="91"/>
      <c r="M915" s="92">
        <v>914</v>
      </c>
      <c r="N915" s="115">
        <v>0.75330242343548903</v>
      </c>
      <c r="O915" s="115">
        <v>-0.78941058339020076</v>
      </c>
      <c r="P915" s="115">
        <v>-1.0599746909352168</v>
      </c>
      <c r="Q915" s="115">
        <v>0.55876123602134864</v>
      </c>
      <c r="R915" s="115">
        <v>-8.9429714862959503E-2</v>
      </c>
      <c r="S915" s="115">
        <v>0.6522245634262106</v>
      </c>
      <c r="T915" s="115">
        <v>-0.73305245433737098</v>
      </c>
      <c r="U915" s="112">
        <v>0.16019626494583658</v>
      </c>
      <c r="V915" s="112">
        <v>-7.3844877359380973E-2</v>
      </c>
      <c r="W915" s="84">
        <v>-0.71416951282797747</v>
      </c>
      <c r="X915" s="46"/>
      <c r="Y915" s="85">
        <v>914</v>
      </c>
      <c r="Z915" s="112">
        <f>(幕後結果!$AB$2+幕後結果!$AB$4*幕後結果_最佳化!$N1916)*12/3</f>
        <v>0.88697259785495808</v>
      </c>
      <c r="AA915" s="112">
        <f>(幕後結果!$AC$2+幕後結果!$AC$4*幕後結果_最佳化!$O1916)*12/3</f>
        <v>-2.400333300590809</v>
      </c>
      <c r="AB915" s="112">
        <f>(幕後結果!$AD$2+幕後結果!$AD$4*幕後結果_最佳化!$P1916)*12/3</f>
        <v>-0.30880618480851063</v>
      </c>
      <c r="AC915" s="112">
        <f>(幕後結果!$AE$2+幕後結果!$AE$4*幕後結果_最佳化!$Q1916)*12/3</f>
        <v>0.95145514225421091</v>
      </c>
      <c r="AD915" s="112">
        <f>(幕後結果!$AF$2+幕後結果!$AF$4*幕後結果_最佳化!$R1916)*12/3</f>
        <v>1.9756846494669393</v>
      </c>
      <c r="AE915" s="112">
        <f>(幕後結果!$AG$2+幕後結果!$AG$4*幕後結果_最佳化!$S1916)*12/3</f>
        <v>0.27829621187138159</v>
      </c>
      <c r="AF915" s="112">
        <f>(幕後結果!$AH$2+幕後結果!$AH$4*幕後結果_最佳化!$T1916)*12/3</f>
        <v>-0.77088547384730977</v>
      </c>
      <c r="AG915" s="112">
        <f>(幕後結果!$AI$2+幕後結果!$AI$4*幕後結果_最佳化!$U1916)*12/3</f>
        <v>0.52641140990553636</v>
      </c>
      <c r="AH915" s="112">
        <f>(幕後結果!$AJ$2+幕後結果!$AJ$4*幕後結果_最佳化!$V1916)*12/3</f>
        <v>0.98576080046537784</v>
      </c>
      <c r="AI915" s="86">
        <f>(幕後結果!$AK$2+幕後結果!$AK$4*幕後結果_最佳化!$W1916)*12/3</f>
        <v>-0.6201272077549842</v>
      </c>
      <c r="AJ915" s="46"/>
      <c r="AK915" s="46"/>
      <c r="AL915" s="46"/>
      <c r="AM915" s="94">
        <v>914</v>
      </c>
      <c r="AN915" s="112">
        <f t="shared" si="183"/>
        <v>3.1875983376629849E-2</v>
      </c>
      <c r="AO915" s="112">
        <f t="shared" si="184"/>
        <v>7.5650162642149799E-2</v>
      </c>
      <c r="AP915" s="112">
        <f t="shared" si="185"/>
        <v>0.15412251101996918</v>
      </c>
      <c r="AQ915" s="112">
        <f t="shared" si="186"/>
        <v>0.10544339801586573</v>
      </c>
      <c r="AR915" s="112">
        <f t="shared" si="187"/>
        <v>0.18308237131027827</v>
      </c>
      <c r="AS915" s="112">
        <f t="shared" si="188"/>
        <v>0.14166521865831525</v>
      </c>
      <c r="AT915" s="112">
        <f t="shared" si="189"/>
        <v>0.14492250539729731</v>
      </c>
      <c r="AU915" s="112">
        <f t="shared" si="190"/>
        <v>2.5084729477764425E-2</v>
      </c>
      <c r="AV915" s="112">
        <f t="shared" si="191"/>
        <v>0.10638542462017285</v>
      </c>
      <c r="AW915" s="112">
        <f t="shared" si="192"/>
        <v>3.1767695481557445E-2</v>
      </c>
      <c r="AX915" s="112">
        <f t="shared" si="193"/>
        <v>1.0000000000000002</v>
      </c>
      <c r="AY915" s="112">
        <f>SUMPRODUCT(AN915:AW915,幕後結果_最佳化!$Z$1005:$AI$1005)</f>
        <v>0.55662630579962102</v>
      </c>
      <c r="AZ915" s="112">
        <f>(SUMPRODUCT(AN915:AW915,MMULT(AN915:AW915,幕後結果!$AB$9:$AK$18)))*252</f>
        <v>4.9882320456102143E-2</v>
      </c>
      <c r="BA915" s="112">
        <f t="shared" si="194"/>
        <v>0.22334350327713171</v>
      </c>
      <c r="BB915" s="88">
        <f t="shared" si="195"/>
        <v>2.3001622982611365</v>
      </c>
      <c r="BC915" s="46"/>
      <c r="BD915" s="46"/>
    </row>
    <row r="916" spans="1:56">
      <c r="A916" s="81">
        <v>915</v>
      </c>
      <c r="B916" s="112">
        <v>0.71451580382655289</v>
      </c>
      <c r="C916" s="112">
        <v>0.33540433030107408</v>
      </c>
      <c r="D916" s="112">
        <v>0.81225173834471387</v>
      </c>
      <c r="E916" s="112">
        <v>0.84744263323014013</v>
      </c>
      <c r="F916" s="112">
        <v>0.55389252620932483</v>
      </c>
      <c r="G916" s="112">
        <v>0.65003591896003732</v>
      </c>
      <c r="H916" s="112">
        <v>0.14178383168287123</v>
      </c>
      <c r="I916" s="112">
        <v>0.97628929624634853</v>
      </c>
      <c r="J916" s="112">
        <v>0.99759301419239965</v>
      </c>
      <c r="K916" s="90">
        <v>0.67519240994168928</v>
      </c>
      <c r="L916" s="91"/>
      <c r="M916" s="92">
        <v>915</v>
      </c>
      <c r="N916" s="115">
        <v>0.5666258737216735</v>
      </c>
      <c r="O916" s="115">
        <v>-0.42503842934410796</v>
      </c>
      <c r="P916" s="115">
        <v>0.88622457541521682</v>
      </c>
      <c r="Q916" s="115">
        <v>1.0255267004851569</v>
      </c>
      <c r="R916" s="115">
        <v>0.13550204488952158</v>
      </c>
      <c r="S916" s="115">
        <v>0.38541744191440419</v>
      </c>
      <c r="T916" s="115">
        <v>-1.0723392946674164</v>
      </c>
      <c r="U916" s="112">
        <v>1.9825169921449235</v>
      </c>
      <c r="V916" s="112">
        <v>2.8192252978886918</v>
      </c>
      <c r="W916" s="84">
        <v>0.45429685397888769</v>
      </c>
      <c r="X916" s="46"/>
      <c r="Y916" s="85">
        <v>915</v>
      </c>
      <c r="Z916" s="112">
        <f>(幕後結果!$AB$2+幕後結果!$AB$4*幕後結果_最佳化!$N1917)*12/3</f>
        <v>0.655204253468334</v>
      </c>
      <c r="AA916" s="112">
        <f>(幕後結果!$AC$2+幕後結果!$AC$4*幕後結果_最佳化!$O1917)*12/3</f>
        <v>-1.9144213052735015</v>
      </c>
      <c r="AB916" s="112">
        <f>(幕後結果!$AD$2+幕後結果!$AD$4*幕後結果_最佳化!$P1917)*12/3</f>
        <v>1.3572799499146384</v>
      </c>
      <c r="AC916" s="112">
        <f>(幕後結果!$AE$2+幕後結果!$AE$4*幕後結果_最佳化!$Q1917)*12/3</f>
        <v>1.8006499630103479</v>
      </c>
      <c r="AD916" s="112">
        <f>(幕後結果!$AF$2+幕後結果!$AF$4*幕後結果_最佳化!$R1917)*12/3</f>
        <v>2.6441416536977687</v>
      </c>
      <c r="AE916" s="112">
        <f>(幕後結果!$AG$2+幕後結果!$AG$4*幕後結果_最佳化!$S1917)*12/3</f>
        <v>0.25486620863350401</v>
      </c>
      <c r="AF916" s="112">
        <f>(幕後結果!$AH$2+幕後結果!$AH$4*幕後結果_最佳化!$T1917)*12/3</f>
        <v>-0.67929644913596865</v>
      </c>
      <c r="AG916" s="112">
        <f>(幕後結果!$AI$2+幕後結果!$AI$4*幕後結果_最佳化!$U1917)*12/3</f>
        <v>2.4531818741848053</v>
      </c>
      <c r="AH916" s="112">
        <f>(幕後結果!$AJ$2+幕後結果!$AJ$4*幕後結果_最佳化!$V1917)*12/3</f>
        <v>3.4467443728584271</v>
      </c>
      <c r="AI916" s="86">
        <f>(幕後結果!$AK$2+幕後結果!$AK$4*幕後結果_最佳化!$W1917)*12/3</f>
        <v>0.88199464550711149</v>
      </c>
      <c r="AJ916" s="46"/>
      <c r="AK916" s="46"/>
      <c r="AL916" s="46"/>
      <c r="AM916" s="94">
        <v>915</v>
      </c>
      <c r="AN916" s="112">
        <f t="shared" si="183"/>
        <v>1.0063822182324458E-2</v>
      </c>
      <c r="AO916" s="112">
        <f t="shared" si="184"/>
        <v>9.9536722131571734E-2</v>
      </c>
      <c r="AP916" s="112">
        <f t="shared" si="185"/>
        <v>6.172410918697057E-2</v>
      </c>
      <c r="AQ916" s="112">
        <f t="shared" si="186"/>
        <v>9.2508771256377312E-2</v>
      </c>
      <c r="AR916" s="112">
        <f t="shared" si="187"/>
        <v>0.15790843808851351</v>
      </c>
      <c r="AS916" s="112">
        <f t="shared" si="188"/>
        <v>6.5491392039756527E-2</v>
      </c>
      <c r="AT916" s="112">
        <f t="shared" si="189"/>
        <v>0.14906362183501159</v>
      </c>
      <c r="AU916" s="112">
        <f t="shared" si="190"/>
        <v>0.14815105736904075</v>
      </c>
      <c r="AV916" s="112">
        <f t="shared" si="191"/>
        <v>6.9828091750027119E-2</v>
      </c>
      <c r="AW916" s="112">
        <f t="shared" si="192"/>
        <v>0.14572397416040656</v>
      </c>
      <c r="AX916" s="112">
        <f t="shared" si="193"/>
        <v>1.0000000000000002</v>
      </c>
      <c r="AY916" s="112">
        <f>SUMPRODUCT(AN916:AW916,幕後結果_最佳化!$Z$1005:$AI$1005)</f>
        <v>0.43778919159848306</v>
      </c>
      <c r="AZ916" s="112">
        <f>(SUMPRODUCT(AN916:AW916,MMULT(AN916:AW916,幕後結果!$AB$9:$AK$18)))*252</f>
        <v>5.3413312011565912E-2</v>
      </c>
      <c r="BA916" s="112">
        <f t="shared" si="194"/>
        <v>0.23111320172496835</v>
      </c>
      <c r="BB916" s="88">
        <f t="shared" si="195"/>
        <v>1.7086396997278115</v>
      </c>
      <c r="BC916" s="46"/>
      <c r="BD916" s="46"/>
    </row>
    <row r="917" spans="1:56">
      <c r="A917" s="81">
        <v>916</v>
      </c>
      <c r="B917" s="112">
        <v>0.18800465901805818</v>
      </c>
      <c r="C917" s="112">
        <v>0.72434979614752537</v>
      </c>
      <c r="D917" s="112">
        <v>3.3041721053412187E-2</v>
      </c>
      <c r="E917" s="112">
        <v>0.49794236077768694</v>
      </c>
      <c r="F917" s="112">
        <v>0.68970570529234476</v>
      </c>
      <c r="G917" s="112">
        <v>0.61639568357824093</v>
      </c>
      <c r="H917" s="112">
        <v>0.18996560280933084</v>
      </c>
      <c r="I917" s="112">
        <v>0.5591202193868976</v>
      </c>
      <c r="J917" s="112">
        <v>0.18541361183647687</v>
      </c>
      <c r="K917" s="90">
        <v>0.66351168898996882</v>
      </c>
      <c r="L917" s="91"/>
      <c r="M917" s="92">
        <v>916</v>
      </c>
      <c r="N917" s="115">
        <v>-0.88527316787197941</v>
      </c>
      <c r="O917" s="115">
        <v>0.59581262647177768</v>
      </c>
      <c r="P917" s="115">
        <v>-1.8378572556436745</v>
      </c>
      <c r="Q917" s="115">
        <v>-5.1577595217503101E-3</v>
      </c>
      <c r="R917" s="115">
        <v>0.49501633573565335</v>
      </c>
      <c r="S917" s="115">
        <v>0.29602808570360584</v>
      </c>
      <c r="T917" s="115">
        <v>-0.87802305815560067</v>
      </c>
      <c r="U917" s="112">
        <v>0.14873903135007582</v>
      </c>
      <c r="V917" s="112">
        <v>-0.89492492133934132</v>
      </c>
      <c r="W917" s="84">
        <v>0.42206630416449004</v>
      </c>
      <c r="X917" s="46"/>
      <c r="Y917" s="85">
        <v>916</v>
      </c>
      <c r="Z917" s="112">
        <f>(幕後結果!$AB$2+幕後結果!$AB$4*幕後結果_最佳化!$N1918)*12/3</f>
        <v>-1.1474015778616591</v>
      </c>
      <c r="AA917" s="112">
        <f>(幕後結果!$AC$2+幕後結果!$AC$4*幕後結果_最佳化!$O1918)*12/3</f>
        <v>-0.63376245732302994</v>
      </c>
      <c r="AB917" s="112">
        <f>(幕後結果!$AD$2+幕後結果!$AD$4*幕後結果_最佳化!$P1918)*12/3</f>
        <v>-1.3352281147364338</v>
      </c>
      <c r="AC917" s="112">
        <f>(幕後結果!$AE$2+幕後結果!$AE$4*幕後結果_最佳化!$Q1918)*12/3</f>
        <v>0.5012266930382161</v>
      </c>
      <c r="AD917" s="112">
        <f>(幕後結果!$AF$2+幕後結果!$AF$4*幕後結果_最佳化!$R1918)*12/3</f>
        <v>2.1899525426321849</v>
      </c>
      <c r="AE917" s="112">
        <f>(幕後結果!$AG$2+幕後結果!$AG$4*幕後結果_最佳化!$S1918)*12/3</f>
        <v>0.43210415474128672</v>
      </c>
      <c r="AF917" s="112">
        <f>(幕後結果!$AH$2+幕後結果!$AH$4*幕後結果_最佳化!$T1918)*12/3</f>
        <v>-0.68297240102075263</v>
      </c>
      <c r="AG917" s="112">
        <f>(幕後結果!$AI$2+幕後結果!$AI$4*幕後結果_最佳化!$U1918)*12/3</f>
        <v>6.6382621104628281E-2</v>
      </c>
      <c r="AH917" s="112">
        <f>(幕後結果!$AJ$2+幕後結果!$AJ$4*幕後結果_最佳化!$V1918)*12/3</f>
        <v>5.9219233646843339E-2</v>
      </c>
      <c r="AI917" s="86">
        <f>(幕後結果!$AK$2+幕後結果!$AK$4*幕後結果_最佳化!$W1918)*12/3</f>
        <v>0.13684150940363948</v>
      </c>
      <c r="AJ917" s="46"/>
      <c r="AK917" s="46"/>
      <c r="AL917" s="46"/>
      <c r="AM917" s="94">
        <v>916</v>
      </c>
      <c r="AN917" s="112">
        <f t="shared" si="183"/>
        <v>0.10252797322913565</v>
      </c>
      <c r="AO917" s="112">
        <f t="shared" si="184"/>
        <v>0.10942899491355719</v>
      </c>
      <c r="AP917" s="112">
        <f t="shared" si="185"/>
        <v>0.18300485600545868</v>
      </c>
      <c r="AQ917" s="112">
        <f t="shared" si="186"/>
        <v>0.13534141457613624</v>
      </c>
      <c r="AR917" s="112">
        <f t="shared" si="187"/>
        <v>2.3312702478171469E-2</v>
      </c>
      <c r="AS917" s="112">
        <f t="shared" si="188"/>
        <v>2.6014680156946378E-2</v>
      </c>
      <c r="AT917" s="112">
        <f t="shared" si="189"/>
        <v>0.17414778837339262</v>
      </c>
      <c r="AU917" s="112">
        <f t="shared" si="190"/>
        <v>1.3625965770571097E-2</v>
      </c>
      <c r="AV917" s="112">
        <f t="shared" si="191"/>
        <v>0.18935430553741417</v>
      </c>
      <c r="AW917" s="112">
        <f t="shared" si="192"/>
        <v>4.3241318959216478E-2</v>
      </c>
      <c r="AX917" s="112">
        <f t="shared" si="193"/>
        <v>1</v>
      </c>
      <c r="AY917" s="112">
        <f>SUMPRODUCT(AN917:AW917,幕後結果_最佳化!$Z$1005:$AI$1005)</f>
        <v>0.31083406035356731</v>
      </c>
      <c r="AZ917" s="112">
        <f>(SUMPRODUCT(AN917:AW917,MMULT(AN917:AW917,幕後結果!$AB$9:$AK$18)))*252</f>
        <v>4.4487169472868397E-2</v>
      </c>
      <c r="BA917" s="112">
        <f t="shared" si="194"/>
        <v>0.21091981763899853</v>
      </c>
      <c r="BB917" s="88">
        <f t="shared" si="195"/>
        <v>1.2703124028494657</v>
      </c>
      <c r="BC917" s="46"/>
      <c r="BD917" s="46"/>
    </row>
    <row r="918" spans="1:56">
      <c r="A918" s="81">
        <v>917</v>
      </c>
      <c r="B918" s="112">
        <v>0.73660439691715296</v>
      </c>
      <c r="C918" s="112">
        <v>0.45509963649257679</v>
      </c>
      <c r="D918" s="112">
        <v>0.51044746777593564</v>
      </c>
      <c r="E918" s="112">
        <v>0.56223265898409047</v>
      </c>
      <c r="F918" s="112">
        <v>0.87378997694748684</v>
      </c>
      <c r="G918" s="112">
        <v>0.70429481405217076</v>
      </c>
      <c r="H918" s="112">
        <v>0.99386614317143196</v>
      </c>
      <c r="I918" s="112">
        <v>0.43600307137938277</v>
      </c>
      <c r="J918" s="112">
        <v>0.54170646404832556</v>
      </c>
      <c r="K918" s="90">
        <v>0.22310247920059978</v>
      </c>
      <c r="L918" s="91"/>
      <c r="M918" s="92">
        <v>917</v>
      </c>
      <c r="N918" s="115">
        <v>0.6329118543032356</v>
      </c>
      <c r="O918" s="115">
        <v>-0.1127871918278768</v>
      </c>
      <c r="P918" s="115">
        <v>2.6190912153998623E-2</v>
      </c>
      <c r="Q918" s="115">
        <v>0.1566322530332766</v>
      </c>
      <c r="R918" s="115">
        <v>1.1444910533719268</v>
      </c>
      <c r="S918" s="115">
        <v>0.53679334098731779</v>
      </c>
      <c r="T918" s="115">
        <v>2.5043484848134017</v>
      </c>
      <c r="U918" s="112">
        <v>-0.16111078913049301</v>
      </c>
      <c r="V918" s="112">
        <v>0.10473376095922832</v>
      </c>
      <c r="W918" s="84">
        <v>-0.7617571512189365</v>
      </c>
      <c r="X918" s="46"/>
      <c r="Y918" s="85">
        <v>917</v>
      </c>
      <c r="Z918" s="112">
        <f>(幕後結果!$AB$2+幕後結果!$AB$4*幕後結果_最佳化!$N1919)*12/3</f>
        <v>0.7375016389673954</v>
      </c>
      <c r="AA918" s="112">
        <f>(幕後結果!$AC$2+幕後結果!$AC$4*幕後結果_最佳化!$O1919)*12/3</f>
        <v>-1.4783570658935445</v>
      </c>
      <c r="AB918" s="112">
        <f>(幕後結果!$AD$2+幕後結果!$AD$4*幕後結果_最佳化!$P1919)*12/3</f>
        <v>0.664215557293107</v>
      </c>
      <c r="AC918" s="112">
        <f>(幕後結果!$AE$2+幕後結果!$AE$4*幕後結果_最佳化!$Q1919)*12/3</f>
        <v>1.0258009574224372</v>
      </c>
      <c r="AD918" s="112">
        <f>(幕後結果!$AF$2+幕後結果!$AF$4*幕後結果_最佳化!$R1919)*12/3</f>
        <v>3.4449347243473678</v>
      </c>
      <c r="AE918" s="112">
        <f>(幕後結果!$AG$2+幕後結果!$AG$4*幕後結果_最佳化!$S1919)*12/3</f>
        <v>0.60904775370660269</v>
      </c>
      <c r="AF918" s="112">
        <f>(幕後結果!$AH$2+幕後結果!$AH$4*幕後結果_最佳化!$T1919)*12/3</f>
        <v>1.6793853666015286</v>
      </c>
      <c r="AG918" s="112">
        <f>(幕後結果!$AI$2+幕後結果!$AI$4*幕後結果_最佳化!$U1919)*12/3</f>
        <v>0.80970936956797812</v>
      </c>
      <c r="AH918" s="112">
        <f>(幕後結果!$AJ$2+幕後結果!$AJ$4*幕後結果_最佳化!$V1919)*12/3</f>
        <v>2.2096067735350005</v>
      </c>
      <c r="AI918" s="86">
        <f>(幕後結果!$AK$2+幕後結果!$AK$4*幕後結果_最佳化!$W1919)*12/3</f>
        <v>6.4615965389462918E-2</v>
      </c>
      <c r="AJ918" s="46"/>
      <c r="AK918" s="46"/>
      <c r="AL918" s="46"/>
      <c r="AM918" s="94">
        <v>917</v>
      </c>
      <c r="AN918" s="112">
        <f t="shared" si="183"/>
        <v>0.14473409819794766</v>
      </c>
      <c r="AO918" s="112">
        <f t="shared" si="184"/>
        <v>5.851566797689188E-2</v>
      </c>
      <c r="AP918" s="112">
        <f t="shared" si="185"/>
        <v>0.12963100723046414</v>
      </c>
      <c r="AQ918" s="112">
        <f t="shared" si="186"/>
        <v>4.3955540362360941E-2</v>
      </c>
      <c r="AR918" s="112">
        <f t="shared" si="187"/>
        <v>0.11799964413450156</v>
      </c>
      <c r="AS918" s="112">
        <f t="shared" si="188"/>
        <v>8.6716782110412338E-2</v>
      </c>
      <c r="AT918" s="112">
        <f t="shared" si="189"/>
        <v>0.10424422021589433</v>
      </c>
      <c r="AU918" s="112">
        <f t="shared" si="190"/>
        <v>0.13564012594911423</v>
      </c>
      <c r="AV918" s="112">
        <f t="shared" si="191"/>
        <v>9.037991343475783E-3</v>
      </c>
      <c r="AW918" s="112">
        <f t="shared" si="192"/>
        <v>0.16952492247893691</v>
      </c>
      <c r="AX918" s="112">
        <f t="shared" si="193"/>
        <v>0.99999999999999978</v>
      </c>
      <c r="AY918" s="112">
        <f>SUMPRODUCT(AN918:AW918,幕後結果_最佳化!$Z$1005:$AI$1005)</f>
        <v>0.31220585660095063</v>
      </c>
      <c r="AZ918" s="112">
        <f>(SUMPRODUCT(AN918:AW918,MMULT(AN918:AW918,幕後結果!$AB$9:$AK$18)))*252</f>
        <v>5.3768912231563618E-2</v>
      </c>
      <c r="BA918" s="112">
        <f t="shared" si="194"/>
        <v>0.23188124596776605</v>
      </c>
      <c r="BB918" s="88">
        <f t="shared" si="195"/>
        <v>1.1613955905618474</v>
      </c>
      <c r="BC918" s="46"/>
      <c r="BD918" s="46"/>
    </row>
    <row r="919" spans="1:56">
      <c r="A919" s="81">
        <v>918</v>
      </c>
      <c r="B919" s="112">
        <v>0.2554541947518536</v>
      </c>
      <c r="C919" s="112">
        <v>0.59506459428141789</v>
      </c>
      <c r="D919" s="112">
        <v>0.72551739674625249</v>
      </c>
      <c r="E919" s="112">
        <v>0.43382383338097918</v>
      </c>
      <c r="F919" s="112">
        <v>0.71552231911376163</v>
      </c>
      <c r="G919" s="112">
        <v>0.51027575472614783</v>
      </c>
      <c r="H919" s="112">
        <v>0.67726170818163633</v>
      </c>
      <c r="I919" s="112">
        <v>0.23299109776383231</v>
      </c>
      <c r="J919" s="112">
        <v>0.96799466827911029</v>
      </c>
      <c r="K919" s="90">
        <v>0.76201443154684378</v>
      </c>
      <c r="L919" s="91"/>
      <c r="M919" s="92">
        <v>918</v>
      </c>
      <c r="N919" s="115">
        <v>-0.65742389791993372</v>
      </c>
      <c r="O919" s="115">
        <v>0.24059269630656271</v>
      </c>
      <c r="P919" s="115">
        <v>0.59931146103809774</v>
      </c>
      <c r="Q919" s="115">
        <v>-0.16664718215831065</v>
      </c>
      <c r="R919" s="115">
        <v>0.56959066441772421</v>
      </c>
      <c r="S919" s="115">
        <v>2.5760346130835967E-2</v>
      </c>
      <c r="T919" s="115">
        <v>0.46005522212276573</v>
      </c>
      <c r="U919" s="112">
        <v>-0.72903182467217087</v>
      </c>
      <c r="V919" s="112">
        <v>1.852105579721528</v>
      </c>
      <c r="W919" s="84">
        <v>0.71279739648889995</v>
      </c>
      <c r="X919" s="46"/>
      <c r="Y919" s="85">
        <v>918</v>
      </c>
      <c r="Z919" s="112">
        <f>(幕後結果!$AB$2+幕後結果!$AB$4*幕後結果_最佳化!$N1920)*12/3</f>
        <v>-0.86451522632235589</v>
      </c>
      <c r="AA919" s="112">
        <f>(幕後結果!$AC$2+幕後結果!$AC$4*幕後結果_最佳化!$O1920)*12/3</f>
        <v>-1.1034847258473053</v>
      </c>
      <c r="AB919" s="112">
        <f>(幕後結果!$AD$2+幕後結果!$AD$4*幕後結果_最佳化!$P1920)*12/3</f>
        <v>0.80777291806481644</v>
      </c>
      <c r="AC919" s="112">
        <f>(幕後結果!$AE$2+幕後結果!$AE$4*幕後結果_最佳化!$Q1920)*12/3</f>
        <v>0.91076447361893986</v>
      </c>
      <c r="AD919" s="112">
        <f>(幕後結果!$AF$2+幕後結果!$AF$4*幕後結果_最佳化!$R1920)*12/3</f>
        <v>2.5855919820458251</v>
      </c>
      <c r="AE919" s="112">
        <f>(幕後結果!$AG$2+幕後結果!$AG$4*幕後結果_最佳化!$S1920)*12/3</f>
        <v>0.11597554357695126</v>
      </c>
      <c r="AF919" s="112">
        <f>(幕後結果!$AH$2+幕後結果!$AH$4*幕後結果_最佳化!$T1920)*12/3</f>
        <v>0.39358252807188593</v>
      </c>
      <c r="AG919" s="112">
        <f>(幕後結果!$AI$2+幕後結果!$AI$4*幕後結果_最佳化!$U1920)*12/3</f>
        <v>-0.15118380019915334</v>
      </c>
      <c r="AH919" s="112">
        <f>(幕後結果!$AJ$2+幕後結果!$AJ$4*幕後結果_最佳化!$V1920)*12/3</f>
        <v>3.0265699860572362</v>
      </c>
      <c r="AI919" s="86">
        <f>(幕後結果!$AK$2+幕後結果!$AK$4*幕後結果_最佳化!$W1920)*12/3</f>
        <v>1.0518699486437133</v>
      </c>
      <c r="AJ919" s="46"/>
      <c r="AK919" s="46"/>
      <c r="AL919" s="46"/>
      <c r="AM919" s="94">
        <v>918</v>
      </c>
      <c r="AN919" s="112">
        <f t="shared" si="183"/>
        <v>9.6946118688415073E-2</v>
      </c>
      <c r="AO919" s="112">
        <f t="shared" si="184"/>
        <v>3.4642449851437218E-2</v>
      </c>
      <c r="AP919" s="112">
        <f t="shared" si="185"/>
        <v>0.14239287704576947</v>
      </c>
      <c r="AQ919" s="112">
        <f t="shared" si="186"/>
        <v>7.9628765927976103E-2</v>
      </c>
      <c r="AR919" s="112">
        <f t="shared" si="187"/>
        <v>0.18200878865016309</v>
      </c>
      <c r="AS919" s="112">
        <f t="shared" si="188"/>
        <v>6.2861835194991914E-4</v>
      </c>
      <c r="AT919" s="112">
        <f t="shared" si="189"/>
        <v>8.8640487597013429E-2</v>
      </c>
      <c r="AU919" s="112">
        <f t="shared" si="190"/>
        <v>3.4757158574148773E-2</v>
      </c>
      <c r="AV919" s="112">
        <f t="shared" si="191"/>
        <v>0.14804953189275732</v>
      </c>
      <c r="AW919" s="112">
        <f t="shared" si="192"/>
        <v>0.19230520342036969</v>
      </c>
      <c r="AX919" s="112">
        <f t="shared" si="193"/>
        <v>1</v>
      </c>
      <c r="AY919" s="112">
        <f>SUMPRODUCT(AN919:AW919,幕後結果_最佳化!$Z$1005:$AI$1005)</f>
        <v>0.65545496987842544</v>
      </c>
      <c r="AZ919" s="112">
        <f>(SUMPRODUCT(AN919:AW919,MMULT(AN919:AW919,幕後結果!$AB$9:$AK$18)))*252</f>
        <v>5.5800640939430102E-2</v>
      </c>
      <c r="BA919" s="112">
        <f t="shared" si="194"/>
        <v>0.23622159287294228</v>
      </c>
      <c r="BB919" s="88">
        <f t="shared" si="195"/>
        <v>2.5931370728157925</v>
      </c>
      <c r="BC919" s="46"/>
      <c r="BD919" s="46"/>
    </row>
    <row r="920" spans="1:56">
      <c r="A920" s="81">
        <v>919</v>
      </c>
      <c r="B920" s="112">
        <v>0.79934611212590245</v>
      </c>
      <c r="C920" s="112">
        <v>7.137405471042535E-2</v>
      </c>
      <c r="D920" s="112">
        <v>0.42468612166989939</v>
      </c>
      <c r="E920" s="112">
        <v>0.45386596002238222</v>
      </c>
      <c r="F920" s="112">
        <v>0.52931238926731639</v>
      </c>
      <c r="G920" s="112">
        <v>0.56188056914327089</v>
      </c>
      <c r="H920" s="112">
        <v>0.62736620206010962</v>
      </c>
      <c r="I920" s="112">
        <v>0.54502127622319985</v>
      </c>
      <c r="J920" s="112">
        <v>0.31276533754599134</v>
      </c>
      <c r="K920" s="90">
        <v>2.9004831578721024E-2</v>
      </c>
      <c r="L920" s="91"/>
      <c r="M920" s="92">
        <v>919</v>
      </c>
      <c r="N920" s="115">
        <v>0.83928789256951386</v>
      </c>
      <c r="O920" s="115">
        <v>-1.4656336844638169</v>
      </c>
      <c r="P920" s="115">
        <v>-0.18991945971832438</v>
      </c>
      <c r="Q920" s="115">
        <v>-0.11589984310273645</v>
      </c>
      <c r="R920" s="115">
        <v>7.3541499713044176E-2</v>
      </c>
      <c r="S920" s="115">
        <v>0.15573886420631219</v>
      </c>
      <c r="T920" s="115">
        <v>0.32488567911632327</v>
      </c>
      <c r="U920" s="112">
        <v>0.11309221420860936</v>
      </c>
      <c r="V920" s="112">
        <v>-0.48802705865069029</v>
      </c>
      <c r="W920" s="84">
        <v>-1.8956248934384983</v>
      </c>
      <c r="X920" s="46"/>
      <c r="Y920" s="85">
        <v>919</v>
      </c>
      <c r="Z920" s="112">
        <f>(幕後結果!$AB$2+幕後結果!$AB$4*幕後結果_最佳化!$N1921)*12/3</f>
        <v>0.99372789118479421</v>
      </c>
      <c r="AA920" s="112">
        <f>(幕後結果!$AC$2+幕後結果!$AC$4*幕後結果_最佳化!$O1921)*12/3</f>
        <v>-3.3247471954530519</v>
      </c>
      <c r="AB920" s="112">
        <f>(幕後結果!$AD$2+幕後結果!$AD$4*幕後結果_最佳化!$P1921)*12/3</f>
        <v>0.40183092783039348</v>
      </c>
      <c r="AC920" s="112">
        <f>(幕後結果!$AE$2+幕後結果!$AE$4*幕後結果_最佳化!$Q1921)*12/3</f>
        <v>0.55544571082529415</v>
      </c>
      <c r="AD920" s="112">
        <f>(幕後結果!$AF$2+幕後結果!$AF$4*幕後結果_最佳化!$R1921)*12/3</f>
        <v>1.9794398619140152</v>
      </c>
      <c r="AE920" s="112">
        <f>(幕後結果!$AG$2+幕後結果!$AG$4*幕後結果_最佳化!$S1921)*12/3</f>
        <v>-0.42675572115988492</v>
      </c>
      <c r="AF920" s="112">
        <f>(幕後結果!$AH$2+幕後結果!$AH$4*幕後結果_最佳化!$T1921)*12/3</f>
        <v>-8.3446073272918905E-2</v>
      </c>
      <c r="AG920" s="112">
        <f>(幕後結果!$AI$2+幕後結果!$AI$4*幕後結果_最佳化!$U1921)*12/3</f>
        <v>0.17036706663025933</v>
      </c>
      <c r="AH920" s="112">
        <f>(幕後結果!$AJ$2+幕後結果!$AJ$4*幕後結果_最佳化!$V1921)*12/3</f>
        <v>1.020182794337128</v>
      </c>
      <c r="AI920" s="86">
        <f>(幕後結果!$AK$2+幕後結果!$AK$4*幕後結果_最佳化!$W1921)*12/3</f>
        <v>-1.5519786499884944</v>
      </c>
      <c r="AJ920" s="46"/>
      <c r="AK920" s="46"/>
      <c r="AL920" s="46"/>
      <c r="AM920" s="94">
        <v>919</v>
      </c>
      <c r="AN920" s="112">
        <f t="shared" si="183"/>
        <v>0.2046192140565376</v>
      </c>
      <c r="AO920" s="112">
        <f t="shared" si="184"/>
        <v>3.1217999271990156E-2</v>
      </c>
      <c r="AP920" s="112">
        <f t="shared" si="185"/>
        <v>0.14296085435988365</v>
      </c>
      <c r="AQ920" s="112">
        <f t="shared" si="186"/>
        <v>2.6701419801371536E-2</v>
      </c>
      <c r="AR920" s="112">
        <f t="shared" si="187"/>
        <v>0.12062791628106387</v>
      </c>
      <c r="AS920" s="112">
        <f t="shared" si="188"/>
        <v>0.18143504690397794</v>
      </c>
      <c r="AT920" s="112">
        <f t="shared" si="189"/>
        <v>0.18102198635752365</v>
      </c>
      <c r="AU920" s="112">
        <f t="shared" si="190"/>
        <v>3.5185582092964997E-2</v>
      </c>
      <c r="AV920" s="112">
        <f t="shared" si="191"/>
        <v>3.0187918213395393E-2</v>
      </c>
      <c r="AW920" s="112">
        <f t="shared" si="192"/>
        <v>4.6042062661291301E-2</v>
      </c>
      <c r="AX920" s="112">
        <f t="shared" si="193"/>
        <v>1</v>
      </c>
      <c r="AY920" s="112">
        <f>SUMPRODUCT(AN920:AW920,幕後結果_最佳化!$Z$1005:$AI$1005)</f>
        <v>0.30361337417118311</v>
      </c>
      <c r="AZ920" s="112">
        <f>(SUMPRODUCT(AN920:AW920,MMULT(AN920:AW920,幕後結果!$AB$9:$AK$18)))*252</f>
        <v>5.0982771260712711E-2</v>
      </c>
      <c r="BA920" s="112">
        <f t="shared" si="194"/>
        <v>0.22579364752072348</v>
      </c>
      <c r="BB920" s="88">
        <f t="shared" si="195"/>
        <v>1.1546532731717118</v>
      </c>
      <c r="BC920" s="46"/>
      <c r="BD920" s="46"/>
    </row>
    <row r="921" spans="1:56">
      <c r="A921" s="81">
        <v>920</v>
      </c>
      <c r="B921" s="112">
        <v>0.8703670441532334</v>
      </c>
      <c r="C921" s="112">
        <v>0.36557553876198345</v>
      </c>
      <c r="D921" s="112">
        <v>0.88297105650630336</v>
      </c>
      <c r="E921" s="112">
        <v>0.45099749695046287</v>
      </c>
      <c r="F921" s="112">
        <v>0.31446042460982881</v>
      </c>
      <c r="G921" s="112">
        <v>0.34572511666589878</v>
      </c>
      <c r="H921" s="112">
        <v>0.80569029452545204</v>
      </c>
      <c r="I921" s="112">
        <v>0.37674246084747853</v>
      </c>
      <c r="J921" s="112">
        <v>0.43458149625594578</v>
      </c>
      <c r="K921" s="90">
        <v>2.0513361508026184E-2</v>
      </c>
      <c r="L921" s="91"/>
      <c r="M921" s="92">
        <v>920</v>
      </c>
      <c r="N921" s="115">
        <v>1.1281278908841075</v>
      </c>
      <c r="O921" s="115">
        <v>-0.34359474463908618</v>
      </c>
      <c r="P921" s="115">
        <v>1.1899707543456794</v>
      </c>
      <c r="Q921" s="115">
        <v>-0.12314156969852701</v>
      </c>
      <c r="R921" s="115">
        <v>-0.48324632096201192</v>
      </c>
      <c r="S921" s="115">
        <v>-0.39688775632540629</v>
      </c>
      <c r="T921" s="115">
        <v>0.86212377247310767</v>
      </c>
      <c r="U921" s="112">
        <v>-0.31404755383492705</v>
      </c>
      <c r="V921" s="112">
        <v>-0.16472175545586926</v>
      </c>
      <c r="W921" s="84">
        <v>-2.0432598383647891</v>
      </c>
      <c r="X921" s="46"/>
      <c r="Y921" s="85">
        <v>920</v>
      </c>
      <c r="Z921" s="112">
        <f>(幕後結果!$AB$2+幕後結果!$AB$4*幕後結果_最佳化!$N1922)*12/3</f>
        <v>1.3523373057290264</v>
      </c>
      <c r="AA921" s="112">
        <f>(幕後結果!$AC$2+幕後結果!$AC$4*幕後結果_最佳化!$O1922)*12/3</f>
        <v>-1.7533998240762105</v>
      </c>
      <c r="AB921" s="112">
        <f>(幕後結果!$AD$2+幕後結果!$AD$4*幕後結果_最佳化!$P1922)*12/3</f>
        <v>1.7976930931058892</v>
      </c>
      <c r="AC921" s="112">
        <f>(幕後結果!$AE$2+幕後結果!$AE$4*幕後結果_最佳化!$Q1922)*12/3</f>
        <v>1.0868307141340781</v>
      </c>
      <c r="AD921" s="112">
        <f>(幕後結果!$AF$2+幕後結果!$AF$4*幕後結果_最佳化!$R1922)*12/3</f>
        <v>2.0142051741855918</v>
      </c>
      <c r="AE921" s="112">
        <f>(幕後結果!$AG$2+幕後結果!$AG$4*幕後結果_最佳化!$S1922)*12/3</f>
        <v>-0.71740938391078524</v>
      </c>
      <c r="AF921" s="112">
        <f>(幕後結果!$AH$2+幕後結果!$AH$4*幕後結果_最佳化!$T1922)*12/3</f>
        <v>0.46274734481989488</v>
      </c>
      <c r="AG921" s="112">
        <f>(幕後結果!$AI$2+幕後結果!$AI$4*幕後結果_最佳化!$U1922)*12/3</f>
        <v>0.3913919080359205</v>
      </c>
      <c r="AH921" s="112">
        <f>(幕後結果!$AJ$2+幕後結果!$AJ$4*幕後結果_最佳化!$V1922)*12/3</f>
        <v>1.4013507753412118</v>
      </c>
      <c r="AI921" s="86">
        <f>(幕後結果!$AK$2+幕後結果!$AK$4*幕後結果_最佳化!$W1922)*12/3</f>
        <v>-1.1093688304988008</v>
      </c>
      <c r="AJ921" s="46"/>
      <c r="AK921" s="46"/>
      <c r="AL921" s="46"/>
      <c r="AM921" s="94">
        <v>920</v>
      </c>
      <c r="AN921" s="112">
        <f t="shared" si="183"/>
        <v>0.13302215190849262</v>
      </c>
      <c r="AO921" s="112">
        <f t="shared" si="184"/>
        <v>0.18073843904882686</v>
      </c>
      <c r="AP921" s="112">
        <f t="shared" si="185"/>
        <v>1.1395936018232919E-2</v>
      </c>
      <c r="AQ921" s="112">
        <f t="shared" si="186"/>
        <v>4.6493084944166263E-2</v>
      </c>
      <c r="AR921" s="112">
        <f t="shared" si="187"/>
        <v>0.16167498297625946</v>
      </c>
      <c r="AS921" s="112">
        <f t="shared" si="188"/>
        <v>5.8863448702493486E-2</v>
      </c>
      <c r="AT921" s="112">
        <f t="shared" si="189"/>
        <v>1.7552537679133395E-2</v>
      </c>
      <c r="AU921" s="112">
        <f t="shared" si="190"/>
        <v>5.5348131683795855E-2</v>
      </c>
      <c r="AV921" s="112">
        <f t="shared" si="191"/>
        <v>0.16847097924009843</v>
      </c>
      <c r="AW921" s="112">
        <f t="shared" si="192"/>
        <v>0.16644030779850055</v>
      </c>
      <c r="AX921" s="112">
        <f t="shared" si="193"/>
        <v>0.99999999999999978</v>
      </c>
      <c r="AY921" s="112">
        <f>SUMPRODUCT(AN921:AW921,幕後結果_最佳化!$Z$1005:$AI$1005)</f>
        <v>0.35133918498462158</v>
      </c>
      <c r="AZ921" s="112">
        <f>(SUMPRODUCT(AN921:AW921,MMULT(AN921:AW921,幕後結果!$AB$9:$AK$18)))*252</f>
        <v>6.7055764791141587E-2</v>
      </c>
      <c r="BA921" s="112">
        <f t="shared" si="194"/>
        <v>0.25895127879804258</v>
      </c>
      <c r="BB921" s="88">
        <f t="shared" si="195"/>
        <v>1.1911089468887113</v>
      </c>
      <c r="BC921" s="46"/>
      <c r="BD921" s="46"/>
    </row>
    <row r="922" spans="1:56">
      <c r="A922" s="81">
        <v>921</v>
      </c>
      <c r="B922" s="112">
        <v>0.17974445209904499</v>
      </c>
      <c r="C922" s="112">
        <v>0.10161263520126607</v>
      </c>
      <c r="D922" s="112">
        <v>0.31444390802790534</v>
      </c>
      <c r="E922" s="112">
        <v>0.83646676020913135</v>
      </c>
      <c r="F922" s="112">
        <v>0.45400239383299179</v>
      </c>
      <c r="G922" s="112">
        <v>0.84190283900461216</v>
      </c>
      <c r="H922" s="112">
        <v>0.20616129256820104</v>
      </c>
      <c r="I922" s="112">
        <v>0.7870830481577844</v>
      </c>
      <c r="J922" s="112">
        <v>0.19678262045087958</v>
      </c>
      <c r="K922" s="90">
        <v>1.9795232704165278E-2</v>
      </c>
      <c r="L922" s="91"/>
      <c r="M922" s="92">
        <v>921</v>
      </c>
      <c r="N922" s="115">
        <v>-0.91633940909936118</v>
      </c>
      <c r="O922" s="115">
        <v>-1.2724162302838666</v>
      </c>
      <c r="P922" s="115">
        <v>-0.48329285007119832</v>
      </c>
      <c r="Q922" s="115">
        <v>0.98003978667206804</v>
      </c>
      <c r="R922" s="115">
        <v>-0.11555555645751532</v>
      </c>
      <c r="S922" s="115">
        <v>1.0023091141771814</v>
      </c>
      <c r="T922" s="115">
        <v>-0.81981323468215284</v>
      </c>
      <c r="U922" s="112">
        <v>0.79634092657069488</v>
      </c>
      <c r="V922" s="112">
        <v>-0.85316963281419478</v>
      </c>
      <c r="W922" s="84">
        <v>-2.0579965413670762</v>
      </c>
      <c r="X922" s="46"/>
      <c r="Y922" s="85">
        <v>921</v>
      </c>
      <c r="Z922" s="112">
        <f>(幕後結果!$AB$2+幕後結果!$AB$4*幕後結果_最佳化!$N1923)*12/3</f>
        <v>-1.1859718819872924</v>
      </c>
      <c r="AA922" s="112">
        <f>(幕後結果!$AC$2+幕後結果!$AC$4*幕後結果_最佳化!$O1923)*12/3</f>
        <v>-3.2110172602658746</v>
      </c>
      <c r="AB922" s="112">
        <f>(幕後結果!$AD$2+幕後結果!$AD$4*幕後結果_最佳化!$P1923)*12/3</f>
        <v>-0.36135194571980711</v>
      </c>
      <c r="AC922" s="112">
        <f>(幕後結果!$AE$2+幕後結果!$AE$4*幕後結果_最佳化!$Q1923)*12/3</f>
        <v>1.2098691058973661</v>
      </c>
      <c r="AD922" s="112">
        <f>(幕後結果!$AF$2+幕後結果!$AF$4*幕後結果_最佳化!$R1923)*12/3</f>
        <v>1.4938539246224163</v>
      </c>
      <c r="AE922" s="112">
        <f>(幕後結果!$AG$2+幕後結果!$AG$4*幕後結果_最佳化!$S1923)*12/3</f>
        <v>0.56888364316263296</v>
      </c>
      <c r="AF922" s="112">
        <f>(幕後結果!$AH$2+幕後結果!$AH$4*幕後結果_最佳化!$T1923)*12/3</f>
        <v>-0.7424619068254148</v>
      </c>
      <c r="AG922" s="112">
        <f>(幕後結果!$AI$2+幕後結果!$AI$4*幕後結果_最佳化!$U1923)*12/3</f>
        <v>0.87406470135510161</v>
      </c>
      <c r="AH922" s="112">
        <f>(幕後結果!$AJ$2+幕後結果!$AJ$4*幕後結果_最佳化!$V1923)*12/3</f>
        <v>-0.14104164150679677</v>
      </c>
      <c r="AI922" s="86">
        <f>(幕後結果!$AK$2+幕後結果!$AK$4*幕後結果_最佳化!$W1923)*12/3</f>
        <v>-2.0876511654512688</v>
      </c>
      <c r="AJ922" s="46"/>
      <c r="AK922" s="46"/>
      <c r="AL922" s="46"/>
      <c r="AM922" s="94">
        <v>921</v>
      </c>
      <c r="AN922" s="112">
        <f t="shared" si="183"/>
        <v>0.17302511957426231</v>
      </c>
      <c r="AO922" s="112">
        <f t="shared" si="184"/>
        <v>7.6847453192258983E-2</v>
      </c>
      <c r="AP922" s="112">
        <f t="shared" si="185"/>
        <v>3.3314137579968858E-2</v>
      </c>
      <c r="AQ922" s="112">
        <f t="shared" si="186"/>
        <v>3.7881332334583233E-2</v>
      </c>
      <c r="AR922" s="112">
        <f t="shared" si="187"/>
        <v>0.11313961485841434</v>
      </c>
      <c r="AS922" s="112">
        <f t="shared" si="188"/>
        <v>8.8851286359615755E-2</v>
      </c>
      <c r="AT922" s="112">
        <f t="shared" si="189"/>
        <v>0.18067782796601453</v>
      </c>
      <c r="AU922" s="112">
        <f t="shared" si="190"/>
        <v>5.5476792163184255E-2</v>
      </c>
      <c r="AV922" s="112">
        <f t="shared" si="191"/>
        <v>0.1764693330274221</v>
      </c>
      <c r="AW922" s="112">
        <f t="shared" si="192"/>
        <v>6.4317102944275617E-2</v>
      </c>
      <c r="AX922" s="112">
        <f t="shared" si="193"/>
        <v>1</v>
      </c>
      <c r="AY922" s="112">
        <f>SUMPRODUCT(AN922:AW922,幕後結果_最佳化!$Z$1005:$AI$1005)</f>
        <v>0.37549207422076153</v>
      </c>
      <c r="AZ922" s="112">
        <f>(SUMPRODUCT(AN922:AW922,MMULT(AN922:AW922,幕後結果!$AB$9:$AK$18)))*252</f>
        <v>5.0019336853838026E-2</v>
      </c>
      <c r="BA922" s="112">
        <f t="shared" si="194"/>
        <v>0.22365003208995529</v>
      </c>
      <c r="BB922" s="88">
        <f t="shared" si="195"/>
        <v>1.4871094410886925</v>
      </c>
      <c r="BC922" s="46"/>
      <c r="BD922" s="46"/>
    </row>
    <row r="923" spans="1:56">
      <c r="A923" s="81">
        <v>922</v>
      </c>
      <c r="B923" s="112">
        <v>0.58719788285880536</v>
      </c>
      <c r="C923" s="112">
        <v>0.38623615358316066</v>
      </c>
      <c r="D923" s="112">
        <v>4.0785019817880519E-2</v>
      </c>
      <c r="E923" s="112">
        <v>0.10363263575474702</v>
      </c>
      <c r="F923" s="112">
        <v>0.86320994350319746</v>
      </c>
      <c r="G923" s="112">
        <v>0.53647960579334719</v>
      </c>
      <c r="H923" s="112">
        <v>0.94055954938575326</v>
      </c>
      <c r="I923" s="112">
        <v>0.368979948243364</v>
      </c>
      <c r="J923" s="112">
        <v>0.28811893699862701</v>
      </c>
      <c r="K923" s="90">
        <v>0.20253976338097002</v>
      </c>
      <c r="L923" s="91"/>
      <c r="M923" s="92">
        <v>922</v>
      </c>
      <c r="N923" s="115">
        <v>0.22034274256966921</v>
      </c>
      <c r="O923" s="115">
        <v>-0.28914253190970363</v>
      </c>
      <c r="P923" s="115">
        <v>-1.741648097681995</v>
      </c>
      <c r="Q923" s="115">
        <v>-1.2611209559429755</v>
      </c>
      <c r="R923" s="115">
        <v>1.0948551216421523</v>
      </c>
      <c r="S923" s="115">
        <v>9.1568614804188098E-2</v>
      </c>
      <c r="T923" s="115">
        <v>1.5594880903099357</v>
      </c>
      <c r="U923" s="112">
        <v>-0.33455619132506337</v>
      </c>
      <c r="V923" s="112">
        <v>-0.55888841843637183</v>
      </c>
      <c r="W923" s="84">
        <v>-0.83258375006947249</v>
      </c>
      <c r="X923" s="46"/>
      <c r="Y923" s="85">
        <v>922</v>
      </c>
      <c r="Z923" s="112">
        <f>(幕後結果!$AB$2+幕後結果!$AB$4*幕後結果_最佳化!$N1924)*12/3</f>
        <v>0.22527629455140011</v>
      </c>
      <c r="AA923" s="112">
        <f>(幕後結果!$AC$2+幕後結果!$AC$4*幕後結果_最佳化!$O1924)*12/3</f>
        <v>-1.7572336834189697</v>
      </c>
      <c r="AB923" s="112">
        <f>(幕後結果!$AD$2+幕後結果!$AD$4*幕後結果_最佳化!$P1924)*12/3</f>
        <v>-1.008805892003052</v>
      </c>
      <c r="AC923" s="112">
        <f>(幕後結果!$AE$2+幕後結果!$AE$4*幕後結果_最佳化!$Q1924)*12/3</f>
        <v>-0.47412240089701818</v>
      </c>
      <c r="AD923" s="112">
        <f>(幕後結果!$AF$2+幕後結果!$AF$4*幕後結果_最佳化!$R1924)*12/3</f>
        <v>2.6451155011831604</v>
      </c>
      <c r="AE923" s="112">
        <f>(幕後結果!$AG$2+幕後結果!$AG$4*幕後結果_最佳化!$S1924)*12/3</f>
        <v>-4.5821071384288953E-2</v>
      </c>
      <c r="AF923" s="112">
        <f>(幕後結果!$AH$2+幕後結果!$AH$4*幕後結果_最佳化!$T1924)*12/3</f>
        <v>0.77413037178095212</v>
      </c>
      <c r="AG923" s="112">
        <f>(幕後結果!$AI$2+幕後結果!$AI$4*幕後結果_最佳化!$U1924)*12/3</f>
        <v>-0.70060034841276275</v>
      </c>
      <c r="AH923" s="112">
        <f>(幕後結果!$AJ$2+幕後結果!$AJ$4*幕後結果_最佳化!$V1924)*12/3</f>
        <v>1.3852338277470635</v>
      </c>
      <c r="AI923" s="86">
        <f>(幕後結果!$AK$2+幕後結果!$AK$4*幕後結果_最佳化!$W1924)*12/3</f>
        <v>-0.52626790760665254</v>
      </c>
      <c r="AJ923" s="46"/>
      <c r="AK923" s="46"/>
      <c r="AL923" s="46"/>
      <c r="AM923" s="94">
        <v>922</v>
      </c>
      <c r="AN923" s="112">
        <f t="shared" si="183"/>
        <v>2.3363304844372174E-2</v>
      </c>
      <c r="AO923" s="112">
        <f t="shared" si="184"/>
        <v>0.1779516153553273</v>
      </c>
      <c r="AP923" s="112">
        <f t="shared" si="185"/>
        <v>4.3986792684178162E-2</v>
      </c>
      <c r="AQ923" s="112">
        <f t="shared" si="186"/>
        <v>0.16613013257906048</v>
      </c>
      <c r="AR923" s="112">
        <f t="shared" si="187"/>
        <v>3.6497347446778024E-2</v>
      </c>
      <c r="AS923" s="112">
        <f t="shared" si="188"/>
        <v>3.7382542179290823E-2</v>
      </c>
      <c r="AT923" s="112">
        <f t="shared" si="189"/>
        <v>0.14547443525889742</v>
      </c>
      <c r="AU923" s="112">
        <f t="shared" si="190"/>
        <v>0.1854087149193285</v>
      </c>
      <c r="AV923" s="112">
        <f t="shared" si="191"/>
        <v>0.15538426722374693</v>
      </c>
      <c r="AW923" s="112">
        <f t="shared" si="192"/>
        <v>2.8420847509019995E-2</v>
      </c>
      <c r="AX923" s="112">
        <f t="shared" si="193"/>
        <v>0.99999999999999978</v>
      </c>
      <c r="AY923" s="112">
        <f>SUMPRODUCT(AN923:AW923,幕後結果_最佳化!$Z$1005:$AI$1005)</f>
        <v>0.2415360657343496</v>
      </c>
      <c r="AZ923" s="112">
        <f>(SUMPRODUCT(AN923:AW923,MMULT(AN923:AW923,幕後結果!$AB$9:$AK$18)))*252</f>
        <v>5.3667710268541342E-2</v>
      </c>
      <c r="BA923" s="112">
        <f t="shared" si="194"/>
        <v>0.23166292381074133</v>
      </c>
      <c r="BB923" s="88">
        <f t="shared" si="195"/>
        <v>0.85743571939300378</v>
      </c>
      <c r="BC923" s="46"/>
      <c r="BD923" s="46"/>
    </row>
    <row r="924" spans="1:56">
      <c r="A924" s="81">
        <v>923</v>
      </c>
      <c r="B924" s="112">
        <v>0.13218312483385741</v>
      </c>
      <c r="C924" s="112">
        <v>0.40110322551345945</v>
      </c>
      <c r="D924" s="112">
        <v>0.91142580929183548</v>
      </c>
      <c r="E924" s="112">
        <v>0.36096665664411742</v>
      </c>
      <c r="F924" s="112">
        <v>0.56357633838124377</v>
      </c>
      <c r="G924" s="112">
        <v>0.49898414752770526</v>
      </c>
      <c r="H924" s="112">
        <v>0.24522061425421238</v>
      </c>
      <c r="I924" s="112">
        <v>0.53137339747846579</v>
      </c>
      <c r="J924" s="112">
        <v>0.1011514589402609</v>
      </c>
      <c r="K924" s="90">
        <v>7.4668082138280134E-2</v>
      </c>
      <c r="L924" s="91"/>
      <c r="M924" s="92">
        <v>923</v>
      </c>
      <c r="N924" s="115">
        <v>-1.116130567080172</v>
      </c>
      <c r="O924" s="115">
        <v>-0.25049256850880075</v>
      </c>
      <c r="P924" s="115">
        <v>1.3495873583821829</v>
      </c>
      <c r="Q924" s="115">
        <v>-0.35587615576505732</v>
      </c>
      <c r="R924" s="115">
        <v>0.16004284565430002</v>
      </c>
      <c r="S924" s="115">
        <v>-2.5463672816735733E-3</v>
      </c>
      <c r="T924" s="115">
        <v>-0.6896072156135522</v>
      </c>
      <c r="U924" s="112">
        <v>7.8722680486197183E-2</v>
      </c>
      <c r="V924" s="112">
        <v>-1.2750178675221404</v>
      </c>
      <c r="W924" s="84">
        <v>-1.4418802301996219</v>
      </c>
      <c r="X924" s="46"/>
      <c r="Y924" s="85">
        <v>923</v>
      </c>
      <c r="Z924" s="112">
        <f>(幕後結果!$AB$2+幕後結果!$AB$4*幕後結果_最佳化!$N1925)*12/3</f>
        <v>-1.4340226734728179</v>
      </c>
      <c r="AA924" s="112">
        <f>(幕後結果!$AC$2+幕後結果!$AC$4*幕後結果_最佳化!$O1925)*12/3</f>
        <v>-1.8200907972714047</v>
      </c>
      <c r="AB924" s="112">
        <f>(幕後結果!$AD$2+幕後結果!$AD$4*幕後結果_最佳化!$P1925)*12/3</f>
        <v>1.2694402030829199</v>
      </c>
      <c r="AC924" s="112">
        <f>(幕後結果!$AE$2+幕後結果!$AE$4*幕後結果_最佳化!$Q1925)*12/3</f>
        <v>0.83812031441896739</v>
      </c>
      <c r="AD924" s="112">
        <f>(幕後結果!$AF$2+幕後結果!$AF$4*幕後結果_最佳化!$R1925)*12/3</f>
        <v>1.979913027974898</v>
      </c>
      <c r="AE924" s="112">
        <f>(幕後結果!$AG$2+幕後結果!$AG$4*幕後結果_最佳化!$S1925)*12/3</f>
        <v>-0.12098849251562978</v>
      </c>
      <c r="AF924" s="112">
        <f>(幕後結果!$AH$2+幕後結果!$AH$4*幕後結果_最佳化!$T1925)*12/3</f>
        <v>-0.39565653942657475</v>
      </c>
      <c r="AG924" s="112">
        <f>(幕後結果!$AI$2+幕後結果!$AI$4*幕後結果_最佳化!$U1925)*12/3</f>
        <v>9.2210089098379619E-2</v>
      </c>
      <c r="AH924" s="112">
        <f>(幕後結果!$AJ$2+幕後結果!$AJ$4*幕後結果_最佳化!$V1925)*12/3</f>
        <v>-0.11127923524495009</v>
      </c>
      <c r="AI924" s="86">
        <f>(幕後結果!$AK$2+幕後結果!$AK$4*幕後結果_最佳化!$W1925)*12/3</f>
        <v>-1.2344481211998437</v>
      </c>
      <c r="AJ924" s="46"/>
      <c r="AK924" s="46"/>
      <c r="AL924" s="46"/>
      <c r="AM924" s="94">
        <v>923</v>
      </c>
      <c r="AN924" s="112">
        <f t="shared" si="183"/>
        <v>1.5228208618428196E-2</v>
      </c>
      <c r="AO924" s="112">
        <f t="shared" si="184"/>
        <v>5.3900961418445706E-2</v>
      </c>
      <c r="AP924" s="112">
        <f t="shared" si="185"/>
        <v>0.13369633348475379</v>
      </c>
      <c r="AQ924" s="112">
        <f t="shared" si="186"/>
        <v>0.11167923192222996</v>
      </c>
      <c r="AR924" s="112">
        <f t="shared" si="187"/>
        <v>0.122864664375001</v>
      </c>
      <c r="AS924" s="112">
        <f t="shared" si="188"/>
        <v>0.13861816044088748</v>
      </c>
      <c r="AT924" s="112">
        <f t="shared" si="189"/>
        <v>6.5901862474041395E-2</v>
      </c>
      <c r="AU924" s="112">
        <f t="shared" si="190"/>
        <v>0.1278956568365118</v>
      </c>
      <c r="AV924" s="112">
        <f t="shared" si="191"/>
        <v>8.1023273919673386E-2</v>
      </c>
      <c r="AW924" s="112">
        <f t="shared" si="192"/>
        <v>0.1491916465100272</v>
      </c>
      <c r="AX924" s="112">
        <f t="shared" si="193"/>
        <v>1</v>
      </c>
      <c r="AY924" s="112">
        <f>SUMPRODUCT(AN924:AW924,幕後結果_最佳化!$Z$1005:$AI$1005)</f>
        <v>0.48334559858304921</v>
      </c>
      <c r="AZ924" s="112">
        <f>(SUMPRODUCT(AN924:AW924,MMULT(AN924:AW924,幕後結果!$AB$9:$AK$18)))*252</f>
        <v>5.0632001622584168E-2</v>
      </c>
      <c r="BA924" s="112">
        <f t="shared" si="194"/>
        <v>0.22501555862336312</v>
      </c>
      <c r="BB924" s="88">
        <f t="shared" si="195"/>
        <v>1.9574006405498319</v>
      </c>
      <c r="BC924" s="46"/>
      <c r="BD924" s="46"/>
    </row>
    <row r="925" spans="1:56">
      <c r="A925" s="81">
        <v>924</v>
      </c>
      <c r="B925" s="112">
        <v>1.5025229024915987E-2</v>
      </c>
      <c r="C925" s="112">
        <v>0.22931822239847821</v>
      </c>
      <c r="D925" s="112">
        <v>3.9060415891427613E-3</v>
      </c>
      <c r="E925" s="112">
        <v>0.3362994094051821</v>
      </c>
      <c r="F925" s="112">
        <v>0.78067124639518037</v>
      </c>
      <c r="G925" s="112">
        <v>4.2972367559014124E-2</v>
      </c>
      <c r="H925" s="112">
        <v>0.30443143498202763</v>
      </c>
      <c r="I925" s="112">
        <v>4.7068223640138962E-2</v>
      </c>
      <c r="J925" s="112">
        <v>0.6233165506016265</v>
      </c>
      <c r="K925" s="90">
        <v>0.88843221034421371</v>
      </c>
      <c r="L925" s="91"/>
      <c r="M925" s="92">
        <v>924</v>
      </c>
      <c r="N925" s="115">
        <v>-2.1694246653946387</v>
      </c>
      <c r="O925" s="115">
        <v>-0.741094004187693</v>
      </c>
      <c r="P925" s="115">
        <v>-2.6600854385155577</v>
      </c>
      <c r="Q925" s="115">
        <v>-0.42258397732293529</v>
      </c>
      <c r="R925" s="115">
        <v>0.77446221029829188</v>
      </c>
      <c r="S925" s="115">
        <v>-1.7171885051842646</v>
      </c>
      <c r="T925" s="115">
        <v>-0.51169730871246699</v>
      </c>
      <c r="U925" s="112">
        <v>-1.6739702451598077</v>
      </c>
      <c r="V925" s="112">
        <v>0.31420295459818437</v>
      </c>
      <c r="W925" s="84">
        <v>1.2182326401225245</v>
      </c>
      <c r="X925" s="46"/>
      <c r="Y925" s="85">
        <v>924</v>
      </c>
      <c r="Z925" s="112">
        <f>(幕後結果!$AB$2+幕後結果!$AB$4*幕後結果_最佳化!$N1926)*12/3</f>
        <v>-2.7417403792735437</v>
      </c>
      <c r="AA925" s="112">
        <f>(幕後結果!$AC$2+幕後結果!$AC$4*幕後結果_最佳化!$O1926)*12/3</f>
        <v>-2.5876908894932473</v>
      </c>
      <c r="AB925" s="112">
        <f>(幕後結果!$AD$2+幕後結果!$AD$4*幕後結果_最佳化!$P1926)*12/3</f>
        <v>-2.569777321514874</v>
      </c>
      <c r="AC925" s="112">
        <f>(幕後結果!$AE$2+幕後結果!$AE$4*幕後結果_最佳化!$Q1926)*12/3</f>
        <v>-0.30310866519557811</v>
      </c>
      <c r="AD925" s="112">
        <f>(幕後結果!$AF$2+幕後結果!$AF$4*幕後結果_最佳化!$R1926)*12/3</f>
        <v>1.512081618842964</v>
      </c>
      <c r="AE925" s="112">
        <f>(幕後結果!$AG$2+幕後結果!$AG$4*幕後結果_最佳化!$S1926)*12/3</f>
        <v>-1.9916240169328676</v>
      </c>
      <c r="AF925" s="112">
        <f>(幕後結果!$AH$2+幕後結果!$AH$4*幕後結果_最佳化!$T1926)*12/3</f>
        <v>-0.54217705601659827</v>
      </c>
      <c r="AG925" s="112">
        <f>(幕後結果!$AI$2+幕後結果!$AI$4*幕後結果_最佳化!$U1926)*12/3</f>
        <v>-2.4353648998415749</v>
      </c>
      <c r="AH925" s="112">
        <f>(幕後結果!$AJ$2+幕後結果!$AJ$4*幕後結果_最佳化!$V1926)*12/3</f>
        <v>1.1182198718399048</v>
      </c>
      <c r="AI925" s="86">
        <f>(幕後結果!$AK$2+幕後結果!$AK$4*幕後結果_最佳化!$W1926)*12/3</f>
        <v>0.13382033773171495</v>
      </c>
      <c r="AJ925" s="46"/>
      <c r="AK925" s="46"/>
      <c r="AL925" s="46"/>
      <c r="AM925" s="94">
        <v>924</v>
      </c>
      <c r="AN925" s="112">
        <f t="shared" si="183"/>
        <v>0.11191604767584051</v>
      </c>
      <c r="AO925" s="112">
        <f t="shared" si="184"/>
        <v>6.6117386084169949E-2</v>
      </c>
      <c r="AP925" s="112">
        <f t="shared" si="185"/>
        <v>0.16385568562238834</v>
      </c>
      <c r="AQ925" s="112">
        <f t="shared" si="186"/>
        <v>0.12040021680494374</v>
      </c>
      <c r="AR925" s="112">
        <f t="shared" si="187"/>
        <v>5.4679525274954018E-2</v>
      </c>
      <c r="AS925" s="112">
        <f t="shared" si="188"/>
        <v>1.7130337864863843E-2</v>
      </c>
      <c r="AT925" s="112">
        <f t="shared" si="189"/>
        <v>0.23950012578219695</v>
      </c>
      <c r="AU925" s="112">
        <f t="shared" si="190"/>
        <v>4.2342799644825374E-2</v>
      </c>
      <c r="AV925" s="112">
        <f t="shared" si="191"/>
        <v>1.6136484062670688E-2</v>
      </c>
      <c r="AW925" s="112">
        <f t="shared" si="192"/>
        <v>0.16792139118314664</v>
      </c>
      <c r="AX925" s="112">
        <f t="shared" si="193"/>
        <v>1</v>
      </c>
      <c r="AY925" s="112">
        <f>SUMPRODUCT(AN925:AW925,幕後結果_最佳化!$Z$1005:$AI$1005)</f>
        <v>0.22773705629946997</v>
      </c>
      <c r="AZ925" s="112">
        <f>(SUMPRODUCT(AN925:AW925,MMULT(AN925:AW925,幕後結果!$AB$9:$AK$18)))*252</f>
        <v>4.4461809234547262E-2</v>
      </c>
      <c r="BA925" s="112">
        <f t="shared" si="194"/>
        <v>0.21085969087179099</v>
      </c>
      <c r="BB925" s="88">
        <f t="shared" si="195"/>
        <v>0.87658791272655545</v>
      </c>
      <c r="BC925" s="46"/>
      <c r="BD925" s="46"/>
    </row>
    <row r="926" spans="1:56">
      <c r="A926" s="81">
        <v>925</v>
      </c>
      <c r="B926" s="112">
        <v>0.98575796763782786</v>
      </c>
      <c r="C926" s="112">
        <v>2.6717868993502369E-2</v>
      </c>
      <c r="D926" s="112">
        <v>0.83922759207426489</v>
      </c>
      <c r="E926" s="112">
        <v>0.4991940707246354</v>
      </c>
      <c r="F926" s="112">
        <v>0.66696267290075872</v>
      </c>
      <c r="G926" s="112">
        <v>0.24300322439554956</v>
      </c>
      <c r="H926" s="112">
        <v>0.40761097982115646</v>
      </c>
      <c r="I926" s="112">
        <v>0.49834580364486447</v>
      </c>
      <c r="J926" s="112">
        <v>0.8639841708649747</v>
      </c>
      <c r="K926" s="90">
        <v>0.6355568131825422</v>
      </c>
      <c r="L926" s="91"/>
      <c r="M926" s="92">
        <v>925</v>
      </c>
      <c r="N926" s="115">
        <v>2.1905542527993798</v>
      </c>
      <c r="O926" s="115">
        <v>-1.931382740306409</v>
      </c>
      <c r="P926" s="115">
        <v>0.99128831753124302</v>
      </c>
      <c r="Q926" s="115">
        <v>-2.0201664830552996E-3</v>
      </c>
      <c r="R926" s="115">
        <v>0.43154154121074895</v>
      </c>
      <c r="S926" s="115">
        <v>-0.69667461478142745</v>
      </c>
      <c r="T926" s="115">
        <v>-0.23369475536547971</v>
      </c>
      <c r="U926" s="112">
        <v>-4.1464672373771718E-3</v>
      </c>
      <c r="V926" s="112">
        <v>1.0983958854735194</v>
      </c>
      <c r="W926" s="84">
        <v>0.34660728307550293</v>
      </c>
      <c r="X926" s="46"/>
      <c r="Y926" s="85">
        <v>925</v>
      </c>
      <c r="Z926" s="112">
        <f>(幕後結果!$AB$2+幕後結果!$AB$4*幕後結果_最佳化!$N1927)*12/3</f>
        <v>2.6713931770278072</v>
      </c>
      <c r="AA926" s="112">
        <f>(幕後結果!$AC$2+幕後結果!$AC$4*幕後結果_最佳化!$O1927)*12/3</f>
        <v>-3.8491784830582332</v>
      </c>
      <c r="AB926" s="112">
        <f>(幕後結果!$AD$2+幕後結果!$AD$4*幕後結果_最佳化!$P1927)*12/3</f>
        <v>1.7843644534749903</v>
      </c>
      <c r="AC926" s="112">
        <f>(幕後結果!$AE$2+幕後結果!$AE$4*幕後結果_最佳化!$Q1927)*12/3</f>
        <v>0.91638303877550209</v>
      </c>
      <c r="AD926" s="112">
        <f>(幕後結果!$AF$2+幕後結果!$AF$4*幕後結果_最佳化!$R1927)*12/3</f>
        <v>2.8371147083290347</v>
      </c>
      <c r="AE926" s="112">
        <f>(幕後結果!$AG$2+幕後結果!$AG$4*幕後結果_最佳化!$S1927)*12/3</f>
        <v>-1.3603358298647354</v>
      </c>
      <c r="AF926" s="112">
        <f>(幕後結果!$AH$2+幕後結果!$AH$4*幕後結果_最佳化!$T1927)*12/3</f>
        <v>-0.35071115753711196</v>
      </c>
      <c r="AG926" s="112">
        <f>(幕後結果!$AI$2+幕後結果!$AI$4*幕後結果_最佳化!$U1927)*12/3</f>
        <v>0.40920452695908294</v>
      </c>
      <c r="AH926" s="112">
        <f>(幕後結果!$AJ$2+幕後結果!$AJ$4*幕後結果_最佳化!$V1927)*12/3</f>
        <v>2.8398312000843364</v>
      </c>
      <c r="AI926" s="86">
        <f>(幕後結果!$AK$2+幕後結果!$AK$4*幕後結果_最佳化!$W1927)*12/3</f>
        <v>0.48458506870685575</v>
      </c>
      <c r="AJ926" s="46"/>
      <c r="AK926" s="46"/>
      <c r="AL926" s="46"/>
      <c r="AM926" s="94">
        <v>925</v>
      </c>
      <c r="AN926" s="112">
        <f t="shared" si="183"/>
        <v>3.6771491185832221E-2</v>
      </c>
      <c r="AO926" s="112">
        <f t="shared" si="184"/>
        <v>0.15033642438162947</v>
      </c>
      <c r="AP926" s="112">
        <f t="shared" si="185"/>
        <v>5.0423059122894125E-2</v>
      </c>
      <c r="AQ926" s="112">
        <f t="shared" si="186"/>
        <v>0.26115330038651602</v>
      </c>
      <c r="AR926" s="112">
        <f t="shared" si="187"/>
        <v>8.6989277995786873E-2</v>
      </c>
      <c r="AS926" s="112">
        <f t="shared" si="188"/>
        <v>0.23307706205086598</v>
      </c>
      <c r="AT926" s="112">
        <f t="shared" si="189"/>
        <v>4.3139248250438196E-2</v>
      </c>
      <c r="AU926" s="112">
        <f t="shared" si="190"/>
        <v>3.9630860094415091E-2</v>
      </c>
      <c r="AV926" s="112">
        <f t="shared" si="191"/>
        <v>4.1708243041823093E-2</v>
      </c>
      <c r="AW926" s="112">
        <f t="shared" si="192"/>
        <v>5.6771033489799061E-2</v>
      </c>
      <c r="AX926" s="112">
        <f t="shared" si="193"/>
        <v>1</v>
      </c>
      <c r="AY926" s="112">
        <f>SUMPRODUCT(AN926:AW926,幕後結果_最佳化!$Z$1005:$AI$1005)</f>
        <v>0.28425980849327537</v>
      </c>
      <c r="AZ926" s="112">
        <f>(SUMPRODUCT(AN926:AW926,MMULT(AN926:AW926,幕後結果!$AB$9:$AK$18)))*252</f>
        <v>5.8736400037596212E-2</v>
      </c>
      <c r="BA926" s="112">
        <f t="shared" si="194"/>
        <v>0.2423559366667056</v>
      </c>
      <c r="BB926" s="88">
        <f t="shared" si="195"/>
        <v>0.99588981319322856</v>
      </c>
      <c r="BC926" s="46"/>
      <c r="BD926" s="46"/>
    </row>
    <row r="927" spans="1:56">
      <c r="A927" s="81">
        <v>926</v>
      </c>
      <c r="B927" s="112">
        <v>0.49897107336142232</v>
      </c>
      <c r="C927" s="112">
        <v>7.9679361193535359E-2</v>
      </c>
      <c r="D927" s="112">
        <v>0.70393620187851957</v>
      </c>
      <c r="E927" s="112">
        <v>0.48200682864032451</v>
      </c>
      <c r="F927" s="112">
        <v>0.22190063830836215</v>
      </c>
      <c r="G927" s="112">
        <v>0.99361244292235562</v>
      </c>
      <c r="H927" s="112">
        <v>0.99726501918967791</v>
      </c>
      <c r="I927" s="112">
        <v>0.72007689347044312</v>
      </c>
      <c r="J927" s="112">
        <v>7.0169979925178927E-2</v>
      </c>
      <c r="K927" s="90">
        <v>0.64861835422985448</v>
      </c>
      <c r="L927" s="91"/>
      <c r="M927" s="92">
        <v>926</v>
      </c>
      <c r="N927" s="115">
        <v>-2.579139464165903E-3</v>
      </c>
      <c r="O927" s="115">
        <v>-1.4072316062235035</v>
      </c>
      <c r="P927" s="115">
        <v>0.53575541975265983</v>
      </c>
      <c r="Q927" s="115">
        <v>-4.5117494181571322E-2</v>
      </c>
      <c r="R927" s="115">
        <v>-0.76578998098137163</v>
      </c>
      <c r="S927" s="115">
        <v>2.4899776140163392</v>
      </c>
      <c r="T927" s="115">
        <v>2.7779703091306183</v>
      </c>
      <c r="U927" s="112">
        <v>0.58306994832074566</v>
      </c>
      <c r="V927" s="112">
        <v>-1.4745262332324349</v>
      </c>
      <c r="W927" s="84">
        <v>0.381592980704625</v>
      </c>
      <c r="X927" s="46"/>
      <c r="Y927" s="85">
        <v>926</v>
      </c>
      <c r="Z927" s="112">
        <f>(幕後結果!$AB$2+幕後結果!$AB$4*幕後結果_最佳化!$N1928)*12/3</f>
        <v>-5.1492456562433973E-2</v>
      </c>
      <c r="AA927" s="112">
        <f>(幕後結果!$AC$2+幕後結果!$AC$4*幕後結果_最佳化!$O1928)*12/3</f>
        <v>-3.3174105516726029</v>
      </c>
      <c r="AB927" s="112">
        <f>(幕後結果!$AD$2+幕後結果!$AD$4*幕後結果_最佳化!$P1928)*12/3</f>
        <v>0.78260294596700708</v>
      </c>
      <c r="AC927" s="112">
        <f>(幕後結果!$AE$2+幕後結果!$AE$4*幕後結果_最佳化!$Q1928)*12/3</f>
        <v>0.73780203273690537</v>
      </c>
      <c r="AD927" s="112">
        <f>(幕後結果!$AF$2+幕後結果!$AF$4*幕後結果_最佳化!$R1928)*12/3</f>
        <v>1.0200399526967943</v>
      </c>
      <c r="AE927" s="112">
        <f>(幕後結果!$AG$2+幕後結果!$AG$4*幕後結果_最佳化!$S1928)*12/3</f>
        <v>1.8515889561898689</v>
      </c>
      <c r="AF927" s="112">
        <f>(幕後結果!$AH$2+幕後結果!$AH$4*幕後結果_最佳化!$T1928)*12/3</f>
        <v>1.4484760290203849</v>
      </c>
      <c r="AG927" s="112">
        <f>(幕後結果!$AI$2+幕後結果!$AI$4*幕後結果_最佳化!$U1928)*12/3</f>
        <v>0.95530918751987748</v>
      </c>
      <c r="AH927" s="112">
        <f>(幕後結果!$AJ$2+幕後結果!$AJ$4*幕後結果_最佳化!$V1928)*12/3</f>
        <v>8.1669390847052714E-2</v>
      </c>
      <c r="AI927" s="86">
        <f>(幕後結果!$AK$2+幕後結果!$AK$4*幕後結果_最佳化!$W1928)*12/3</f>
        <v>-0.12824191517069561</v>
      </c>
      <c r="AJ927" s="46"/>
      <c r="AK927" s="46"/>
      <c r="AL927" s="46"/>
      <c r="AM927" s="94">
        <v>926</v>
      </c>
      <c r="AN927" s="112">
        <f t="shared" si="183"/>
        <v>3.7255922852973501E-2</v>
      </c>
      <c r="AO927" s="112">
        <f t="shared" si="184"/>
        <v>4.0457622369950146E-2</v>
      </c>
      <c r="AP927" s="112">
        <f t="shared" si="185"/>
        <v>0.14072427641040658</v>
      </c>
      <c r="AQ927" s="112">
        <f t="shared" si="186"/>
        <v>0.15283338997007276</v>
      </c>
      <c r="AR927" s="112">
        <f t="shared" si="187"/>
        <v>6.2976526655492748E-2</v>
      </c>
      <c r="AS927" s="112">
        <f t="shared" si="188"/>
        <v>5.7694206774390064E-2</v>
      </c>
      <c r="AT927" s="112">
        <f t="shared" si="189"/>
        <v>0.10196106043087884</v>
      </c>
      <c r="AU927" s="112">
        <f t="shared" si="190"/>
        <v>5.7244396972321365E-2</v>
      </c>
      <c r="AV927" s="112">
        <f t="shared" si="191"/>
        <v>0.18235415326804952</v>
      </c>
      <c r="AW927" s="112">
        <f t="shared" si="192"/>
        <v>0.16649844429546445</v>
      </c>
      <c r="AX927" s="112">
        <f t="shared" si="193"/>
        <v>1</v>
      </c>
      <c r="AY927" s="112">
        <f>SUMPRODUCT(AN927:AW927,幕後結果_最佳化!$Z$1005:$AI$1005)</f>
        <v>0.51239017865451164</v>
      </c>
      <c r="AZ927" s="112">
        <f>(SUMPRODUCT(AN927:AW927,MMULT(AN927:AW927,幕後結果!$AB$9:$AK$18)))*252</f>
        <v>4.400092596916981E-2</v>
      </c>
      <c r="BA927" s="112">
        <f t="shared" si="194"/>
        <v>0.20976397681482351</v>
      </c>
      <c r="BB927" s="88">
        <f t="shared" si="195"/>
        <v>2.2381830559446847</v>
      </c>
      <c r="BC927" s="46"/>
      <c r="BD927" s="46"/>
    </row>
    <row r="928" spans="1:56">
      <c r="A928" s="81">
        <v>927</v>
      </c>
      <c r="B928" s="112">
        <v>0.66478768511129616</v>
      </c>
      <c r="C928" s="112">
        <v>0.46846518807816206</v>
      </c>
      <c r="D928" s="112">
        <v>0.83753141748647963</v>
      </c>
      <c r="E928" s="112">
        <v>0.42258212742645807</v>
      </c>
      <c r="F928" s="112">
        <v>0.28272407761200302</v>
      </c>
      <c r="G928" s="112">
        <v>0.88750783209395956</v>
      </c>
      <c r="H928" s="112">
        <v>0.8816892056929313</v>
      </c>
      <c r="I928" s="112">
        <v>0.92721944742800289</v>
      </c>
      <c r="J928" s="112">
        <v>0.43432456330445279</v>
      </c>
      <c r="K928" s="90">
        <v>0.42958873569493927</v>
      </c>
      <c r="L928" s="91"/>
      <c r="M928" s="92">
        <v>927</v>
      </c>
      <c r="N928" s="115">
        <v>0.42556529996765502</v>
      </c>
      <c r="O928" s="115">
        <v>-7.9128548657735637E-2</v>
      </c>
      <c r="P928" s="115">
        <v>0.98436279352052258</v>
      </c>
      <c r="Q928" s="115">
        <v>-0.19529213377467716</v>
      </c>
      <c r="R928" s="115">
        <v>-0.57476808299143134</v>
      </c>
      <c r="S928" s="115">
        <v>1.2133806109181022</v>
      </c>
      <c r="T928" s="115">
        <v>1.1834733846576782</v>
      </c>
      <c r="U928" s="112">
        <v>1.4553907883343522</v>
      </c>
      <c r="V928" s="112">
        <v>-0.1653746229333744</v>
      </c>
      <c r="W928" s="84">
        <v>-0.17742130807993142</v>
      </c>
      <c r="X928" s="46"/>
      <c r="Y928" s="85">
        <v>927</v>
      </c>
      <c r="Z928" s="112">
        <f>(幕後結果!$AB$2+幕後結果!$AB$4*幕後結果_最佳化!$N1929)*12/3</f>
        <v>0.48007044213896938</v>
      </c>
      <c r="AA928" s="112">
        <f>(幕後結果!$AC$2+幕後結果!$AC$4*幕後結果_最佳化!$O1929)*12/3</f>
        <v>-1.4499883216220109</v>
      </c>
      <c r="AB928" s="112">
        <f>(幕後結果!$AD$2+幕後結果!$AD$4*幕後結果_最佳化!$P1929)*12/3</f>
        <v>1.4349097389769991</v>
      </c>
      <c r="AC928" s="112">
        <f>(幕後結果!$AE$2+幕後結果!$AE$4*幕後結果_最佳化!$Q1929)*12/3</f>
        <v>0.98995201933788868</v>
      </c>
      <c r="AD928" s="112">
        <f>(幕後結果!$AF$2+幕後結果!$AF$4*幕後結果_最佳化!$R1929)*12/3</f>
        <v>1.7303705346042804</v>
      </c>
      <c r="AE928" s="112">
        <f>(幕後結果!$AG$2+幕後結果!$AG$4*幕後結果_最佳化!$S1929)*12/3</f>
        <v>0.9897824931798519</v>
      </c>
      <c r="AF928" s="112">
        <f>(幕後結果!$AH$2+幕後結果!$AH$4*幕後結果_最佳化!$T1929)*12/3</f>
        <v>0.63229309195410321</v>
      </c>
      <c r="AG928" s="112">
        <f>(幕後結果!$AI$2+幕後結果!$AI$4*幕後結果_最佳化!$U1929)*12/3</f>
        <v>1.7222941096901108</v>
      </c>
      <c r="AH928" s="112">
        <f>(幕後結果!$AJ$2+幕後結果!$AJ$4*幕後結果_最佳化!$V1929)*12/3</f>
        <v>1.1026573208926802</v>
      </c>
      <c r="AI928" s="86">
        <f>(幕後結果!$AK$2+幕後結果!$AK$4*幕後結果_最佳化!$W1929)*12/3</f>
        <v>0.10742387703474825</v>
      </c>
      <c r="AJ928" s="46"/>
      <c r="AK928" s="46"/>
      <c r="AL928" s="46"/>
      <c r="AM928" s="94">
        <v>927</v>
      </c>
      <c r="AN928" s="112">
        <f t="shared" si="183"/>
        <v>5.4458444234960129E-2</v>
      </c>
      <c r="AO928" s="112">
        <f t="shared" si="184"/>
        <v>0.14510750326158681</v>
      </c>
      <c r="AP928" s="112">
        <f t="shared" si="185"/>
        <v>0.11891315610734561</v>
      </c>
      <c r="AQ928" s="112">
        <f t="shared" si="186"/>
        <v>0.15130311064192759</v>
      </c>
      <c r="AR928" s="112">
        <f t="shared" si="187"/>
        <v>5.8891476800375292E-2</v>
      </c>
      <c r="AS928" s="112">
        <f t="shared" si="188"/>
        <v>0.13224381711228583</v>
      </c>
      <c r="AT928" s="112">
        <f t="shared" si="189"/>
        <v>0.14484133205154393</v>
      </c>
      <c r="AU928" s="112">
        <f t="shared" si="190"/>
        <v>0.10723616644651797</v>
      </c>
      <c r="AV928" s="112">
        <f t="shared" si="191"/>
        <v>7.223580117631119E-2</v>
      </c>
      <c r="AW928" s="112">
        <f t="shared" si="192"/>
        <v>1.4769192167145598E-2</v>
      </c>
      <c r="AX928" s="112">
        <f t="shared" si="193"/>
        <v>1</v>
      </c>
      <c r="AY928" s="112">
        <f>SUMPRODUCT(AN928:AW928,幕後結果_最佳化!$Z$1005:$AI$1005)</f>
        <v>0.21690970868159923</v>
      </c>
      <c r="AZ928" s="112">
        <f>(SUMPRODUCT(AN928:AW928,MMULT(AN928:AW928,幕後結果!$AB$9:$AK$18)))*252</f>
        <v>4.9394017569635629E-2</v>
      </c>
      <c r="BA928" s="112">
        <f t="shared" si="194"/>
        <v>0.22224764918809745</v>
      </c>
      <c r="BB928" s="88">
        <f t="shared" si="195"/>
        <v>0.78295410240459984</v>
      </c>
      <c r="BC928" s="46"/>
      <c r="BD928" s="46"/>
    </row>
    <row r="929" spans="1:56">
      <c r="A929" s="81">
        <v>928</v>
      </c>
      <c r="B929" s="112">
        <v>0.6991427790614313</v>
      </c>
      <c r="C929" s="112">
        <v>9.4392978103825742E-2</v>
      </c>
      <c r="D929" s="112">
        <v>0.24149653523918335</v>
      </c>
      <c r="E929" s="112">
        <v>3.563344169959537E-2</v>
      </c>
      <c r="F929" s="112">
        <v>0.45179161713005067</v>
      </c>
      <c r="G929" s="112">
        <v>0.99786657033366333</v>
      </c>
      <c r="H929" s="112">
        <v>0.25761805959970485</v>
      </c>
      <c r="I929" s="112">
        <v>0.66360146609020587</v>
      </c>
      <c r="J929" s="112">
        <v>0.5609202178309951</v>
      </c>
      <c r="K929" s="90">
        <v>0.88336379982384461</v>
      </c>
      <c r="L929" s="91"/>
      <c r="M929" s="92">
        <v>928</v>
      </c>
      <c r="N929" s="115">
        <v>0.52193664634298842</v>
      </c>
      <c r="O929" s="115">
        <v>-1.3141790520828123</v>
      </c>
      <c r="P929" s="115">
        <v>-0.70149673664290091</v>
      </c>
      <c r="Q929" s="115">
        <v>-1.8037731070045575</v>
      </c>
      <c r="R929" s="115">
        <v>-0.12113610224717496</v>
      </c>
      <c r="S929" s="115">
        <v>2.8577280291235754</v>
      </c>
      <c r="T929" s="115">
        <v>-0.65070626345621774</v>
      </c>
      <c r="U929" s="112">
        <v>0.42231231863979402</v>
      </c>
      <c r="V929" s="112">
        <v>0.15330270914919941</v>
      </c>
      <c r="W929" s="84">
        <v>1.1919715513239706</v>
      </c>
      <c r="X929" s="46"/>
      <c r="Y929" s="85">
        <v>928</v>
      </c>
      <c r="Z929" s="112">
        <f>(幕後結果!$AB$2+幕後結果!$AB$4*幕後結果_最佳化!$N1930)*12/3</f>
        <v>0.5997203254797685</v>
      </c>
      <c r="AA929" s="112">
        <f>(幕後結果!$AC$2+幕後結果!$AC$4*幕後結果_最佳化!$O1930)*12/3</f>
        <v>-3.1436047532235687</v>
      </c>
      <c r="AB929" s="112">
        <f>(幕後結果!$AD$2+幕後結果!$AD$4*幕後結果_最佳化!$P1930)*12/3</f>
        <v>-0.12136477491191511</v>
      </c>
      <c r="AC929" s="112">
        <f>(幕後結果!$AE$2+幕後結果!$AE$4*幕後結果_最佳化!$Q1930)*12/3</f>
        <v>-0.78181747587457684</v>
      </c>
      <c r="AD929" s="112">
        <f>(幕後結果!$AF$2+幕後結果!$AF$4*幕後結果_最佳化!$R1930)*12/3</f>
        <v>1.2863187672111498</v>
      </c>
      <c r="AE929" s="112">
        <f>(幕後結果!$AG$2+幕後結果!$AG$4*幕後結果_最佳化!$S1930)*12/3</f>
        <v>2.2052592448378299</v>
      </c>
      <c r="AF929" s="112">
        <f>(幕後結果!$AH$2+幕後結果!$AH$4*幕後結果_最佳化!$T1930)*12/3</f>
        <v>-1.0131633302355612</v>
      </c>
      <c r="AG929" s="112">
        <f>(幕後結果!$AI$2+幕後結果!$AI$4*幕後結果_最佳化!$U1930)*12/3</f>
        <v>-0.41670347353662729</v>
      </c>
      <c r="AH929" s="112">
        <f>(幕後結果!$AJ$2+幕後結果!$AJ$4*幕後結果_最佳化!$V1930)*12/3</f>
        <v>1.3617466222724364</v>
      </c>
      <c r="AI929" s="86">
        <f>(幕後結果!$AK$2+幕後結果!$AK$4*幕後結果_最佳化!$W1930)*12/3</f>
        <v>0.56926365451373506</v>
      </c>
      <c r="AJ929" s="46"/>
      <c r="AK929" s="46"/>
      <c r="AL929" s="46"/>
      <c r="AM929" s="94">
        <v>928</v>
      </c>
      <c r="AN929" s="112">
        <f t="shared" si="183"/>
        <v>6.7022829962951752E-2</v>
      </c>
      <c r="AO929" s="112">
        <f t="shared" si="184"/>
        <v>0.16530688343107483</v>
      </c>
      <c r="AP929" s="112">
        <f t="shared" si="185"/>
        <v>1.088350243211115E-3</v>
      </c>
      <c r="AQ929" s="112">
        <f t="shared" si="186"/>
        <v>0.13049675475585804</v>
      </c>
      <c r="AR929" s="112">
        <f t="shared" si="187"/>
        <v>3.7716490314771374E-2</v>
      </c>
      <c r="AS929" s="112">
        <f t="shared" si="188"/>
        <v>0.15406262753545766</v>
      </c>
      <c r="AT929" s="112">
        <f t="shared" si="189"/>
        <v>0.10501847969306928</v>
      </c>
      <c r="AU929" s="112">
        <f t="shared" si="190"/>
        <v>0.16789753829456563</v>
      </c>
      <c r="AV929" s="112">
        <f t="shared" si="191"/>
        <v>0.15320627977973475</v>
      </c>
      <c r="AW929" s="112">
        <f t="shared" si="192"/>
        <v>1.8183765989305538E-2</v>
      </c>
      <c r="AX929" s="112">
        <f t="shared" si="193"/>
        <v>1</v>
      </c>
      <c r="AY929" s="112">
        <f>SUMPRODUCT(AN929:AW929,幕後結果_最佳化!$Z$1005:$AI$1005)</f>
        <v>0.18969458169747647</v>
      </c>
      <c r="AZ929" s="112">
        <f>(SUMPRODUCT(AN929:AW929,MMULT(AN929:AW929,幕後結果!$AB$9:$AK$18)))*252</f>
        <v>5.3985983496322436E-2</v>
      </c>
      <c r="BA929" s="112">
        <f t="shared" si="194"/>
        <v>0.23234884010109116</v>
      </c>
      <c r="BB929" s="88">
        <f t="shared" si="195"/>
        <v>0.63178530021328516</v>
      </c>
      <c r="BC929" s="46"/>
      <c r="BD929" s="46"/>
    </row>
    <row r="930" spans="1:56">
      <c r="A930" s="81">
        <v>929</v>
      </c>
      <c r="B930" s="112">
        <v>0.95039607227923839</v>
      </c>
      <c r="C930" s="112">
        <v>1.4926212694931884E-2</v>
      </c>
      <c r="D930" s="112">
        <v>0.62813552786968052</v>
      </c>
      <c r="E930" s="112">
        <v>0.56788359586024884</v>
      </c>
      <c r="F930" s="112">
        <v>0.9971214241302091</v>
      </c>
      <c r="G930" s="112">
        <v>0.97599234776973276</v>
      </c>
      <c r="H930" s="112">
        <v>0.5008522971310605</v>
      </c>
      <c r="I930" s="112">
        <v>0.13581414521422475</v>
      </c>
      <c r="J930" s="112">
        <v>0.17886917577925288</v>
      </c>
      <c r="K930" s="90">
        <v>0.12242307512763051</v>
      </c>
      <c r="L930" s="91"/>
      <c r="M930" s="92">
        <v>929</v>
      </c>
      <c r="N930" s="115">
        <v>1.6487061215673595</v>
      </c>
      <c r="O930" s="115">
        <v>-2.1720429243706265</v>
      </c>
      <c r="P930" s="115">
        <v>0.32691927211650429</v>
      </c>
      <c r="Q930" s="115">
        <v>0.17098849977109559</v>
      </c>
      <c r="R930" s="115">
        <v>2.7613014096828472</v>
      </c>
      <c r="S930" s="115">
        <v>1.977232952157379</v>
      </c>
      <c r="T930" s="115">
        <v>2.1363937122489112E-3</v>
      </c>
      <c r="U930" s="112">
        <v>-1.0993205073919625</v>
      </c>
      <c r="V930" s="112">
        <v>-0.91968316708727826</v>
      </c>
      <c r="W930" s="84">
        <v>-1.162958968829175</v>
      </c>
      <c r="X930" s="46"/>
      <c r="Y930" s="85">
        <v>929</v>
      </c>
      <c r="Z930" s="112">
        <f>(幕後結果!$AB$2+幕後結果!$AB$4*幕後結果_最佳化!$N1931)*12/3</f>
        <v>1.9986614146443846</v>
      </c>
      <c r="AA930" s="112">
        <f>(幕後結果!$AC$2+幕後結果!$AC$4*幕後結果_最佳化!$O1931)*12/3</f>
        <v>-4.2279042823404698</v>
      </c>
      <c r="AB930" s="112">
        <f>(幕後結果!$AD$2+幕後結果!$AD$4*幕後結果_最佳化!$P1931)*12/3</f>
        <v>1.0214202179712712</v>
      </c>
      <c r="AC930" s="112">
        <f>(幕後結果!$AE$2+幕後結果!$AE$4*幕後結果_最佳化!$Q1931)*12/3</f>
        <v>0.81130914017025813</v>
      </c>
      <c r="AD930" s="112">
        <f>(幕後結果!$AF$2+幕後結果!$AF$4*幕後結果_最佳化!$R1931)*12/3</f>
        <v>4.8925393796994445</v>
      </c>
      <c r="AE930" s="112">
        <f>(幕後結果!$AG$2+幕後結果!$AG$4*幕後結果_最佳化!$S1931)*12/3</f>
        <v>1.7312453743298448</v>
      </c>
      <c r="AF930" s="112">
        <f>(幕後結果!$AH$2+幕後結果!$AH$4*幕後結果_最佳化!$T1931)*12/3</f>
        <v>-4.191602796557034E-2</v>
      </c>
      <c r="AG930" s="112">
        <f>(幕後結果!$AI$2+幕後結果!$AI$4*幕後結果_最佳化!$U1931)*12/3</f>
        <v>5.4468474241322062E-3</v>
      </c>
      <c r="AH930" s="112">
        <f>(幕後結果!$AJ$2+幕後結果!$AJ$4*幕後結果_最佳化!$V1931)*12/3</f>
        <v>1.7919470953997472</v>
      </c>
      <c r="AI930" s="86">
        <f>(幕後結果!$AK$2+幕後結果!$AK$4*幕後結果_最佳化!$W1931)*12/3</f>
        <v>-0.56981907821262501</v>
      </c>
      <c r="AJ930" s="46"/>
      <c r="AK930" s="46"/>
      <c r="AL930" s="46"/>
      <c r="AM930" s="94">
        <v>929</v>
      </c>
      <c r="AN930" s="112">
        <f t="shared" si="183"/>
        <v>9.5169483650956802E-2</v>
      </c>
      <c r="AO930" s="112">
        <f t="shared" si="184"/>
        <v>6.4242281580392566E-2</v>
      </c>
      <c r="AP930" s="112">
        <f t="shared" si="185"/>
        <v>0.16325279737295786</v>
      </c>
      <c r="AQ930" s="112">
        <f t="shared" si="186"/>
        <v>0.19371599330179182</v>
      </c>
      <c r="AR930" s="112">
        <f t="shared" si="187"/>
        <v>5.5605797317442952E-2</v>
      </c>
      <c r="AS930" s="112">
        <f t="shared" si="188"/>
        <v>8.4918628197178811E-2</v>
      </c>
      <c r="AT930" s="112">
        <f t="shared" si="189"/>
        <v>0.12813110465979852</v>
      </c>
      <c r="AU930" s="112">
        <f t="shared" si="190"/>
        <v>2.7512574963981306E-2</v>
      </c>
      <c r="AV930" s="112">
        <f t="shared" si="191"/>
        <v>6.0100075125911763E-2</v>
      </c>
      <c r="AW930" s="112">
        <f t="shared" si="192"/>
        <v>0.12735126382958759</v>
      </c>
      <c r="AX930" s="112">
        <f t="shared" si="193"/>
        <v>0.99999999999999989</v>
      </c>
      <c r="AY930" s="112">
        <f>SUMPRODUCT(AN930:AW930,幕後結果_最佳化!$Z$1005:$AI$1005)</f>
        <v>0.34667437963691139</v>
      </c>
      <c r="AZ930" s="112">
        <f>(SUMPRODUCT(AN930:AW930,MMULT(AN930:AW930,幕後結果!$AB$9:$AK$18)))*252</f>
        <v>4.3472315143555477E-2</v>
      </c>
      <c r="BA930" s="112">
        <f t="shared" si="194"/>
        <v>0.20850015621949897</v>
      </c>
      <c r="BB930" s="88">
        <f t="shared" si="195"/>
        <v>1.4569503694621326</v>
      </c>
      <c r="BC930" s="46"/>
      <c r="BD930" s="46"/>
    </row>
    <row r="931" spans="1:56">
      <c r="A931" s="81">
        <v>930</v>
      </c>
      <c r="B931" s="112">
        <v>0.6681247706126574</v>
      </c>
      <c r="C931" s="112">
        <v>0.93189210158999303</v>
      </c>
      <c r="D931" s="112">
        <v>0.26921711790347658</v>
      </c>
      <c r="E931" s="112">
        <v>0.18133856299526285</v>
      </c>
      <c r="F931" s="112">
        <v>0.98206985506930655</v>
      </c>
      <c r="G931" s="112">
        <v>0.48584168088975299</v>
      </c>
      <c r="H931" s="112">
        <v>0.97342878262242039</v>
      </c>
      <c r="I931" s="112">
        <v>0.59289476631019999</v>
      </c>
      <c r="J931" s="112">
        <v>0.32934931913783072</v>
      </c>
      <c r="K931" s="90">
        <v>0.16686808064362291</v>
      </c>
      <c r="L931" s="91"/>
      <c r="M931" s="92">
        <v>930</v>
      </c>
      <c r="N931" s="115">
        <v>0.43474096682124008</v>
      </c>
      <c r="O931" s="115">
        <v>1.4900320963566789</v>
      </c>
      <c r="P931" s="115">
        <v>-0.61518245107610903</v>
      </c>
      <c r="Q931" s="115">
        <v>-0.91027570843280892</v>
      </c>
      <c r="R931" s="115">
        <v>2.0985080463761991</v>
      </c>
      <c r="S931" s="115">
        <v>-3.5497096243814079E-2</v>
      </c>
      <c r="T931" s="115">
        <v>1.9337616924366983</v>
      </c>
      <c r="U931" s="112">
        <v>0.23499776570423928</v>
      </c>
      <c r="V931" s="112">
        <v>-0.44171059989491485</v>
      </c>
      <c r="W931" s="84">
        <v>-0.96661574363689284</v>
      </c>
      <c r="X931" s="46"/>
      <c r="Y931" s="85">
        <v>930</v>
      </c>
      <c r="Z931" s="112">
        <f>(幕後結果!$AB$2+幕後結果!$AB$4*幕後結果_最佳化!$N1932)*12/3</f>
        <v>0.49146249496273781</v>
      </c>
      <c r="AA931" s="112">
        <f>(幕後結果!$AC$2+幕後結果!$AC$4*幕後結果_最佳化!$O1932)*12/3</f>
        <v>0.71322671100934121</v>
      </c>
      <c r="AB931" s="112">
        <f>(幕後結果!$AD$2+幕後結果!$AD$4*幕後結果_最佳化!$P1932)*12/3</f>
        <v>0.21192576031910415</v>
      </c>
      <c r="AC931" s="112">
        <f>(幕後結果!$AE$2+幕後結果!$AE$4*幕後結果_最佳化!$Q1932)*12/3</f>
        <v>0.36645518181928932</v>
      </c>
      <c r="AD931" s="112">
        <f>(幕後結果!$AF$2+幕後結果!$AF$4*幕後結果_最佳化!$R1932)*12/3</f>
        <v>4.4413305680063608</v>
      </c>
      <c r="AE931" s="112">
        <f>(幕後結果!$AG$2+幕後結果!$AG$4*幕後結果_最佳化!$S1932)*12/3</f>
        <v>0.61278072841379749</v>
      </c>
      <c r="AF931" s="112">
        <f>(幕後結果!$AH$2+幕後結果!$AH$4*幕後結果_最佳化!$T1932)*12/3</f>
        <v>1.4842937316557423</v>
      </c>
      <c r="AG931" s="112">
        <f>(幕後結果!$AI$2+幕後結果!$AI$4*幕後結果_最佳化!$U1932)*12/3</f>
        <v>0.71989209969907331</v>
      </c>
      <c r="AH931" s="112">
        <f>(幕後結果!$AJ$2+幕後結果!$AJ$4*幕後結果_最佳化!$V1932)*12/3</f>
        <v>1.9348778762556023</v>
      </c>
      <c r="AI931" s="86">
        <f>(幕後結果!$AK$2+幕後結果!$AK$4*幕後結果_最佳化!$W1932)*12/3</f>
        <v>0.31014703687231771</v>
      </c>
      <c r="AJ931" s="46"/>
      <c r="AK931" s="46"/>
      <c r="AL931" s="46"/>
      <c r="AM931" s="94">
        <v>930</v>
      </c>
      <c r="AN931" s="112">
        <f t="shared" si="183"/>
        <v>8.6272019979689571E-2</v>
      </c>
      <c r="AO931" s="112">
        <f t="shared" si="184"/>
        <v>1.272904036638078E-2</v>
      </c>
      <c r="AP931" s="112">
        <f t="shared" si="185"/>
        <v>5.3724971730895694E-2</v>
      </c>
      <c r="AQ931" s="112">
        <f t="shared" si="186"/>
        <v>3.052178602951014E-2</v>
      </c>
      <c r="AR931" s="112">
        <f t="shared" si="187"/>
        <v>5.5237692701906919E-2</v>
      </c>
      <c r="AS931" s="112">
        <f t="shared" si="188"/>
        <v>1.3791888019634662E-2</v>
      </c>
      <c r="AT931" s="112">
        <f t="shared" si="189"/>
        <v>0.19339711682371041</v>
      </c>
      <c r="AU931" s="112">
        <f t="shared" si="190"/>
        <v>0.21308640687376934</v>
      </c>
      <c r="AV931" s="112">
        <f t="shared" si="191"/>
        <v>0.16897788768755104</v>
      </c>
      <c r="AW931" s="112">
        <f t="shared" si="192"/>
        <v>0.17226118978695129</v>
      </c>
      <c r="AX931" s="112">
        <f t="shared" si="193"/>
        <v>0.99999999999999989</v>
      </c>
      <c r="AY931" s="112">
        <f>SUMPRODUCT(AN931:AW931,幕後結果_最佳化!$Z$1005:$AI$1005)</f>
        <v>0.41549609824476008</v>
      </c>
      <c r="AZ931" s="112">
        <f>(SUMPRODUCT(AN931:AW931,MMULT(AN931:AW931,幕後結果!$AB$9:$AK$18)))*252</f>
        <v>4.7589438673715054E-2</v>
      </c>
      <c r="BA931" s="112">
        <f t="shared" si="194"/>
        <v>0.21815003707016659</v>
      </c>
      <c r="BB931" s="88">
        <f t="shared" si="195"/>
        <v>1.7079809073097563</v>
      </c>
      <c r="BC931" s="46"/>
      <c r="BD931" s="46"/>
    </row>
    <row r="932" spans="1:56">
      <c r="A932" s="81">
        <v>931</v>
      </c>
      <c r="B932" s="112">
        <v>0.55564084827304128</v>
      </c>
      <c r="C932" s="112">
        <v>0.14061459532650211</v>
      </c>
      <c r="D932" s="112">
        <v>0.95327227121512559</v>
      </c>
      <c r="E932" s="112">
        <v>0.3995993336364938</v>
      </c>
      <c r="F932" s="112">
        <v>0.94078530084018541</v>
      </c>
      <c r="G932" s="112">
        <v>0.62398861604408795</v>
      </c>
      <c r="H932" s="112">
        <v>0.34780092329801282</v>
      </c>
      <c r="I932" s="112">
        <v>6.3772887768376529E-2</v>
      </c>
      <c r="J932" s="112">
        <v>0.41591379113328397</v>
      </c>
      <c r="K932" s="90">
        <v>0.43243439683336993</v>
      </c>
      <c r="L932" s="91"/>
      <c r="M932" s="92">
        <v>931</v>
      </c>
      <c r="N932" s="115">
        <v>0.1399261960415627</v>
      </c>
      <c r="O932" s="115">
        <v>-1.0775621734752774</v>
      </c>
      <c r="P932" s="115">
        <v>1.6774451967349022</v>
      </c>
      <c r="Q932" s="115">
        <v>-0.25438431505370113</v>
      </c>
      <c r="R932" s="115">
        <v>1.5614000151254639</v>
      </c>
      <c r="S932" s="115">
        <v>0.31597330829889814</v>
      </c>
      <c r="T932" s="115">
        <v>-0.39126435088455885</v>
      </c>
      <c r="U932" s="112">
        <v>-1.5238516429656941</v>
      </c>
      <c r="V932" s="112">
        <v>-0.21235821454230161</v>
      </c>
      <c r="W932" s="84">
        <v>-0.17017972826590175</v>
      </c>
      <c r="X932" s="46"/>
      <c r="Y932" s="85">
        <v>931</v>
      </c>
      <c r="Z932" s="112">
        <f>(幕後結果!$AB$2+幕後結果!$AB$4*幕後結果_最佳化!$N1933)*12/3</f>
        <v>0.12543509929317317</v>
      </c>
      <c r="AA932" s="112">
        <f>(幕後結果!$AC$2+幕後結果!$AC$4*幕後結果_最佳化!$O1933)*12/3</f>
        <v>-2.8507204447199732</v>
      </c>
      <c r="AB932" s="112">
        <f>(幕後結果!$AD$2+幕後結果!$AD$4*幕後結果_最佳化!$P1933)*12/3</f>
        <v>1.8476465821011532</v>
      </c>
      <c r="AC932" s="112">
        <f>(幕後結果!$AE$2+幕後結果!$AE$4*幕後結果_最佳化!$Q1933)*12/3</f>
        <v>0.92071963303698767</v>
      </c>
      <c r="AD932" s="112">
        <f>(幕後結果!$AF$2+幕後結果!$AF$4*幕後結果_最佳化!$R1933)*12/3</f>
        <v>3.6305404264486185</v>
      </c>
      <c r="AE932" s="112">
        <f>(幕後結果!$AG$2+幕後結果!$AG$4*幕後結果_最佳化!$S1933)*12/3</f>
        <v>0.19914888530743294</v>
      </c>
      <c r="AF932" s="112">
        <f>(幕後結果!$AH$2+幕後結果!$AH$4*幕後結果_最佳化!$T1933)*12/3</f>
        <v>-0.12407454405905143</v>
      </c>
      <c r="AG932" s="112">
        <f>(幕後結果!$AI$2+幕後結果!$AI$4*幕後結果_最佳化!$U1933)*12/3</f>
        <v>-0.68248797990381382</v>
      </c>
      <c r="AH932" s="112">
        <f>(幕後結果!$AJ$2+幕後結果!$AJ$4*幕後結果_最佳化!$V1933)*12/3</f>
        <v>1.7720006856401893</v>
      </c>
      <c r="AI932" s="86">
        <f>(幕後結果!$AK$2+幕後結果!$AK$4*幕後結果_最佳化!$W1933)*12/3</f>
        <v>0.13970798147326416</v>
      </c>
      <c r="AJ932" s="46"/>
      <c r="AK932" s="46"/>
      <c r="AL932" s="46"/>
      <c r="AM932" s="94">
        <v>931</v>
      </c>
      <c r="AN932" s="112">
        <f t="shared" si="183"/>
        <v>0.10138317648843766</v>
      </c>
      <c r="AO932" s="112">
        <f t="shared" si="184"/>
        <v>3.0352071212030346E-2</v>
      </c>
      <c r="AP932" s="112">
        <f t="shared" si="185"/>
        <v>0.10363034081051543</v>
      </c>
      <c r="AQ932" s="112">
        <f t="shared" si="186"/>
        <v>0.13163796039705217</v>
      </c>
      <c r="AR932" s="112">
        <f t="shared" si="187"/>
        <v>0.11701648782208225</v>
      </c>
      <c r="AS932" s="112">
        <f t="shared" si="188"/>
        <v>0.17937007932311225</v>
      </c>
      <c r="AT932" s="112">
        <f t="shared" si="189"/>
        <v>9.0576033759269384E-2</v>
      </c>
      <c r="AU932" s="112">
        <f t="shared" si="190"/>
        <v>4.6012741314334069E-2</v>
      </c>
      <c r="AV932" s="112">
        <f t="shared" si="191"/>
        <v>6.8159761702105012E-2</v>
      </c>
      <c r="AW932" s="112">
        <f t="shared" si="192"/>
        <v>0.13186134717106135</v>
      </c>
      <c r="AX932" s="112">
        <f t="shared" si="193"/>
        <v>0.99999999999999989</v>
      </c>
      <c r="AY932" s="112">
        <f>SUMPRODUCT(AN932:AW932,幕後結果_最佳化!$Z$1005:$AI$1005)</f>
        <v>0.44862140251421878</v>
      </c>
      <c r="AZ932" s="112">
        <f>(SUMPRODUCT(AN932:AW932,MMULT(AN932:AW932,幕後結果!$AB$9:$AK$18)))*252</f>
        <v>4.7142884457871966E-2</v>
      </c>
      <c r="BA932" s="112">
        <f t="shared" si="194"/>
        <v>0.21712412223857572</v>
      </c>
      <c r="BB932" s="88">
        <f t="shared" si="195"/>
        <v>1.8686150499133054</v>
      </c>
      <c r="BC932" s="46"/>
      <c r="BD932" s="46"/>
    </row>
    <row r="933" spans="1:56">
      <c r="A933" s="81">
        <v>932</v>
      </c>
      <c r="B933" s="112">
        <v>0.70212571250545008</v>
      </c>
      <c r="C933" s="112">
        <v>0.50537461648332593</v>
      </c>
      <c r="D933" s="112">
        <v>0.58727056074848449</v>
      </c>
      <c r="E933" s="112">
        <v>0.73409423211414193</v>
      </c>
      <c r="F933" s="112">
        <v>3.1963108243921123E-2</v>
      </c>
      <c r="G933" s="112">
        <v>0.15834839672214063</v>
      </c>
      <c r="H933" s="112">
        <v>0.73708504793303353</v>
      </c>
      <c r="I933" s="112">
        <v>0.82504644269030969</v>
      </c>
      <c r="J933" s="112">
        <v>0.78100510316199112</v>
      </c>
      <c r="K933" s="90">
        <v>0.42828323374774113</v>
      </c>
      <c r="L933" s="91"/>
      <c r="M933" s="92">
        <v>932</v>
      </c>
      <c r="N933" s="115">
        <v>0.53052414209130305</v>
      </c>
      <c r="O933" s="115">
        <v>1.3472573199613112E-2</v>
      </c>
      <c r="P933" s="115">
        <v>0.2205293993950696</v>
      </c>
      <c r="Q933" s="115">
        <v>0.62524307346125918</v>
      </c>
      <c r="R933" s="115">
        <v>-1.8526940976976889</v>
      </c>
      <c r="S933" s="115">
        <v>-1.0012689635442027</v>
      </c>
      <c r="T933" s="115">
        <v>0.63438452829674585</v>
      </c>
      <c r="U933" s="112">
        <v>0.93476947360359619</v>
      </c>
      <c r="V933" s="112">
        <v>0.77559222306189046</v>
      </c>
      <c r="W933" s="84">
        <v>-0.18074661545191048</v>
      </c>
      <c r="X933" s="46"/>
      <c r="Y933" s="85">
        <v>932</v>
      </c>
      <c r="Z933" s="112">
        <f>(幕後結果!$AB$2+幕後結果!$AB$4*幕後結果_最佳化!$N1934)*12/3</f>
        <v>0.61038213423435117</v>
      </c>
      <c r="AA933" s="112">
        <f>(幕後結果!$AC$2+幕後結果!$AC$4*幕後結果_最佳化!$O1934)*12/3</f>
        <v>-1.3132578657752421</v>
      </c>
      <c r="AB933" s="112">
        <f>(幕後結果!$AD$2+幕後結果!$AD$4*幕後結果_最佳化!$P1934)*12/3</f>
        <v>0.81448836491059817</v>
      </c>
      <c r="AC933" s="112">
        <f>(幕後結果!$AE$2+幕後結果!$AE$4*幕後結果_最佳化!$Q1934)*12/3</f>
        <v>1.427175998117771</v>
      </c>
      <c r="AD933" s="112">
        <f>(幕後結果!$AF$2+幕後結果!$AF$4*幕後結果_最佳化!$R1934)*12/3</f>
        <v>0.55406790228327796</v>
      </c>
      <c r="AE933" s="112">
        <f>(幕後結果!$AG$2+幕後結果!$AG$4*幕後結果_最佳化!$S1934)*12/3</f>
        <v>-1.4426013361497727</v>
      </c>
      <c r="AF933" s="112">
        <f>(幕後結果!$AH$2+幕後結果!$AH$4*幕後結果_最佳化!$T1934)*12/3</f>
        <v>0.18383636789526261</v>
      </c>
      <c r="AG933" s="112">
        <f>(幕後結果!$AI$2+幕後結果!$AI$4*幕後結果_最佳化!$U1934)*12/3</f>
        <v>1.2550044963192204</v>
      </c>
      <c r="AH933" s="112">
        <f>(幕後結果!$AJ$2+幕後結果!$AJ$4*幕後結果_最佳化!$V1934)*12/3</f>
        <v>1.3352815648707501</v>
      </c>
      <c r="AI933" s="86">
        <f>(幕後結果!$AK$2+幕後結果!$AK$4*幕後結果_最佳化!$W1934)*12/3</f>
        <v>-7.9423077067238446E-2</v>
      </c>
      <c r="AJ933" s="46"/>
      <c r="AK933" s="46"/>
      <c r="AL933" s="46"/>
      <c r="AM933" s="94">
        <v>932</v>
      </c>
      <c r="AN933" s="112">
        <f t="shared" si="183"/>
        <v>1.2369567230275071E-2</v>
      </c>
      <c r="AO933" s="112">
        <f t="shared" si="184"/>
        <v>5.4990416312154441E-2</v>
      </c>
      <c r="AP933" s="112">
        <f t="shared" si="185"/>
        <v>0.12639159663014354</v>
      </c>
      <c r="AQ933" s="112">
        <f t="shared" si="186"/>
        <v>0.1336816076702689</v>
      </c>
      <c r="AR933" s="112">
        <f t="shared" si="187"/>
        <v>0.12013361901460445</v>
      </c>
      <c r="AS933" s="112">
        <f t="shared" si="188"/>
        <v>0.12400405673702611</v>
      </c>
      <c r="AT933" s="112">
        <f t="shared" si="189"/>
        <v>9.9225167984265811E-2</v>
      </c>
      <c r="AU933" s="112">
        <f t="shared" si="190"/>
        <v>9.2625451451148727E-2</v>
      </c>
      <c r="AV933" s="112">
        <f t="shared" si="191"/>
        <v>0.11615329066662386</v>
      </c>
      <c r="AW933" s="112">
        <f t="shared" si="192"/>
        <v>0.12042522630348898</v>
      </c>
      <c r="AX933" s="112">
        <f t="shared" si="193"/>
        <v>0.99999999999999989</v>
      </c>
      <c r="AY933" s="112">
        <f>SUMPRODUCT(AN933:AW933,幕後結果_最佳化!$Z$1005:$AI$1005)</f>
        <v>0.51737735446312927</v>
      </c>
      <c r="AZ933" s="112">
        <f>(SUMPRODUCT(AN933:AW933,MMULT(AN933:AW933,幕後結果!$AB$9:$AK$18)))*252</f>
        <v>4.7214279263176624E-2</v>
      </c>
      <c r="BA933" s="112">
        <f t="shared" si="194"/>
        <v>0.21728847015701644</v>
      </c>
      <c r="BB933" s="88">
        <f t="shared" si="195"/>
        <v>2.1836287683385303</v>
      </c>
      <c r="BC933" s="46"/>
      <c r="BD933" s="46"/>
    </row>
    <row r="934" spans="1:56">
      <c r="A934" s="81">
        <v>933</v>
      </c>
      <c r="B934" s="112">
        <v>0.40797165529446877</v>
      </c>
      <c r="C934" s="112">
        <v>2.3004820024596473E-2</v>
      </c>
      <c r="D934" s="112">
        <v>0.9005280269795839</v>
      </c>
      <c r="E934" s="112">
        <v>0.93108220401649988</v>
      </c>
      <c r="F934" s="112">
        <v>0.66931616247777859</v>
      </c>
      <c r="G934" s="112">
        <v>1.6495555419078212E-2</v>
      </c>
      <c r="H934" s="112">
        <v>0.54955170132281173</v>
      </c>
      <c r="I934" s="112">
        <v>0.93761598730374618</v>
      </c>
      <c r="J934" s="112">
        <v>0.24932751686538235</v>
      </c>
      <c r="K934" s="90">
        <v>0.98374089302426593</v>
      </c>
      <c r="L934" s="91"/>
      <c r="M934" s="92">
        <v>933</v>
      </c>
      <c r="N934" s="115">
        <v>-0.23276574924166168</v>
      </c>
      <c r="O934" s="115">
        <v>-1.9953048611293172</v>
      </c>
      <c r="P934" s="115">
        <v>1.2845661149962957</v>
      </c>
      <c r="Q934" s="115">
        <v>1.4838994720608192</v>
      </c>
      <c r="R934" s="115">
        <v>0.4380256702114233</v>
      </c>
      <c r="S934" s="115">
        <v>-2.132191452687298</v>
      </c>
      <c r="T934" s="115">
        <v>0.12452880176064063</v>
      </c>
      <c r="U934" s="112">
        <v>1.535064336724365</v>
      </c>
      <c r="V934" s="112">
        <v>-0.67660747721596237</v>
      </c>
      <c r="W934" s="84">
        <v>2.137981879499137</v>
      </c>
      <c r="X934" s="46"/>
      <c r="Y934" s="85">
        <v>933</v>
      </c>
      <c r="Z934" s="112">
        <f>(幕後結果!$AB$2+幕後結果!$AB$4*幕後結果_最佳化!$N1935)*12/3</f>
        <v>-0.33728073328968367</v>
      </c>
      <c r="AA934" s="112">
        <f>(幕後結果!$AC$2+幕後結果!$AC$4*幕後結果_最佳化!$O1935)*12/3</f>
        <v>-4.1478181643418344</v>
      </c>
      <c r="AB934" s="112">
        <f>(幕後結果!$AD$2+幕後結果!$AD$4*幕後結果_最佳化!$P1935)*12/3</f>
        <v>1.3019767967500271</v>
      </c>
      <c r="AC934" s="112">
        <f>(幕後結果!$AE$2+幕後結果!$AE$4*幕後結果_最佳化!$Q1935)*12/3</f>
        <v>1.9076353628685341</v>
      </c>
      <c r="AD934" s="112">
        <f>(幕後結果!$AF$2+幕後結果!$AF$4*幕後結果_最佳化!$R1935)*12/3</f>
        <v>2.4525117978985014</v>
      </c>
      <c r="AE934" s="112">
        <f>(幕後結果!$AG$2+幕後結果!$AG$4*幕後結果_最佳化!$S1935)*12/3</f>
        <v>-2.6650733460786546</v>
      </c>
      <c r="AF934" s="112">
        <f>(幕後結果!$AH$2+幕後結果!$AH$4*幕後結果_最佳化!$T1935)*12/3</f>
        <v>0.17726551610408911</v>
      </c>
      <c r="AG934" s="112">
        <f>(幕後結果!$AI$2+幕後結果!$AI$4*幕後結果_最佳化!$U1935)*12/3</f>
        <v>1.6937205481448341</v>
      </c>
      <c r="AH934" s="112">
        <f>(幕後結果!$AJ$2+幕後結果!$AJ$4*幕後結果_最佳化!$V1935)*12/3</f>
        <v>0.57055409035453897</v>
      </c>
      <c r="AI934" s="86">
        <f>(幕後結果!$AK$2+幕後結果!$AK$4*幕後結果_最佳化!$W1935)*12/3</f>
        <v>0.9420763871557436</v>
      </c>
      <c r="AJ934" s="46"/>
      <c r="AK934" s="46"/>
      <c r="AL934" s="46"/>
      <c r="AM934" s="94">
        <v>933</v>
      </c>
      <c r="AN934" s="112">
        <f t="shared" si="183"/>
        <v>0.13759360593838821</v>
      </c>
      <c r="AO934" s="112">
        <f t="shared" si="184"/>
        <v>0.17218672253250572</v>
      </c>
      <c r="AP934" s="112">
        <f t="shared" si="185"/>
        <v>9.6119054938098789E-2</v>
      </c>
      <c r="AQ934" s="112">
        <f t="shared" si="186"/>
        <v>2.6638111097205642E-2</v>
      </c>
      <c r="AR934" s="112">
        <f t="shared" si="187"/>
        <v>0.17015975936669209</v>
      </c>
      <c r="AS934" s="112">
        <f t="shared" si="188"/>
        <v>5.4220114019421083E-2</v>
      </c>
      <c r="AT934" s="112">
        <f t="shared" si="189"/>
        <v>5.3628939201256255E-2</v>
      </c>
      <c r="AU934" s="112">
        <f t="shared" si="190"/>
        <v>2.3020501096463589E-2</v>
      </c>
      <c r="AV934" s="112">
        <f t="shared" si="191"/>
        <v>0.14858898547888144</v>
      </c>
      <c r="AW934" s="112">
        <f t="shared" si="192"/>
        <v>0.11784420633108734</v>
      </c>
      <c r="AX934" s="112">
        <f t="shared" si="193"/>
        <v>1.0000000000000002</v>
      </c>
      <c r="AY934" s="112">
        <f>SUMPRODUCT(AN934:AW934,幕後結果_最佳化!$Z$1005:$AI$1005)</f>
        <v>0.35860719594688611</v>
      </c>
      <c r="AZ934" s="112">
        <f>(SUMPRODUCT(AN934:AW934,MMULT(AN934:AW934,幕後結果!$AB$9:$AK$18)))*252</f>
        <v>6.360535057702138E-2</v>
      </c>
      <c r="BA934" s="112">
        <f t="shared" si="194"/>
        <v>0.25220101224424413</v>
      </c>
      <c r="BB934" s="88">
        <f t="shared" si="195"/>
        <v>1.2518078065489262</v>
      </c>
      <c r="BC934" s="46"/>
      <c r="BD934" s="46"/>
    </row>
    <row r="935" spans="1:56">
      <c r="A935" s="81">
        <v>934</v>
      </c>
      <c r="B935" s="112">
        <v>3.7000252304162151E-2</v>
      </c>
      <c r="C935" s="112">
        <v>0.20604455417891043</v>
      </c>
      <c r="D935" s="112">
        <v>2.7691697608028587E-2</v>
      </c>
      <c r="E935" s="112">
        <v>0.72505157440143586</v>
      </c>
      <c r="F935" s="112">
        <v>0.87540723165102352</v>
      </c>
      <c r="G935" s="112">
        <v>0.57888231699326687</v>
      </c>
      <c r="H935" s="112">
        <v>0.58105594750243617</v>
      </c>
      <c r="I935" s="112">
        <v>2.3152604093929607E-2</v>
      </c>
      <c r="J935" s="112">
        <v>6.3602808241632669E-2</v>
      </c>
      <c r="K935" s="90">
        <v>0.74699582778849294</v>
      </c>
      <c r="L935" s="91"/>
      <c r="M935" s="92">
        <v>934</v>
      </c>
      <c r="N935" s="115">
        <v>-1.786610245566862</v>
      </c>
      <c r="O935" s="115">
        <v>-0.8202227968684549</v>
      </c>
      <c r="P935" s="115">
        <v>-1.9158562527132414</v>
      </c>
      <c r="Q935" s="115">
        <v>0.59791469939744002</v>
      </c>
      <c r="R935" s="115">
        <v>1.152329895297985</v>
      </c>
      <c r="S935" s="115">
        <v>0.1990350002876127</v>
      </c>
      <c r="T935" s="115">
        <v>0.20459558513174839</v>
      </c>
      <c r="U935" s="112">
        <v>-1.9926005202065999</v>
      </c>
      <c r="V935" s="112">
        <v>-1.5252144543931485</v>
      </c>
      <c r="W935" s="84">
        <v>0.66506589934282845</v>
      </c>
      <c r="X935" s="46"/>
      <c r="Y935" s="85">
        <v>934</v>
      </c>
      <c r="Z935" s="112">
        <f>(幕後結果!$AB$2+幕後結果!$AB$4*幕後結果_最佳化!$N1936)*12/3</f>
        <v>-2.2664569844024225</v>
      </c>
      <c r="AA935" s="112">
        <f>(幕後結果!$AC$2+幕後結果!$AC$4*幕後結果_最佳化!$O1936)*12/3</f>
        <v>-2.66347527739092</v>
      </c>
      <c r="AB935" s="112">
        <f>(幕後結果!$AD$2+幕後結果!$AD$4*幕後結果_最佳化!$P1936)*12/3</f>
        <v>-1.8180557622147397</v>
      </c>
      <c r="AC935" s="112">
        <f>(幕後結果!$AE$2+幕後結果!$AE$4*幕後結果_最佳化!$Q1936)*12/3</f>
        <v>0.62146356604660447</v>
      </c>
      <c r="AD935" s="112">
        <f>(幕後結果!$AF$2+幕後結果!$AF$4*幕後結果_最佳化!$R1936)*12/3</f>
        <v>2.3225997922057284</v>
      </c>
      <c r="AE935" s="112">
        <f>(幕後結果!$AG$2+幕後結果!$AG$4*幕後結果_最佳化!$S1936)*12/3</f>
        <v>8.5683153991065172E-2</v>
      </c>
      <c r="AF935" s="112">
        <f>(幕後結果!$AH$2+幕後結果!$AH$4*幕後結果_最佳化!$T1936)*12/3</f>
        <v>4.1951370003337735E-2</v>
      </c>
      <c r="AG935" s="112">
        <f>(幕後結果!$AI$2+幕後結果!$AI$4*幕後結果_最佳化!$U1936)*12/3</f>
        <v>-1.5555977541663661</v>
      </c>
      <c r="AH935" s="112">
        <f>(幕後結果!$AJ$2+幕後結果!$AJ$4*幕後結果_最佳化!$V1936)*12/3</f>
        <v>-0.18007500171038848</v>
      </c>
      <c r="AI935" s="86">
        <f>(幕後結果!$AK$2+幕後結果!$AK$4*幕後結果_最佳化!$W1936)*12/3</f>
        <v>-0.17979091532980618</v>
      </c>
      <c r="AJ935" s="46"/>
      <c r="AK935" s="46"/>
      <c r="AL935" s="46"/>
      <c r="AM935" s="94">
        <v>934</v>
      </c>
      <c r="AN935" s="112">
        <f t="shared" si="183"/>
        <v>0.20129546757066341</v>
      </c>
      <c r="AO935" s="112">
        <f t="shared" si="184"/>
        <v>0.20318190574790831</v>
      </c>
      <c r="AP935" s="112">
        <f t="shared" si="185"/>
        <v>3.6095725444062227E-2</v>
      </c>
      <c r="AQ935" s="112">
        <f t="shared" si="186"/>
        <v>3.4638973744652794E-2</v>
      </c>
      <c r="AR935" s="112">
        <f t="shared" si="187"/>
        <v>7.6064449126839601E-2</v>
      </c>
      <c r="AS935" s="112">
        <f t="shared" si="188"/>
        <v>6.2440237863571703E-2</v>
      </c>
      <c r="AT935" s="112">
        <f t="shared" si="189"/>
        <v>5.7633698325878141E-2</v>
      </c>
      <c r="AU935" s="112">
        <f t="shared" si="190"/>
        <v>7.8624906730311323E-3</v>
      </c>
      <c r="AV935" s="112">
        <f t="shared" si="191"/>
        <v>0.12201980523801442</v>
      </c>
      <c r="AW935" s="112">
        <f t="shared" si="192"/>
        <v>0.19876724626537837</v>
      </c>
      <c r="AX935" s="112">
        <f t="shared" si="193"/>
        <v>1.0000000000000002</v>
      </c>
      <c r="AY935" s="112">
        <f>SUMPRODUCT(AN935:AW935,幕後結果_最佳化!$Z$1005:$AI$1005)</f>
        <v>6.4285855456425192E-2</v>
      </c>
      <c r="AZ935" s="112">
        <f>(SUMPRODUCT(AN935:AW935,MMULT(AN935:AW935,幕後結果!$AB$9:$AK$18)))*252</f>
        <v>6.5925159828470539E-2</v>
      </c>
      <c r="BA935" s="112">
        <f t="shared" si="194"/>
        <v>0.25675895277179828</v>
      </c>
      <c r="BB935" s="88">
        <f t="shared" si="195"/>
        <v>8.3291566761578395E-2</v>
      </c>
      <c r="BC935" s="46"/>
      <c r="BD935" s="46"/>
    </row>
    <row r="936" spans="1:56">
      <c r="A936" s="81">
        <v>935</v>
      </c>
      <c r="B936" s="112">
        <v>0.64731202666983534</v>
      </c>
      <c r="C936" s="112">
        <v>0.26925579804669364</v>
      </c>
      <c r="D936" s="112">
        <v>0.46676738782326788</v>
      </c>
      <c r="E936" s="112">
        <v>0.14885486823065142</v>
      </c>
      <c r="F936" s="112">
        <v>4.6274699092812011E-2</v>
      </c>
      <c r="G936" s="112">
        <v>0.9631919978184218</v>
      </c>
      <c r="H936" s="112">
        <v>0.31479607344039207</v>
      </c>
      <c r="I936" s="112">
        <v>0.42911294157792956</v>
      </c>
      <c r="J936" s="112">
        <v>6.8687187611736755E-2</v>
      </c>
      <c r="K936" s="90">
        <v>0.17078736235701975</v>
      </c>
      <c r="L936" s="91"/>
      <c r="M936" s="92">
        <v>935</v>
      </c>
      <c r="N936" s="115">
        <v>0.37807356337984088</v>
      </c>
      <c r="O936" s="115">
        <v>-0.61506530125964654</v>
      </c>
      <c r="P936" s="115">
        <v>-8.3398381197647725E-2</v>
      </c>
      <c r="Q936" s="115">
        <v>-1.0413573340691638</v>
      </c>
      <c r="R936" s="115">
        <v>-1.6821002692824298</v>
      </c>
      <c r="S936" s="115">
        <v>1.7889926183551677</v>
      </c>
      <c r="T936" s="115">
        <v>-0.48230098608841732</v>
      </c>
      <c r="U936" s="112">
        <v>-0.17863299723298512</v>
      </c>
      <c r="V936" s="112">
        <v>-1.4856399758062175</v>
      </c>
      <c r="W936" s="84">
        <v>-0.95105841196118557</v>
      </c>
      <c r="X936" s="46"/>
      <c r="Y936" s="85">
        <v>935</v>
      </c>
      <c r="Z936" s="112">
        <f>(幕後結果!$AB$2+幕後結果!$AB$4*幕後結果_最佳化!$N1937)*12/3</f>
        <v>0.42110705772953089</v>
      </c>
      <c r="AA936" s="112">
        <f>(幕後結果!$AC$2+幕後結果!$AC$4*幕後結果_最佳化!$O1937)*12/3</f>
        <v>-2.1926745743894855</v>
      </c>
      <c r="AB936" s="112">
        <f>(幕後結果!$AD$2+幕後結果!$AD$4*幕後結果_最佳化!$P1937)*12/3</f>
        <v>0.44155105433207592</v>
      </c>
      <c r="AC936" s="112">
        <f>(幕後結果!$AE$2+幕後結果!$AE$4*幕後結果_最佳化!$Q1937)*12/3</f>
        <v>2.9154489129016969E-2</v>
      </c>
      <c r="AD936" s="112">
        <f>(幕後結果!$AF$2+幕後結果!$AF$4*幕後結果_最佳化!$R1937)*12/3</f>
        <v>0.11104912755155372</v>
      </c>
      <c r="AE936" s="112">
        <f>(幕後結果!$AG$2+幕後結果!$AG$4*幕後結果_最佳化!$S1937)*12/3</f>
        <v>1.1122129864399353</v>
      </c>
      <c r="AF936" s="112">
        <f>(幕後結果!$AH$2+幕後結果!$AH$4*幕後結果_最佳化!$T1937)*12/3</f>
        <v>-0.86371280630183322</v>
      </c>
      <c r="AG936" s="112">
        <f>(幕後結果!$AI$2+幕後結果!$AI$4*幕後結果_最佳化!$U1937)*12/3</f>
        <v>-0.42947455931158435</v>
      </c>
      <c r="AH936" s="112">
        <f>(幕後結果!$AJ$2+幕後結果!$AJ$4*幕後結果_最佳化!$V1937)*12/3</f>
        <v>-0.58171309400833504</v>
      </c>
      <c r="AI936" s="86">
        <f>(幕後結果!$AK$2+幕後結果!$AK$4*幕後結果_最佳化!$W1937)*12/3</f>
        <v>-1.1487049727543694</v>
      </c>
      <c r="AJ936" s="46"/>
      <c r="AK936" s="46"/>
      <c r="AL936" s="46"/>
      <c r="AM936" s="94">
        <v>935</v>
      </c>
      <c r="AN936" s="112">
        <f t="shared" si="183"/>
        <v>4.3157981505701958E-2</v>
      </c>
      <c r="AO936" s="112">
        <f t="shared" si="184"/>
        <v>0.20861647994836666</v>
      </c>
      <c r="AP936" s="112">
        <f t="shared" si="185"/>
        <v>0.18142956190227288</v>
      </c>
      <c r="AQ936" s="112">
        <f t="shared" si="186"/>
        <v>3.1587770914223122E-2</v>
      </c>
      <c r="AR936" s="112">
        <f t="shared" si="187"/>
        <v>0.10775335816867632</v>
      </c>
      <c r="AS936" s="112">
        <f t="shared" si="188"/>
        <v>5.7323515162560762E-2</v>
      </c>
      <c r="AT936" s="112">
        <f t="shared" si="189"/>
        <v>0.15659823355134617</v>
      </c>
      <c r="AU936" s="112">
        <f t="shared" si="190"/>
        <v>3.0098579734157214E-2</v>
      </c>
      <c r="AV936" s="112">
        <f t="shared" si="191"/>
        <v>0.10340130084877619</v>
      </c>
      <c r="AW936" s="112">
        <f t="shared" si="192"/>
        <v>8.003321826391864E-2</v>
      </c>
      <c r="AX936" s="112">
        <f t="shared" si="193"/>
        <v>0.99999999999999978</v>
      </c>
      <c r="AY936" s="112">
        <f>SUMPRODUCT(AN936:AW936,幕後結果_最佳化!$Z$1005:$AI$1005)</f>
        <v>0.16973865609530681</v>
      </c>
      <c r="AZ936" s="112">
        <f>(SUMPRODUCT(AN936:AW936,MMULT(AN936:AW936,幕後結果!$AB$9:$AK$18)))*252</f>
        <v>5.667562571330604E-2</v>
      </c>
      <c r="BA936" s="112">
        <f t="shared" si="194"/>
        <v>0.23806643130291605</v>
      </c>
      <c r="BB936" s="88">
        <f t="shared" si="195"/>
        <v>0.53278681669284622</v>
      </c>
      <c r="BC936" s="46"/>
      <c r="BD936" s="46"/>
    </row>
    <row r="937" spans="1:56">
      <c r="A937" s="81">
        <v>936</v>
      </c>
      <c r="B937" s="112">
        <v>0.44560497951258893</v>
      </c>
      <c r="C937" s="112">
        <v>0.59467231081616756</v>
      </c>
      <c r="D937" s="112">
        <v>0.76117187124341146</v>
      </c>
      <c r="E937" s="112">
        <v>0.92855936703589581</v>
      </c>
      <c r="F937" s="112">
        <v>0.91506472685521634</v>
      </c>
      <c r="G937" s="112">
        <v>0.4630724524273846</v>
      </c>
      <c r="H937" s="112">
        <v>0.83762123755744211</v>
      </c>
      <c r="I937" s="112">
        <v>0.92794571203944831</v>
      </c>
      <c r="J937" s="112">
        <v>0.8528776445229278</v>
      </c>
      <c r="K937" s="90">
        <v>0.84874402657954762</v>
      </c>
      <c r="L937" s="91"/>
      <c r="M937" s="92">
        <v>936</v>
      </c>
      <c r="N937" s="115">
        <v>-0.1367733376556029</v>
      </c>
      <c r="O937" s="115">
        <v>0.23958063535072316</v>
      </c>
      <c r="P937" s="115">
        <v>0.71007721075794517</v>
      </c>
      <c r="Q937" s="115">
        <v>1.4651453503927081</v>
      </c>
      <c r="R937" s="115">
        <v>1.372619886629431</v>
      </c>
      <c r="S937" s="115">
        <v>-9.2696213997237514E-2</v>
      </c>
      <c r="T937" s="115">
        <v>0.98472834677839038</v>
      </c>
      <c r="U937" s="112">
        <v>1.4606607122367639</v>
      </c>
      <c r="V937" s="112">
        <v>1.0488553223036272</v>
      </c>
      <c r="W937" s="84">
        <v>1.0310615721127989</v>
      </c>
      <c r="X937" s="46"/>
      <c r="Y937" s="85">
        <v>936</v>
      </c>
      <c r="Z937" s="112">
        <f>(幕後結果!$AB$2+幕後結果!$AB$4*幕後結果_最佳化!$N1938)*12/3</f>
        <v>-0.21810131658690265</v>
      </c>
      <c r="AA937" s="112">
        <f>(幕後結果!$AC$2+幕後結果!$AC$4*幕後結果_最佳化!$O1938)*12/3</f>
        <v>-1.0596426573256714</v>
      </c>
      <c r="AB937" s="112">
        <f>(幕後結果!$AD$2+幕後結果!$AD$4*幕後結果_最佳化!$P1938)*12/3</f>
        <v>1.060397279910489</v>
      </c>
      <c r="AC937" s="112">
        <f>(幕後結果!$AE$2+幕後結果!$AE$4*幕後結果_最佳化!$Q1938)*12/3</f>
        <v>2.1510138184755343</v>
      </c>
      <c r="AD937" s="112">
        <f>(幕後結果!$AF$2+幕後結果!$AF$4*幕後結果_最佳化!$R1938)*12/3</f>
        <v>3.919498481172397</v>
      </c>
      <c r="AE937" s="112">
        <f>(幕後結果!$AG$2+幕後結果!$AG$4*幕後結果_最佳化!$S1938)*12/3</f>
        <v>0.25050158722373456</v>
      </c>
      <c r="AF937" s="112">
        <f>(幕後結果!$AH$2+幕後結果!$AH$4*幕後結果_最佳化!$T1938)*12/3</f>
        <v>0.97612315551360807</v>
      </c>
      <c r="AG937" s="112">
        <f>(幕後結果!$AI$2+幕後結果!$AI$4*幕後結果_最佳化!$U1938)*12/3</f>
        <v>2.545905399836824</v>
      </c>
      <c r="AH937" s="112">
        <f>(幕後結果!$AJ$2+幕後結果!$AJ$4*幕後結果_最佳化!$V1938)*12/3</f>
        <v>2.4853616872508155</v>
      </c>
      <c r="AI937" s="86">
        <f>(幕後結果!$AK$2+幕後結果!$AK$4*幕後結果_最佳化!$W1938)*12/3</f>
        <v>1.3956959993227922</v>
      </c>
      <c r="AJ937" s="46"/>
      <c r="AK937" s="46"/>
      <c r="AL937" s="46"/>
      <c r="AM937" s="94">
        <v>936</v>
      </c>
      <c r="AN937" s="112">
        <f t="shared" si="183"/>
        <v>7.2356501763553771E-3</v>
      </c>
      <c r="AO937" s="112">
        <f t="shared" si="184"/>
        <v>0.17412065148199157</v>
      </c>
      <c r="AP937" s="112">
        <f t="shared" si="185"/>
        <v>0.11847502575927513</v>
      </c>
      <c r="AQ937" s="112">
        <f t="shared" si="186"/>
        <v>0.17875946652928329</v>
      </c>
      <c r="AR937" s="112">
        <f t="shared" si="187"/>
        <v>7.0824708280985429E-2</v>
      </c>
      <c r="AS937" s="112">
        <f t="shared" si="188"/>
        <v>4.7603502560055508E-2</v>
      </c>
      <c r="AT937" s="112">
        <f t="shared" si="189"/>
        <v>2.9236189456671592E-2</v>
      </c>
      <c r="AU937" s="112">
        <f t="shared" si="190"/>
        <v>7.5654690675313954E-2</v>
      </c>
      <c r="AV937" s="112">
        <f t="shared" si="191"/>
        <v>0.14043926308323329</v>
      </c>
      <c r="AW937" s="112">
        <f t="shared" si="192"/>
        <v>0.15765085199683498</v>
      </c>
      <c r="AX937" s="112">
        <f t="shared" si="193"/>
        <v>1.0000000000000002</v>
      </c>
      <c r="AY937" s="112">
        <f>SUMPRODUCT(AN937:AW937,幕後結果_最佳化!$Z$1005:$AI$1005)</f>
        <v>0.3270803837922619</v>
      </c>
      <c r="AZ937" s="112">
        <f>(SUMPRODUCT(AN937:AW937,MMULT(AN937:AW937,幕後結果!$AB$9:$AK$18)))*252</f>
        <v>5.5553763708433908E-2</v>
      </c>
      <c r="BA937" s="112">
        <f t="shared" si="194"/>
        <v>0.23569845928311434</v>
      </c>
      <c r="BB937" s="88">
        <f t="shared" si="195"/>
        <v>1.2056947027002516</v>
      </c>
      <c r="BC937" s="46"/>
      <c r="BD937" s="46"/>
    </row>
    <row r="938" spans="1:56">
      <c r="A938" s="81">
        <v>937</v>
      </c>
      <c r="B938" s="112">
        <v>0.46882696943373148</v>
      </c>
      <c r="C938" s="112">
        <v>0.33750505214623794</v>
      </c>
      <c r="D938" s="112">
        <v>0.45244181975863196</v>
      </c>
      <c r="E938" s="112">
        <v>0.36593460032116298</v>
      </c>
      <c r="F938" s="112">
        <v>0.24991614374431914</v>
      </c>
      <c r="G938" s="112">
        <v>0.14377712588679858</v>
      </c>
      <c r="H938" s="112">
        <v>2.8258888644954405E-2</v>
      </c>
      <c r="I938" s="112">
        <v>0.50702172004634471</v>
      </c>
      <c r="J938" s="112">
        <v>0.10794098498844718</v>
      </c>
      <c r="K938" s="90">
        <v>5.5927501627222043E-3</v>
      </c>
      <c r="L938" s="91"/>
      <c r="M938" s="92">
        <v>937</v>
      </c>
      <c r="N938" s="115">
        <v>-7.8218886401527007E-2</v>
      </c>
      <c r="O938" s="115">
        <v>-0.41928192562593253</v>
      </c>
      <c r="P938" s="115">
        <v>-0.1194944465596913</v>
      </c>
      <c r="Q938" s="115">
        <v>-0.34264014005739613</v>
      </c>
      <c r="R938" s="115">
        <v>-0.67475365800874598</v>
      </c>
      <c r="S938" s="115">
        <v>-1.0635022358740902</v>
      </c>
      <c r="T938" s="115">
        <v>-1.9070217017541395</v>
      </c>
      <c r="U938" s="112">
        <v>1.760175086300694E-2</v>
      </c>
      <c r="V938" s="112">
        <v>-1.2375526788323599</v>
      </c>
      <c r="W938" s="84">
        <v>-2.5368495811765106</v>
      </c>
      <c r="X938" s="46"/>
      <c r="Y938" s="85">
        <v>937</v>
      </c>
      <c r="Z938" s="112">
        <f>(幕後結果!$AB$2+幕後結果!$AB$4*幕後結果_最佳化!$N1939)*12/3</f>
        <v>-0.14540301439292286</v>
      </c>
      <c r="AA938" s="112">
        <f>(幕後結果!$AC$2+幕後結果!$AC$4*幕後結果_最佳化!$O1939)*12/3</f>
        <v>-1.962515807881186</v>
      </c>
      <c r="AB938" s="112">
        <f>(幕後結果!$AD$2+幕後結果!$AD$4*幕後結果_最佳化!$P1939)*12/3</f>
        <v>0.29275188362862181</v>
      </c>
      <c r="AC938" s="112">
        <f>(幕後結果!$AE$2+幕後結果!$AE$4*幕後結果_最佳化!$Q1939)*12/3</f>
        <v>0.53401896137987315</v>
      </c>
      <c r="AD938" s="112">
        <f>(幕後結果!$AF$2+幕後結果!$AF$4*幕後結果_最佳化!$R1939)*12/3</f>
        <v>1.1835009692095624</v>
      </c>
      <c r="AE938" s="112">
        <f>(幕後結果!$AG$2+幕後結果!$AG$4*幕後結果_最佳化!$S1939)*12/3</f>
        <v>-1.4769785429761975</v>
      </c>
      <c r="AF938" s="112">
        <f>(幕後結果!$AH$2+幕後結果!$AH$4*幕後結果_最佳化!$T1939)*12/3</f>
        <v>-1.4683940019756188</v>
      </c>
      <c r="AG938" s="112">
        <f>(幕後結果!$AI$2+幕後結果!$AI$4*幕後結果_最佳化!$U1939)*12/3</f>
        <v>-0.35975355900542266</v>
      </c>
      <c r="AH938" s="112">
        <f>(幕後結果!$AJ$2+幕後結果!$AJ$4*幕後結果_最佳化!$V1939)*12/3</f>
        <v>-0.42836650160270096</v>
      </c>
      <c r="AI938" s="86">
        <f>(幕後結果!$AK$2+幕後結果!$AK$4*幕後結果_最佳化!$W1939)*12/3</f>
        <v>-2.2419684417745156</v>
      </c>
      <c r="AJ938" s="46"/>
      <c r="AK938" s="46"/>
      <c r="AL938" s="46"/>
      <c r="AM938" s="94">
        <v>937</v>
      </c>
      <c r="AN938" s="112">
        <f t="shared" si="183"/>
        <v>0.16715183582441165</v>
      </c>
      <c r="AO938" s="112">
        <f t="shared" si="184"/>
        <v>0.17222884057858065</v>
      </c>
      <c r="AP938" s="112">
        <f t="shared" si="185"/>
        <v>0.15079200772114937</v>
      </c>
      <c r="AQ938" s="112">
        <f t="shared" si="186"/>
        <v>5.9573468275540747E-2</v>
      </c>
      <c r="AR938" s="112">
        <f t="shared" si="187"/>
        <v>0.14018465122680873</v>
      </c>
      <c r="AS938" s="112">
        <f t="shared" si="188"/>
        <v>6.228337033512938E-2</v>
      </c>
      <c r="AT938" s="112">
        <f t="shared" si="189"/>
        <v>9.251226593807832E-2</v>
      </c>
      <c r="AU938" s="112">
        <f t="shared" si="190"/>
        <v>0.11276616878332979</v>
      </c>
      <c r="AV938" s="112">
        <f t="shared" si="191"/>
        <v>3.3496962583709926E-2</v>
      </c>
      <c r="AW938" s="112">
        <f t="shared" si="192"/>
        <v>9.010428733261279E-3</v>
      </c>
      <c r="AX938" s="112">
        <f t="shared" si="193"/>
        <v>0.99999999999999978</v>
      </c>
      <c r="AY938" s="112">
        <f>SUMPRODUCT(AN938:AW938,幕後結果_最佳化!$Z$1005:$AI$1005)</f>
        <v>0.23417910308315723</v>
      </c>
      <c r="AZ938" s="112">
        <f>(SUMPRODUCT(AN938:AW938,MMULT(AN938:AW938,幕後結果!$AB$9:$AK$18)))*252</f>
        <v>6.2497357638568875E-2</v>
      </c>
      <c r="BA938" s="112">
        <f t="shared" si="194"/>
        <v>0.24999471522127997</v>
      </c>
      <c r="BB938" s="88">
        <f t="shared" si="195"/>
        <v>0.76513258655827476</v>
      </c>
      <c r="BC938" s="46"/>
      <c r="BD938" s="46"/>
    </row>
    <row r="939" spans="1:56">
      <c r="A939" s="81">
        <v>938</v>
      </c>
      <c r="B939" s="112">
        <v>0.75746814028023568</v>
      </c>
      <c r="C939" s="112">
        <v>0.42487845973006988</v>
      </c>
      <c r="D939" s="112">
        <v>0.23394956173914139</v>
      </c>
      <c r="E939" s="112">
        <v>0.45878396313288383</v>
      </c>
      <c r="F939" s="112">
        <v>0.61799290193983358</v>
      </c>
      <c r="G939" s="112">
        <v>0.46350951928709705</v>
      </c>
      <c r="H939" s="112">
        <v>0.28233900843009851</v>
      </c>
      <c r="I939" s="112">
        <v>0.10944967085003765</v>
      </c>
      <c r="J939" s="112">
        <v>0.40974651308323673</v>
      </c>
      <c r="K939" s="90">
        <v>0.2261277101619934</v>
      </c>
      <c r="L939" s="91"/>
      <c r="M939" s="92">
        <v>938</v>
      </c>
      <c r="N939" s="115">
        <v>0.6981814601257752</v>
      </c>
      <c r="O939" s="115">
        <v>-0.18942858879181504</v>
      </c>
      <c r="P939" s="115">
        <v>-0.72590155450568061</v>
      </c>
      <c r="Q939" s="115">
        <v>-0.10349776118949666</v>
      </c>
      <c r="R939" s="115">
        <v>0.30021364700027448</v>
      </c>
      <c r="S939" s="115">
        <v>-9.1595988741617271E-2</v>
      </c>
      <c r="T939" s="115">
        <v>-0.5759070400202323</v>
      </c>
      <c r="U939" s="112">
        <v>-1.2294601189244676</v>
      </c>
      <c r="V939" s="112">
        <v>-0.22819708670993852</v>
      </c>
      <c r="W939" s="84">
        <v>-0.75166021730825006</v>
      </c>
      <c r="X939" s="46"/>
      <c r="Y939" s="85">
        <v>938</v>
      </c>
      <c r="Z939" s="112">
        <f>(幕後結果!$AB$2+幕後結果!$AB$4*幕後結果_最佳化!$N1940)*12/3</f>
        <v>0.81853714398100674</v>
      </c>
      <c r="AA939" s="112">
        <f>(幕後結果!$AC$2+幕後結果!$AC$4*幕後結果_最佳化!$O1940)*12/3</f>
        <v>-1.5783035456768237</v>
      </c>
      <c r="AB939" s="112">
        <f>(幕後結果!$AD$2+幕後結果!$AD$4*幕後結果_最佳化!$P1940)*12/3</f>
        <v>2.4818480917569219E-2</v>
      </c>
      <c r="AC939" s="112">
        <f>(幕後結果!$AE$2+幕後結果!$AE$4*幕後結果_最佳化!$Q1940)*12/3</f>
        <v>0.65049721634267221</v>
      </c>
      <c r="AD939" s="112">
        <f>(幕後結果!$AF$2+幕後結果!$AF$4*幕後結果_最佳化!$R1940)*12/3</f>
        <v>2.420439379656564</v>
      </c>
      <c r="AE939" s="112">
        <f>(幕後結果!$AG$2+幕後結果!$AG$4*幕後結果_最佳化!$S1940)*12/3</f>
        <v>-0.25448414545191084</v>
      </c>
      <c r="AF939" s="112">
        <f>(幕後結果!$AH$2+幕後結果!$AH$4*幕後結果_最佳化!$T1940)*12/3</f>
        <v>-0.54259882426566231</v>
      </c>
      <c r="AG939" s="112">
        <f>(幕後結果!$AI$2+幕後結果!$AI$4*幕後結果_最佳化!$U1940)*12/3</f>
        <v>-0.67157480322691487</v>
      </c>
      <c r="AH939" s="112">
        <f>(幕後結果!$AJ$2+幕後結果!$AJ$4*幕後結果_最佳化!$V1940)*12/3</f>
        <v>1.1961882248268898</v>
      </c>
      <c r="AI939" s="86">
        <f>(幕後結果!$AK$2+幕後結果!$AK$4*幕後結果_最佳化!$W1940)*12/3</f>
        <v>-0.37929305596573903</v>
      </c>
      <c r="AJ939" s="46"/>
      <c r="AK939" s="46"/>
      <c r="AL939" s="46"/>
      <c r="AM939" s="94">
        <v>938</v>
      </c>
      <c r="AN939" s="112">
        <f t="shared" si="183"/>
        <v>0.14954823017787558</v>
      </c>
      <c r="AO939" s="112">
        <f t="shared" si="184"/>
        <v>3.0698989373253219E-2</v>
      </c>
      <c r="AP939" s="112">
        <f t="shared" si="185"/>
        <v>6.0656011019163521E-2</v>
      </c>
      <c r="AQ939" s="112">
        <f t="shared" si="186"/>
        <v>0.1882321936090193</v>
      </c>
      <c r="AR939" s="112">
        <f t="shared" si="187"/>
        <v>3.962472371400607E-2</v>
      </c>
      <c r="AS939" s="112">
        <f t="shared" si="188"/>
        <v>0.15701176453049001</v>
      </c>
      <c r="AT939" s="112">
        <f t="shared" si="189"/>
        <v>8.7073842120541756E-2</v>
      </c>
      <c r="AU939" s="112">
        <f t="shared" si="190"/>
        <v>0.19042853130181239</v>
      </c>
      <c r="AV939" s="112">
        <f t="shared" si="191"/>
        <v>5.2431395535966464E-2</v>
      </c>
      <c r="AW939" s="112">
        <f t="shared" si="192"/>
        <v>4.4294318617871427E-2</v>
      </c>
      <c r="AX939" s="112">
        <f t="shared" si="193"/>
        <v>0.99999999999999967</v>
      </c>
      <c r="AY939" s="112">
        <f>SUMPRODUCT(AN939:AW939,幕後結果_最佳化!$Z$1005:$AI$1005)</f>
        <v>0.34356667505927496</v>
      </c>
      <c r="AZ939" s="112">
        <f>(SUMPRODUCT(AN939:AW939,MMULT(AN939:AW939,幕後結果!$AB$9:$AK$18)))*252</f>
        <v>5.1209230810730082E-2</v>
      </c>
      <c r="BA939" s="112">
        <f t="shared" si="194"/>
        <v>0.22629456646311702</v>
      </c>
      <c r="BB939" s="88">
        <f t="shared" si="195"/>
        <v>1.3286517646382801</v>
      </c>
      <c r="BC939" s="46"/>
      <c r="BD939" s="46"/>
    </row>
    <row r="940" spans="1:56">
      <c r="A940" s="81">
        <v>939</v>
      </c>
      <c r="B940" s="112">
        <v>0.32422490448876706</v>
      </c>
      <c r="C940" s="112">
        <v>0.28266772150269626</v>
      </c>
      <c r="D940" s="112">
        <v>0.52364811967046654</v>
      </c>
      <c r="E940" s="112">
        <v>0.82000340527598814</v>
      </c>
      <c r="F940" s="112">
        <v>0.10486520018319223</v>
      </c>
      <c r="G940" s="112">
        <v>0.65951565025446346</v>
      </c>
      <c r="H940" s="112">
        <v>0.22721302030262591</v>
      </c>
      <c r="I940" s="112">
        <v>0.19310454556166268</v>
      </c>
      <c r="J940" s="112">
        <v>0.41170360465917977</v>
      </c>
      <c r="K940" s="90">
        <v>0.47255251315148494</v>
      </c>
      <c r="L940" s="91"/>
      <c r="M940" s="92">
        <v>939</v>
      </c>
      <c r="N940" s="115">
        <v>-0.45591679891998199</v>
      </c>
      <c r="O940" s="115">
        <v>-0.57493472640050958</v>
      </c>
      <c r="P940" s="115">
        <v>5.9311802463714466E-2</v>
      </c>
      <c r="Q940" s="115">
        <v>0.91537806534276389</v>
      </c>
      <c r="R940" s="115">
        <v>-1.2543071107322856</v>
      </c>
      <c r="S940" s="115">
        <v>0.41114161131530463</v>
      </c>
      <c r="T940" s="115">
        <v>-0.74805656319252289</v>
      </c>
      <c r="U940" s="112">
        <v>-0.86651265211739326</v>
      </c>
      <c r="V940" s="112">
        <v>-0.22316484795560398</v>
      </c>
      <c r="W940" s="84">
        <v>-6.8855015020130417E-2</v>
      </c>
      <c r="X940" s="46"/>
      <c r="Y940" s="85">
        <v>939</v>
      </c>
      <c r="Z940" s="112">
        <f>(幕後結果!$AB$2+幕後結果!$AB$4*幕後結果_最佳化!$N1941)*12/3</f>
        <v>-0.614334007583482</v>
      </c>
      <c r="AA940" s="112">
        <f>(幕後結果!$AC$2+幕後結果!$AC$4*幕後結果_最佳化!$O1941)*12/3</f>
        <v>-2.2098330297366795</v>
      </c>
      <c r="AB940" s="112">
        <f>(幕後結果!$AD$2+幕後結果!$AD$4*幕後結果_最佳化!$P1941)*12/3</f>
        <v>0.31802406107631487</v>
      </c>
      <c r="AC940" s="112">
        <f>(幕後結果!$AE$2+幕後結果!$AE$4*幕後結果_最佳化!$Q1941)*12/3</f>
        <v>1.4389977379007572</v>
      </c>
      <c r="AD940" s="112">
        <f>(幕後結果!$AF$2+幕後結果!$AF$4*幕後結果_最佳化!$R1941)*12/3</f>
        <v>0.73950654515440117</v>
      </c>
      <c r="AE940" s="112">
        <f>(幕後結果!$AG$2+幕後結果!$AG$4*幕後結果_最佳化!$S1941)*12/3</f>
        <v>-3.4030727531563401E-2</v>
      </c>
      <c r="AF940" s="112">
        <f>(幕後結果!$AH$2+幕後結果!$AH$4*幕後結果_最佳化!$T1941)*12/3</f>
        <v>-0.71783845966067028</v>
      </c>
      <c r="AG940" s="112">
        <f>(幕後結果!$AI$2+幕後結果!$AI$4*幕後結果_最佳化!$U1941)*12/3</f>
        <v>-0.14513373509806854</v>
      </c>
      <c r="AH940" s="112">
        <f>(幕後結果!$AJ$2+幕後結果!$AJ$4*幕後結果_最佳化!$V1941)*12/3</f>
        <v>0.31175120455026828</v>
      </c>
      <c r="AI940" s="86">
        <f>(幕後結果!$AK$2+幕後結果!$AK$4*幕後結果_最佳化!$W1941)*12/3</f>
        <v>-0.40654519990466848</v>
      </c>
      <c r="AJ940" s="46"/>
      <c r="AK940" s="46"/>
      <c r="AL940" s="46"/>
      <c r="AM940" s="94">
        <v>939</v>
      </c>
      <c r="AN940" s="112">
        <f t="shared" si="183"/>
        <v>0.12635050997352829</v>
      </c>
      <c r="AO940" s="112">
        <f t="shared" si="184"/>
        <v>0.10075180760454641</v>
      </c>
      <c r="AP940" s="112">
        <f t="shared" si="185"/>
        <v>0.11137394335372711</v>
      </c>
      <c r="AQ940" s="112">
        <f t="shared" si="186"/>
        <v>5.5402061758820946E-2</v>
      </c>
      <c r="AR940" s="112">
        <f t="shared" si="187"/>
        <v>0.1495435868788533</v>
      </c>
      <c r="AS940" s="112">
        <f t="shared" si="188"/>
        <v>0.16350548421395975</v>
      </c>
      <c r="AT940" s="112">
        <f t="shared" si="189"/>
        <v>2.2650141302725399E-2</v>
      </c>
      <c r="AU940" s="112">
        <f t="shared" si="190"/>
        <v>8.1810192420952957E-2</v>
      </c>
      <c r="AV940" s="112">
        <f t="shared" si="191"/>
        <v>0.15344825918042657</v>
      </c>
      <c r="AW940" s="112">
        <f t="shared" si="192"/>
        <v>3.5164013312459198E-2</v>
      </c>
      <c r="AX940" s="112">
        <f t="shared" si="193"/>
        <v>1</v>
      </c>
      <c r="AY940" s="112">
        <f>SUMPRODUCT(AN940:AW940,幕後結果_最佳化!$Z$1005:$AI$1005)</f>
        <v>0.46149349553811908</v>
      </c>
      <c r="AZ940" s="112">
        <f>(SUMPRODUCT(AN940:AW940,MMULT(AN940:AW940,幕後結果!$AB$9:$AK$18)))*252</f>
        <v>5.7205429538581549E-2</v>
      </c>
      <c r="BA940" s="112">
        <f t="shared" si="194"/>
        <v>0.23917656561331746</v>
      </c>
      <c r="BB940" s="88">
        <f t="shared" si="195"/>
        <v>1.750144268794583</v>
      </c>
      <c r="BC940" s="46"/>
      <c r="BD940" s="46"/>
    </row>
    <row r="941" spans="1:56">
      <c r="A941" s="81">
        <v>940</v>
      </c>
      <c r="B941" s="112">
        <v>0.55974985002070743</v>
      </c>
      <c r="C941" s="112">
        <v>0.70635053762579192</v>
      </c>
      <c r="D941" s="112">
        <v>0.2972710909312748</v>
      </c>
      <c r="E941" s="112">
        <v>0.31095035493181289</v>
      </c>
      <c r="F941" s="112">
        <v>0.28426827961985635</v>
      </c>
      <c r="G941" s="112">
        <v>0.70623327341819775</v>
      </c>
      <c r="H941" s="112">
        <v>0.13616317219772545</v>
      </c>
      <c r="I941" s="112">
        <v>0.1665489760726262</v>
      </c>
      <c r="J941" s="112">
        <v>0.64850701026845914</v>
      </c>
      <c r="K941" s="90">
        <v>0.73642378293103339</v>
      </c>
      <c r="L941" s="91"/>
      <c r="M941" s="92">
        <v>940</v>
      </c>
      <c r="N941" s="115">
        <v>0.15033502635837248</v>
      </c>
      <c r="O941" s="115">
        <v>0.54275438349703009</v>
      </c>
      <c r="P941" s="115">
        <v>-0.53226541546498407</v>
      </c>
      <c r="Q941" s="115">
        <v>-0.49315834230981115</v>
      </c>
      <c r="R941" s="115">
        <v>-0.57020810543446232</v>
      </c>
      <c r="S941" s="115">
        <v>0.54241383182514125</v>
      </c>
      <c r="T941" s="115">
        <v>-1.0977209829172225</v>
      </c>
      <c r="U941" s="112">
        <v>-0.96789271670815347</v>
      </c>
      <c r="V941" s="112">
        <v>0.38129282179257146</v>
      </c>
      <c r="W941" s="84">
        <v>0.6323588231376378</v>
      </c>
      <c r="X941" s="46"/>
      <c r="Y941" s="85">
        <v>940</v>
      </c>
      <c r="Z941" s="112">
        <f>(幕後結果!$AB$2+幕後結果!$AB$4*幕後結果_最佳化!$N1942)*12/3</f>
        <v>0.13835818670413447</v>
      </c>
      <c r="AA941" s="112">
        <f>(幕後結果!$AC$2+幕後結果!$AC$4*幕後結果_最佳化!$O1942)*12/3</f>
        <v>-0.61690169122810623</v>
      </c>
      <c r="AB941" s="112">
        <f>(幕後結果!$AD$2+幕後結果!$AD$4*幕後結果_最佳化!$P1942)*12/3</f>
        <v>0.10185977056609596</v>
      </c>
      <c r="AC941" s="112">
        <f>(幕後結果!$AE$2+幕後結果!$AE$4*幕後結果_最佳化!$Q1942)*12/3</f>
        <v>0.50763366544969102</v>
      </c>
      <c r="AD941" s="112">
        <f>(幕後結果!$AF$2+幕後結果!$AF$4*幕後結果_最佳化!$R1942)*12/3</f>
        <v>1.5154323169856152</v>
      </c>
      <c r="AE941" s="112">
        <f>(幕後結果!$AG$2+幕後結果!$AG$4*幕後結果_最佳化!$S1942)*12/3</f>
        <v>0.44214128018799642</v>
      </c>
      <c r="AF941" s="112">
        <f>(幕後結果!$AH$2+幕後結果!$AH$4*幕後結果_最佳化!$T1942)*12/3</f>
        <v>-0.93716821223597846</v>
      </c>
      <c r="AG941" s="112">
        <f>(幕後結果!$AI$2+幕後結果!$AI$4*幕後結果_最佳化!$U1942)*12/3</f>
        <v>-0.63669758379134977</v>
      </c>
      <c r="AH941" s="112">
        <f>(幕後結果!$AJ$2+幕後結果!$AJ$4*幕後結果_最佳化!$V1942)*12/3</f>
        <v>1.2420988665586878</v>
      </c>
      <c r="AI941" s="86">
        <f>(幕後結果!$AK$2+幕後結果!$AK$4*幕後結果_最佳化!$W1942)*12/3</f>
        <v>0.64695479008113788</v>
      </c>
      <c r="AJ941" s="46"/>
      <c r="AK941" s="46"/>
      <c r="AL941" s="46"/>
      <c r="AM941" s="94">
        <v>940</v>
      </c>
      <c r="AN941" s="112">
        <f t="shared" si="183"/>
        <v>0.14808809150418503</v>
      </c>
      <c r="AO941" s="112">
        <f t="shared" si="184"/>
        <v>3.7600668238755797E-2</v>
      </c>
      <c r="AP941" s="112">
        <f t="shared" si="185"/>
        <v>8.3884224031648205E-2</v>
      </c>
      <c r="AQ941" s="112">
        <f t="shared" si="186"/>
        <v>0.20078369574024257</v>
      </c>
      <c r="AR941" s="112">
        <f t="shared" si="187"/>
        <v>7.2683022195020985E-2</v>
      </c>
      <c r="AS941" s="112">
        <f t="shared" si="188"/>
        <v>1.8110601842304902E-3</v>
      </c>
      <c r="AT941" s="112">
        <f t="shared" si="189"/>
        <v>4.4891322596292957E-2</v>
      </c>
      <c r="AU941" s="112">
        <f t="shared" si="190"/>
        <v>0.14060979132271315</v>
      </c>
      <c r="AV941" s="112">
        <f t="shared" si="191"/>
        <v>0.17579631121447928</v>
      </c>
      <c r="AW941" s="112">
        <f t="shared" si="192"/>
        <v>9.3851812972431475E-2</v>
      </c>
      <c r="AX941" s="112">
        <f t="shared" si="193"/>
        <v>0.99999999999999989</v>
      </c>
      <c r="AY941" s="112">
        <f>SUMPRODUCT(AN941:AW941,幕後結果_最佳化!$Z$1005:$AI$1005)</f>
        <v>0.56926389491459217</v>
      </c>
      <c r="AZ941" s="112">
        <f>(SUMPRODUCT(AN941:AW941,MMULT(AN941:AW941,幕後結果!$AB$9:$AK$18)))*252</f>
        <v>5.2523582159069819E-2</v>
      </c>
      <c r="BA941" s="112">
        <f t="shared" si="194"/>
        <v>0.2291802394602768</v>
      </c>
      <c r="BB941" s="88">
        <f t="shared" si="195"/>
        <v>2.2967246048533139</v>
      </c>
      <c r="BC941" s="46"/>
      <c r="BD941" s="46"/>
    </row>
    <row r="942" spans="1:56">
      <c r="A942" s="81">
        <v>941</v>
      </c>
      <c r="B942" s="112">
        <v>0.21208629127716083</v>
      </c>
      <c r="C942" s="112">
        <v>0.55340744894822835</v>
      </c>
      <c r="D942" s="112">
        <v>0.71790418322754701</v>
      </c>
      <c r="E942" s="112">
        <v>0.26588815601097204</v>
      </c>
      <c r="F942" s="112">
        <v>0.83148494043166177</v>
      </c>
      <c r="G942" s="112">
        <v>0.91586669338130733</v>
      </c>
      <c r="H942" s="112">
        <v>0.99812839729551661</v>
      </c>
      <c r="I942" s="112">
        <v>0.8352039840964891</v>
      </c>
      <c r="J942" s="112">
        <v>6.7714463258552682E-2</v>
      </c>
      <c r="K942" s="90">
        <v>0.49425823902550681</v>
      </c>
      <c r="L942" s="91"/>
      <c r="M942" s="92">
        <v>941</v>
      </c>
      <c r="N942" s="115">
        <v>-0.79920322447807146</v>
      </c>
      <c r="O942" s="115">
        <v>0.1342750242905377</v>
      </c>
      <c r="P942" s="115">
        <v>0.57662673692519784</v>
      </c>
      <c r="Q942" s="115">
        <v>-0.62529675091990022</v>
      </c>
      <c r="R942" s="115">
        <v>0.96004986481630461</v>
      </c>
      <c r="S942" s="115">
        <v>1.377794925412847</v>
      </c>
      <c r="T942" s="115">
        <v>2.8990287737491105</v>
      </c>
      <c r="U942" s="112">
        <v>0.97493595069396977</v>
      </c>
      <c r="V942" s="112">
        <v>-1.4930315574753155</v>
      </c>
      <c r="W942" s="84">
        <v>-1.4392957323568706E-2</v>
      </c>
      <c r="X942" s="46"/>
      <c r="Y942" s="85">
        <v>941</v>
      </c>
      <c r="Z942" s="112">
        <f>(幕後結果!$AB$2+幕後結果!$AB$4*幕後結果_最佳化!$N1943)*12/3</f>
        <v>-1.0405414054809383</v>
      </c>
      <c r="AA942" s="112">
        <f>(幕後結果!$AC$2+幕後結果!$AC$4*幕後結果_最佳化!$O1943)*12/3</f>
        <v>-1.2623167386350458</v>
      </c>
      <c r="AB942" s="112">
        <f>(幕後結果!$AD$2+幕後結果!$AD$4*幕後結果_最佳化!$P1943)*12/3</f>
        <v>0.7346298263224309</v>
      </c>
      <c r="AC942" s="112">
        <f>(幕後結果!$AE$2+幕後結果!$AE$4*幕後結果_最佳化!$Q1943)*12/3</f>
        <v>0.54598483733368686</v>
      </c>
      <c r="AD942" s="112">
        <f>(幕後結果!$AF$2+幕後結果!$AF$4*幕後結果_最佳化!$R1943)*12/3</f>
        <v>2.8068347634261208</v>
      </c>
      <c r="AE942" s="112">
        <f>(幕後結果!$AG$2+幕後結果!$AG$4*幕後結果_最佳化!$S1943)*12/3</f>
        <v>1.5025779315203638</v>
      </c>
      <c r="AF942" s="112">
        <f>(幕後結果!$AH$2+幕後結果!$AH$4*幕後結果_最佳化!$T1943)*12/3</f>
        <v>1.9540995202887366</v>
      </c>
      <c r="AG942" s="112">
        <f>(幕後結果!$AI$2+幕後結果!$AI$4*幕後結果_最佳化!$U1943)*12/3</f>
        <v>1.1759675293680372</v>
      </c>
      <c r="AH942" s="112">
        <f>(幕後結果!$AJ$2+幕後結果!$AJ$4*幕後結果_最佳化!$V1943)*12/3</f>
        <v>0.51680691125166867</v>
      </c>
      <c r="AI942" s="86">
        <f>(幕後結果!$AK$2+幕後結果!$AK$4*幕後結果_最佳化!$W1943)*12/3</f>
        <v>0.16304232063062232</v>
      </c>
      <c r="AJ942" s="46"/>
      <c r="AK942" s="46"/>
      <c r="AL942" s="46"/>
      <c r="AM942" s="94">
        <v>941</v>
      </c>
      <c r="AN942" s="112">
        <f t="shared" si="183"/>
        <v>0.1772989496629398</v>
      </c>
      <c r="AO942" s="112">
        <f t="shared" si="184"/>
        <v>7.4505442258909191E-2</v>
      </c>
      <c r="AP942" s="112">
        <f t="shared" si="185"/>
        <v>0.12840153130163259</v>
      </c>
      <c r="AQ942" s="112">
        <f t="shared" si="186"/>
        <v>0.11532469613976093</v>
      </c>
      <c r="AR942" s="112">
        <f t="shared" si="187"/>
        <v>1.0585801780064864E-2</v>
      </c>
      <c r="AS942" s="112">
        <f t="shared" si="188"/>
        <v>6.6324618193356289E-3</v>
      </c>
      <c r="AT942" s="112">
        <f t="shared" si="189"/>
        <v>0.18257999696238306</v>
      </c>
      <c r="AU942" s="112">
        <f t="shared" si="190"/>
        <v>7.0470698136811893E-2</v>
      </c>
      <c r="AV942" s="112">
        <f t="shared" si="191"/>
        <v>0.12051913818788183</v>
      </c>
      <c r="AW942" s="112">
        <f t="shared" si="192"/>
        <v>0.11368128375028014</v>
      </c>
      <c r="AX942" s="112">
        <f t="shared" si="193"/>
        <v>0.99999999999999978</v>
      </c>
      <c r="AY942" s="112">
        <f>SUMPRODUCT(AN942:AW942,幕後結果_最佳化!$Z$1005:$AI$1005)</f>
        <v>0.22933428016455479</v>
      </c>
      <c r="AZ942" s="112">
        <f>(SUMPRODUCT(AN942:AW942,MMULT(AN942:AW942,幕後結果!$AB$9:$AK$18)))*252</f>
        <v>4.6079867258514172E-2</v>
      </c>
      <c r="BA942" s="112">
        <f t="shared" si="194"/>
        <v>0.21466221665331367</v>
      </c>
      <c r="BB942" s="88">
        <f t="shared" si="195"/>
        <v>0.86850067548520715</v>
      </c>
      <c r="BC942" s="46"/>
      <c r="BD942" s="46"/>
    </row>
    <row r="943" spans="1:56">
      <c r="A943" s="81">
        <v>942</v>
      </c>
      <c r="B943" s="112">
        <v>0.20721408051247825</v>
      </c>
      <c r="C943" s="112">
        <v>0.99514727166921468</v>
      </c>
      <c r="D943" s="112">
        <v>0.97011323790095294</v>
      </c>
      <c r="E943" s="112">
        <v>0.12548643463309883</v>
      </c>
      <c r="F943" s="112">
        <v>0.53062663602008819</v>
      </c>
      <c r="G943" s="112">
        <v>0.33374235359868254</v>
      </c>
      <c r="H943" s="112">
        <v>0.93206648259488167</v>
      </c>
      <c r="I943" s="112">
        <v>8.345552932636302E-2</v>
      </c>
      <c r="J943" s="112">
        <v>0.12934922937979687</v>
      </c>
      <c r="K943" s="90">
        <v>0.86912885511395244</v>
      </c>
      <c r="L943" s="91"/>
      <c r="M943" s="92">
        <v>942</v>
      </c>
      <c r="N943" s="115">
        <v>-0.81612584930537457</v>
      </c>
      <c r="O943" s="115">
        <v>2.5861504146910548</v>
      </c>
      <c r="P943" s="115">
        <v>1.8824604555003825</v>
      </c>
      <c r="Q943" s="115">
        <v>-1.147989570741009</v>
      </c>
      <c r="R943" s="115">
        <v>7.6845155579461477E-2</v>
      </c>
      <c r="S943" s="115">
        <v>-0.42960265258208463</v>
      </c>
      <c r="T943" s="115">
        <v>1.4913598825240315</v>
      </c>
      <c r="U943" s="112">
        <v>-1.3821975289279491</v>
      </c>
      <c r="V943" s="112">
        <v>-1.1294727495744625</v>
      </c>
      <c r="W943" s="84">
        <v>1.1222826286848453</v>
      </c>
      <c r="X943" s="46"/>
      <c r="Y943" s="85">
        <v>942</v>
      </c>
      <c r="Z943" s="112">
        <f>(幕後結果!$AB$2+幕後結果!$AB$4*幕後結果_最佳化!$N1944)*12/3</f>
        <v>-1.061551697051641</v>
      </c>
      <c r="AA943" s="112">
        <f>(幕後結果!$AC$2+幕後結果!$AC$4*幕後結果_最佳化!$O1944)*12/3</f>
        <v>2.1150760355158882</v>
      </c>
      <c r="AB943" s="112">
        <f>(幕後結果!$AD$2+幕後結果!$AD$4*幕後結果_最佳化!$P1944)*12/3</f>
        <v>2.1093376078353843</v>
      </c>
      <c r="AC943" s="112">
        <f>(幕後結果!$AE$2+幕後結果!$AE$4*幕後結果_最佳化!$Q1944)*12/3</f>
        <v>0.89801169655074498</v>
      </c>
      <c r="AD943" s="112">
        <f>(幕後結果!$AF$2+幕後結果!$AF$4*幕後結果_最佳化!$R1944)*12/3</f>
        <v>2.6478360003670325</v>
      </c>
      <c r="AE943" s="112">
        <f>(幕後結果!$AG$2+幕後結果!$AG$4*幕後結果_最佳化!$S1944)*12/3</f>
        <v>0.25292811110548646</v>
      </c>
      <c r="AF943" s="112">
        <f>(幕後結果!$AH$2+幕後結果!$AH$4*幕後結果_最佳化!$T1944)*12/3</f>
        <v>1.3311930961269758</v>
      </c>
      <c r="AG943" s="112">
        <f>(幕後結果!$AI$2+幕後結果!$AI$4*幕後結果_最佳化!$U1944)*12/3</f>
        <v>-0.36430457858174609</v>
      </c>
      <c r="AH943" s="112">
        <f>(幕後結果!$AJ$2+幕後結果!$AJ$4*幕後結果_最佳化!$V1944)*12/3</f>
        <v>0.62494849810268505</v>
      </c>
      <c r="AI943" s="86">
        <f>(幕後結果!$AK$2+幕後結果!$AK$4*幕後結果_最佳化!$W1944)*12/3</f>
        <v>1.6938628063553232</v>
      </c>
      <c r="AJ943" s="46"/>
      <c r="AK943" s="46"/>
      <c r="AL943" s="46"/>
      <c r="AM943" s="94">
        <v>942</v>
      </c>
      <c r="AN943" s="112">
        <f t="shared" si="183"/>
        <v>0.11508296774876278</v>
      </c>
      <c r="AO943" s="112">
        <f t="shared" si="184"/>
        <v>2.8688340396904995E-2</v>
      </c>
      <c r="AP943" s="112">
        <f t="shared" si="185"/>
        <v>0.18942348248667487</v>
      </c>
      <c r="AQ943" s="112">
        <f t="shared" si="186"/>
        <v>4.5672220023704198E-2</v>
      </c>
      <c r="AR943" s="112">
        <f t="shared" si="187"/>
        <v>6.2967591627417885E-2</v>
      </c>
      <c r="AS943" s="112">
        <f t="shared" si="188"/>
        <v>0.20122030302225813</v>
      </c>
      <c r="AT943" s="112">
        <f t="shared" si="189"/>
        <v>1.7894535478098501E-2</v>
      </c>
      <c r="AU943" s="112">
        <f t="shared" si="190"/>
        <v>2.6834384536324057E-2</v>
      </c>
      <c r="AV943" s="112">
        <f t="shared" si="191"/>
        <v>0.18311479041947398</v>
      </c>
      <c r="AW943" s="112">
        <f t="shared" si="192"/>
        <v>0.12910138426038079</v>
      </c>
      <c r="AX943" s="112">
        <f t="shared" si="193"/>
        <v>1.0000000000000002</v>
      </c>
      <c r="AY943" s="112">
        <f>SUMPRODUCT(AN943:AW943,幕後結果_最佳化!$Z$1005:$AI$1005)</f>
        <v>0.42664380972357868</v>
      </c>
      <c r="AZ943" s="112">
        <f>(SUMPRODUCT(AN943:AW943,MMULT(AN943:AW943,幕後結果!$AB$9:$AK$18)))*252</f>
        <v>5.1767362154317646E-2</v>
      </c>
      <c r="BA943" s="112">
        <f t="shared" si="194"/>
        <v>0.22752442100644416</v>
      </c>
      <c r="BB943" s="88">
        <f t="shared" si="195"/>
        <v>1.6866049280604913</v>
      </c>
      <c r="BC943" s="46"/>
      <c r="BD943" s="46"/>
    </row>
    <row r="944" spans="1:56">
      <c r="A944" s="81">
        <v>943</v>
      </c>
      <c r="B944" s="112">
        <v>0.63363821079578853</v>
      </c>
      <c r="C944" s="112">
        <v>3.4085902982361027E-2</v>
      </c>
      <c r="D944" s="112">
        <v>0.76474946597287907</v>
      </c>
      <c r="E944" s="112">
        <v>0.16534764147019843</v>
      </c>
      <c r="F944" s="112">
        <v>0.37950365835871525</v>
      </c>
      <c r="G944" s="112">
        <v>0.80017666057275805</v>
      </c>
      <c r="H944" s="112">
        <v>0.23046944918995504</v>
      </c>
      <c r="I944" s="112">
        <v>0.35677950460279395</v>
      </c>
      <c r="J944" s="112">
        <v>0.88608666697131699</v>
      </c>
      <c r="K944" s="90">
        <v>0.23473802191410487</v>
      </c>
      <c r="L944" s="91"/>
      <c r="M944" s="92">
        <v>943</v>
      </c>
      <c r="N944" s="115">
        <v>0.3415048180058044</v>
      </c>
      <c r="O944" s="115">
        <v>-1.8238694848307817</v>
      </c>
      <c r="P944" s="115">
        <v>0.72166402027859688</v>
      </c>
      <c r="Q944" s="115">
        <v>-0.97271436663931821</v>
      </c>
      <c r="R944" s="115">
        <v>-0.30678461852973576</v>
      </c>
      <c r="S944" s="115">
        <v>0.84225241766759029</v>
      </c>
      <c r="T944" s="115">
        <v>-0.73730170042868215</v>
      </c>
      <c r="U944" s="112">
        <v>-0.36708045047786625</v>
      </c>
      <c r="V944" s="112">
        <v>1.2059762033277406</v>
      </c>
      <c r="W944" s="84">
        <v>-0.72333182676232111</v>
      </c>
      <c r="X944" s="46"/>
      <c r="Y944" s="85">
        <v>943</v>
      </c>
      <c r="Z944" s="112">
        <f>(幕後結果!$AB$2+幕後結果!$AB$4*幕後結果_最佳化!$N1945)*12/3</f>
        <v>0.37570511739674789</v>
      </c>
      <c r="AA944" s="112">
        <f>(幕後結果!$AC$2+幕後結果!$AC$4*幕後結果_最佳化!$O1945)*12/3</f>
        <v>-3.8616721728238681</v>
      </c>
      <c r="AB944" s="112">
        <f>(幕後結果!$AD$2+幕後結果!$AD$4*幕後結果_最佳化!$P1945)*12/3</f>
        <v>1.0049055060027687</v>
      </c>
      <c r="AC944" s="112">
        <f>(幕後結果!$AE$2+幕後結果!$AE$4*幕後結果_最佳化!$Q1945)*12/3</f>
        <v>5.73842503068559E-2</v>
      </c>
      <c r="AD944" s="112">
        <f>(幕後結果!$AF$2+幕後結果!$AF$4*幕後結果_最佳化!$R1945)*12/3</f>
        <v>1.3088355967413412</v>
      </c>
      <c r="AE944" s="112">
        <f>(幕後結果!$AG$2+幕後結果!$AG$4*幕後結果_最佳化!$S1945)*12/3</f>
        <v>6.8489886051388185E-2</v>
      </c>
      <c r="AF944" s="112">
        <f>(幕後結果!$AH$2+幕後結果!$AH$4*幕後結果_最佳化!$T1945)*12/3</f>
        <v>-0.86150034183833724</v>
      </c>
      <c r="AG944" s="112">
        <f>(幕後結果!$AI$2+幕後結果!$AI$4*幕後結果_最佳化!$U1945)*12/3</f>
        <v>-0.71404873283574177</v>
      </c>
      <c r="AH944" s="112">
        <f>(幕後結果!$AJ$2+幕後結果!$AJ$4*幕後結果_最佳化!$V1945)*12/3</f>
        <v>2.2683143911313222</v>
      </c>
      <c r="AI944" s="86">
        <f>(幕後結果!$AK$2+幕後結果!$AK$4*幕後結果_最佳化!$W1945)*12/3</f>
        <v>-0.70043400664684496</v>
      </c>
      <c r="AJ944" s="46"/>
      <c r="AK944" s="46"/>
      <c r="AL944" s="46"/>
      <c r="AM944" s="94">
        <v>943</v>
      </c>
      <c r="AN944" s="112">
        <f t="shared" si="183"/>
        <v>0.1522277067638855</v>
      </c>
      <c r="AO944" s="112">
        <f t="shared" si="184"/>
        <v>0.11375380518708712</v>
      </c>
      <c r="AP944" s="112">
        <f t="shared" si="185"/>
        <v>9.7306535283367725E-3</v>
      </c>
      <c r="AQ944" s="112">
        <f t="shared" si="186"/>
        <v>3.756442199885339E-2</v>
      </c>
      <c r="AR944" s="112">
        <f t="shared" si="187"/>
        <v>0.15647132359401186</v>
      </c>
      <c r="AS944" s="112">
        <f t="shared" si="188"/>
        <v>0.16500212482178286</v>
      </c>
      <c r="AT944" s="112">
        <f t="shared" si="189"/>
        <v>3.2367181781153401E-2</v>
      </c>
      <c r="AU944" s="112">
        <f t="shared" si="190"/>
        <v>0.15333968428921677</v>
      </c>
      <c r="AV944" s="112">
        <f t="shared" si="191"/>
        <v>5.6698910024615828E-2</v>
      </c>
      <c r="AW944" s="112">
        <f t="shared" si="192"/>
        <v>0.12284418801105636</v>
      </c>
      <c r="AX944" s="112">
        <f t="shared" si="193"/>
        <v>0.99999999999999989</v>
      </c>
      <c r="AY944" s="112">
        <f>SUMPRODUCT(AN944:AW944,幕後結果_最佳化!$Z$1005:$AI$1005)</f>
        <v>0.3140388645652023</v>
      </c>
      <c r="AZ944" s="112">
        <f>(SUMPRODUCT(AN944:AW944,MMULT(AN944:AW944,幕後結果!$AB$9:$AK$18)))*252</f>
        <v>6.3722810887621009E-2</v>
      </c>
      <c r="BA944" s="112">
        <f t="shared" si="194"/>
        <v>0.2524337752512944</v>
      </c>
      <c r="BB944" s="88">
        <f t="shared" si="195"/>
        <v>1.0740989960447538</v>
      </c>
      <c r="BC944" s="46"/>
      <c r="BD944" s="46"/>
    </row>
    <row r="945" spans="1:56">
      <c r="A945" s="81">
        <v>944</v>
      </c>
      <c r="B945" s="112">
        <v>0.32054854539344024</v>
      </c>
      <c r="C945" s="112">
        <v>0.14080090079916796</v>
      </c>
      <c r="D945" s="112">
        <v>0.8595122905296122</v>
      </c>
      <c r="E945" s="112">
        <v>0.46417448579261067</v>
      </c>
      <c r="F945" s="112">
        <v>0.31597108458849221</v>
      </c>
      <c r="G945" s="112">
        <v>0.67545636801866982</v>
      </c>
      <c r="H945" s="112">
        <v>2.9275972237321035E-2</v>
      </c>
      <c r="I945" s="112">
        <v>0.70399235779242098</v>
      </c>
      <c r="J945" s="112">
        <v>0.16452617869351238</v>
      </c>
      <c r="K945" s="90">
        <v>0.63679676531712315</v>
      </c>
      <c r="L945" s="91"/>
      <c r="M945" s="92">
        <v>944</v>
      </c>
      <c r="N945" s="115">
        <v>-0.46616543181477399</v>
      </c>
      <c r="O945" s="115">
        <v>-1.0767279953594182</v>
      </c>
      <c r="P945" s="115">
        <v>1.0781307312473849</v>
      </c>
      <c r="Q945" s="115">
        <v>-8.9922285548746816E-2</v>
      </c>
      <c r="R945" s="115">
        <v>-0.4789950232097161</v>
      </c>
      <c r="S945" s="115">
        <v>0.45503054528927522</v>
      </c>
      <c r="T945" s="115">
        <v>-1.8915426409272953</v>
      </c>
      <c r="U945" s="112">
        <v>0.53591791211491735</v>
      </c>
      <c r="V945" s="112">
        <v>-0.97602443143611017</v>
      </c>
      <c r="W945" s="84">
        <v>0.34990969701599461</v>
      </c>
      <c r="X945" s="46"/>
      <c r="Y945" s="85">
        <v>944</v>
      </c>
      <c r="Z945" s="112">
        <f>(幕後結果!$AB$2+幕後結果!$AB$4*幕後結果_最佳化!$N1946)*12/3</f>
        <v>-0.62705820182155692</v>
      </c>
      <c r="AA945" s="112">
        <f>(幕後結果!$AC$2+幕後結果!$AC$4*幕後結果_最佳化!$O1946)*12/3</f>
        <v>-2.9022312022266235</v>
      </c>
      <c r="AB945" s="112">
        <f>(幕後結果!$AD$2+幕後結果!$AD$4*幕後結果_最佳化!$P1946)*12/3</f>
        <v>1.1462144307386357</v>
      </c>
      <c r="AC945" s="112">
        <f>(幕後結果!$AE$2+幕後結果!$AE$4*幕後結果_最佳化!$Q1946)*12/3</f>
        <v>0.86274160565477453</v>
      </c>
      <c r="AD945" s="112">
        <f>(幕後結果!$AF$2+幕後結果!$AF$4*幕後結果_最佳化!$R1946)*12/3</f>
        <v>1.3301020018737837</v>
      </c>
      <c r="AE945" s="112">
        <f>(幕後結果!$AG$2+幕後結果!$AG$4*幕後結果_最佳化!$S1946)*12/3</f>
        <v>-3.6493674808638424E-2</v>
      </c>
      <c r="AF945" s="112">
        <f>(幕後結果!$AH$2+幕後結果!$AH$4*幕後結果_最佳化!$T1946)*12/3</f>
        <v>-1.4086794680043695</v>
      </c>
      <c r="AG945" s="112">
        <f>(幕後結果!$AI$2+幕後結果!$AI$4*幕後結果_最佳化!$U1946)*12/3</f>
        <v>0.33454768588639427</v>
      </c>
      <c r="AH945" s="112">
        <f>(幕後結果!$AJ$2+幕後結果!$AJ$4*幕後結果_最佳化!$V1946)*12/3</f>
        <v>-0.1966693104504873</v>
      </c>
      <c r="AI945" s="86">
        <f>(幕後結果!$AK$2+幕後結果!$AK$4*幕後結果_最佳化!$W1946)*12/3</f>
        <v>-0.28270815223296492</v>
      </c>
      <c r="AJ945" s="46"/>
      <c r="AK945" s="46"/>
      <c r="AL945" s="46"/>
      <c r="AM945" s="94">
        <v>944</v>
      </c>
      <c r="AN945" s="112">
        <f t="shared" si="183"/>
        <v>0.1255936683554216</v>
      </c>
      <c r="AO945" s="112">
        <f t="shared" si="184"/>
        <v>0.14755126239757385</v>
      </c>
      <c r="AP945" s="112">
        <f t="shared" si="185"/>
        <v>0.12509977093344743</v>
      </c>
      <c r="AQ945" s="112">
        <f t="shared" si="186"/>
        <v>4.4521421717277271E-2</v>
      </c>
      <c r="AR945" s="112">
        <f t="shared" si="187"/>
        <v>0.15357629661954517</v>
      </c>
      <c r="AS945" s="112">
        <f t="shared" si="188"/>
        <v>5.7755308841085345E-2</v>
      </c>
      <c r="AT945" s="112">
        <f t="shared" si="189"/>
        <v>5.918138709824123E-2</v>
      </c>
      <c r="AU945" s="112">
        <f t="shared" si="190"/>
        <v>3.6572142707935969E-2</v>
      </c>
      <c r="AV945" s="112">
        <f t="shared" si="191"/>
        <v>0.13605802718560928</v>
      </c>
      <c r="AW945" s="112">
        <f t="shared" si="192"/>
        <v>0.11409071414386288</v>
      </c>
      <c r="AX945" s="112">
        <f t="shared" si="193"/>
        <v>1.0000000000000002</v>
      </c>
      <c r="AY945" s="112">
        <f>SUMPRODUCT(AN945:AW945,幕後結果_最佳化!$Z$1005:$AI$1005)</f>
        <v>0.37762161866382876</v>
      </c>
      <c r="AZ945" s="112">
        <f>(SUMPRODUCT(AN945:AW945,MMULT(AN945:AW945,幕後結果!$AB$9:$AK$18)))*252</f>
        <v>5.8792109459967011E-2</v>
      </c>
      <c r="BA945" s="112">
        <f t="shared" si="194"/>
        <v>0.24247084249444717</v>
      </c>
      <c r="BB945" s="88">
        <f t="shared" si="195"/>
        <v>1.3804613174117801</v>
      </c>
      <c r="BC945" s="46"/>
      <c r="BD945" s="46"/>
    </row>
    <row r="946" spans="1:56">
      <c r="A946" s="81">
        <v>945</v>
      </c>
      <c r="B946" s="112">
        <v>0.98679564228979633</v>
      </c>
      <c r="C946" s="112">
        <v>0.20148931301902051</v>
      </c>
      <c r="D946" s="112">
        <v>0.6104391079211553</v>
      </c>
      <c r="E946" s="112">
        <v>0.63585630790908398</v>
      </c>
      <c r="F946" s="112">
        <v>0.94430518273662623</v>
      </c>
      <c r="G946" s="112">
        <v>0.47798444945224694</v>
      </c>
      <c r="H946" s="112">
        <v>0.73109283013299353</v>
      </c>
      <c r="I946" s="112">
        <v>0.73138843542645682</v>
      </c>
      <c r="J946" s="112">
        <v>0.11781367007457866</v>
      </c>
      <c r="K946" s="90">
        <v>0.18260392715271223</v>
      </c>
      <c r="L946" s="91"/>
      <c r="M946" s="92">
        <v>945</v>
      </c>
      <c r="N946" s="115">
        <v>2.2201481087323547</v>
      </c>
      <c r="O946" s="115">
        <v>-0.83631338331342742</v>
      </c>
      <c r="P946" s="115">
        <v>0.28046368352539786</v>
      </c>
      <c r="Q946" s="115">
        <v>0.34740459177182786</v>
      </c>
      <c r="R946" s="115">
        <v>1.5919780593791795</v>
      </c>
      <c r="S946" s="115">
        <v>-5.5212840997833613E-2</v>
      </c>
      <c r="T946" s="115">
        <v>0.61612148996123506</v>
      </c>
      <c r="U946" s="112">
        <v>0.61701758156724096</v>
      </c>
      <c r="V946" s="112">
        <v>-1.1859872362145054</v>
      </c>
      <c r="W946" s="84">
        <v>-0.90548622492575326</v>
      </c>
      <c r="X946" s="46"/>
      <c r="Y946" s="85">
        <v>945</v>
      </c>
      <c r="Z946" s="112">
        <f>(幕後結果!$AB$2+幕後結果!$AB$4*幕後結果_最佳化!$N1947)*12/3</f>
        <v>2.708135440606799</v>
      </c>
      <c r="AA946" s="112">
        <f>(幕後結果!$AC$2+幕後結果!$AC$4*幕後結果_最佳化!$O1947)*12/3</f>
        <v>-2.3375217838537603</v>
      </c>
      <c r="AB946" s="112">
        <f>(幕後結果!$AD$2+幕後結果!$AD$4*幕後結果_最佳化!$P1947)*12/3</f>
        <v>1.2889626159289218</v>
      </c>
      <c r="AC946" s="112">
        <f>(幕後結果!$AE$2+幕後結果!$AE$4*幕後結果_最佳化!$Q1947)*12/3</f>
        <v>1.1934377051443676</v>
      </c>
      <c r="AD946" s="112">
        <f>(幕後結果!$AF$2+幕後結果!$AF$4*幕後結果_最佳化!$R1947)*12/3</f>
        <v>4.2690343839164999</v>
      </c>
      <c r="AE946" s="112">
        <f>(幕後結果!$AG$2+幕後結果!$AG$4*幕後結果_最佳化!$S1947)*12/3</f>
        <v>-0.14945842875594517</v>
      </c>
      <c r="AF946" s="112">
        <f>(幕後結果!$AH$2+幕後結果!$AH$4*幕後結果_最佳化!$T1947)*12/3</f>
        <v>0.41786946670375685</v>
      </c>
      <c r="AG946" s="112">
        <f>(幕後結果!$AI$2+幕後結果!$AI$4*幕後結果_最佳化!$U1947)*12/3</f>
        <v>1.4667698081798679</v>
      </c>
      <c r="AH946" s="112">
        <f>(幕後結果!$AJ$2+幕後結果!$AJ$4*幕後結果_最佳化!$V1947)*12/3</f>
        <v>1.2410992930284621</v>
      </c>
      <c r="AI946" s="86">
        <f>(幕後結果!$AK$2+幕後結果!$AK$4*幕後結果_最佳化!$W1947)*12/3</f>
        <v>-0.19153674123765074</v>
      </c>
      <c r="AJ946" s="46"/>
      <c r="AK946" s="46"/>
      <c r="AL946" s="46"/>
      <c r="AM946" s="94">
        <v>945</v>
      </c>
      <c r="AN946" s="112">
        <f t="shared" si="183"/>
        <v>1.4870990343955337E-2</v>
      </c>
      <c r="AO946" s="112">
        <f t="shared" si="184"/>
        <v>0.15683357349047278</v>
      </c>
      <c r="AP946" s="112">
        <f t="shared" si="185"/>
        <v>1.4113532020432916E-3</v>
      </c>
      <c r="AQ946" s="112">
        <f t="shared" si="186"/>
        <v>6.4546059469591674E-2</v>
      </c>
      <c r="AR946" s="112">
        <f t="shared" si="187"/>
        <v>0.21043247968635534</v>
      </c>
      <c r="AS946" s="112">
        <f t="shared" si="188"/>
        <v>0.10988062820600117</v>
      </c>
      <c r="AT946" s="112">
        <f t="shared" si="189"/>
        <v>0.25461008244722255</v>
      </c>
      <c r="AU946" s="112">
        <f t="shared" si="190"/>
        <v>0.15529757100779051</v>
      </c>
      <c r="AV946" s="112">
        <f t="shared" si="191"/>
        <v>1.9814534641254666E-2</v>
      </c>
      <c r="AW946" s="112">
        <f t="shared" si="192"/>
        <v>1.2302727505312748E-2</v>
      </c>
      <c r="AX946" s="112">
        <f t="shared" si="193"/>
        <v>1</v>
      </c>
      <c r="AY946" s="112">
        <f>SUMPRODUCT(AN946:AW946,幕後結果_最佳化!$Z$1005:$AI$1005)</f>
        <v>0.33748245358308193</v>
      </c>
      <c r="AZ946" s="112">
        <f>(SUMPRODUCT(AN946:AW946,MMULT(AN946:AW946,幕後結果!$AB$9:$AK$18)))*252</f>
        <v>6.3099728428832838E-2</v>
      </c>
      <c r="BA946" s="112">
        <f t="shared" si="194"/>
        <v>0.25119659318715459</v>
      </c>
      <c r="BB946" s="88">
        <f t="shared" si="195"/>
        <v>1.172716754815232</v>
      </c>
      <c r="BC946" s="46"/>
      <c r="BD946" s="46"/>
    </row>
    <row r="947" spans="1:56">
      <c r="A947" s="81">
        <v>946</v>
      </c>
      <c r="B947" s="112">
        <v>0.67916445149525351</v>
      </c>
      <c r="C947" s="112">
        <v>0.20517871901582563</v>
      </c>
      <c r="D947" s="112">
        <v>0.35952907109351262</v>
      </c>
      <c r="E947" s="112">
        <v>0.90040161914956829</v>
      </c>
      <c r="F947" s="112">
        <v>0.97384479792586043</v>
      </c>
      <c r="G947" s="112">
        <v>0.69720754971487886</v>
      </c>
      <c r="H947" s="112">
        <v>0.91853227961271933</v>
      </c>
      <c r="I947" s="112">
        <v>0.85928673888361273</v>
      </c>
      <c r="J947" s="112">
        <v>0.94704748816219197</v>
      </c>
      <c r="K947" s="90">
        <v>0.78342585011538346</v>
      </c>
      <c r="L947" s="91"/>
      <c r="M947" s="92">
        <v>946</v>
      </c>
      <c r="N947" s="115">
        <v>0.46536359917891673</v>
      </c>
      <c r="O947" s="115">
        <v>-0.82326477910239593</v>
      </c>
      <c r="P947" s="115">
        <v>-0.35971784979289995</v>
      </c>
      <c r="Q947" s="115">
        <v>1.283843379826296</v>
      </c>
      <c r="R947" s="115">
        <v>1.9405704261287231</v>
      </c>
      <c r="S947" s="115">
        <v>0.51638591588207317</v>
      </c>
      <c r="T947" s="115">
        <v>1.3952666638729423</v>
      </c>
      <c r="U947" s="112">
        <v>1.0771203064960082</v>
      </c>
      <c r="V947" s="112">
        <v>1.6168761216906862</v>
      </c>
      <c r="W947" s="84">
        <v>0.78381563249847785</v>
      </c>
      <c r="X947" s="46"/>
      <c r="Y947" s="85">
        <v>946</v>
      </c>
      <c r="Z947" s="112">
        <f>(幕後結果!$AB$2+幕後結果!$AB$4*幕後結果_最佳化!$N1948)*12/3</f>
        <v>0.52948203632012625</v>
      </c>
      <c r="AA947" s="112">
        <f>(幕後結果!$AC$2+幕後結果!$AC$4*幕後結果_最佳化!$O1948)*12/3</f>
        <v>-2.4720044371723273</v>
      </c>
      <c r="AB947" s="112">
        <f>(幕後結果!$AD$2+幕後結果!$AD$4*幕後結果_最佳化!$P1948)*12/3</f>
        <v>0.20741788307998166</v>
      </c>
      <c r="AC947" s="112">
        <f>(幕後結果!$AE$2+幕後結果!$AE$4*幕後結果_最佳化!$Q1948)*12/3</f>
        <v>1.6193194181797432</v>
      </c>
      <c r="AD947" s="112">
        <f>(幕後結果!$AF$2+幕後結果!$AF$4*幕後結果_最佳化!$R1948)*12/3</f>
        <v>4.190624932912538</v>
      </c>
      <c r="AE947" s="112">
        <f>(幕後結果!$AG$2+幕後結果!$AG$4*幕後結果_最佳化!$S1948)*12/3</f>
        <v>0.59221191867496126</v>
      </c>
      <c r="AF947" s="112">
        <f>(幕後結果!$AH$2+幕後結果!$AH$4*幕後結果_最佳化!$T1948)*12/3</f>
        <v>1.0400531161019098</v>
      </c>
      <c r="AG947" s="112">
        <f>(幕後結果!$AI$2+幕後結果!$AI$4*幕後結果_最佳化!$U1948)*12/3</f>
        <v>1.9971138151730841</v>
      </c>
      <c r="AH947" s="112">
        <f>(幕後結果!$AJ$2+幕後結果!$AJ$4*幕後結果_最佳化!$V1948)*12/3</f>
        <v>3.3474722958910377</v>
      </c>
      <c r="AI947" s="86">
        <f>(幕後結果!$AK$2+幕後結果!$AK$4*幕後結果_最佳化!$W1948)*12/3</f>
        <v>1.1199712928611798</v>
      </c>
      <c r="AJ947" s="46"/>
      <c r="AK947" s="46"/>
      <c r="AL947" s="46"/>
      <c r="AM947" s="94">
        <v>946</v>
      </c>
      <c r="AN947" s="112">
        <f t="shared" si="183"/>
        <v>0.14631588313279784</v>
      </c>
      <c r="AO947" s="112">
        <f t="shared" si="184"/>
        <v>2.0153607585108407E-2</v>
      </c>
      <c r="AP947" s="112">
        <f t="shared" si="185"/>
        <v>8.1215741231481214E-3</v>
      </c>
      <c r="AQ947" s="112">
        <f t="shared" si="186"/>
        <v>0.13506826558821933</v>
      </c>
      <c r="AR947" s="112">
        <f t="shared" si="187"/>
        <v>0.12397647286339342</v>
      </c>
      <c r="AS947" s="112">
        <f t="shared" si="188"/>
        <v>6.2234655255635665E-2</v>
      </c>
      <c r="AT947" s="112">
        <f t="shared" si="189"/>
        <v>6.7771308802024866E-2</v>
      </c>
      <c r="AU947" s="112">
        <f t="shared" si="190"/>
        <v>0.14795654005720477</v>
      </c>
      <c r="AV947" s="112">
        <f t="shared" si="191"/>
        <v>0.13212715316571333</v>
      </c>
      <c r="AW947" s="112">
        <f t="shared" si="192"/>
        <v>0.1562745394267544</v>
      </c>
      <c r="AX947" s="112">
        <f t="shared" si="193"/>
        <v>1</v>
      </c>
      <c r="AY947" s="112">
        <f>SUMPRODUCT(AN947:AW947,幕後結果_最佳化!$Z$1005:$AI$1005)</f>
        <v>0.55669687854724814</v>
      </c>
      <c r="AZ947" s="112">
        <f>(SUMPRODUCT(AN947:AW947,MMULT(AN947:AW947,幕後結果!$AB$9:$AK$18)))*252</f>
        <v>5.2750233232559715E-2</v>
      </c>
      <c r="BA947" s="112">
        <f t="shared" si="194"/>
        <v>0.22967418930423966</v>
      </c>
      <c r="BB947" s="88">
        <f t="shared" si="195"/>
        <v>2.2370684320415437</v>
      </c>
      <c r="BC947" s="46"/>
      <c r="BD947" s="46"/>
    </row>
    <row r="948" spans="1:56">
      <c r="A948" s="81">
        <v>947</v>
      </c>
      <c r="B948" s="112">
        <v>0.28752848837439182</v>
      </c>
      <c r="C948" s="112">
        <v>0.91797449727080105</v>
      </c>
      <c r="D948" s="112">
        <v>0.14336123446098847</v>
      </c>
      <c r="E948" s="112">
        <v>0.42525954699926771</v>
      </c>
      <c r="F948" s="112">
        <v>0.48989336759867541</v>
      </c>
      <c r="G948" s="112">
        <v>0.50938480927274443</v>
      </c>
      <c r="H948" s="112">
        <v>0.9654426414542232</v>
      </c>
      <c r="I948" s="112">
        <v>0.70896370998904068</v>
      </c>
      <c r="J948" s="112">
        <v>0.30650689456775293</v>
      </c>
      <c r="K948" s="90">
        <v>0.54614146177225598</v>
      </c>
      <c r="L948" s="91"/>
      <c r="M948" s="92">
        <v>947</v>
      </c>
      <c r="N948" s="115">
        <v>-0.56061946851561728</v>
      </c>
      <c r="O948" s="115">
        <v>1.3915754231532431</v>
      </c>
      <c r="P948" s="115">
        <v>-1.0653391796285525</v>
      </c>
      <c r="Q948" s="115">
        <v>-0.18845614081311773</v>
      </c>
      <c r="R948" s="115">
        <v>-2.5336280951836803E-2</v>
      </c>
      <c r="S948" s="115">
        <v>2.3526398371516179E-2</v>
      </c>
      <c r="T948" s="115">
        <v>1.8176691404052188</v>
      </c>
      <c r="U948" s="112">
        <v>0.55035985188217162</v>
      </c>
      <c r="V948" s="112">
        <v>-0.50577617007855413</v>
      </c>
      <c r="W948" s="84">
        <v>0.11591857217341234</v>
      </c>
      <c r="X948" s="46"/>
      <c r="Y948" s="85">
        <v>947</v>
      </c>
      <c r="Z948" s="112">
        <f>(幕後結果!$AB$2+幕後結果!$AB$4*幕後結果_最佳化!$N1949)*12/3</f>
        <v>-0.74432764857503797</v>
      </c>
      <c r="AA948" s="112">
        <f>(幕後結果!$AC$2+幕後結果!$AC$4*幕後結果_最佳化!$O1949)*12/3</f>
        <v>0.49106427028299615</v>
      </c>
      <c r="AB948" s="112">
        <f>(幕後結果!$AD$2+幕後結果!$AD$4*幕後結果_最佳化!$P1949)*12/3</f>
        <v>-0.48766875661336745</v>
      </c>
      <c r="AC948" s="112">
        <f>(幕後結果!$AE$2+幕後結果!$AE$4*幕後結果_最佳化!$Q1949)*12/3</f>
        <v>0.70744273642396971</v>
      </c>
      <c r="AD948" s="112">
        <f>(幕後結果!$AF$2+幕後結果!$AF$4*幕後結果_最佳化!$R1949)*12/3</f>
        <v>2.0543810108470244</v>
      </c>
      <c r="AE948" s="112">
        <f>(幕後結果!$AG$2+幕後結果!$AG$4*幕後結果_最佳化!$S1949)*12/3</f>
        <v>0.30225142203730193</v>
      </c>
      <c r="AF948" s="112">
        <f>(幕後結果!$AH$2+幕後結果!$AH$4*幕後結果_最佳化!$T1949)*12/3</f>
        <v>1.1676537453553439</v>
      </c>
      <c r="AG948" s="112">
        <f>(幕後結果!$AI$2+幕後結果!$AI$4*幕後結果_最佳化!$U1949)*12/3</f>
        <v>0.82307870270334449</v>
      </c>
      <c r="AH948" s="112">
        <f>(幕後結果!$AJ$2+幕後結果!$AJ$4*幕後結果_最佳化!$V1949)*12/3</f>
        <v>0.77898881252059737</v>
      </c>
      <c r="AI948" s="86">
        <f>(幕後結果!$AK$2+幕後結果!$AK$4*幕後結果_最佳化!$W1949)*12/3</f>
        <v>0.41797517841201365</v>
      </c>
      <c r="AJ948" s="46"/>
      <c r="AK948" s="46"/>
      <c r="AL948" s="46"/>
      <c r="AM948" s="94">
        <v>947</v>
      </c>
      <c r="AN948" s="112">
        <f t="shared" si="183"/>
        <v>2.6999103517786577E-2</v>
      </c>
      <c r="AO948" s="112">
        <f t="shared" si="184"/>
        <v>0.14489191583475974</v>
      </c>
      <c r="AP948" s="112">
        <f t="shared" si="185"/>
        <v>3.1620819522142865E-2</v>
      </c>
      <c r="AQ948" s="112">
        <f t="shared" si="186"/>
        <v>3.8065599678577221E-2</v>
      </c>
      <c r="AR948" s="112">
        <f t="shared" si="187"/>
        <v>0.14464687862291614</v>
      </c>
      <c r="AS948" s="112">
        <f t="shared" si="188"/>
        <v>0.15283406252870696</v>
      </c>
      <c r="AT948" s="112">
        <f t="shared" si="189"/>
        <v>3.7113777258788325E-2</v>
      </c>
      <c r="AU948" s="112">
        <f t="shared" si="190"/>
        <v>0.21672720931301531</v>
      </c>
      <c r="AV948" s="112">
        <f t="shared" si="191"/>
        <v>0.16669783586676276</v>
      </c>
      <c r="AW948" s="112">
        <f t="shared" si="192"/>
        <v>4.0402797856544208E-2</v>
      </c>
      <c r="AX948" s="112">
        <f t="shared" si="193"/>
        <v>1.0000000000000002</v>
      </c>
      <c r="AY948" s="112">
        <f>SUMPRODUCT(AN948:AW948,幕後結果_最佳化!$Z$1005:$AI$1005)</f>
        <v>0.41351984596753288</v>
      </c>
      <c r="AZ948" s="112">
        <f>(SUMPRODUCT(AN948:AW948,MMULT(AN948:AW948,幕後結果!$AB$9:$AK$18)))*252</f>
        <v>6.3260066821111141E-2</v>
      </c>
      <c r="BA948" s="112">
        <f t="shared" si="194"/>
        <v>0.25151553991972569</v>
      </c>
      <c r="BB948" s="88">
        <f t="shared" si="195"/>
        <v>1.4735465096344378</v>
      </c>
      <c r="BC948" s="46"/>
      <c r="BD948" s="46"/>
    </row>
    <row r="949" spans="1:56">
      <c r="A949" s="81">
        <v>948</v>
      </c>
      <c r="B949" s="112">
        <v>0.95371027198134728</v>
      </c>
      <c r="C949" s="112">
        <v>0.57060550509312091</v>
      </c>
      <c r="D949" s="112">
        <v>0.56842617725506428</v>
      </c>
      <c r="E949" s="112">
        <v>0.54403022336292728</v>
      </c>
      <c r="F949" s="112">
        <v>0.69817415917282077</v>
      </c>
      <c r="G949" s="112">
        <v>0.69701714720473218</v>
      </c>
      <c r="H949" s="112">
        <v>0.26257107867743712</v>
      </c>
      <c r="I949" s="112">
        <v>0.39932478200165278</v>
      </c>
      <c r="J949" s="112">
        <v>0.16232193680904339</v>
      </c>
      <c r="K949" s="90">
        <v>0.98196962665575116</v>
      </c>
      <c r="L949" s="91"/>
      <c r="M949" s="92">
        <v>948</v>
      </c>
      <c r="N949" s="115">
        <v>1.6819452552644663</v>
      </c>
      <c r="O949" s="115">
        <v>0.17791594311035627</v>
      </c>
      <c r="P949" s="115">
        <v>0.17236874090178311</v>
      </c>
      <c r="Q949" s="115">
        <v>0.11059242668700833</v>
      </c>
      <c r="R949" s="115">
        <v>0.51915639845204575</v>
      </c>
      <c r="S949" s="115">
        <v>0.51584065448372296</v>
      </c>
      <c r="T949" s="115">
        <v>-0.63543897194797638</v>
      </c>
      <c r="U949" s="112">
        <v>-0.25509520958088716</v>
      </c>
      <c r="V949" s="112">
        <v>-0.98495968595248251</v>
      </c>
      <c r="W949" s="84">
        <v>2.0962417996747016</v>
      </c>
      <c r="X949" s="46"/>
      <c r="Y949" s="85">
        <v>948</v>
      </c>
      <c r="Z949" s="112">
        <f>(幕後結果!$AB$2+幕後結果!$AB$4*幕後結果_最佳化!$N1950)*12/3</f>
        <v>2.0399294742781975</v>
      </c>
      <c r="AA949" s="112">
        <f>(幕後結果!$AC$2+幕後結果!$AC$4*幕後結果_最佳化!$O1950)*12/3</f>
        <v>-0.98660160122365648</v>
      </c>
      <c r="AB949" s="112">
        <f>(幕後結果!$AD$2+幕後結果!$AD$4*幕後結果_最佳化!$P1950)*12/3</f>
        <v>1.1362716807410522</v>
      </c>
      <c r="AC949" s="112">
        <f>(幕後結果!$AE$2+幕後結果!$AE$4*幕後結果_最佳化!$Q1950)*12/3</f>
        <v>1.1396586151987074</v>
      </c>
      <c r="AD949" s="112">
        <f>(幕後結果!$AF$2+幕後結果!$AF$4*幕後結果_最佳化!$R1950)*12/3</f>
        <v>3.2227694085778906</v>
      </c>
      <c r="AE949" s="112">
        <f>(幕後結果!$AG$2+幕後結果!$AG$4*幕後結果_最佳化!$S1950)*12/3</f>
        <v>0.5330386781018065</v>
      </c>
      <c r="AF949" s="112">
        <f>(幕後結果!$AH$2+幕後結果!$AH$4*幕後結果_最佳化!$T1950)*12/3</f>
        <v>-0.46759871016720367</v>
      </c>
      <c r="AG949" s="112">
        <f>(幕後結果!$AI$2+幕後結果!$AI$4*幕後結果_最佳化!$U1950)*12/3</f>
        <v>0.70492208688323388</v>
      </c>
      <c r="AH949" s="112">
        <f>(幕後結果!$AJ$2+幕後結果!$AJ$4*幕後結果_最佳化!$V1950)*12/3</f>
        <v>0.79233571421842142</v>
      </c>
      <c r="AI949" s="86">
        <f>(幕後結果!$AK$2+幕後結果!$AK$4*幕後結果_最佳化!$W1950)*12/3</f>
        <v>1.9115019579576209</v>
      </c>
      <c r="AJ949" s="46"/>
      <c r="AK949" s="46"/>
      <c r="AL949" s="46"/>
      <c r="AM949" s="94">
        <v>948</v>
      </c>
      <c r="AN949" s="112">
        <f t="shared" si="183"/>
        <v>0.1084586901909631</v>
      </c>
      <c r="AO949" s="112">
        <f t="shared" si="184"/>
        <v>0.11037339432594286</v>
      </c>
      <c r="AP949" s="112">
        <f t="shared" si="185"/>
        <v>0.11088466044281939</v>
      </c>
      <c r="AQ949" s="112">
        <f t="shared" si="186"/>
        <v>0.10646106565755929</v>
      </c>
      <c r="AR949" s="112">
        <f t="shared" si="187"/>
        <v>7.5740192007753393E-2</v>
      </c>
      <c r="AS949" s="112">
        <f t="shared" si="188"/>
        <v>0.13199772976629204</v>
      </c>
      <c r="AT949" s="112">
        <f t="shared" si="189"/>
        <v>3.925722457381265E-2</v>
      </c>
      <c r="AU949" s="112">
        <f t="shared" si="190"/>
        <v>0.10922601926302605</v>
      </c>
      <c r="AV949" s="112">
        <f t="shared" si="191"/>
        <v>0.10662973901754128</v>
      </c>
      <c r="AW949" s="112">
        <f t="shared" si="192"/>
        <v>0.10097128475428986</v>
      </c>
      <c r="AX949" s="112">
        <f t="shared" si="193"/>
        <v>0.99999999999999978</v>
      </c>
      <c r="AY949" s="112">
        <f>SUMPRODUCT(AN949:AW949,幕後結果_最佳化!$Z$1005:$AI$1005)</f>
        <v>0.30547589273293824</v>
      </c>
      <c r="AZ949" s="112">
        <f>(SUMPRODUCT(AN949:AW949,MMULT(AN949:AW949,幕後結果!$AB$9:$AK$18)))*252</f>
        <v>5.1590928839586332E-2</v>
      </c>
      <c r="BA949" s="112">
        <f t="shared" si="194"/>
        <v>0.22713636617588637</v>
      </c>
      <c r="BB949" s="88">
        <f t="shared" si="195"/>
        <v>1.1560275316265682</v>
      </c>
      <c r="BC949" s="46"/>
      <c r="BD949" s="46"/>
    </row>
    <row r="950" spans="1:56">
      <c r="A950" s="81">
        <v>949</v>
      </c>
      <c r="B950" s="112">
        <v>0.88801170482837266</v>
      </c>
      <c r="C950" s="112">
        <v>0.94698199797407634</v>
      </c>
      <c r="D950" s="112">
        <v>0.47273516625684464</v>
      </c>
      <c r="E950" s="112">
        <v>0.90757436958502691</v>
      </c>
      <c r="F950" s="112">
        <v>0.267910884203864</v>
      </c>
      <c r="G950" s="112">
        <v>0.86485051858393991</v>
      </c>
      <c r="H950" s="112">
        <v>0.99182302474023487</v>
      </c>
      <c r="I950" s="112">
        <v>0.33948897999623373</v>
      </c>
      <c r="J950" s="112">
        <v>6.2087644664790664E-2</v>
      </c>
      <c r="K950" s="90">
        <v>0.12308355140260985</v>
      </c>
      <c r="L950" s="91"/>
      <c r="M950" s="92">
        <v>949</v>
      </c>
      <c r="N950" s="115">
        <v>1.2160218717578459</v>
      </c>
      <c r="O950" s="115">
        <v>1.616269750169951</v>
      </c>
      <c r="P950" s="115">
        <v>-6.8396092208270962E-2</v>
      </c>
      <c r="Q950" s="115">
        <v>1.3259650906269222</v>
      </c>
      <c r="R950" s="115">
        <v>-0.61914359159374377</v>
      </c>
      <c r="S950" s="115">
        <v>1.1023743389250864</v>
      </c>
      <c r="T950" s="115">
        <v>2.4009191241413821</v>
      </c>
      <c r="U950" s="112">
        <v>-0.41385819711280802</v>
      </c>
      <c r="V950" s="112">
        <v>-1.5374821237593574</v>
      </c>
      <c r="W950" s="84">
        <v>-1.1597094955872849</v>
      </c>
      <c r="X950" s="46"/>
      <c r="Y950" s="85">
        <v>949</v>
      </c>
      <c r="Z950" s="112">
        <f>(幕後結果!$AB$2+幕後結果!$AB$4*幕後結果_最佳化!$N1951)*12/3</f>
        <v>1.4614621125667668</v>
      </c>
      <c r="AA950" s="112">
        <f>(幕後結果!$AC$2+幕後結果!$AC$4*幕後結果_最佳化!$O1951)*12/3</f>
        <v>0.9550730532326529</v>
      </c>
      <c r="AB950" s="112">
        <f>(幕後結果!$AD$2+幕後結果!$AD$4*幕後結果_最佳化!$P1951)*12/3</f>
        <v>0.93354113341866707</v>
      </c>
      <c r="AC950" s="112">
        <f>(幕後結果!$AE$2+幕後結果!$AE$4*幕後結果_最佳化!$Q1951)*12/3</f>
        <v>2.1853505027806266</v>
      </c>
      <c r="AD950" s="112">
        <f>(幕後結果!$AF$2+幕後結果!$AF$4*幕後結果_最佳化!$R1951)*12/3</f>
        <v>2.5336330885181324</v>
      </c>
      <c r="AE950" s="112">
        <f>(幕後結果!$AG$2+幕後結果!$AG$4*幕後結果_最佳化!$S1951)*12/3</f>
        <v>1.4439754895451269</v>
      </c>
      <c r="AF950" s="112">
        <f>(幕後結果!$AH$2+幕後結果!$AH$4*幕後結果_最佳化!$T1951)*12/3</f>
        <v>1.6120552743021175</v>
      </c>
      <c r="AG950" s="112">
        <f>(幕後結果!$AI$2+幕後結果!$AI$4*幕後結果_最佳化!$U1951)*12/3</f>
        <v>1.7264072604537235</v>
      </c>
      <c r="AH950" s="112">
        <f>(幕後結果!$AJ$2+幕後結果!$AJ$4*幕後結果_最佳化!$V1951)*12/3</f>
        <v>0.17329144114860795</v>
      </c>
      <c r="AI950" s="86">
        <f>(幕後結果!$AK$2+幕後結果!$AK$4*幕後結果_最佳化!$W1951)*12/3</f>
        <v>-4.2583061040929293E-2</v>
      </c>
      <c r="AJ950" s="46"/>
      <c r="AK950" s="46"/>
      <c r="AL950" s="46"/>
      <c r="AM950" s="94">
        <v>949</v>
      </c>
      <c r="AN950" s="112">
        <f t="shared" si="183"/>
        <v>0.11773009144542163</v>
      </c>
      <c r="AO950" s="112">
        <f t="shared" si="184"/>
        <v>0.12412055868903585</v>
      </c>
      <c r="AP950" s="112">
        <f t="shared" si="185"/>
        <v>5.7232598812035386E-2</v>
      </c>
      <c r="AQ950" s="112">
        <f t="shared" si="186"/>
        <v>9.9267303514087676E-2</v>
      </c>
      <c r="AR950" s="112">
        <f t="shared" si="187"/>
        <v>5.7758365977255692E-2</v>
      </c>
      <c r="AS950" s="112">
        <f t="shared" si="188"/>
        <v>1.692706431234673E-2</v>
      </c>
      <c r="AT950" s="112">
        <f t="shared" si="189"/>
        <v>7.2328168621210276E-2</v>
      </c>
      <c r="AU950" s="112">
        <f t="shared" si="190"/>
        <v>0.15166028181489044</v>
      </c>
      <c r="AV950" s="112">
        <f t="shared" si="191"/>
        <v>0.15030974031629549</v>
      </c>
      <c r="AW950" s="112">
        <f t="shared" si="192"/>
        <v>0.15266582649742078</v>
      </c>
      <c r="AX950" s="112">
        <f t="shared" si="193"/>
        <v>1</v>
      </c>
      <c r="AY950" s="112">
        <f>SUMPRODUCT(AN950:AW950,幕後結果_最佳化!$Z$1005:$AI$1005)</f>
        <v>0.29420903352042416</v>
      </c>
      <c r="AZ950" s="112">
        <f>(SUMPRODUCT(AN950:AW950,MMULT(AN950:AW950,幕後結果!$AB$9:$AK$18)))*252</f>
        <v>5.3084168846373979E-2</v>
      </c>
      <c r="BA950" s="112">
        <f t="shared" si="194"/>
        <v>0.23040001919785941</v>
      </c>
      <c r="BB950" s="88">
        <f t="shared" si="195"/>
        <v>1.0907509226577314</v>
      </c>
      <c r="BC950" s="46"/>
      <c r="BD950" s="46"/>
    </row>
    <row r="951" spans="1:56">
      <c r="A951" s="81">
        <v>950</v>
      </c>
      <c r="B951" s="112">
        <v>0.7180870070408818</v>
      </c>
      <c r="C951" s="112">
        <v>4.0958792550445322E-2</v>
      </c>
      <c r="D951" s="112">
        <v>0.14409125701301617</v>
      </c>
      <c r="E951" s="112">
        <v>0.10799324801985133</v>
      </c>
      <c r="F951" s="112">
        <v>0.75599505174731707</v>
      </c>
      <c r="G951" s="112">
        <v>7.1395324414817107E-2</v>
      </c>
      <c r="H951" s="112">
        <v>9.323673383164599E-2</v>
      </c>
      <c r="I951" s="112">
        <v>0.47627370470980757</v>
      </c>
      <c r="J951" s="112">
        <v>0.61745627397179148</v>
      </c>
      <c r="K951" s="90">
        <v>0.1825219843595467</v>
      </c>
      <c r="L951" s="91"/>
      <c r="M951" s="92">
        <v>950</v>
      </c>
      <c r="N951" s="115">
        <v>0.57716797905725514</v>
      </c>
      <c r="O951" s="115">
        <v>-1.7396665559433167</v>
      </c>
      <c r="P951" s="115">
        <v>-1.0621171308678357</v>
      </c>
      <c r="Q951" s="115">
        <v>-1.2372709847080308</v>
      </c>
      <c r="R951" s="115">
        <v>0.69347757116203534</v>
      </c>
      <c r="S951" s="115">
        <v>-1.4654776387561972</v>
      </c>
      <c r="T951" s="115">
        <v>-1.3210836691513477</v>
      </c>
      <c r="U951" s="112">
        <v>-5.9508105807826867E-2</v>
      </c>
      <c r="V951" s="112">
        <v>0.29880681330120418</v>
      </c>
      <c r="W951" s="84">
        <v>-0.90579575420653968</v>
      </c>
      <c r="X951" s="46"/>
      <c r="Y951" s="85">
        <v>950</v>
      </c>
      <c r="Z951" s="112">
        <f>(幕後結果!$AB$2+幕後結果!$AB$4*幕後結果_最佳化!$N1952)*12/3</f>
        <v>0.66829280853174655</v>
      </c>
      <c r="AA951" s="112">
        <f>(幕後結果!$AC$2+幕後結果!$AC$4*幕後結果_最佳化!$O1952)*12/3</f>
        <v>-3.7251587849613075</v>
      </c>
      <c r="AB951" s="112">
        <f>(幕後結果!$AD$2+幕後結果!$AD$4*幕後結果_最佳化!$P1952)*12/3</f>
        <v>-0.46022219996272257</v>
      </c>
      <c r="AC951" s="112">
        <f>(幕後結果!$AE$2+幕後結果!$AE$4*幕後結果_最佳化!$Q1952)*12/3</f>
        <v>-0.52635787168248838</v>
      </c>
      <c r="AD951" s="112">
        <f>(幕後結果!$AF$2+幕後結果!$AF$4*幕後結果_最佳化!$R1952)*12/3</f>
        <v>2.0776981733304938</v>
      </c>
      <c r="AE951" s="112">
        <f>(幕後結果!$AG$2+幕後結果!$AG$4*幕後結果_最佳化!$S1952)*12/3</f>
        <v>-2.1373193151279315</v>
      </c>
      <c r="AF951" s="112">
        <f>(幕後結果!$AH$2+幕後結果!$AH$4*幕後結果_最佳化!$T1952)*12/3</f>
        <v>-1.2225361971704667</v>
      </c>
      <c r="AG951" s="112">
        <f>(幕後結果!$AI$2+幕後結果!$AI$4*幕後結果_最佳化!$U1952)*12/3</f>
        <v>-1.1558112558194251</v>
      </c>
      <c r="AH951" s="112">
        <f>(幕後結果!$AJ$2+幕後結果!$AJ$4*幕後結果_最佳化!$V1952)*12/3</f>
        <v>1.656039321376251</v>
      </c>
      <c r="AI951" s="86">
        <f>(幕後結果!$AK$2+幕後結果!$AK$4*幕後結果_最佳化!$W1952)*12/3</f>
        <v>-1.057823557324842</v>
      </c>
      <c r="AJ951" s="46"/>
      <c r="AK951" s="46"/>
      <c r="AL951" s="46"/>
      <c r="AM951" s="94">
        <v>950</v>
      </c>
      <c r="AN951" s="112">
        <f t="shared" si="183"/>
        <v>0.12650462940374729</v>
      </c>
      <c r="AO951" s="112">
        <f t="shared" si="184"/>
        <v>0.10368485197062281</v>
      </c>
      <c r="AP951" s="112">
        <f t="shared" si="185"/>
        <v>4.6479446821401774E-2</v>
      </c>
      <c r="AQ951" s="112">
        <f t="shared" si="186"/>
        <v>0.10305773215230313</v>
      </c>
      <c r="AR951" s="112">
        <f t="shared" si="187"/>
        <v>0.1390045293690286</v>
      </c>
      <c r="AS951" s="112">
        <f t="shared" si="188"/>
        <v>5.8119104093824703E-2</v>
      </c>
      <c r="AT951" s="112">
        <f t="shared" si="189"/>
        <v>0.1547094481037033</v>
      </c>
      <c r="AU951" s="112">
        <f t="shared" si="190"/>
        <v>3.9993495204091623E-2</v>
      </c>
      <c r="AV951" s="112">
        <f t="shared" si="191"/>
        <v>0.13251267450929055</v>
      </c>
      <c r="AW951" s="112">
        <f t="shared" si="192"/>
        <v>9.593408837198622E-2</v>
      </c>
      <c r="AX951" s="112">
        <f t="shared" si="193"/>
        <v>1</v>
      </c>
      <c r="AY951" s="112">
        <f>SUMPRODUCT(AN951:AW951,幕後結果_最佳化!$Z$1005:$AI$1005)</f>
        <v>0.41357092592145084</v>
      </c>
      <c r="AZ951" s="112">
        <f>(SUMPRODUCT(AN951:AW951,MMULT(AN951:AW951,幕後結果!$AB$9:$AK$18)))*252</f>
        <v>4.9573907666451443E-2</v>
      </c>
      <c r="BA951" s="112">
        <f t="shared" si="194"/>
        <v>0.22265198778913123</v>
      </c>
      <c r="BB951" s="88">
        <f t="shared" si="195"/>
        <v>1.6647995358231658</v>
      </c>
      <c r="BC951" s="46"/>
      <c r="BD951" s="46"/>
    </row>
    <row r="952" spans="1:56">
      <c r="A952" s="81">
        <v>951</v>
      </c>
      <c r="B952" s="112">
        <v>0.31137880226721126</v>
      </c>
      <c r="C952" s="112">
        <v>0.17585092229431587</v>
      </c>
      <c r="D952" s="112">
        <v>0.64044093174767824</v>
      </c>
      <c r="E952" s="112">
        <v>6.8615346008670253E-2</v>
      </c>
      <c r="F952" s="112">
        <v>0.28601662070037448</v>
      </c>
      <c r="G952" s="112">
        <v>0.97957737884541629</v>
      </c>
      <c r="H952" s="112">
        <v>0.55004928181360291</v>
      </c>
      <c r="I952" s="112">
        <v>0.2070531970772207</v>
      </c>
      <c r="J952" s="112">
        <v>0.28955219772550977</v>
      </c>
      <c r="K952" s="90">
        <v>0.91054548311593075</v>
      </c>
      <c r="L952" s="91"/>
      <c r="M952" s="92">
        <v>951</v>
      </c>
      <c r="N952" s="115">
        <v>-0.49194587798913364</v>
      </c>
      <c r="O952" s="115">
        <v>-0.93129334293658517</v>
      </c>
      <c r="P952" s="115">
        <v>0.35963763361265672</v>
      </c>
      <c r="Q952" s="115">
        <v>-1.4861831167320441</v>
      </c>
      <c r="R952" s="115">
        <v>-0.56505957791487071</v>
      </c>
      <c r="S952" s="115">
        <v>2.045097544701219</v>
      </c>
      <c r="T952" s="115">
        <v>0.12578585820384189</v>
      </c>
      <c r="U952" s="112">
        <v>-0.81668862381025253</v>
      </c>
      <c r="V952" s="112">
        <v>-0.55469339396719108</v>
      </c>
      <c r="W952" s="84">
        <v>1.3441217070315468</v>
      </c>
      <c r="X952" s="46"/>
      <c r="Y952" s="85">
        <v>951</v>
      </c>
      <c r="Z952" s="112">
        <f>(幕後結果!$AB$2+幕後結果!$AB$4*幕後結果_最佳化!$N1953)*12/3</f>
        <v>-0.65906592500124894</v>
      </c>
      <c r="AA952" s="112">
        <f>(幕後結果!$AC$2+幕後結果!$AC$4*幕後結果_最佳化!$O1953)*12/3</f>
        <v>-2.704051580937302</v>
      </c>
      <c r="AB952" s="112">
        <f>(幕後結果!$AD$2+幕後結果!$AD$4*幕後結果_最佳化!$P1953)*12/3</f>
        <v>0.53104510449122555</v>
      </c>
      <c r="AC952" s="112">
        <f>(幕後結果!$AE$2+幕後結果!$AE$4*幕後結果_最佳化!$Q1953)*12/3</f>
        <v>-0.295509850070375</v>
      </c>
      <c r="AD952" s="112">
        <f>(幕後結果!$AF$2+幕後結果!$AF$4*幕後結果_最佳化!$R1953)*12/3</f>
        <v>0.86376052925757085</v>
      </c>
      <c r="AE952" s="112">
        <f>(幕後結果!$AG$2+幕後結果!$AG$4*幕後結果_最佳化!$S1953)*12/3</f>
        <v>1.4910444420612572</v>
      </c>
      <c r="AF952" s="112">
        <f>(幕後結果!$AH$2+幕後結果!$AH$4*幕後結果_最佳化!$T1953)*12/3</f>
        <v>-0.32009969949116657</v>
      </c>
      <c r="AG952" s="112">
        <f>(幕後結果!$AI$2+幕後結果!$AI$4*幕後結果_最佳化!$U1953)*12/3</f>
        <v>-1.1244115749509243</v>
      </c>
      <c r="AH952" s="112">
        <f>(幕後結果!$AJ$2+幕後結果!$AJ$4*幕後結果_最佳化!$V1953)*12/3</f>
        <v>0.63974865766780353</v>
      </c>
      <c r="AI952" s="86">
        <f>(幕後結果!$AK$2+幕後結果!$AK$4*幕後結果_最佳化!$W1953)*12/3</f>
        <v>0.59146426208860103</v>
      </c>
      <c r="AJ952" s="46"/>
      <c r="AK952" s="46"/>
      <c r="AL952" s="46"/>
      <c r="AM952" s="94">
        <v>951</v>
      </c>
      <c r="AN952" s="112">
        <f t="shared" si="183"/>
        <v>0.11574954140672872</v>
      </c>
      <c r="AO952" s="112">
        <f t="shared" si="184"/>
        <v>0.10425461026246838</v>
      </c>
      <c r="AP952" s="112">
        <f t="shared" si="185"/>
        <v>7.8953574870265941E-2</v>
      </c>
      <c r="AQ952" s="112">
        <f t="shared" si="186"/>
        <v>1.1458130626426071E-2</v>
      </c>
      <c r="AR952" s="112">
        <f t="shared" si="187"/>
        <v>0.13774816630835848</v>
      </c>
      <c r="AS952" s="112">
        <f t="shared" si="188"/>
        <v>2.0377097093032385E-3</v>
      </c>
      <c r="AT952" s="112">
        <f t="shared" si="189"/>
        <v>0.10978140085188534</v>
      </c>
      <c r="AU952" s="112">
        <f t="shared" si="190"/>
        <v>9.7348408925249416E-2</v>
      </c>
      <c r="AV952" s="112">
        <f t="shared" si="191"/>
        <v>0.17095425747590048</v>
      </c>
      <c r="AW952" s="112">
        <f t="shared" si="192"/>
        <v>0.17171419956341388</v>
      </c>
      <c r="AX952" s="112">
        <f t="shared" si="193"/>
        <v>1</v>
      </c>
      <c r="AY952" s="112">
        <f>SUMPRODUCT(AN952:AW952,幕後結果_最佳化!$Z$1005:$AI$1005)</f>
        <v>0.42120052203526254</v>
      </c>
      <c r="AZ952" s="112">
        <f>(SUMPRODUCT(AN952:AW952,MMULT(AN952:AW952,幕後結果!$AB$9:$AK$18)))*252</f>
        <v>5.6719511216895079E-2</v>
      </c>
      <c r="BA952" s="112">
        <f t="shared" si="194"/>
        <v>0.23815858417637412</v>
      </c>
      <c r="BB952" s="88">
        <f t="shared" si="195"/>
        <v>1.5884395825728579</v>
      </c>
      <c r="BC952" s="46"/>
      <c r="BD952" s="46"/>
    </row>
    <row r="953" spans="1:56">
      <c r="A953" s="81">
        <v>952</v>
      </c>
      <c r="B953" s="112">
        <v>0.72403411406331486</v>
      </c>
      <c r="C953" s="112">
        <v>0.48626598846064062</v>
      </c>
      <c r="D953" s="112">
        <v>3.1825854971041956E-2</v>
      </c>
      <c r="E953" s="112">
        <v>0.4693788318002392</v>
      </c>
      <c r="F953" s="112">
        <v>0.70102335718984454</v>
      </c>
      <c r="G953" s="112">
        <v>9.1083420539659565E-2</v>
      </c>
      <c r="H953" s="112">
        <v>0.7520143943428812</v>
      </c>
      <c r="I953" s="112">
        <v>0.79261341496362614</v>
      </c>
      <c r="J953" s="112">
        <v>0.7896690301861844</v>
      </c>
      <c r="K953" s="90">
        <v>0.99292420058562003</v>
      </c>
      <c r="L953" s="91"/>
      <c r="M953" s="92">
        <v>952</v>
      </c>
      <c r="N953" s="115">
        <v>0.59486790587591987</v>
      </c>
      <c r="O953" s="115">
        <v>-3.4432864499964459E-2</v>
      </c>
      <c r="P953" s="115">
        <v>-1.8546116034467415</v>
      </c>
      <c r="Q953" s="115">
        <v>-7.683140926631396E-2</v>
      </c>
      <c r="R953" s="115">
        <v>0.52734607208344797</v>
      </c>
      <c r="S953" s="115">
        <v>-1.3341129539400005</v>
      </c>
      <c r="T953" s="115">
        <v>0.68084241053842276</v>
      </c>
      <c r="U953" s="112">
        <v>0.8155227109425045</v>
      </c>
      <c r="V953" s="112">
        <v>0.80527338006805416</v>
      </c>
      <c r="W953" s="84">
        <v>2.4533920999580974</v>
      </c>
      <c r="X953" s="46"/>
      <c r="Y953" s="85">
        <v>952</v>
      </c>
      <c r="Z953" s="112">
        <f>(幕後結果!$AB$2+幕後結果!$AB$4*幕後結果_最佳化!$N1954)*12/3</f>
        <v>0.690268159698325</v>
      </c>
      <c r="AA953" s="112">
        <f>(幕後結果!$AC$2+幕後結果!$AC$4*幕後結果_最佳化!$O1954)*12/3</f>
        <v>-1.3736845398979485</v>
      </c>
      <c r="AB953" s="112">
        <f>(幕後結果!$AD$2+幕後結果!$AD$4*幕後結果_最佳化!$P1954)*12/3</f>
        <v>-0.96795674562895317</v>
      </c>
      <c r="AC953" s="112">
        <f>(幕後結果!$AE$2+幕後結果!$AE$4*幕後結果_最佳化!$Q1954)*12/3</f>
        <v>0.42441919354919877</v>
      </c>
      <c r="AD953" s="112">
        <f>(幕後結果!$AF$2+幕後結果!$AF$4*幕後結果_最佳化!$R1954)*12/3</f>
        <v>2.4890454045394832</v>
      </c>
      <c r="AE953" s="112">
        <f>(幕後結果!$AG$2+幕後結果!$AG$4*幕後結果_最佳化!$S1954)*12/3</f>
        <v>-1.4548064431827665</v>
      </c>
      <c r="AF953" s="112">
        <f>(幕後結果!$AH$2+幕後結果!$AH$4*幕後結果_最佳化!$T1954)*12/3</f>
        <v>0.27454336966857507</v>
      </c>
      <c r="AG953" s="112">
        <f>(幕後結果!$AI$2+幕後結果!$AI$4*幕後結果_最佳化!$U1954)*12/3</f>
        <v>0.58213043656375274</v>
      </c>
      <c r="AH953" s="112">
        <f>(幕後結果!$AJ$2+幕後結果!$AJ$4*幕後結果_最佳化!$V1954)*12/3</f>
        <v>2.1146663069961558</v>
      </c>
      <c r="AI953" s="86">
        <f>(幕後結果!$AK$2+幕後結果!$AK$4*幕後結果_最佳化!$W1954)*12/3</f>
        <v>1.8844935617609189</v>
      </c>
      <c r="AJ953" s="46"/>
      <c r="AK953" s="46"/>
      <c r="AL953" s="46"/>
      <c r="AM953" s="94">
        <v>952</v>
      </c>
      <c r="AN953" s="112">
        <f t="shared" si="183"/>
        <v>0.11090338409606355</v>
      </c>
      <c r="AO953" s="112">
        <f t="shared" si="184"/>
        <v>8.4081026445215118E-2</v>
      </c>
      <c r="AP953" s="112">
        <f t="shared" si="185"/>
        <v>9.7581526262747936E-2</v>
      </c>
      <c r="AQ953" s="112">
        <f t="shared" si="186"/>
        <v>0.10362116054083699</v>
      </c>
      <c r="AR953" s="112">
        <f t="shared" si="187"/>
        <v>9.6636800477835724E-2</v>
      </c>
      <c r="AS953" s="112">
        <f t="shared" si="188"/>
        <v>0.1132092354085785</v>
      </c>
      <c r="AT953" s="112">
        <f t="shared" si="189"/>
        <v>0.12543121616484998</v>
      </c>
      <c r="AU953" s="112">
        <f t="shared" si="190"/>
        <v>7.1754974125973245E-2</v>
      </c>
      <c r="AV953" s="112">
        <f t="shared" si="191"/>
        <v>8.8316292773680874E-2</v>
      </c>
      <c r="AW953" s="112">
        <f t="shared" si="192"/>
        <v>0.10846438370421804</v>
      </c>
      <c r="AX953" s="112">
        <f t="shared" si="193"/>
        <v>1</v>
      </c>
      <c r="AY953" s="112">
        <f>SUMPRODUCT(AN953:AW953,幕後結果_最佳化!$Z$1005:$AI$1005)</f>
        <v>0.33652146520325443</v>
      </c>
      <c r="AZ953" s="112">
        <f>(SUMPRODUCT(AN953:AW953,MMULT(AN953:AW953,幕後結果!$AB$9:$AK$18)))*252</f>
        <v>4.6615034565269171E-2</v>
      </c>
      <c r="BA953" s="112">
        <f t="shared" si="194"/>
        <v>0.21590515178028793</v>
      </c>
      <c r="BB953" s="88">
        <f t="shared" si="195"/>
        <v>1.3599558082896195</v>
      </c>
      <c r="BC953" s="46"/>
      <c r="BD953" s="46"/>
    </row>
    <row r="954" spans="1:56">
      <c r="A954" s="81">
        <v>953</v>
      </c>
      <c r="B954" s="112">
        <v>0.75260622226355145</v>
      </c>
      <c r="C954" s="112">
        <v>0.15419597585188782</v>
      </c>
      <c r="D954" s="112">
        <v>0.4205734923103881</v>
      </c>
      <c r="E954" s="112">
        <v>0.7986060089114968</v>
      </c>
      <c r="F954" s="112">
        <v>0.46726226092382528</v>
      </c>
      <c r="G954" s="112">
        <v>0.26774998191071719</v>
      </c>
      <c r="H954" s="112">
        <v>0.87703759514192758</v>
      </c>
      <c r="I954" s="112">
        <v>0.44883874124023171</v>
      </c>
      <c r="J954" s="112">
        <v>0.25899412937199484</v>
      </c>
      <c r="K954" s="90">
        <v>0.27345788153458872</v>
      </c>
      <c r="L954" s="91"/>
      <c r="M954" s="92">
        <v>953</v>
      </c>
      <c r="N954" s="115">
        <v>0.68271404113001899</v>
      </c>
      <c r="O954" s="115">
        <v>-1.0186020057034144</v>
      </c>
      <c r="P954" s="115">
        <v>-0.2004265656238523</v>
      </c>
      <c r="Q954" s="115">
        <v>0.83665240031349941</v>
      </c>
      <c r="R954" s="115">
        <v>-8.2153661178547832E-2</v>
      </c>
      <c r="S954" s="115">
        <v>-0.61963219763698518</v>
      </c>
      <c r="T954" s="115">
        <v>1.1603046064023168</v>
      </c>
      <c r="U954" s="112">
        <v>-0.12859580928602185</v>
      </c>
      <c r="V954" s="112">
        <v>-0.64644955130670234</v>
      </c>
      <c r="W954" s="84">
        <v>-0.60238819959780643</v>
      </c>
      <c r="X954" s="46"/>
      <c r="Y954" s="85">
        <v>953</v>
      </c>
      <c r="Z954" s="112">
        <f>(幕後結果!$AB$2+幕後結果!$AB$4*幕後結果_最佳化!$N1955)*12/3</f>
        <v>0.79933356378801301</v>
      </c>
      <c r="AA954" s="112">
        <f>(幕後結果!$AC$2+幕後結果!$AC$4*幕後結果_最佳化!$O1955)*12/3</f>
        <v>-2.7223088717490325</v>
      </c>
      <c r="AB954" s="112">
        <f>(幕後結果!$AD$2+幕後結果!$AD$4*幕後結果_最佳化!$P1955)*12/3</f>
        <v>0.39097789898143614</v>
      </c>
      <c r="AC954" s="112">
        <f>(幕後結果!$AE$2+幕後結果!$AE$4*幕後結果_最佳化!$Q1955)*12/3</f>
        <v>1.3117365395783085</v>
      </c>
      <c r="AD954" s="112">
        <f>(幕後結果!$AF$2+幕後結果!$AF$4*幕後結果_最佳化!$R1955)*12/3</f>
        <v>2.0942609572313269</v>
      </c>
      <c r="AE954" s="112">
        <f>(幕後結果!$AG$2+幕後結果!$AG$4*幕後結果_最佳化!$S1955)*12/3</f>
        <v>-1.0374297381131257</v>
      </c>
      <c r="AF954" s="112">
        <f>(幕後結果!$AH$2+幕後結果!$AH$4*幕後結果_最佳化!$T1955)*12/3</f>
        <v>0.6079769756658554</v>
      </c>
      <c r="AG954" s="112">
        <f>(幕後結果!$AI$2+幕後結果!$AI$4*幕後結果_最佳化!$U1955)*12/3</f>
        <v>0.56158288102951848</v>
      </c>
      <c r="AH954" s="112">
        <f>(幕後結果!$AJ$2+幕後結果!$AJ$4*幕後結果_最佳化!$V1955)*12/3</f>
        <v>0.85665580831947308</v>
      </c>
      <c r="AI954" s="86">
        <f>(幕後結果!$AK$2+幕後結果!$AK$4*幕後結果_最佳化!$W1955)*12/3</f>
        <v>-0.55152738287313485</v>
      </c>
      <c r="AJ954" s="46"/>
      <c r="AK954" s="46"/>
      <c r="AL954" s="46"/>
      <c r="AM954" s="94">
        <v>953</v>
      </c>
      <c r="AN954" s="112">
        <f t="shared" si="183"/>
        <v>7.8500248092930269E-2</v>
      </c>
      <c r="AO954" s="112">
        <f t="shared" si="184"/>
        <v>0.21950916428163375</v>
      </c>
      <c r="AP954" s="112">
        <f t="shared" si="185"/>
        <v>0.1470086095905086</v>
      </c>
      <c r="AQ954" s="112">
        <f t="shared" si="186"/>
        <v>0.16770606153174991</v>
      </c>
      <c r="AR954" s="112">
        <f t="shared" si="187"/>
        <v>0.18839279021914326</v>
      </c>
      <c r="AS954" s="112">
        <f t="shared" si="188"/>
        <v>8.1221937383880172E-2</v>
      </c>
      <c r="AT954" s="112">
        <f t="shared" si="189"/>
        <v>3.5129386099941595E-2</v>
      </c>
      <c r="AU954" s="112">
        <f t="shared" si="190"/>
        <v>5.7160709554101088E-2</v>
      </c>
      <c r="AV954" s="112">
        <f t="shared" si="191"/>
        <v>2.2550886245347825E-2</v>
      </c>
      <c r="AW954" s="112">
        <f t="shared" si="192"/>
        <v>2.8202070007633403E-3</v>
      </c>
      <c r="AX954" s="112">
        <f t="shared" si="193"/>
        <v>0.99999999999999989</v>
      </c>
      <c r="AY954" s="112">
        <f>SUMPRODUCT(AN954:AW954,幕後結果_最佳化!$Z$1005:$AI$1005)</f>
        <v>0.34612353126872847</v>
      </c>
      <c r="AZ954" s="112">
        <f>(SUMPRODUCT(AN954:AW954,MMULT(AN954:AW954,幕後結果!$AB$9:$AK$18)))*252</f>
        <v>6.8762123236022432E-2</v>
      </c>
      <c r="BA954" s="112">
        <f t="shared" si="194"/>
        <v>0.26222532912749374</v>
      </c>
      <c r="BB954" s="88">
        <f t="shared" si="195"/>
        <v>1.1563472235029646</v>
      </c>
      <c r="BC954" s="46"/>
      <c r="BD954" s="46"/>
    </row>
    <row r="955" spans="1:56">
      <c r="A955" s="81">
        <v>954</v>
      </c>
      <c r="B955" s="112">
        <v>0.29236306693834635</v>
      </c>
      <c r="C955" s="112">
        <v>0.3636271097282795</v>
      </c>
      <c r="D955" s="112">
        <v>0.37182822595284026</v>
      </c>
      <c r="E955" s="112">
        <v>0.11584163480718646</v>
      </c>
      <c r="F955" s="112">
        <v>0.94349306012371326</v>
      </c>
      <c r="G955" s="112">
        <v>0.86873195198376729</v>
      </c>
      <c r="H955" s="112">
        <v>0.95534418741840033</v>
      </c>
      <c r="I955" s="112">
        <v>0.88450016864127856</v>
      </c>
      <c r="J955" s="112">
        <v>3.579323419426661E-2</v>
      </c>
      <c r="K955" s="90">
        <v>0.23399487434192245</v>
      </c>
      <c r="L955" s="91"/>
      <c r="M955" s="92">
        <v>954</v>
      </c>
      <c r="N955" s="115">
        <v>-0.54649440319971943</v>
      </c>
      <c r="O955" s="115">
        <v>-0.34878034618646903</v>
      </c>
      <c r="P955" s="115">
        <v>-0.32701511653474896</v>
      </c>
      <c r="Q955" s="115">
        <v>-1.1960340554700986</v>
      </c>
      <c r="R955" s="115">
        <v>1.584790771939482</v>
      </c>
      <c r="S955" s="115">
        <v>1.1204170184995867</v>
      </c>
      <c r="T955" s="115">
        <v>1.6990401166816633</v>
      </c>
      <c r="U955" s="112">
        <v>1.19778773629033</v>
      </c>
      <c r="V955" s="112">
        <v>-1.8017390675667995</v>
      </c>
      <c r="W955" s="84">
        <v>-0.72575374318170938</v>
      </c>
      <c r="X955" s="46"/>
      <c r="Y955" s="85">
        <v>954</v>
      </c>
      <c r="Z955" s="112">
        <f>(幕後結果!$AB$2+幕後結果!$AB$4*幕後結果_最佳化!$N1956)*12/3</f>
        <v>-0.72679066812603477</v>
      </c>
      <c r="AA955" s="112">
        <f>(幕後結果!$AC$2+幕後結果!$AC$4*幕後結果_最佳化!$O1956)*12/3</f>
        <v>-1.9060456427059795</v>
      </c>
      <c r="AB955" s="112">
        <f>(幕後結果!$AD$2+幕後結果!$AD$4*幕後結果_最佳化!$P1956)*12/3</f>
        <v>-2.0824904520530985E-2</v>
      </c>
      <c r="AC955" s="112">
        <f>(幕後結果!$AE$2+幕後結果!$AE$4*幕後結果_最佳化!$Q1956)*12/3</f>
        <v>-0.14943744740516163</v>
      </c>
      <c r="AD955" s="112">
        <f>(幕後結果!$AF$2+幕後結果!$AF$4*幕後結果_最佳化!$R1956)*12/3</f>
        <v>3.1242553716934958</v>
      </c>
      <c r="AE955" s="112">
        <f>(幕後結果!$AG$2+幕後結果!$AG$4*幕後結果_最佳化!$S1956)*12/3</f>
        <v>1.1390794909889463</v>
      </c>
      <c r="AF955" s="112">
        <f>(幕後結果!$AH$2+幕後結果!$AH$4*幕後結果_最佳化!$T1956)*12/3</f>
        <v>1.058483434710382</v>
      </c>
      <c r="AG955" s="112">
        <f>(幕後結果!$AI$2+幕後結果!$AI$4*幕後結果_最佳化!$U1956)*12/3</f>
        <v>0.70154479117864754</v>
      </c>
      <c r="AH955" s="112">
        <f>(幕後結果!$AJ$2+幕後結果!$AJ$4*幕後結果_最佳化!$V1956)*12/3</f>
        <v>0.29602708128317046</v>
      </c>
      <c r="AI955" s="86">
        <f>(幕後結果!$AK$2+幕後結果!$AK$4*幕後結果_最佳化!$W1956)*12/3</f>
        <v>-0.57103637736401613</v>
      </c>
      <c r="AJ955" s="46"/>
      <c r="AK955" s="46"/>
      <c r="AL955" s="46"/>
      <c r="AM955" s="94">
        <v>954</v>
      </c>
      <c r="AN955" s="112">
        <f t="shared" si="183"/>
        <v>6.760350135208272E-2</v>
      </c>
      <c r="AO955" s="112">
        <f t="shared" si="184"/>
        <v>3.347557596872764E-2</v>
      </c>
      <c r="AP955" s="112">
        <f t="shared" si="185"/>
        <v>0.12532923437301305</v>
      </c>
      <c r="AQ955" s="112">
        <f t="shared" si="186"/>
        <v>4.4494339769027821E-2</v>
      </c>
      <c r="AR955" s="112">
        <f t="shared" si="187"/>
        <v>5.6912938424553118E-2</v>
      </c>
      <c r="AS955" s="112">
        <f t="shared" si="188"/>
        <v>0.2157041588094275</v>
      </c>
      <c r="AT955" s="112">
        <f t="shared" si="189"/>
        <v>0.14906162022209959</v>
      </c>
      <c r="AU955" s="112">
        <f t="shared" si="190"/>
        <v>2.9764250259360836E-3</v>
      </c>
      <c r="AV955" s="112">
        <f t="shared" si="191"/>
        <v>0.12990540618886517</v>
      </c>
      <c r="AW955" s="112">
        <f t="shared" si="192"/>
        <v>0.17453679986626724</v>
      </c>
      <c r="AX955" s="112">
        <f t="shared" si="193"/>
        <v>1</v>
      </c>
      <c r="AY955" s="112">
        <f>SUMPRODUCT(AN955:AW955,幕後結果_最佳化!$Z$1005:$AI$1005)</f>
        <v>0.30452731779748499</v>
      </c>
      <c r="AZ955" s="112">
        <f>(SUMPRODUCT(AN955:AW955,MMULT(AN955:AW955,幕後結果!$AB$9:$AK$18)))*252</f>
        <v>4.4700834833155151E-2</v>
      </c>
      <c r="BA955" s="112">
        <f t="shared" si="194"/>
        <v>0.21142571942210614</v>
      </c>
      <c r="BB955" s="88">
        <f t="shared" si="195"/>
        <v>1.237443195239424</v>
      </c>
      <c r="BC955" s="46"/>
      <c r="BD955" s="46"/>
    </row>
    <row r="956" spans="1:56">
      <c r="A956" s="81">
        <v>955</v>
      </c>
      <c r="B956" s="112">
        <v>0.38165158393125176</v>
      </c>
      <c r="C956" s="112">
        <v>1.2086873885070792E-2</v>
      </c>
      <c r="D956" s="112">
        <v>0.87702552814161439</v>
      </c>
      <c r="E956" s="112">
        <v>0.5256317378702684</v>
      </c>
      <c r="F956" s="112">
        <v>0.59766310123551758</v>
      </c>
      <c r="G956" s="112">
        <v>0.31102944714260117</v>
      </c>
      <c r="H956" s="112">
        <v>0.98721585033720993</v>
      </c>
      <c r="I956" s="112">
        <v>0.86686379815829162</v>
      </c>
      <c r="J956" s="112">
        <v>4.4153359183472185E-2</v>
      </c>
      <c r="K956" s="90">
        <v>2.7147950776562624E-4</v>
      </c>
      <c r="L956" s="91"/>
      <c r="M956" s="92">
        <v>955</v>
      </c>
      <c r="N956" s="115">
        <v>-0.30114599649244078</v>
      </c>
      <c r="O956" s="115">
        <v>-2.2543565283358413</v>
      </c>
      <c r="P956" s="115">
        <v>1.1602453109862021</v>
      </c>
      <c r="Q956" s="115">
        <v>6.4293505950041352E-2</v>
      </c>
      <c r="R956" s="115">
        <v>0.24730292206941781</v>
      </c>
      <c r="S956" s="115">
        <v>-0.49293446452270168</v>
      </c>
      <c r="T956" s="115">
        <v>2.232706594157813</v>
      </c>
      <c r="U956" s="112">
        <v>1.1116878079847434</v>
      </c>
      <c r="V956" s="112">
        <v>-1.7043982086533094</v>
      </c>
      <c r="W956" s="84">
        <v>-3.4586156986569274</v>
      </c>
      <c r="X956" s="46"/>
      <c r="Y956" s="85">
        <v>955</v>
      </c>
      <c r="Z956" s="112">
        <f>(幕後結果!$AB$2+幕後結果!$AB$4*幕後結果_最佳化!$N1957)*12/3</f>
        <v>-0.42217825640309786</v>
      </c>
      <c r="AA956" s="112">
        <f>(幕後結果!$AC$2+幕後結果!$AC$4*幕後結果_最佳化!$O1957)*12/3</f>
        <v>-4.5107514766255834</v>
      </c>
      <c r="AB956" s="112">
        <f>(幕後結果!$AD$2+幕後結果!$AD$4*幕後結果_最佳化!$P1957)*12/3</f>
        <v>1.1474164450925008</v>
      </c>
      <c r="AC956" s="112">
        <f>(幕後結果!$AE$2+幕後結果!$AE$4*幕後結果_最佳化!$Q1957)*12/3</f>
        <v>0.80000052751533091</v>
      </c>
      <c r="AD956" s="112">
        <f>(幕後結果!$AF$2+幕後結果!$AF$4*幕後結果_最佳化!$R1957)*12/3</f>
        <v>1.848582677755618</v>
      </c>
      <c r="AE956" s="112">
        <f>(幕後結果!$AG$2+幕後結果!$AG$4*幕後結果_最佳化!$S1957)*12/3</f>
        <v>-1.2149146590281534</v>
      </c>
      <c r="AF956" s="112">
        <f>(幕後結果!$AH$2+幕後結果!$AH$4*幕後結果_最佳化!$T1957)*12/3</f>
        <v>1.3229516285701139</v>
      </c>
      <c r="AG956" s="112">
        <f>(幕後結果!$AI$2+幕後結果!$AI$4*幕後結果_最佳化!$U1957)*12/3</f>
        <v>0.88596945012585204</v>
      </c>
      <c r="AH956" s="112">
        <f>(幕後結果!$AJ$2+幕後結果!$AJ$4*幕後結果_最佳化!$V1957)*12/3</f>
        <v>9.3816068134493946E-2</v>
      </c>
      <c r="AI956" s="86">
        <f>(幕後結果!$AK$2+幕後結果!$AK$4*幕後結果_最佳化!$W1957)*12/3</f>
        <v>-3.0609537141100471</v>
      </c>
      <c r="AJ956" s="46"/>
      <c r="AK956" s="46"/>
      <c r="AL956" s="46"/>
      <c r="AM956" s="94">
        <v>955</v>
      </c>
      <c r="AN956" s="112">
        <f t="shared" si="183"/>
        <v>0.20770810053013999</v>
      </c>
      <c r="AO956" s="112">
        <f t="shared" si="184"/>
        <v>0.15153362125803752</v>
      </c>
      <c r="AP956" s="112">
        <f t="shared" si="185"/>
        <v>1.2615378807130961E-2</v>
      </c>
      <c r="AQ956" s="112">
        <f t="shared" si="186"/>
        <v>1.1355300655750227E-2</v>
      </c>
      <c r="AR956" s="112">
        <f t="shared" si="187"/>
        <v>6.0049454357870534E-2</v>
      </c>
      <c r="AS956" s="112">
        <f t="shared" si="188"/>
        <v>0.16460329519076519</v>
      </c>
      <c r="AT956" s="112">
        <f t="shared" si="189"/>
        <v>5.9443974460350053E-2</v>
      </c>
      <c r="AU956" s="112">
        <f t="shared" si="190"/>
        <v>0.13705592701539304</v>
      </c>
      <c r="AV956" s="112">
        <f t="shared" si="191"/>
        <v>8.5240143376367927E-2</v>
      </c>
      <c r="AW956" s="112">
        <f t="shared" si="192"/>
        <v>0.11039480434819446</v>
      </c>
      <c r="AX956" s="112">
        <f t="shared" si="193"/>
        <v>0.99999999999999989</v>
      </c>
      <c r="AY956" s="112">
        <f>SUMPRODUCT(AN956:AW956,幕後結果_最佳化!$Z$1005:$AI$1005)</f>
        <v>5.7590006178701171E-2</v>
      </c>
      <c r="AZ956" s="112">
        <f>(SUMPRODUCT(AN956:AW956,MMULT(AN956:AW956,幕後結果!$AB$9:$AK$18)))*252</f>
        <v>6.1738009827737285E-2</v>
      </c>
      <c r="BA956" s="112">
        <f t="shared" si="194"/>
        <v>0.24847134608992097</v>
      </c>
      <c r="BB956" s="88">
        <f t="shared" si="195"/>
        <v>5.9121530147725386E-2</v>
      </c>
      <c r="BC956" s="46"/>
      <c r="BD956" s="46"/>
    </row>
    <row r="957" spans="1:56">
      <c r="A957" s="81">
        <v>956</v>
      </c>
      <c r="B957" s="112">
        <v>0.93322277244240825</v>
      </c>
      <c r="C957" s="112">
        <v>0.45845472729285142</v>
      </c>
      <c r="D957" s="112">
        <v>0.25342670471876705</v>
      </c>
      <c r="E957" s="112">
        <v>0.62898060657940125</v>
      </c>
      <c r="F957" s="112">
        <v>3.5914150520188093E-2</v>
      </c>
      <c r="G957" s="112">
        <v>0.76981925101432913</v>
      </c>
      <c r="H957" s="112">
        <v>0.58780652254395593</v>
      </c>
      <c r="I957" s="112">
        <v>0.31793982275807853</v>
      </c>
      <c r="J957" s="112">
        <v>0.82900937416043785</v>
      </c>
      <c r="K957" s="90">
        <v>9.0966357273991605E-2</v>
      </c>
      <c r="L957" s="91"/>
      <c r="M957" s="92">
        <v>956</v>
      </c>
      <c r="N957" s="115">
        <v>1.5002314659649252</v>
      </c>
      <c r="O957" s="115">
        <v>-0.10432750070266747</v>
      </c>
      <c r="P957" s="115">
        <v>-0.66374519254835129</v>
      </c>
      <c r="Q957" s="115">
        <v>0.32915466575494029</v>
      </c>
      <c r="R957" s="115">
        <v>-1.8002048326951177</v>
      </c>
      <c r="S957" s="115">
        <v>0.73825172189681776</v>
      </c>
      <c r="T957" s="115">
        <v>0.22190613454250713</v>
      </c>
      <c r="U957" s="112">
        <v>-0.47346755185391881</v>
      </c>
      <c r="V957" s="112">
        <v>0.95025784749900732</v>
      </c>
      <c r="W957" s="84">
        <v>-1.3348277938580924</v>
      </c>
      <c r="X957" s="46"/>
      <c r="Y957" s="85">
        <v>956</v>
      </c>
      <c r="Z957" s="112">
        <f>(幕後結果!$AB$2+幕後結果!$AB$4*幕後結果_最佳化!$N1958)*12/3</f>
        <v>1.8143226470535689</v>
      </c>
      <c r="AA957" s="112">
        <f>(幕後結果!$AC$2+幕後結果!$AC$4*幕後結果_最佳化!$O1958)*12/3</f>
        <v>-1.3913418661537367</v>
      </c>
      <c r="AB957" s="112">
        <f>(幕後結果!$AD$2+幕後結果!$AD$4*幕後結果_最佳化!$P1958)*12/3</f>
        <v>0.32884799237725038</v>
      </c>
      <c r="AC957" s="112">
        <f>(幕後結果!$AE$2+幕後結果!$AE$4*幕後結果_最佳化!$Q1958)*12/3</f>
        <v>1.041387727691635</v>
      </c>
      <c r="AD957" s="112">
        <f>(幕後結果!$AF$2+幕後結果!$AF$4*幕後結果_最佳化!$R1958)*12/3</f>
        <v>0.67024199280262753</v>
      </c>
      <c r="AE957" s="112">
        <f>(幕後結果!$AG$2+幕後結果!$AG$4*幕後結果_最佳化!$S1958)*12/3</f>
        <v>0.22854461786388827</v>
      </c>
      <c r="AF957" s="112">
        <f>(幕後結果!$AH$2+幕後結果!$AH$4*幕後結果_最佳化!$T1958)*12/3</f>
        <v>-0.3061595611385079</v>
      </c>
      <c r="AG957" s="112">
        <f>(幕後結果!$AI$2+幕後結果!$AI$4*幕後結果_最佳化!$U1958)*12/3</f>
        <v>0.29386835599298178</v>
      </c>
      <c r="AH957" s="112">
        <f>(幕後結果!$AJ$2+幕後結果!$AJ$4*幕後結果_最佳化!$V1958)*12/3</f>
        <v>1.7173177467544634</v>
      </c>
      <c r="AI957" s="86">
        <f>(幕後結果!$AK$2+幕後結果!$AK$4*幕後結果_最佳化!$W1958)*12/3</f>
        <v>-0.70228944228426238</v>
      </c>
      <c r="AJ957" s="46"/>
      <c r="AK957" s="46"/>
      <c r="AL957" s="46"/>
      <c r="AM957" s="94">
        <v>956</v>
      </c>
      <c r="AN957" s="112">
        <f t="shared" si="183"/>
        <v>0.1741087818162815</v>
      </c>
      <c r="AO957" s="112">
        <f t="shared" si="184"/>
        <v>0.11868312014123822</v>
      </c>
      <c r="AP957" s="112">
        <f t="shared" si="185"/>
        <v>7.3891857730693303E-2</v>
      </c>
      <c r="AQ957" s="112">
        <f t="shared" si="186"/>
        <v>0.12724669430690852</v>
      </c>
      <c r="AR957" s="112">
        <f t="shared" si="187"/>
        <v>8.1435868615710394E-2</v>
      </c>
      <c r="AS957" s="112">
        <f t="shared" si="188"/>
        <v>4.74565903403939E-2</v>
      </c>
      <c r="AT957" s="112">
        <f t="shared" si="189"/>
        <v>0.1934129358597001</v>
      </c>
      <c r="AU957" s="112">
        <f t="shared" si="190"/>
        <v>4.7442533456196145E-2</v>
      </c>
      <c r="AV957" s="112">
        <f t="shared" si="191"/>
        <v>0.1235693884751564</v>
      </c>
      <c r="AW957" s="112">
        <f t="shared" si="192"/>
        <v>1.2752229257721365E-2</v>
      </c>
      <c r="AX957" s="112">
        <f t="shared" si="193"/>
        <v>0.99999999999999967</v>
      </c>
      <c r="AY957" s="112">
        <f>SUMPRODUCT(AN957:AW957,幕後結果_最佳化!$Z$1005:$AI$1005)</f>
        <v>0.28612160611254056</v>
      </c>
      <c r="AZ957" s="112">
        <f>(SUMPRODUCT(AN957:AW957,MMULT(AN957:AW957,幕後結果!$AB$9:$AK$18)))*252</f>
        <v>4.7553147290086008E-2</v>
      </c>
      <c r="BA957" s="112">
        <f t="shared" si="194"/>
        <v>0.21806684133560061</v>
      </c>
      <c r="BB957" s="88">
        <f t="shared" si="195"/>
        <v>1.1153534605393181</v>
      </c>
      <c r="BC957" s="46"/>
      <c r="BD957" s="46"/>
    </row>
    <row r="958" spans="1:56">
      <c r="A958" s="81">
        <v>957</v>
      </c>
      <c r="B958" s="112">
        <v>0.2280031937261271</v>
      </c>
      <c r="C958" s="112">
        <v>0.77332213948276518</v>
      </c>
      <c r="D958" s="112">
        <v>0.91350955324288097</v>
      </c>
      <c r="E958" s="112">
        <v>0.62665043148641764</v>
      </c>
      <c r="F958" s="112">
        <v>0.4328574669181342</v>
      </c>
      <c r="G958" s="112">
        <v>0.86433819000344436</v>
      </c>
      <c r="H958" s="112">
        <v>7.0731739186701059E-2</v>
      </c>
      <c r="I958" s="112">
        <v>0.71053998386670414</v>
      </c>
      <c r="J958" s="112">
        <v>0.92652166234634614</v>
      </c>
      <c r="K958" s="90">
        <v>0.44339444284137275</v>
      </c>
      <c r="L958" s="91"/>
      <c r="M958" s="92">
        <v>957</v>
      </c>
      <c r="N958" s="115">
        <v>-0.74543897870284592</v>
      </c>
      <c r="O958" s="115">
        <v>0.7498322859974178</v>
      </c>
      <c r="P958" s="115">
        <v>1.3626878979566368</v>
      </c>
      <c r="Q958" s="115">
        <v>0.32299485698615493</v>
      </c>
      <c r="R958" s="115">
        <v>-0.16910387904550303</v>
      </c>
      <c r="S958" s="115">
        <v>1.1000195132107822</v>
      </c>
      <c r="T958" s="115">
        <v>-1.4703629568708354</v>
      </c>
      <c r="U958" s="112">
        <v>0.5549629068342935</v>
      </c>
      <c r="V958" s="112">
        <v>1.4503653104645631</v>
      </c>
      <c r="W958" s="84">
        <v>-0.14236857164265451</v>
      </c>
      <c r="X958" s="46"/>
      <c r="Y958" s="85">
        <v>957</v>
      </c>
      <c r="Z958" s="112">
        <f>(幕後結果!$AB$2+幕後結果!$AB$4*幕後結果_最佳化!$N1959)*12/3</f>
        <v>-0.97379038480039393</v>
      </c>
      <c r="AA958" s="112">
        <f>(幕後結果!$AC$2+幕後結果!$AC$4*幕後結果_最佳化!$O1959)*12/3</f>
        <v>-0.40936263035528436</v>
      </c>
      <c r="AB958" s="112">
        <f>(幕後結果!$AD$2+幕後結果!$AD$4*幕後結果_最佳化!$P1959)*12/3</f>
        <v>1.4940274810303109</v>
      </c>
      <c r="AC958" s="112">
        <f>(幕後結果!$AE$2+幕後結果!$AE$4*幕後結果_最佳化!$Q1959)*12/3</f>
        <v>1.5286548304018091</v>
      </c>
      <c r="AD958" s="112">
        <f>(幕後結果!$AF$2+幕後結果!$AF$4*幕後結果_最佳化!$R1959)*12/3</f>
        <v>2.1710889643479598</v>
      </c>
      <c r="AE958" s="112">
        <f>(幕後結果!$AG$2+幕後結果!$AG$4*幕後結果_最佳化!$S1959)*12/3</f>
        <v>1.282301580716612</v>
      </c>
      <c r="AF958" s="112">
        <f>(幕後結果!$AH$2+幕後結果!$AH$4*幕後結果_最佳化!$T1959)*12/3</f>
        <v>-0.84088667108120552</v>
      </c>
      <c r="AG958" s="112">
        <f>(幕後結果!$AI$2+幕後結果!$AI$4*幕後結果_最佳化!$U1959)*12/3</f>
        <v>1.1880089497132105</v>
      </c>
      <c r="AH958" s="112">
        <f>(幕後結果!$AJ$2+幕後結果!$AJ$4*幕後結果_最佳化!$V1959)*12/3</f>
        <v>1.9881125443404848</v>
      </c>
      <c r="AI958" s="86">
        <f>(幕後結果!$AK$2+幕後結果!$AK$4*幕後結果_最佳化!$W1959)*12/3</f>
        <v>0.41676217165603968</v>
      </c>
      <c r="AJ958" s="46"/>
      <c r="AK958" s="46"/>
      <c r="AL958" s="46"/>
      <c r="AM958" s="94">
        <v>957</v>
      </c>
      <c r="AN958" s="112">
        <f t="shared" si="183"/>
        <v>0.12623465601212949</v>
      </c>
      <c r="AO958" s="112">
        <f t="shared" si="184"/>
        <v>6.4675993931293571E-2</v>
      </c>
      <c r="AP958" s="112">
        <f t="shared" si="185"/>
        <v>3.4953782139025044E-2</v>
      </c>
      <c r="AQ958" s="112">
        <f t="shared" si="186"/>
        <v>0.10614406698963581</v>
      </c>
      <c r="AR958" s="112">
        <f t="shared" si="187"/>
        <v>0.14886101661693366</v>
      </c>
      <c r="AS958" s="112">
        <f t="shared" si="188"/>
        <v>0.1453006688792573</v>
      </c>
      <c r="AT958" s="112">
        <f t="shared" si="189"/>
        <v>5.9720855695703338E-2</v>
      </c>
      <c r="AU958" s="112">
        <f t="shared" si="190"/>
        <v>9.0810249342491309E-2</v>
      </c>
      <c r="AV958" s="112">
        <f t="shared" si="191"/>
        <v>0.10537094486651465</v>
      </c>
      <c r="AW958" s="112">
        <f t="shared" si="192"/>
        <v>0.11792776552701589</v>
      </c>
      <c r="AX958" s="112">
        <f t="shared" si="193"/>
        <v>1</v>
      </c>
      <c r="AY958" s="112">
        <f>SUMPRODUCT(AN958:AW958,幕後結果_最佳化!$Z$1005:$AI$1005)</f>
        <v>0.47464215287889122</v>
      </c>
      <c r="AZ958" s="112">
        <f>(SUMPRODUCT(AN958:AW958,MMULT(AN958:AW958,幕後結果!$AB$9:$AK$18)))*252</f>
        <v>5.3071567095592354E-2</v>
      </c>
      <c r="BA958" s="112">
        <f t="shared" si="194"/>
        <v>0.23037267002748471</v>
      </c>
      <c r="BB958" s="88">
        <f t="shared" si="195"/>
        <v>1.8741031773750856</v>
      </c>
      <c r="BC958" s="46"/>
      <c r="BD958" s="46"/>
    </row>
    <row r="959" spans="1:56">
      <c r="A959" s="81">
        <v>958</v>
      </c>
      <c r="B959" s="112">
        <v>0.10600188665341825</v>
      </c>
      <c r="C959" s="112">
        <v>0.87985458144553141</v>
      </c>
      <c r="D959" s="112">
        <v>0.55413430607012204</v>
      </c>
      <c r="E959" s="112">
        <v>0.93341975254263576</v>
      </c>
      <c r="F959" s="112">
        <v>0.97644950161154687</v>
      </c>
      <c r="G959" s="112">
        <v>0.43627237712446543</v>
      </c>
      <c r="H959" s="112">
        <v>0.86969967348789257</v>
      </c>
      <c r="I959" s="112">
        <v>0.36070880326272747</v>
      </c>
      <c r="J959" s="112">
        <v>0.4696528750385871</v>
      </c>
      <c r="K959" s="90">
        <v>0.87843904390173377</v>
      </c>
      <c r="L959" s="91"/>
      <c r="M959" s="92">
        <v>958</v>
      </c>
      <c r="N959" s="115">
        <v>-1.2480745064849437</v>
      </c>
      <c r="O959" s="115">
        <v>1.1742601566615634</v>
      </c>
      <c r="P959" s="115">
        <v>0.13611371193091792</v>
      </c>
      <c r="Q959" s="115">
        <v>1.5017546088563352</v>
      </c>
      <c r="R959" s="115">
        <v>1.985390907703884</v>
      </c>
      <c r="S959" s="115">
        <v>-0.16042695923176778</v>
      </c>
      <c r="T959" s="115">
        <v>1.1249725817553795</v>
      </c>
      <c r="U959" s="112">
        <v>-0.35656483540934492</v>
      </c>
      <c r="V959" s="112">
        <v>-7.6142472440556011E-2</v>
      </c>
      <c r="W959" s="84">
        <v>1.1672190684315393</v>
      </c>
      <c r="X959" s="46"/>
      <c r="Y959" s="85">
        <v>958</v>
      </c>
      <c r="Z959" s="112">
        <f>(幕後結果!$AB$2+幕後結果!$AB$4*幕後結果_最佳化!$N1960)*12/3</f>
        <v>-1.5978377238076045</v>
      </c>
      <c r="AA959" s="112">
        <f>(幕後結果!$AC$2+幕後結果!$AC$4*幕後結果_最佳化!$O1960)*12/3</f>
        <v>0.13185840307710994</v>
      </c>
      <c r="AB959" s="112">
        <f>(幕後結果!$AD$2+幕後結果!$AD$4*幕後結果_最佳化!$P1960)*12/3</f>
        <v>0.32360384692840716</v>
      </c>
      <c r="AC959" s="112">
        <f>(幕後結果!$AE$2+幕後結果!$AE$4*幕後結果_最佳化!$Q1960)*12/3</f>
        <v>2.1377841000333895</v>
      </c>
      <c r="AD959" s="112">
        <f>(幕後結果!$AF$2+幕後結果!$AF$4*幕後結果_最佳化!$R1960)*12/3</f>
        <v>4.3641181154739126</v>
      </c>
      <c r="AE959" s="112">
        <f>(幕後結果!$AG$2+幕後結果!$AG$4*幕後結果_最佳化!$S1960)*12/3</f>
        <v>0.59871320313960297</v>
      </c>
      <c r="AF959" s="112">
        <f>(幕後結果!$AH$2+幕後結果!$AH$4*幕後結果_最佳化!$T1960)*12/3</f>
        <v>1.2448016752375957</v>
      </c>
      <c r="AG959" s="112">
        <f>(幕後結果!$AI$2+幕後結果!$AI$4*幕後結果_最佳化!$U1960)*12/3</f>
        <v>1.2280141192936673</v>
      </c>
      <c r="AH959" s="112">
        <f>(幕後結果!$AJ$2+幕後結果!$AJ$4*幕後結果_最佳化!$V1960)*12/3</f>
        <v>1.5696363036948207</v>
      </c>
      <c r="AI959" s="86">
        <f>(幕後結果!$AK$2+幕後結果!$AK$4*幕後結果_最佳化!$W1960)*12/3</f>
        <v>1.5039928557640836</v>
      </c>
      <c r="AJ959" s="46"/>
      <c r="AK959" s="46"/>
      <c r="AL959" s="46"/>
      <c r="AM959" s="94">
        <v>958</v>
      </c>
      <c r="AN959" s="112">
        <f t="shared" si="183"/>
        <v>0.14850504046756521</v>
      </c>
      <c r="AO959" s="112">
        <f t="shared" si="184"/>
        <v>0.11832381447993802</v>
      </c>
      <c r="AP959" s="112">
        <f t="shared" si="185"/>
        <v>0.12393023064134405</v>
      </c>
      <c r="AQ959" s="112">
        <f t="shared" si="186"/>
        <v>0.12336205851411611</v>
      </c>
      <c r="AR959" s="112">
        <f t="shared" si="187"/>
        <v>3.4885980098840678E-3</v>
      </c>
      <c r="AS959" s="112">
        <f t="shared" si="188"/>
        <v>0.12050553178162868</v>
      </c>
      <c r="AT959" s="112">
        <f t="shared" si="189"/>
        <v>0.14112196330602864</v>
      </c>
      <c r="AU959" s="112">
        <f t="shared" si="190"/>
        <v>3.8631214887717355E-2</v>
      </c>
      <c r="AV959" s="112">
        <f t="shared" si="191"/>
        <v>5.5004152459583414E-2</v>
      </c>
      <c r="AW959" s="112">
        <f t="shared" si="192"/>
        <v>0.12712739545219445</v>
      </c>
      <c r="AX959" s="112">
        <f t="shared" si="193"/>
        <v>1.0000000000000002</v>
      </c>
      <c r="AY959" s="112">
        <f>SUMPRODUCT(AN959:AW959,幕後結果_最佳化!$Z$1005:$AI$1005)</f>
        <v>7.1352037040721114E-2</v>
      </c>
      <c r="AZ959" s="112">
        <f>(SUMPRODUCT(AN959:AW959,MMULT(AN959:AW959,幕後結果!$AB$9:$AK$18)))*252</f>
        <v>4.57267569301281E-2</v>
      </c>
      <c r="BA959" s="112">
        <f t="shared" si="194"/>
        <v>0.21383815592669167</v>
      </c>
      <c r="BB959" s="88">
        <f t="shared" si="195"/>
        <v>0.1330540703431575</v>
      </c>
      <c r="BC959" s="46"/>
      <c r="BD959" s="46"/>
    </row>
    <row r="960" spans="1:56">
      <c r="A960" s="81">
        <v>959</v>
      </c>
      <c r="B960" s="112">
        <v>0.67819032496853793</v>
      </c>
      <c r="C960" s="112">
        <v>2.0433756254640389E-2</v>
      </c>
      <c r="D960" s="112">
        <v>0.99147571436904314</v>
      </c>
      <c r="E960" s="112">
        <v>0.46073637857133098</v>
      </c>
      <c r="F960" s="112">
        <v>0.42754395510582022</v>
      </c>
      <c r="G960" s="112">
        <v>0.67746308398236321</v>
      </c>
      <c r="H960" s="112">
        <v>0.60940047025733768</v>
      </c>
      <c r="I960" s="112">
        <v>0.84371150628186031</v>
      </c>
      <c r="J960" s="112">
        <v>0.10596342969142936</v>
      </c>
      <c r="K960" s="90">
        <v>0.68242537281676929</v>
      </c>
      <c r="L960" s="91"/>
      <c r="M960" s="92">
        <v>959</v>
      </c>
      <c r="N960" s="115">
        <v>0.4626442990875862</v>
      </c>
      <c r="O960" s="115">
        <v>-2.044871660648742</v>
      </c>
      <c r="P960" s="115">
        <v>2.3856585607914065</v>
      </c>
      <c r="Q960" s="115">
        <v>-9.8578732022893231E-2</v>
      </c>
      <c r="R960" s="115">
        <v>-0.182630552328375</v>
      </c>
      <c r="S960" s="115">
        <v>0.46061641569492418</v>
      </c>
      <c r="T960" s="115">
        <v>0.27775679455707025</v>
      </c>
      <c r="U960" s="112">
        <v>1.0098294928295104</v>
      </c>
      <c r="V960" s="112">
        <v>-1.2482845793324464</v>
      </c>
      <c r="W960" s="84">
        <v>0.4744917855125636</v>
      </c>
      <c r="X960" s="46"/>
      <c r="Y960" s="85">
        <v>959</v>
      </c>
      <c r="Z960" s="112">
        <f>(幕後結果!$AB$2+幕後結果!$AB$4*幕後結果_最佳化!$N1961)*12/3</f>
        <v>0.52610588821248072</v>
      </c>
      <c r="AA960" s="112">
        <f>(幕後結果!$AC$2+幕後結果!$AC$4*幕後結果_最佳化!$O1961)*12/3</f>
        <v>-4.1557040755383872</v>
      </c>
      <c r="AB960" s="112">
        <f>(幕後結果!$AD$2+幕後結果!$AD$4*幕後結果_最佳化!$P1961)*12/3</f>
        <v>2.4598727640720059</v>
      </c>
      <c r="AC960" s="112">
        <f>(幕後結果!$AE$2+幕後結果!$AE$4*幕後結果_最佳化!$Q1961)*12/3</f>
        <v>1.0525099371247619</v>
      </c>
      <c r="AD960" s="112">
        <f>(幕後結果!$AF$2+幕後結果!$AF$4*幕後結果_最佳化!$R1961)*12/3</f>
        <v>1.8582758193325564</v>
      </c>
      <c r="AE960" s="112">
        <f>(幕後結果!$AG$2+幕後結果!$AG$4*幕後結果_最佳化!$S1961)*12/3</f>
        <v>-0.25813940369341637</v>
      </c>
      <c r="AF960" s="112">
        <f>(幕後結果!$AH$2+幕後結果!$AH$4*幕後結果_最佳化!$T1961)*12/3</f>
        <v>4.2846855531536297E-2</v>
      </c>
      <c r="AG960" s="112">
        <f>(幕後結果!$AI$2+幕後結果!$AI$4*幕後結果_最佳化!$U1961)*12/3</f>
        <v>1.0776649038310206</v>
      </c>
      <c r="AH960" s="112">
        <f>(幕後結果!$AJ$2+幕後結果!$AJ$4*幕後結果_最佳化!$V1961)*12/3</f>
        <v>0.30863278003333761</v>
      </c>
      <c r="AI960" s="86">
        <f>(幕後結果!$AK$2+幕後結果!$AK$4*幕後結果_最佳化!$W1961)*12/3</f>
        <v>-6.9224635346179619E-2</v>
      </c>
      <c r="AJ960" s="46"/>
      <c r="AK960" s="46"/>
      <c r="AL960" s="46"/>
      <c r="AM960" s="94">
        <v>959</v>
      </c>
      <c r="AN960" s="112">
        <f t="shared" si="183"/>
        <v>6.2900192190144671E-2</v>
      </c>
      <c r="AO960" s="112">
        <f t="shared" si="184"/>
        <v>9.2431054907054763E-2</v>
      </c>
      <c r="AP960" s="112">
        <f t="shared" si="185"/>
        <v>0.19394979089252901</v>
      </c>
      <c r="AQ960" s="112">
        <f t="shared" si="186"/>
        <v>1.3502579146136421E-2</v>
      </c>
      <c r="AR960" s="112">
        <f t="shared" si="187"/>
        <v>0.13889974093122201</v>
      </c>
      <c r="AS960" s="112">
        <f t="shared" si="188"/>
        <v>1.0913678425659688E-2</v>
      </c>
      <c r="AT960" s="112">
        <f t="shared" si="189"/>
        <v>8.6309571451776881E-2</v>
      </c>
      <c r="AU960" s="112">
        <f t="shared" si="190"/>
        <v>0.10784907299656289</v>
      </c>
      <c r="AV960" s="112">
        <f t="shared" si="191"/>
        <v>0.19477546454199351</v>
      </c>
      <c r="AW960" s="112">
        <f t="shared" si="192"/>
        <v>9.8468854516919987E-2</v>
      </c>
      <c r="AX960" s="112">
        <f t="shared" si="193"/>
        <v>0.99999999999999989</v>
      </c>
      <c r="AY960" s="112">
        <f>SUMPRODUCT(AN960:AW960,幕後結果_最佳化!$Z$1005:$AI$1005)</f>
        <v>0.52469631293203811</v>
      </c>
      <c r="AZ960" s="112">
        <f>(SUMPRODUCT(AN960:AW960,MMULT(AN960:AW960,幕後結果!$AB$9:$AK$18)))*252</f>
        <v>5.5554326733341639E-2</v>
      </c>
      <c r="BA960" s="112">
        <f t="shared" si="194"/>
        <v>0.23569965365554027</v>
      </c>
      <c r="BB960" s="88">
        <f t="shared" si="195"/>
        <v>2.0441112469183009</v>
      </c>
      <c r="BC960" s="46"/>
      <c r="BD960" s="46"/>
    </row>
    <row r="961" spans="1:56">
      <c r="A961" s="81">
        <v>960</v>
      </c>
      <c r="B961" s="112">
        <v>0.27232220744539704</v>
      </c>
      <c r="C961" s="112">
        <v>0.68862008987822243</v>
      </c>
      <c r="D961" s="112">
        <v>0.79628461394837702</v>
      </c>
      <c r="E961" s="112">
        <v>0.72073743054748718</v>
      </c>
      <c r="F961" s="112">
        <v>0.24575326576172185</v>
      </c>
      <c r="G961" s="112">
        <v>9.135811093277546E-2</v>
      </c>
      <c r="H961" s="112">
        <v>0.47507245982153745</v>
      </c>
      <c r="I961" s="112">
        <v>0.17782831574387958</v>
      </c>
      <c r="J961" s="112">
        <v>0.36188281294799629</v>
      </c>
      <c r="K961" s="90">
        <v>0.26386879817332454</v>
      </c>
      <c r="L961" s="91"/>
      <c r="M961" s="92">
        <v>960</v>
      </c>
      <c r="N961" s="115">
        <v>-0.6058047503954368</v>
      </c>
      <c r="O961" s="115">
        <v>0.49194274380637332</v>
      </c>
      <c r="P961" s="115">
        <v>0.82842337687218082</v>
      </c>
      <c r="Q961" s="115">
        <v>0.58503357841358461</v>
      </c>
      <c r="R961" s="115">
        <v>-0.68791464828438131</v>
      </c>
      <c r="S961" s="115">
        <v>-1.332438244477036</v>
      </c>
      <c r="T961" s="115">
        <v>-6.2524791694921936E-2</v>
      </c>
      <c r="U961" s="112">
        <v>-0.9236729274632397</v>
      </c>
      <c r="V961" s="112">
        <v>-0.35343063039720363</v>
      </c>
      <c r="W961" s="84">
        <v>-0.63146336428040239</v>
      </c>
      <c r="X961" s="46"/>
      <c r="Y961" s="85">
        <v>960</v>
      </c>
      <c r="Z961" s="112">
        <f>(幕後結果!$AB$2+幕後結果!$AB$4*幕後結果_最佳化!$N1962)*12/3</f>
        <v>-0.80042745322636455</v>
      </c>
      <c r="AA961" s="112">
        <f>(幕後結果!$AC$2+幕後結果!$AC$4*幕後結果_最佳化!$O1962)*12/3</f>
        <v>-0.75262109656681775</v>
      </c>
      <c r="AB961" s="112">
        <f>(幕後結果!$AD$2+幕後結果!$AD$4*幕後結果_最佳化!$P1962)*12/3</f>
        <v>1.0472463097477722</v>
      </c>
      <c r="AC961" s="112">
        <f>(幕後結果!$AE$2+幕後結果!$AE$4*幕後結果_最佳化!$Q1962)*12/3</f>
        <v>1.556423136057252</v>
      </c>
      <c r="AD961" s="112">
        <f>(幕後結果!$AF$2+幕後結果!$AF$4*幕後結果_最佳化!$R1962)*12/3</f>
        <v>1.5952059246412496</v>
      </c>
      <c r="AE961" s="112">
        <f>(幕後結果!$AG$2+幕後結果!$AG$4*幕後結果_最佳化!$S1962)*12/3</f>
        <v>-1.3681230477688444</v>
      </c>
      <c r="AF961" s="112">
        <f>(幕後結果!$AH$2+幕後結果!$AH$4*幕後結果_最佳化!$T1962)*12/3</f>
        <v>4.3733222484305168E-2</v>
      </c>
      <c r="AG961" s="112">
        <f>(幕後結果!$AI$2+幕後結果!$AI$4*幕後結果_最佳化!$U1962)*12/3</f>
        <v>-9.5934581516263939E-2</v>
      </c>
      <c r="AH961" s="112">
        <f>(幕後結果!$AJ$2+幕後結果!$AJ$4*幕後結果_最佳化!$V1962)*12/3</f>
        <v>0.56941471552661338</v>
      </c>
      <c r="AI961" s="86">
        <f>(幕後結果!$AK$2+幕後結果!$AK$4*幕後結果_最佳化!$W1962)*12/3</f>
        <v>-0.35986952448989457</v>
      </c>
      <c r="AJ961" s="46"/>
      <c r="AK961" s="46"/>
      <c r="AL961" s="46"/>
      <c r="AM961" s="94">
        <v>960</v>
      </c>
      <c r="AN961" s="112">
        <f t="shared" si="183"/>
        <v>0.21084829592210808</v>
      </c>
      <c r="AO961" s="112">
        <f t="shared" si="184"/>
        <v>3.2294469125996234E-3</v>
      </c>
      <c r="AP961" s="112">
        <f t="shared" si="185"/>
        <v>0.14273463121092345</v>
      </c>
      <c r="AQ961" s="112">
        <f t="shared" si="186"/>
        <v>0.10445363090326339</v>
      </c>
      <c r="AR961" s="112">
        <f t="shared" si="187"/>
        <v>2.7203666606161986E-3</v>
      </c>
      <c r="AS961" s="112">
        <f t="shared" si="188"/>
        <v>0.13720512979318716</v>
      </c>
      <c r="AT961" s="112">
        <f t="shared" si="189"/>
        <v>6.2040618448652891E-3</v>
      </c>
      <c r="AU961" s="112">
        <f t="shared" si="190"/>
        <v>0.10880775153313887</v>
      </c>
      <c r="AV961" s="112">
        <f t="shared" si="191"/>
        <v>7.1757210689127354E-2</v>
      </c>
      <c r="AW961" s="112">
        <f t="shared" si="192"/>
        <v>0.21203947453017047</v>
      </c>
      <c r="AX961" s="112">
        <f t="shared" si="193"/>
        <v>0.99999999999999989</v>
      </c>
      <c r="AY961" s="112">
        <f>SUMPRODUCT(AN961:AW961,幕後結果_最佳化!$Z$1005:$AI$1005)</f>
        <v>0.27297593847729951</v>
      </c>
      <c r="AZ961" s="112">
        <f>(SUMPRODUCT(AN961:AW961,MMULT(AN961:AW961,幕後結果!$AB$9:$AK$18)))*252</f>
        <v>5.4478123514585079E-2</v>
      </c>
      <c r="BA961" s="112">
        <f t="shared" si="194"/>
        <v>0.23340549161188362</v>
      </c>
      <c r="BB961" s="88">
        <f t="shared" si="195"/>
        <v>0.9857348980454983</v>
      </c>
      <c r="BC961" s="46"/>
      <c r="BD961" s="46"/>
    </row>
    <row r="962" spans="1:56">
      <c r="A962" s="81">
        <v>961</v>
      </c>
      <c r="B962" s="112">
        <v>0.57957744983529613</v>
      </c>
      <c r="C962" s="112">
        <v>0.99539995887815969</v>
      </c>
      <c r="D962" s="112">
        <v>0.37888401055679699</v>
      </c>
      <c r="E962" s="112">
        <v>0.19776766909043886</v>
      </c>
      <c r="F962" s="112">
        <v>0.80090588178181976</v>
      </c>
      <c r="G962" s="112">
        <v>7.7729181722302698E-2</v>
      </c>
      <c r="H962" s="112">
        <v>0.61986404477754875</v>
      </c>
      <c r="I962" s="112">
        <v>0.66335795784008211</v>
      </c>
      <c r="J962" s="112">
        <v>6.5439553420408192E-2</v>
      </c>
      <c r="K962" s="90">
        <v>0.80627443314570879</v>
      </c>
      <c r="L962" s="91"/>
      <c r="M962" s="92">
        <v>961</v>
      </c>
      <c r="N962" s="115">
        <v>0.2008126126807801</v>
      </c>
      <c r="O962" s="115">
        <v>2.6045283012730094</v>
      </c>
      <c r="P962" s="115">
        <v>-0.30841309213463569</v>
      </c>
      <c r="Q962" s="115">
        <v>-0.84962188923583781</v>
      </c>
      <c r="R962" s="115">
        <v>0.84486138526567278</v>
      </c>
      <c r="S962" s="115">
        <v>-1.4205130797539685</v>
      </c>
      <c r="T962" s="115">
        <v>0.30512374058760833</v>
      </c>
      <c r="U962" s="112">
        <v>0.4216450969316356</v>
      </c>
      <c r="V962" s="112">
        <v>-1.5106442760934646</v>
      </c>
      <c r="W962" s="84">
        <v>0.86424897473113416</v>
      </c>
      <c r="X962" s="46"/>
      <c r="Y962" s="85">
        <v>961</v>
      </c>
      <c r="Z962" s="112">
        <f>(幕後結果!$AB$2+幕後結果!$AB$4*幕後結果_最佳化!$N1963)*12/3</f>
        <v>0.20102865403660142</v>
      </c>
      <c r="AA962" s="112">
        <f>(幕後結果!$AC$2+幕後結果!$AC$4*幕後結果_最佳化!$O1963)*12/3</f>
        <v>2.2287588767511819</v>
      </c>
      <c r="AB962" s="112">
        <f>(幕後結果!$AD$2+幕後結果!$AD$4*幕後結果_最佳化!$P1963)*12/3</f>
        <v>0.52030991799898607</v>
      </c>
      <c r="AC962" s="112">
        <f>(幕後結果!$AE$2+幕後結果!$AE$4*幕後結果_最佳化!$Q1963)*12/3</f>
        <v>0.66165636230585978</v>
      </c>
      <c r="AD962" s="112">
        <f>(幕後結果!$AF$2+幕後結果!$AF$4*幕後結果_最佳化!$R1963)*12/3</f>
        <v>3.4597070962821803</v>
      </c>
      <c r="AE962" s="112">
        <f>(幕後結果!$AG$2+幕後結果!$AG$4*幕後結果_最佳化!$S1963)*12/3</f>
        <v>-0.67129094961782376</v>
      </c>
      <c r="AF962" s="112">
        <f>(幕後結果!$AH$2+幕後結果!$AH$4*幕後結果_最佳化!$T1963)*12/3</f>
        <v>0.46377496940595919</v>
      </c>
      <c r="AG962" s="112">
        <f>(幕後結果!$AI$2+幕後結果!$AI$4*幕後結果_最佳化!$U1963)*12/3</f>
        <v>0.74124128745955209</v>
      </c>
      <c r="AH962" s="112">
        <f>(幕後結果!$AJ$2+幕後結果!$AJ$4*幕後結果_最佳化!$V1963)*12/3</f>
        <v>0.25953137195933251</v>
      </c>
      <c r="AI962" s="86">
        <f>(幕後結果!$AK$2+幕後結果!$AK$4*幕後結果_最佳化!$W1963)*12/3</f>
        <v>1.3980167713777414</v>
      </c>
      <c r="AJ962" s="46"/>
      <c r="AK962" s="46"/>
      <c r="AL962" s="46"/>
      <c r="AM962" s="94">
        <v>961</v>
      </c>
      <c r="AN962" s="112">
        <f t="shared" si="183"/>
        <v>0.10842883552351981</v>
      </c>
      <c r="AO962" s="112">
        <f t="shared" si="184"/>
        <v>0.13871617972176092</v>
      </c>
      <c r="AP962" s="112">
        <f t="shared" si="185"/>
        <v>3.898890681105039E-2</v>
      </c>
      <c r="AQ962" s="112">
        <f t="shared" si="186"/>
        <v>0.10615842649762069</v>
      </c>
      <c r="AR962" s="112">
        <f t="shared" si="187"/>
        <v>9.6312518806867878E-2</v>
      </c>
      <c r="AS962" s="112">
        <f t="shared" si="188"/>
        <v>0.12764283789186279</v>
      </c>
      <c r="AT962" s="112">
        <f t="shared" si="189"/>
        <v>6.3338648719801161E-2</v>
      </c>
      <c r="AU962" s="112">
        <f t="shared" si="190"/>
        <v>0.11877769210868899</v>
      </c>
      <c r="AV962" s="112">
        <f t="shared" si="191"/>
        <v>0.14325465052884773</v>
      </c>
      <c r="AW962" s="112">
        <f t="shared" si="192"/>
        <v>5.8381303389979655E-2</v>
      </c>
      <c r="AX962" s="112">
        <f t="shared" si="193"/>
        <v>0.99999999999999978</v>
      </c>
      <c r="AY962" s="112">
        <f>SUMPRODUCT(AN962:AW962,幕後結果_最佳化!$Z$1005:$AI$1005)</f>
        <v>0.31788536187607391</v>
      </c>
      <c r="AZ962" s="112">
        <f>(SUMPRODUCT(AN962:AW962,MMULT(AN962:AW962,幕後結果!$AB$9:$AK$18)))*252</f>
        <v>5.3542520226105839E-2</v>
      </c>
      <c r="BA962" s="112">
        <f t="shared" si="194"/>
        <v>0.23139256735276922</v>
      </c>
      <c r="BB962" s="88">
        <f t="shared" si="195"/>
        <v>1.1883932358849079</v>
      </c>
      <c r="BC962" s="46"/>
      <c r="BD962" s="46"/>
    </row>
    <row r="963" spans="1:56">
      <c r="A963" s="81">
        <v>962</v>
      </c>
      <c r="B963" s="112">
        <v>0.72369039807840618</v>
      </c>
      <c r="C963" s="112">
        <v>0.59406986340232049</v>
      </c>
      <c r="D963" s="112">
        <v>0.31374288584997223</v>
      </c>
      <c r="E963" s="112">
        <v>0.14378736233120448</v>
      </c>
      <c r="F963" s="112">
        <v>0.15151612744309384</v>
      </c>
      <c r="G963" s="112">
        <v>0.76038615496516027</v>
      </c>
      <c r="H963" s="112">
        <v>0.92481701094311064</v>
      </c>
      <c r="I963" s="112">
        <v>0.82489192539214873</v>
      </c>
      <c r="J963" s="112">
        <v>3.8721836327933801E-2</v>
      </c>
      <c r="K963" s="90">
        <v>0.48855389800136662</v>
      </c>
      <c r="L963" s="91"/>
      <c r="M963" s="92">
        <v>962</v>
      </c>
      <c r="N963" s="115">
        <v>0.59383989345166044</v>
      </c>
      <c r="O963" s="115">
        <v>0.23802684498372687</v>
      </c>
      <c r="P963" s="115">
        <v>-0.48526867665001128</v>
      </c>
      <c r="Q963" s="115">
        <v>-1.0634570679427449</v>
      </c>
      <c r="R963" s="115">
        <v>-1.0299526044700831</v>
      </c>
      <c r="S963" s="115">
        <v>0.70754527069357454</v>
      </c>
      <c r="T963" s="115">
        <v>1.4382399693154211</v>
      </c>
      <c r="U963" s="112">
        <v>0.934170114163419</v>
      </c>
      <c r="V963" s="112">
        <v>-1.7657150137622526</v>
      </c>
      <c r="W963" s="84">
        <v>-2.8695060367573043E-2</v>
      </c>
      <c r="X963" s="46"/>
      <c r="Y963" s="85">
        <v>962</v>
      </c>
      <c r="Z963" s="112">
        <f>(幕後結果!$AB$2+幕後結果!$AB$4*幕後結果_最佳化!$N1964)*12/3</f>
        <v>0.68899183046498136</v>
      </c>
      <c r="AA963" s="112">
        <f>(幕後結果!$AC$2+幕後結果!$AC$4*幕後結果_最佳化!$O1964)*12/3</f>
        <v>-0.99830450929895564</v>
      </c>
      <c r="AB963" s="112">
        <f>(幕後結果!$AD$2+幕後結果!$AD$4*幕後結果_最佳化!$P1964)*12/3</f>
        <v>0.24518207448477722</v>
      </c>
      <c r="AC963" s="112">
        <f>(幕後結果!$AE$2+幕後結果!$AE$4*幕後結果_最佳化!$Q1964)*12/3</f>
        <v>7.8850371367142236E-2</v>
      </c>
      <c r="AD963" s="112">
        <f>(幕後結果!$AF$2+幕後結果!$AF$4*幕後結果_最佳化!$R1964)*12/3</f>
        <v>0.99189772760166817</v>
      </c>
      <c r="AE963" s="112">
        <f>(幕後結果!$AG$2+幕後結果!$AG$4*幕後結果_最佳化!$S1964)*12/3</f>
        <v>0.37997019476185923</v>
      </c>
      <c r="AF963" s="112">
        <f>(幕後結果!$AH$2+幕後結果!$AH$4*幕後結果_最佳化!$T1964)*12/3</f>
        <v>0.57186509699810439</v>
      </c>
      <c r="AG963" s="112">
        <f>(幕後結果!$AI$2+幕後結果!$AI$4*幕後結果_最佳化!$U1964)*12/3</f>
        <v>0.63312481051997516</v>
      </c>
      <c r="AH963" s="112">
        <f>(幕後結果!$AJ$2+幕後結果!$AJ$4*幕後結果_最佳化!$V1964)*12/3</f>
        <v>-0.35398551745026285</v>
      </c>
      <c r="AI963" s="86">
        <f>(幕後結果!$AK$2+幕後結果!$AK$4*幕後結果_最佳化!$W1964)*12/3</f>
        <v>-0.14929168538232912</v>
      </c>
      <c r="AJ963" s="46"/>
      <c r="AK963" s="46"/>
      <c r="AL963" s="46"/>
      <c r="AM963" s="94">
        <v>962</v>
      </c>
      <c r="AN963" s="112">
        <f t="shared" si="183"/>
        <v>0.12899754440110611</v>
      </c>
      <c r="AO963" s="112">
        <f t="shared" si="184"/>
        <v>0.12829946520277913</v>
      </c>
      <c r="AP963" s="112">
        <f t="shared" si="185"/>
        <v>0.11335156036800101</v>
      </c>
      <c r="AQ963" s="112">
        <f t="shared" si="186"/>
        <v>0.13991192958379181</v>
      </c>
      <c r="AR963" s="112">
        <f t="shared" si="187"/>
        <v>0.10081332945082894</v>
      </c>
      <c r="AS963" s="112">
        <f t="shared" si="188"/>
        <v>1.3881266474221539E-2</v>
      </c>
      <c r="AT963" s="112">
        <f t="shared" si="189"/>
        <v>4.9868300269921013E-2</v>
      </c>
      <c r="AU963" s="112">
        <f t="shared" si="190"/>
        <v>0.14575535022230368</v>
      </c>
      <c r="AV963" s="112">
        <f t="shared" si="191"/>
        <v>0.11003279119038531</v>
      </c>
      <c r="AW963" s="112">
        <f t="shared" si="192"/>
        <v>6.9088462836661313E-2</v>
      </c>
      <c r="AX963" s="112">
        <f t="shared" si="193"/>
        <v>0.99999999999999978</v>
      </c>
      <c r="AY963" s="112">
        <f>SUMPRODUCT(AN963:AW963,幕後結果_最佳化!$Z$1005:$AI$1005)</f>
        <v>0.38559645438701479</v>
      </c>
      <c r="AZ963" s="112">
        <f>(SUMPRODUCT(AN963:AW963,MMULT(AN963:AW963,幕後結果!$AB$9:$AK$18)))*252</f>
        <v>5.6427094991690852E-2</v>
      </c>
      <c r="BA963" s="112">
        <f t="shared" si="194"/>
        <v>0.23754388013941941</v>
      </c>
      <c r="BB963" s="88">
        <f t="shared" si="195"/>
        <v>1.4426658947638609</v>
      </c>
      <c r="BC963" s="46"/>
      <c r="BD963" s="46"/>
    </row>
    <row r="964" spans="1:56">
      <c r="A964" s="81">
        <v>963</v>
      </c>
      <c r="B964" s="112">
        <v>0.78281129263695659</v>
      </c>
      <c r="C964" s="112">
        <v>0.31095036142720445</v>
      </c>
      <c r="D964" s="112">
        <v>0.22134483889364698</v>
      </c>
      <c r="E964" s="112">
        <v>0.13506663422638376</v>
      </c>
      <c r="F964" s="112">
        <v>0.52787040703818922</v>
      </c>
      <c r="G964" s="112">
        <v>0.97049998518642533</v>
      </c>
      <c r="H964" s="112">
        <v>0.89964621668962308</v>
      </c>
      <c r="I964" s="112">
        <v>0.65584675761613109</v>
      </c>
      <c r="J964" s="112">
        <v>0.93618671211785243</v>
      </c>
      <c r="K964" s="90">
        <v>0.15023360672828323</v>
      </c>
      <c r="L964" s="91"/>
      <c r="M964" s="92">
        <v>963</v>
      </c>
      <c r="N964" s="115">
        <v>0.78172294386720576</v>
      </c>
      <c r="O964" s="115">
        <v>-0.49315832392299253</v>
      </c>
      <c r="P964" s="115">
        <v>-0.76765920630524997</v>
      </c>
      <c r="Q964" s="115">
        <v>-1.1027557055447152</v>
      </c>
      <c r="R964" s="115">
        <v>6.9917673765213392E-2</v>
      </c>
      <c r="S964" s="115">
        <v>1.8881931162189702</v>
      </c>
      <c r="T964" s="115">
        <v>1.2795382851935131</v>
      </c>
      <c r="U964" s="112">
        <v>0.4011543543313717</v>
      </c>
      <c r="V964" s="112">
        <v>1.5235283410130733</v>
      </c>
      <c r="W964" s="84">
        <v>-1.0354319879404676</v>
      </c>
      <c r="X964" s="46"/>
      <c r="Y964" s="85">
        <v>963</v>
      </c>
      <c r="Z964" s="112">
        <f>(幕後結果!$AB$2+幕後結果!$AB$4*幕後結果_最佳化!$N1965)*12/3</f>
        <v>0.92225810627668225</v>
      </c>
      <c r="AA964" s="112">
        <f>(幕後結果!$AC$2+幕後結果!$AC$4*幕後結果_最佳化!$O1965)*12/3</f>
        <v>-1.989606763029081</v>
      </c>
      <c r="AB964" s="112">
        <f>(幕後結果!$AD$2+幕後結果!$AD$4*幕後結果_最佳化!$P1965)*12/3</f>
        <v>-1.7028463718537723E-2</v>
      </c>
      <c r="AC964" s="112">
        <f>(幕後結果!$AE$2+幕後結果!$AE$4*幕後結果_最佳化!$Q1965)*12/3</f>
        <v>-0.13153866107394396</v>
      </c>
      <c r="AD964" s="112">
        <f>(幕後結果!$AF$2+幕後結果!$AF$4*幕後結果_最佳化!$R1965)*12/3</f>
        <v>1.9136718392183194</v>
      </c>
      <c r="AE964" s="112">
        <f>(幕後結果!$AG$2+幕後結果!$AG$4*幕後結果_最佳化!$S1965)*12/3</f>
        <v>1.5482114363559767</v>
      </c>
      <c r="AF964" s="112">
        <f>(幕後結果!$AH$2+幕後結果!$AH$4*幕後結果_最佳化!$T1965)*12/3</f>
        <v>0.45101240121689007</v>
      </c>
      <c r="AG964" s="112">
        <f>(幕後結果!$AI$2+幕後結果!$AI$4*幕後結果_最佳化!$U1965)*12/3</f>
        <v>0.27141729528811098</v>
      </c>
      <c r="AH964" s="112">
        <f>(幕後結果!$AJ$2+幕後結果!$AJ$4*幕後結果_最佳化!$V1965)*12/3</f>
        <v>2.9237755250212687</v>
      </c>
      <c r="AI964" s="86">
        <f>(幕後結果!$AK$2+幕後結果!$AK$4*幕後結果_最佳化!$W1965)*12/3</f>
        <v>-0.33506018769184392</v>
      </c>
      <c r="AJ964" s="46"/>
      <c r="AK964" s="46"/>
      <c r="AL964" s="46"/>
      <c r="AM964" s="94">
        <v>963</v>
      </c>
      <c r="AN964" s="112">
        <f t="shared" ref="AN964:AN1001" si="196">B1965/SUM($B1965:$K1965)</f>
        <v>0.11857724148620079</v>
      </c>
      <c r="AO964" s="112">
        <f t="shared" ref="AO964:AO1001" si="197">C1965/SUM($B1965:$K1965)</f>
        <v>7.9258407462068317E-2</v>
      </c>
      <c r="AP964" s="112">
        <f t="shared" ref="AP964:AP1001" si="198">D1965/SUM($B1965:$K1965)</f>
        <v>0.10622229756581682</v>
      </c>
      <c r="AQ964" s="112">
        <f t="shared" ref="AQ964:AQ1001" si="199">E1965/SUM($B1965:$K1965)</f>
        <v>8.3115430811802934E-2</v>
      </c>
      <c r="AR964" s="112">
        <f t="shared" ref="AR964:AR1001" si="200">F1965/SUM($B1965:$K1965)</f>
        <v>0.13224352717553381</v>
      </c>
      <c r="AS964" s="112">
        <f t="shared" ref="AS964:AS1001" si="201">G1965/SUM($B1965:$K1965)</f>
        <v>9.6391688658481675E-2</v>
      </c>
      <c r="AT964" s="112">
        <f t="shared" ref="AT964:AT1001" si="202">H1965/SUM($B1965:$K1965)</f>
        <v>7.160154974122214E-2</v>
      </c>
      <c r="AU964" s="112">
        <f t="shared" ref="AU964:AU1001" si="203">I1965/SUM($B1965:$K1965)</f>
        <v>9.7322158845861442E-2</v>
      </c>
      <c r="AV964" s="112">
        <f t="shared" ref="AV964:AV1001" si="204">J1965/SUM($B1965:$K1965)</f>
        <v>0.1320022484273097</v>
      </c>
      <c r="AW964" s="112">
        <f t="shared" ref="AW964:AW1001" si="205">K1965/SUM($B1965:$K1965)</f>
        <v>8.3265449825702359E-2</v>
      </c>
      <c r="AX964" s="112">
        <f t="shared" ref="AX964:AX1001" si="206">SUM(AN964:AW964)</f>
        <v>1</v>
      </c>
      <c r="AY964" s="112">
        <f>SUMPRODUCT(AN964:AW964,幕後結果_最佳化!$Z$1005:$AI$1005)</f>
        <v>0.4647603330481111</v>
      </c>
      <c r="AZ964" s="112">
        <f>(SUMPRODUCT(AN964:AW964,MMULT(AN964:AW964,幕後結果!$AB$9:$AK$18)))*252</f>
        <v>5.1521349109131503E-2</v>
      </c>
      <c r="BA964" s="112">
        <f t="shared" ref="BA964:BA1001" si="207">AZ964^0.5</f>
        <v>0.22698314719188187</v>
      </c>
      <c r="BB964" s="88">
        <f t="shared" ref="BB964:BB1001" si="208">(AY964-$BC$2)/$BA964</f>
        <v>1.8585535457902889</v>
      </c>
      <c r="BC964" s="46"/>
      <c r="BD964" s="46"/>
    </row>
    <row r="965" spans="1:56">
      <c r="A965" s="81">
        <v>964</v>
      </c>
      <c r="B965" s="112">
        <v>0.51710042551861513</v>
      </c>
      <c r="C965" s="112">
        <v>0.29947522538885818</v>
      </c>
      <c r="D965" s="112">
        <v>0.65080762810183357</v>
      </c>
      <c r="E965" s="112">
        <v>0.7672749527455438</v>
      </c>
      <c r="F965" s="112">
        <v>0.77695522505277625</v>
      </c>
      <c r="G965" s="112">
        <v>0.70711188692577287</v>
      </c>
      <c r="H965" s="112">
        <v>0.18069499951263701</v>
      </c>
      <c r="I965" s="112">
        <v>5.3064651665575724E-2</v>
      </c>
      <c r="J965" s="112">
        <v>0.28341073367048475</v>
      </c>
      <c r="K965" s="90">
        <v>0.89683982061462886</v>
      </c>
      <c r="L965" s="91"/>
      <c r="M965" s="92">
        <v>964</v>
      </c>
      <c r="N965" s="115">
        <v>4.2877544769696796E-2</v>
      </c>
      <c r="O965" s="115">
        <v>-0.52591041707014841</v>
      </c>
      <c r="P965" s="115">
        <v>0.38750181191067595</v>
      </c>
      <c r="Q965" s="115">
        <v>0.72990199216084017</v>
      </c>
      <c r="R965" s="115">
        <v>0.76195049697042694</v>
      </c>
      <c r="S965" s="115">
        <v>0.54496698256412535</v>
      </c>
      <c r="T965" s="115">
        <v>-0.91271966430779905</v>
      </c>
      <c r="U965" s="112">
        <v>-1.6158381848247407</v>
      </c>
      <c r="V965" s="112">
        <v>-0.57273894018807292</v>
      </c>
      <c r="W965" s="84">
        <v>1.2637483673974275</v>
      </c>
      <c r="X965" s="46"/>
      <c r="Y965" s="85">
        <v>964</v>
      </c>
      <c r="Z965" s="112">
        <f>(幕後結果!$AB$2+幕後結果!$AB$4*幕後結果_最佳化!$N1966)*12/3</f>
        <v>4.9443077892708451E-3</v>
      </c>
      <c r="AA965" s="112">
        <f>(幕後結果!$AC$2+幕後結果!$AC$4*幕後結果_最佳化!$O1966)*12/3</f>
        <v>-2.0989361729111584</v>
      </c>
      <c r="AB965" s="112">
        <f>(幕後結果!$AD$2+幕後結果!$AD$4*幕後結果_最佳化!$P1966)*12/3</f>
        <v>0.75742520229004251</v>
      </c>
      <c r="AC965" s="112">
        <f>(幕後結果!$AE$2+幕後結果!$AE$4*幕後結果_最佳化!$Q1966)*12/3</f>
        <v>1.420058717057411</v>
      </c>
      <c r="AD965" s="112">
        <f>(幕後結果!$AF$2+幕後結果!$AF$4*幕後結果_最佳化!$R1966)*12/3</f>
        <v>2.9494170581888111</v>
      </c>
      <c r="AE965" s="112">
        <f>(幕後結果!$AG$2+幕後結果!$AG$4*幕後結果_最佳化!$S1966)*12/3</f>
        <v>0.48310131381528948</v>
      </c>
      <c r="AF965" s="112">
        <f>(幕後結果!$AH$2+幕後結果!$AH$4*幕後結果_最佳化!$T1966)*12/3</f>
        <v>-0.56114094717510621</v>
      </c>
      <c r="AG965" s="112">
        <f>(幕後結果!$AI$2+幕後結果!$AI$4*幕後結果_最佳化!$U1966)*12/3</f>
        <v>-0.41312370811816407</v>
      </c>
      <c r="AH965" s="112">
        <f>(幕後結果!$AJ$2+幕後結果!$AJ$4*幕後結果_最佳化!$V1966)*12/3</f>
        <v>0.88212960190321832</v>
      </c>
      <c r="AI965" s="86">
        <f>(幕後結果!$AK$2+幕後結果!$AK$4*幕後結果_最佳化!$W1966)*12/3</f>
        <v>0.96394071653567293</v>
      </c>
      <c r="AJ965" s="46"/>
      <c r="AK965" s="46"/>
      <c r="AL965" s="46"/>
      <c r="AM965" s="94">
        <v>964</v>
      </c>
      <c r="AN965" s="112">
        <f t="shared" si="196"/>
        <v>0.19949310500480816</v>
      </c>
      <c r="AO965" s="112">
        <f t="shared" si="197"/>
        <v>3.0932352496706332E-2</v>
      </c>
      <c r="AP965" s="112">
        <f t="shared" si="198"/>
        <v>0.19364947997879245</v>
      </c>
      <c r="AQ965" s="112">
        <f t="shared" si="199"/>
        <v>3.034016026940228E-2</v>
      </c>
      <c r="AR965" s="112">
        <f t="shared" si="200"/>
        <v>0.17172121460471676</v>
      </c>
      <c r="AS965" s="112">
        <f t="shared" si="201"/>
        <v>0.1111861593973055</v>
      </c>
      <c r="AT965" s="112">
        <f t="shared" si="202"/>
        <v>1.1383614242584949E-2</v>
      </c>
      <c r="AU965" s="112">
        <f t="shared" si="203"/>
        <v>6.8849800939847397E-2</v>
      </c>
      <c r="AV965" s="112">
        <f t="shared" si="204"/>
        <v>0.15873428970828449</v>
      </c>
      <c r="AW965" s="112">
        <f t="shared" si="205"/>
        <v>2.3709823357551636E-2</v>
      </c>
      <c r="AX965" s="112">
        <f t="shared" si="206"/>
        <v>1</v>
      </c>
      <c r="AY965" s="112">
        <f>SUMPRODUCT(AN965:AW965,幕後結果_最佳化!$Z$1005:$AI$1005)</f>
        <v>0.61484267520703562</v>
      </c>
      <c r="AZ965" s="112">
        <f>(SUMPRODUCT(AN965:AW965,MMULT(AN965:AW965,幕後結果!$AB$9:$AK$18)))*252</f>
        <v>6.377159733851559E-2</v>
      </c>
      <c r="BA965" s="112">
        <f t="shared" si="207"/>
        <v>0.25253038894064928</v>
      </c>
      <c r="BB965" s="88">
        <f t="shared" si="208"/>
        <v>2.2648469263691502</v>
      </c>
      <c r="BC965" s="46"/>
      <c r="BD965" s="46"/>
    </row>
    <row r="966" spans="1:56">
      <c r="A966" s="81">
        <v>965</v>
      </c>
      <c r="B966" s="112">
        <v>0.7969852368192627</v>
      </c>
      <c r="C966" s="112">
        <v>0.73070239065263087</v>
      </c>
      <c r="D966" s="112">
        <v>0.63682018709850063</v>
      </c>
      <c r="E966" s="112">
        <v>0.90882715574096395</v>
      </c>
      <c r="F966" s="112">
        <v>0.48014949436289434</v>
      </c>
      <c r="G966" s="112">
        <v>0.12848991715730906</v>
      </c>
      <c r="H966" s="112">
        <v>8.6690358427828906E-2</v>
      </c>
      <c r="I966" s="112">
        <v>0.33475659357452447</v>
      </c>
      <c r="J966" s="112">
        <v>0.78642474046592326</v>
      </c>
      <c r="K966" s="90">
        <v>0.98640519823166262</v>
      </c>
      <c r="L966" s="91"/>
      <c r="M966" s="92">
        <v>965</v>
      </c>
      <c r="N966" s="115">
        <v>0.83090105723793861</v>
      </c>
      <c r="O966" s="115">
        <v>0.61493867765901555</v>
      </c>
      <c r="P966" s="115">
        <v>0.34997211380348553</v>
      </c>
      <c r="Q966" s="115">
        <v>1.3335673522167788</v>
      </c>
      <c r="R966" s="115">
        <v>-4.9778388602112811E-2</v>
      </c>
      <c r="S966" s="115">
        <v>-1.1335583926152759</v>
      </c>
      <c r="T966" s="115">
        <v>-1.3614208941466008</v>
      </c>
      <c r="U966" s="112">
        <v>-0.42681622594677293</v>
      </c>
      <c r="V966" s="112">
        <v>0.79407714997459711</v>
      </c>
      <c r="W966" s="84">
        <v>2.2087849328733524</v>
      </c>
      <c r="X966" s="46"/>
      <c r="Y966" s="85">
        <v>965</v>
      </c>
      <c r="Z966" s="112">
        <f>(幕後結果!$AB$2+幕後結果!$AB$4*幕後結果_最佳化!$N1967)*12/3</f>
        <v>0.98331521245025366</v>
      </c>
      <c r="AA966" s="112">
        <f>(幕後結果!$AC$2+幕後結果!$AC$4*幕後結果_最佳化!$O1967)*12/3</f>
        <v>-0.45829543985269455</v>
      </c>
      <c r="AB966" s="112">
        <f>(幕後結果!$AD$2+幕後結果!$AD$4*幕後結果_最佳化!$P1967)*12/3</f>
        <v>1.078134210230145</v>
      </c>
      <c r="AC966" s="112">
        <f>(幕後結果!$AE$2+幕後結果!$AE$4*幕後結果_最佳化!$Q1967)*12/3</f>
        <v>2.093294452533581</v>
      </c>
      <c r="AD966" s="112">
        <f>(幕後結果!$AF$2+幕後結果!$AF$4*幕後結果_最佳化!$R1967)*12/3</f>
        <v>2.7938439310494854</v>
      </c>
      <c r="AE966" s="112">
        <f>(幕後結果!$AG$2+幕後結果!$AG$4*幕後結果_最佳化!$S1967)*12/3</f>
        <v>-1.0055930438598906</v>
      </c>
      <c r="AF966" s="112">
        <f>(幕後結果!$AH$2+幕後結果!$AH$4*幕後結果_最佳化!$T1967)*12/3</f>
        <v>-0.7600445485336732</v>
      </c>
      <c r="AG966" s="112">
        <f>(幕後結果!$AI$2+幕後結果!$AI$4*幕後結果_最佳化!$U1967)*12/3</f>
        <v>0.89018365032266622</v>
      </c>
      <c r="AH966" s="112">
        <f>(幕後結果!$AJ$2+幕後結果!$AJ$4*幕後結果_最佳化!$V1967)*12/3</f>
        <v>1.7495039768471259</v>
      </c>
      <c r="AI966" s="86">
        <f>(幕後結果!$AK$2+幕後結果!$AK$4*幕後結果_最佳化!$W1967)*12/3</f>
        <v>2.089558509503429</v>
      </c>
      <c r="AJ966" s="46"/>
      <c r="AK966" s="46"/>
      <c r="AL966" s="46"/>
      <c r="AM966" s="94">
        <v>965</v>
      </c>
      <c r="AN966" s="112">
        <f t="shared" si="196"/>
        <v>0.12014367547202402</v>
      </c>
      <c r="AO966" s="112">
        <f t="shared" si="197"/>
        <v>0.15012345499367227</v>
      </c>
      <c r="AP966" s="112">
        <f t="shared" si="198"/>
        <v>0.14385558781749325</v>
      </c>
      <c r="AQ966" s="112">
        <f t="shared" si="199"/>
        <v>0.1211544009686632</v>
      </c>
      <c r="AR966" s="112">
        <f t="shared" si="200"/>
        <v>6.7728974705585643E-2</v>
      </c>
      <c r="AS966" s="112">
        <f t="shared" si="201"/>
        <v>5.3736722423599413E-2</v>
      </c>
      <c r="AT966" s="112">
        <f t="shared" si="202"/>
        <v>0.17784199992217181</v>
      </c>
      <c r="AU966" s="112">
        <f t="shared" si="203"/>
        <v>0.11055257896511425</v>
      </c>
      <c r="AV966" s="112">
        <f t="shared" si="204"/>
        <v>4.4464720413337024E-2</v>
      </c>
      <c r="AW966" s="112">
        <f t="shared" si="205"/>
        <v>1.0397884318339207E-2</v>
      </c>
      <c r="AX966" s="112">
        <f t="shared" si="206"/>
        <v>1.0000000000000002</v>
      </c>
      <c r="AY966" s="112">
        <f>SUMPRODUCT(AN966:AW966,幕後結果_最佳化!$Z$1005:$AI$1005)</f>
        <v>0.17750113164824194</v>
      </c>
      <c r="AZ966" s="112">
        <f>(SUMPRODUCT(AN966:AW966,MMULT(AN966:AW966,幕後結果!$AB$9:$AK$18)))*252</f>
        <v>5.0990766490196709E-2</v>
      </c>
      <c r="BA966" s="112">
        <f t="shared" si="207"/>
        <v>0.22581135155300919</v>
      </c>
      <c r="BB966" s="88">
        <f t="shared" si="208"/>
        <v>0.59607779114082471</v>
      </c>
      <c r="BC966" s="46"/>
      <c r="BD966" s="46"/>
    </row>
    <row r="967" spans="1:56">
      <c r="A967" s="81">
        <v>966</v>
      </c>
      <c r="B967" s="112">
        <v>0.67891750767338488</v>
      </c>
      <c r="C967" s="112">
        <v>0.30417527012687118</v>
      </c>
      <c r="D967" s="112">
        <v>0.84645221007318971</v>
      </c>
      <c r="E967" s="112">
        <v>0.33175445405961446</v>
      </c>
      <c r="F967" s="112">
        <v>0.25430897518991324</v>
      </c>
      <c r="G967" s="112">
        <v>0.84300192022621978</v>
      </c>
      <c r="H967" s="112">
        <v>0.28474860763588761</v>
      </c>
      <c r="I967" s="112">
        <v>0.33644695088109788</v>
      </c>
      <c r="J967" s="112">
        <v>0.68455979755914842</v>
      </c>
      <c r="K967" s="90">
        <v>0.31866848083163934</v>
      </c>
      <c r="L967" s="91"/>
      <c r="M967" s="92">
        <v>966</v>
      </c>
      <c r="N967" s="115">
        <v>0.46467392406176672</v>
      </c>
      <c r="O967" s="115">
        <v>-0.5124293699615734</v>
      </c>
      <c r="P967" s="115">
        <v>1.0213353581940867</v>
      </c>
      <c r="Q967" s="115">
        <v>-0.43507373389353254</v>
      </c>
      <c r="R967" s="115">
        <v>-0.66099121041052344</v>
      </c>
      <c r="S967" s="115">
        <v>1.0068722694588119</v>
      </c>
      <c r="T967" s="115">
        <v>-0.56879213128323913</v>
      </c>
      <c r="U967" s="112">
        <v>-0.42217963936261244</v>
      </c>
      <c r="V967" s="112">
        <v>0.4804880408695909</v>
      </c>
      <c r="W967" s="84">
        <v>-0.47142542708545004</v>
      </c>
      <c r="X967" s="46"/>
      <c r="Y967" s="85">
        <v>966</v>
      </c>
      <c r="Z967" s="112">
        <f>(幕後結果!$AB$2+幕後結果!$AB$4*幕後結果_最佳化!$N1968)*12/3</f>
        <v>0.52862576990470567</v>
      </c>
      <c r="AA967" s="112">
        <f>(幕後結果!$AC$2+幕後結果!$AC$4*幕後結果_最佳化!$O1968)*12/3</f>
        <v>-2.0437104973315976</v>
      </c>
      <c r="AB967" s="112">
        <f>(幕後結果!$AD$2+幕後結果!$AD$4*幕後結果_最佳化!$P1968)*12/3</f>
        <v>1.4346966827151146</v>
      </c>
      <c r="AC967" s="112">
        <f>(幕後結果!$AE$2+幕後結果!$AE$4*幕後結果_最佳化!$Q1968)*12/3</f>
        <v>0.75214735629919183</v>
      </c>
      <c r="AD967" s="112">
        <f>(幕後結果!$AF$2+幕後結果!$AF$4*幕後結果_最佳化!$R1968)*12/3</f>
        <v>1.4957512796385355</v>
      </c>
      <c r="AE967" s="112">
        <f>(幕後結果!$AG$2+幕後結果!$AG$4*幕後結果_最佳化!$S1968)*12/3</f>
        <v>0.61403120017994139</v>
      </c>
      <c r="AF967" s="112">
        <f>(幕後結果!$AH$2+幕後結果!$AH$4*幕後結果_最佳化!$T1968)*12/3</f>
        <v>-0.5904406604732666</v>
      </c>
      <c r="AG967" s="112">
        <f>(幕後結果!$AI$2+幕後結果!$AI$4*幕後結果_最佳化!$U1968)*12/3</f>
        <v>-3.4622587238715918E-2</v>
      </c>
      <c r="AH967" s="112">
        <f>(幕後結果!$AJ$2+幕後結果!$AJ$4*幕後結果_最佳化!$V1968)*12/3</f>
        <v>1.5342285455348428</v>
      </c>
      <c r="AI967" s="86">
        <f>(幕後結果!$AK$2+幕後結果!$AK$4*幕後結果_最佳化!$W1968)*12/3</f>
        <v>-0.18778701376218032</v>
      </c>
      <c r="AJ967" s="46"/>
      <c r="AK967" s="46"/>
      <c r="AL967" s="46"/>
      <c r="AM967" s="94">
        <v>966</v>
      </c>
      <c r="AN967" s="112">
        <f t="shared" si="196"/>
        <v>0.10362419865701437</v>
      </c>
      <c r="AO967" s="112">
        <f t="shared" si="197"/>
        <v>3.2204458370781619E-2</v>
      </c>
      <c r="AP967" s="112">
        <f t="shared" si="198"/>
        <v>9.9351001396364921E-2</v>
      </c>
      <c r="AQ967" s="112">
        <f t="shared" si="199"/>
        <v>0.13533942213396663</v>
      </c>
      <c r="AR967" s="112">
        <f t="shared" si="200"/>
        <v>0.11694934921529591</v>
      </c>
      <c r="AS967" s="112">
        <f t="shared" si="201"/>
        <v>7.9774642490826386E-2</v>
      </c>
      <c r="AT967" s="112">
        <f t="shared" si="202"/>
        <v>4.9942679343477119E-2</v>
      </c>
      <c r="AU967" s="112">
        <f t="shared" si="203"/>
        <v>3.0606625656451801E-2</v>
      </c>
      <c r="AV967" s="112">
        <f t="shared" si="204"/>
        <v>0.14578854128307348</v>
      </c>
      <c r="AW967" s="112">
        <f t="shared" si="205"/>
        <v>0.20641908145274762</v>
      </c>
      <c r="AX967" s="112">
        <f t="shared" si="206"/>
        <v>0.99999999999999978</v>
      </c>
      <c r="AY967" s="112">
        <f>SUMPRODUCT(AN967:AW967,幕後結果_最佳化!$Z$1005:$AI$1005)</f>
        <v>0.54866393236739297</v>
      </c>
      <c r="AZ967" s="112">
        <f>(SUMPRODUCT(AN967:AW967,MMULT(AN967:AW967,幕後結果!$AB$9:$AK$18)))*252</f>
        <v>4.9441286317257097E-2</v>
      </c>
      <c r="BA967" s="112">
        <f t="shared" si="207"/>
        <v>0.22235396627282611</v>
      </c>
      <c r="BB967" s="88">
        <f t="shared" si="208"/>
        <v>2.2745892094716473</v>
      </c>
      <c r="BC967" s="46"/>
      <c r="BD967" s="46"/>
    </row>
    <row r="968" spans="1:56">
      <c r="A968" s="81">
        <v>967</v>
      </c>
      <c r="B968" s="112">
        <v>0.96200189548736703</v>
      </c>
      <c r="C968" s="112">
        <v>3.660004863291122E-2</v>
      </c>
      <c r="D968" s="112">
        <v>0.24215915045230574</v>
      </c>
      <c r="E968" s="112">
        <v>0.51368934972617497</v>
      </c>
      <c r="F968" s="112">
        <v>0.98861002533721432</v>
      </c>
      <c r="G968" s="112">
        <v>0.68034421889951524</v>
      </c>
      <c r="H968" s="112">
        <v>0.45953064248286801</v>
      </c>
      <c r="I968" s="112">
        <v>0.59651429125311428</v>
      </c>
      <c r="J968" s="112">
        <v>0.75297623997473218</v>
      </c>
      <c r="K968" s="90">
        <v>0.8536430492607463</v>
      </c>
      <c r="L968" s="91"/>
      <c r="M968" s="92">
        <v>967</v>
      </c>
      <c r="N968" s="115">
        <v>1.7744048450313405</v>
      </c>
      <c r="O968" s="115">
        <v>-1.7915810725567431</v>
      </c>
      <c r="P968" s="115">
        <v>-0.69937404979094087</v>
      </c>
      <c r="Q968" s="115">
        <v>3.4320847766824154E-2</v>
      </c>
      <c r="R968" s="115">
        <v>2.2771051150263202</v>
      </c>
      <c r="S968" s="115">
        <v>0.46866156733322767</v>
      </c>
      <c r="T968" s="115">
        <v>-0.1016162444795162</v>
      </c>
      <c r="U968" s="112">
        <v>0.24433494986137852</v>
      </c>
      <c r="V968" s="112">
        <v>0.68388542215842285</v>
      </c>
      <c r="W968" s="84">
        <v>1.0521866974158265</v>
      </c>
      <c r="X968" s="46"/>
      <c r="Y968" s="85">
        <v>967</v>
      </c>
      <c r="Z968" s="112">
        <f>(幕後結果!$AB$2+幕後結果!$AB$4*幕後結果_最佳化!$N1969)*12/3</f>
        <v>2.1547227146492398</v>
      </c>
      <c r="AA968" s="112">
        <f>(幕後結果!$AC$2+幕後結果!$AC$4*幕後結果_最佳化!$O1969)*12/3</f>
        <v>-3.6926787614667007</v>
      </c>
      <c r="AB968" s="112">
        <f>(幕後結果!$AD$2+幕後結果!$AD$4*幕後結果_最佳化!$P1969)*12/3</f>
        <v>0.20920582304226629</v>
      </c>
      <c r="AC968" s="112">
        <f>(幕後結果!$AE$2+幕後結果!$AE$4*幕後結果_最佳化!$Q1969)*12/3</f>
        <v>0.54358444153195928</v>
      </c>
      <c r="AD968" s="112">
        <f>(幕後結果!$AF$2+幕後結果!$AF$4*幕後結果_最佳化!$R1969)*12/3</f>
        <v>4.3537113529220868</v>
      </c>
      <c r="AE968" s="112">
        <f>(幕後結果!$AG$2+幕後結果!$AG$4*幕後結果_最佳化!$S1969)*12/3</f>
        <v>0.18081730338129898</v>
      </c>
      <c r="AF968" s="112">
        <f>(幕後結果!$AH$2+幕後結果!$AH$4*幕後結果_最佳化!$T1969)*12/3</f>
        <v>-0.19243821279126416</v>
      </c>
      <c r="AG968" s="112">
        <f>(幕後結果!$AI$2+幕後結果!$AI$4*幕後結果_最佳化!$U1969)*12/3</f>
        <v>0.57442782970114625</v>
      </c>
      <c r="AH968" s="112">
        <f>(幕後結果!$AJ$2+幕後結果!$AJ$4*幕後結果_最佳化!$V1969)*12/3</f>
        <v>2.8716794187371537</v>
      </c>
      <c r="AI968" s="86">
        <f>(幕後結果!$AK$2+幕後結果!$AK$4*幕後結果_最佳化!$W1969)*12/3</f>
        <v>1.0407046275427363</v>
      </c>
      <c r="AJ968" s="46"/>
      <c r="AK968" s="46"/>
      <c r="AL968" s="46"/>
      <c r="AM968" s="94">
        <v>967</v>
      </c>
      <c r="AN968" s="112">
        <f t="shared" si="196"/>
        <v>0.13645799309552009</v>
      </c>
      <c r="AO968" s="112">
        <f t="shared" si="197"/>
        <v>0.11652171311737804</v>
      </c>
      <c r="AP968" s="112">
        <f t="shared" si="198"/>
        <v>1.1231925040475401E-2</v>
      </c>
      <c r="AQ968" s="112">
        <f t="shared" si="199"/>
        <v>0.11306684974646236</v>
      </c>
      <c r="AR968" s="112">
        <f t="shared" si="200"/>
        <v>1.056316072664837E-2</v>
      </c>
      <c r="AS968" s="112">
        <f t="shared" si="201"/>
        <v>0.23680843936622542</v>
      </c>
      <c r="AT968" s="112">
        <f t="shared" si="202"/>
        <v>0.11476020488738624</v>
      </c>
      <c r="AU968" s="112">
        <f t="shared" si="203"/>
        <v>7.4404605244228345E-2</v>
      </c>
      <c r="AV968" s="112">
        <f t="shared" si="204"/>
        <v>4.7083005089071941E-2</v>
      </c>
      <c r="AW968" s="112">
        <f t="shared" si="205"/>
        <v>0.13910210368660386</v>
      </c>
      <c r="AX968" s="112">
        <f t="shared" si="206"/>
        <v>1</v>
      </c>
      <c r="AY968" s="112">
        <f>SUMPRODUCT(AN968:AW968,幕後結果_最佳化!$Z$1005:$AI$1005)</f>
        <v>2.7810679387918175E-2</v>
      </c>
      <c r="AZ968" s="112">
        <f>(SUMPRODUCT(AN968:AW968,MMULT(AN968:AW968,幕後結果!$AB$9:$AK$18)))*252</f>
        <v>5.1360076437709096E-2</v>
      </c>
      <c r="BA968" s="112">
        <f t="shared" si="207"/>
        <v>0.22662761622915487</v>
      </c>
      <c r="BB968" s="88">
        <f t="shared" si="208"/>
        <v>-6.6582002948944383E-2</v>
      </c>
      <c r="BC968" s="46"/>
      <c r="BD968" s="46"/>
    </row>
    <row r="969" spans="1:56">
      <c r="A969" s="81">
        <v>968</v>
      </c>
      <c r="B969" s="112">
        <v>0.79765725781426111</v>
      </c>
      <c r="C969" s="112">
        <v>0.18751652456299261</v>
      </c>
      <c r="D969" s="112">
        <v>0.19038845258319714</v>
      </c>
      <c r="E969" s="112">
        <v>0.44085856075833618</v>
      </c>
      <c r="F969" s="112">
        <v>0.33078933754996509</v>
      </c>
      <c r="G969" s="112">
        <v>0.12315025262273749</v>
      </c>
      <c r="H969" s="112">
        <v>0.73562357510960541</v>
      </c>
      <c r="I969" s="112">
        <v>0.79338048468529099</v>
      </c>
      <c r="J969" s="112">
        <v>0.75212235299541996</v>
      </c>
      <c r="K969" s="90">
        <v>0.15967808740565914</v>
      </c>
      <c r="L969" s="91"/>
      <c r="M969" s="92">
        <v>968</v>
      </c>
      <c r="N969" s="115">
        <v>0.83328239217571276</v>
      </c>
      <c r="O969" s="115">
        <v>-0.88708516737388798</v>
      </c>
      <c r="P969" s="115">
        <v>-0.87646571835860554</v>
      </c>
      <c r="Q969" s="115">
        <v>-0.14879281349170731</v>
      </c>
      <c r="R969" s="115">
        <v>-0.43773461317157425</v>
      </c>
      <c r="S969" s="115">
        <v>-1.1593820129769921</v>
      </c>
      <c r="T969" s="115">
        <v>0.62991094765862132</v>
      </c>
      <c r="U969" s="112">
        <v>0.81820694421179441</v>
      </c>
      <c r="V969" s="112">
        <v>0.68118364718523128</v>
      </c>
      <c r="W969" s="84">
        <v>-0.99578180060777055</v>
      </c>
      <c r="X969" s="46"/>
      <c r="Y969" s="85">
        <v>968</v>
      </c>
      <c r="Z969" s="112">
        <f>(幕後結果!$AB$2+幕後結果!$AB$4*幕後結果_最佳化!$N1970)*12/3</f>
        <v>0.98627175978736725</v>
      </c>
      <c r="AA969" s="112">
        <f>(幕後結果!$AC$2+幕後結果!$AC$4*幕後結果_最佳化!$O1970)*12/3</f>
        <v>-2.5279869350227244</v>
      </c>
      <c r="AB969" s="112">
        <f>(幕後結果!$AD$2+幕後結果!$AD$4*幕後結果_最佳化!$P1970)*12/3</f>
        <v>-0.13572927893002174</v>
      </c>
      <c r="AC969" s="112">
        <f>(幕後結果!$AE$2+幕後結果!$AE$4*幕後結果_最佳化!$Q1970)*12/3</f>
        <v>0.46949359075783903</v>
      </c>
      <c r="AD969" s="112">
        <f>(幕後結果!$AF$2+幕後結果!$AF$4*幕後結果_最佳化!$R1970)*12/3</f>
        <v>1.5003921424244087</v>
      </c>
      <c r="AE969" s="112">
        <f>(幕後結果!$AG$2+幕後結果!$AG$4*幕後結果_最佳化!$S1970)*12/3</f>
        <v>-1.7045741597401758</v>
      </c>
      <c r="AF969" s="112">
        <f>(幕後結果!$AH$2+幕後結果!$AH$4*幕後結果_最佳化!$T1970)*12/3</f>
        <v>9.2822942353076199E-2</v>
      </c>
      <c r="AG969" s="112">
        <f>(幕後結果!$AI$2+幕後結果!$AI$4*幕後結果_最佳化!$U1970)*12/3</f>
        <v>0.48540626728463776</v>
      </c>
      <c r="AH969" s="112">
        <f>(幕後結果!$AJ$2+幕後結果!$AJ$4*幕後結果_最佳化!$V1970)*12/3</f>
        <v>1.8121903548331924</v>
      </c>
      <c r="AI969" s="86">
        <f>(幕後結果!$AK$2+幕後結果!$AK$4*幕後結果_最佳化!$W1970)*12/3</f>
        <v>-0.79081271737641978</v>
      </c>
      <c r="AJ969" s="46"/>
      <c r="AK969" s="46"/>
      <c r="AL969" s="46"/>
      <c r="AM969" s="94">
        <v>968</v>
      </c>
      <c r="AN969" s="112">
        <f t="shared" si="196"/>
        <v>7.8415762651889667E-2</v>
      </c>
      <c r="AO969" s="112">
        <f t="shared" si="197"/>
        <v>3.0357207102404995E-2</v>
      </c>
      <c r="AP969" s="112">
        <f t="shared" si="198"/>
        <v>0.18246006224428404</v>
      </c>
      <c r="AQ969" s="112">
        <f t="shared" si="199"/>
        <v>0.13430165696130575</v>
      </c>
      <c r="AR969" s="112">
        <f t="shared" si="200"/>
        <v>3.5122060308207491E-2</v>
      </c>
      <c r="AS969" s="112">
        <f t="shared" si="201"/>
        <v>0.1061999974487401</v>
      </c>
      <c r="AT969" s="112">
        <f t="shared" si="202"/>
        <v>9.1652589823426556E-2</v>
      </c>
      <c r="AU969" s="112">
        <f t="shared" si="203"/>
        <v>8.249465587700712E-2</v>
      </c>
      <c r="AV969" s="112">
        <f t="shared" si="204"/>
        <v>0.12803526267628498</v>
      </c>
      <c r="AW969" s="112">
        <f t="shared" si="205"/>
        <v>0.13096074490644941</v>
      </c>
      <c r="AX969" s="112">
        <f t="shared" si="206"/>
        <v>1</v>
      </c>
      <c r="AY969" s="112">
        <f>SUMPRODUCT(AN969:AW969,幕後結果_最佳化!$Z$1005:$AI$1005)</f>
        <v>0.40612565053622873</v>
      </c>
      <c r="AZ969" s="112">
        <f>(SUMPRODUCT(AN969:AW969,MMULT(AN969:AW969,幕後結果!$AB$9:$AK$18)))*252</f>
        <v>4.3493266585902107E-2</v>
      </c>
      <c r="BA969" s="112">
        <f t="shared" si="207"/>
        <v>0.20855039339666109</v>
      </c>
      <c r="BB969" s="88">
        <f t="shared" si="208"/>
        <v>1.7416684985358748</v>
      </c>
      <c r="BC969" s="46"/>
      <c r="BD969" s="46"/>
    </row>
    <row r="970" spans="1:56">
      <c r="A970" s="81">
        <v>969</v>
      </c>
      <c r="B970" s="112">
        <v>0.14637833170635273</v>
      </c>
      <c r="C970" s="112">
        <v>0.70103604823421595</v>
      </c>
      <c r="D970" s="112">
        <v>0.9274816477937835</v>
      </c>
      <c r="E970" s="112">
        <v>0.13704416322727297</v>
      </c>
      <c r="F970" s="112">
        <v>0.88546701841242448</v>
      </c>
      <c r="G970" s="112">
        <v>0.35232940198412455</v>
      </c>
      <c r="H970" s="112">
        <v>0.27996851825678726</v>
      </c>
      <c r="I970" s="112">
        <v>0.76579806502944803</v>
      </c>
      <c r="J970" s="112">
        <v>0.61302676757238883</v>
      </c>
      <c r="K970" s="90">
        <v>0.39470582356824124</v>
      </c>
      <c r="L970" s="91"/>
      <c r="M970" s="92">
        <v>969</v>
      </c>
      <c r="N970" s="115">
        <v>-1.0520934795819055</v>
      </c>
      <c r="O970" s="115">
        <v>0.52738262977815997</v>
      </c>
      <c r="P970" s="115">
        <v>1.4572887011768711</v>
      </c>
      <c r="Q970" s="115">
        <v>-1.0936960062449816</v>
      </c>
      <c r="R970" s="115">
        <v>1.2027683824644029</v>
      </c>
      <c r="S970" s="115">
        <v>-0.37903913345063228</v>
      </c>
      <c r="T970" s="115">
        <v>-0.58293503198296404</v>
      </c>
      <c r="U970" s="112">
        <v>0.72507850569489385</v>
      </c>
      <c r="V970" s="112">
        <v>0.28721661533718473</v>
      </c>
      <c r="W970" s="84">
        <v>-0.26707469950160662</v>
      </c>
      <c r="X970" s="46"/>
      <c r="Y970" s="85">
        <v>969</v>
      </c>
      <c r="Z970" s="112">
        <f>(幕後結果!$AB$2+幕後結果!$AB$4*幕後結果_最佳化!$N1971)*12/3</f>
        <v>-1.3545174020738779</v>
      </c>
      <c r="AA970" s="112">
        <f>(幕後結果!$AC$2+幕後結果!$AC$4*幕後結果_最佳化!$O1971)*12/3</f>
        <v>-0.74255817829632953</v>
      </c>
      <c r="AB970" s="112">
        <f>(幕後結果!$AD$2+幕後結果!$AD$4*幕後結果_最佳化!$P1971)*12/3</f>
        <v>1.4609950696907277</v>
      </c>
      <c r="AC970" s="112">
        <f>(幕後結果!$AE$2+幕後結果!$AE$4*幕後結果_最佳化!$Q1971)*12/3</f>
        <v>0.4668822341106878</v>
      </c>
      <c r="AD970" s="112">
        <f>(幕後結果!$AF$2+幕後結果!$AF$4*幕後結果_最佳化!$R1971)*12/3</f>
        <v>3.1151746528856683</v>
      </c>
      <c r="AE970" s="112">
        <f>(幕後結果!$AG$2+幕後結果!$AG$4*幕後結果_最佳化!$S1971)*12/3</f>
        <v>-0.11687679815129419</v>
      </c>
      <c r="AF970" s="112">
        <f>(幕後結果!$AH$2+幕後結果!$AH$4*幕後結果_最佳化!$T1971)*12/3</f>
        <v>-0.1409777107093115</v>
      </c>
      <c r="AG970" s="112">
        <f>(幕後結果!$AI$2+幕後結果!$AI$4*幕後結果_最佳化!$U1971)*12/3</f>
        <v>0.43747184400119871</v>
      </c>
      <c r="AH970" s="112">
        <f>(幕後結果!$AJ$2+幕後結果!$AJ$4*幕後結果_最佳化!$V1971)*12/3</f>
        <v>1.6636521325970441</v>
      </c>
      <c r="AI970" s="86">
        <f>(幕後結果!$AK$2+幕後結果!$AK$4*幕後結果_最佳化!$W1971)*12/3</f>
        <v>0.2118644243125701</v>
      </c>
      <c r="AJ970" s="46"/>
      <c r="AK970" s="46"/>
      <c r="AL970" s="46"/>
      <c r="AM970" s="94">
        <v>969</v>
      </c>
      <c r="AN970" s="112">
        <f t="shared" si="196"/>
        <v>2.5240567636957121E-2</v>
      </c>
      <c r="AO970" s="112">
        <f t="shared" si="197"/>
        <v>1.2394662337901211E-2</v>
      </c>
      <c r="AP970" s="112">
        <f t="shared" si="198"/>
        <v>0.1414645485241168</v>
      </c>
      <c r="AQ970" s="112">
        <f t="shared" si="199"/>
        <v>0.1908285270396716</v>
      </c>
      <c r="AR970" s="112">
        <f t="shared" si="200"/>
        <v>9.48399692176327E-2</v>
      </c>
      <c r="AS970" s="112">
        <f t="shared" si="201"/>
        <v>1.1039203171666305E-2</v>
      </c>
      <c r="AT970" s="112">
        <f t="shared" si="202"/>
        <v>0.14744439176065841</v>
      </c>
      <c r="AU970" s="112">
        <f t="shared" si="203"/>
        <v>0.25273210220683995</v>
      </c>
      <c r="AV970" s="112">
        <f t="shared" si="204"/>
        <v>6.0941344601437977E-2</v>
      </c>
      <c r="AW970" s="112">
        <f t="shared" si="205"/>
        <v>6.3074683503117832E-2</v>
      </c>
      <c r="AX970" s="112">
        <f t="shared" si="206"/>
        <v>0.99999999999999989</v>
      </c>
      <c r="AY970" s="112">
        <f>SUMPRODUCT(AN970:AW970,幕後結果_最佳化!$Z$1005:$AI$1005)</f>
        <v>0.57461040448817891</v>
      </c>
      <c r="AZ970" s="112">
        <f>(SUMPRODUCT(AN970:AW970,MMULT(AN970:AW970,幕後結果!$AB$9:$AK$18)))*252</f>
        <v>5.4645378954162153E-2</v>
      </c>
      <c r="BA970" s="112">
        <f t="shared" si="207"/>
        <v>0.23376351074143747</v>
      </c>
      <c r="BB970" s="88">
        <f t="shared" si="208"/>
        <v>2.2745654477969244</v>
      </c>
      <c r="BC970" s="46"/>
      <c r="BD970" s="46"/>
    </row>
    <row r="971" spans="1:56">
      <c r="A971" s="81">
        <v>970</v>
      </c>
      <c r="B971" s="112">
        <v>9.201440227817459E-2</v>
      </c>
      <c r="C971" s="112">
        <v>0.50163228085914202</v>
      </c>
      <c r="D971" s="112">
        <v>0.7996886949076758</v>
      </c>
      <c r="E971" s="112">
        <v>0.16860029663200882</v>
      </c>
      <c r="F971" s="112">
        <v>0.27850401179915019</v>
      </c>
      <c r="G971" s="112">
        <v>0.29872463091180812</v>
      </c>
      <c r="H971" s="112">
        <v>0.11419938921607775</v>
      </c>
      <c r="I971" s="112">
        <v>0.97718645034685481</v>
      </c>
      <c r="J971" s="112">
        <v>0.73673207763048953</v>
      </c>
      <c r="K971" s="90">
        <v>0.23320595763742613</v>
      </c>
      <c r="L971" s="91"/>
      <c r="M971" s="92">
        <v>970</v>
      </c>
      <c r="N971" s="115">
        <v>-1.3284520790496113</v>
      </c>
      <c r="O971" s="115">
        <v>4.0915327694488381E-3</v>
      </c>
      <c r="P971" s="115">
        <v>0.84050979820316352</v>
      </c>
      <c r="Q971" s="115">
        <v>-0.95971118329430816</v>
      </c>
      <c r="R971" s="115">
        <v>-0.58729138866393737</v>
      </c>
      <c r="S971" s="115">
        <v>-0.52807214707474004</v>
      </c>
      <c r="T971" s="115">
        <v>-1.2044937962565261</v>
      </c>
      <c r="U971" s="112">
        <v>1.9988267788169205</v>
      </c>
      <c r="V971" s="112">
        <v>0.63330292319587067</v>
      </c>
      <c r="W971" s="84">
        <v>-0.72832948836640155</v>
      </c>
      <c r="X971" s="46"/>
      <c r="Y971" s="85">
        <v>970</v>
      </c>
      <c r="Z971" s="112">
        <f>(幕後結果!$AB$2+幕後結果!$AB$4*幕後結果_最佳化!$N1972)*12/3</f>
        <v>-1.6976305309260555</v>
      </c>
      <c r="AA971" s="112">
        <f>(幕後結果!$AC$2+幕後結果!$AC$4*幕後結果_最佳化!$O1972)*12/3</f>
        <v>-1.487702909697574</v>
      </c>
      <c r="AB971" s="112">
        <f>(幕後結果!$AD$2+幕後結果!$AD$4*幕後結果_最佳化!$P1972)*12/3</f>
        <v>0.79051639025620302</v>
      </c>
      <c r="AC971" s="112">
        <f>(幕後結果!$AE$2+幕後結果!$AE$4*幕後結果_最佳化!$Q1972)*12/3</f>
        <v>0.31164069683424067</v>
      </c>
      <c r="AD971" s="112">
        <f>(幕後結果!$AF$2+幕後結果!$AF$4*幕後結果_最佳化!$R1972)*12/3</f>
        <v>1.0203493157982364</v>
      </c>
      <c r="AE971" s="112">
        <f>(幕後結果!$AG$2+幕後結果!$AG$4*幕後結果_最佳化!$S1972)*12/3</f>
        <v>-0.76970919557274697</v>
      </c>
      <c r="AF971" s="112">
        <f>(幕後結果!$AH$2+幕後結果!$AH$4*幕後結果_最佳化!$T1972)*12/3</f>
        <v>-0.87768756412089599</v>
      </c>
      <c r="AG971" s="112">
        <f>(幕後結果!$AI$2+幕後結果!$AI$4*幕後結果_最佳化!$U1972)*12/3</f>
        <v>0.87267843230343389</v>
      </c>
      <c r="AH971" s="112">
        <f>(幕後結果!$AJ$2+幕後結果!$AJ$4*幕後結果_最佳化!$V1972)*12/3</f>
        <v>1.0351293886895949</v>
      </c>
      <c r="AI971" s="86">
        <f>(幕後結果!$AK$2+幕後結果!$AK$4*幕後結果_最佳化!$W1972)*12/3</f>
        <v>-0.72146175515182043</v>
      </c>
      <c r="AJ971" s="46"/>
      <c r="AK971" s="46"/>
      <c r="AL971" s="46"/>
      <c r="AM971" s="94">
        <v>970</v>
      </c>
      <c r="AN971" s="112">
        <f t="shared" si="196"/>
        <v>6.1849394480867792E-2</v>
      </c>
      <c r="AO971" s="112">
        <f t="shared" si="197"/>
        <v>0.15503901017815569</v>
      </c>
      <c r="AP971" s="112">
        <f t="shared" si="198"/>
        <v>6.3061257814732402E-2</v>
      </c>
      <c r="AQ971" s="112">
        <f t="shared" si="199"/>
        <v>1.6121083315927837E-2</v>
      </c>
      <c r="AR971" s="112">
        <f t="shared" si="200"/>
        <v>0.11568958703218125</v>
      </c>
      <c r="AS971" s="112">
        <f t="shared" si="201"/>
        <v>2.8212276002279511E-2</v>
      </c>
      <c r="AT971" s="112">
        <f t="shared" si="202"/>
        <v>0.15317222096877373</v>
      </c>
      <c r="AU971" s="112">
        <f t="shared" si="203"/>
        <v>0.19157414923282423</v>
      </c>
      <c r="AV971" s="112">
        <f t="shared" si="204"/>
        <v>3.3819884622973875E-2</v>
      </c>
      <c r="AW971" s="112">
        <f t="shared" si="205"/>
        <v>0.18146113635128369</v>
      </c>
      <c r="AX971" s="112">
        <f t="shared" si="206"/>
        <v>1</v>
      </c>
      <c r="AY971" s="112">
        <f>SUMPRODUCT(AN971:AW971,幕後結果_最佳化!$Z$1005:$AI$1005)</f>
        <v>0.17910478998865098</v>
      </c>
      <c r="AZ971" s="112">
        <f>(SUMPRODUCT(AN971:AW971,MMULT(AN971:AW971,幕後結果!$AB$9:$AK$18)))*252</f>
        <v>5.906518866852084E-2</v>
      </c>
      <c r="BA971" s="112">
        <f t="shared" si="207"/>
        <v>0.24303330773480586</v>
      </c>
      <c r="BB971" s="88">
        <f t="shared" si="208"/>
        <v>0.56043672062133776</v>
      </c>
      <c r="BC971" s="46"/>
      <c r="BD971" s="46"/>
    </row>
    <row r="972" spans="1:56">
      <c r="A972" s="81">
        <v>971</v>
      </c>
      <c r="B972" s="112">
        <v>0.10498127474021279</v>
      </c>
      <c r="C972" s="112">
        <v>0.3964749723014287</v>
      </c>
      <c r="D972" s="112">
        <v>0.61689452508903941</v>
      </c>
      <c r="E972" s="112">
        <v>0.95784746354469918</v>
      </c>
      <c r="F972" s="112">
        <v>6.914107534246039E-4</v>
      </c>
      <c r="G972" s="112">
        <v>0.22661630859365367</v>
      </c>
      <c r="H972" s="112">
        <v>0.56040851841062511</v>
      </c>
      <c r="I972" s="112">
        <v>0.21157560838008349</v>
      </c>
      <c r="J972" s="112">
        <v>0.61284213066946935</v>
      </c>
      <c r="K972" s="90">
        <v>0.71928210793749248</v>
      </c>
      <c r="L972" s="91"/>
      <c r="M972" s="92">
        <v>971</v>
      </c>
      <c r="N972" s="115">
        <v>-1.2536684241187157</v>
      </c>
      <c r="O972" s="115">
        <v>-0.26248189145180539</v>
      </c>
      <c r="P972" s="115">
        <v>0.29733475539950716</v>
      </c>
      <c r="Q972" s="115">
        <v>1.7262353940075581</v>
      </c>
      <c r="R972" s="115">
        <v>-3.1982128967033328</v>
      </c>
      <c r="S972" s="115">
        <v>-0.75003667406944785</v>
      </c>
      <c r="T972" s="115">
        <v>0.15200503660629403</v>
      </c>
      <c r="U972" s="112">
        <v>-0.80096619452939355</v>
      </c>
      <c r="V972" s="112">
        <v>0.28673434384628693</v>
      </c>
      <c r="W972" s="84">
        <v>0.58071020288712671</v>
      </c>
      <c r="X972" s="46"/>
      <c r="Y972" s="85">
        <v>971</v>
      </c>
      <c r="Z972" s="112">
        <f>(幕後結果!$AB$2+幕後結果!$AB$4*幕後結果_最佳化!$N1973)*12/3</f>
        <v>-1.6047828544659655</v>
      </c>
      <c r="AA972" s="112">
        <f>(幕後結果!$AC$2+幕後結果!$AC$4*幕後結果_最佳化!$O1973)*12/3</f>
        <v>-1.8485629454929553</v>
      </c>
      <c r="AB972" s="112">
        <f>(幕後結果!$AD$2+幕後結果!$AD$4*幕後結果_最佳化!$P1973)*12/3</f>
        <v>0.31560545694934317</v>
      </c>
      <c r="AC972" s="112">
        <f>(幕後結果!$AE$2+幕後結果!$AE$4*幕後結果_最佳化!$Q1973)*12/3</f>
        <v>2.0896489046342213</v>
      </c>
      <c r="AD972" s="112">
        <f>(幕後結果!$AF$2+幕後結果!$AF$4*幕後結果_最佳化!$R1973)*12/3</f>
        <v>-1.1715627840619898</v>
      </c>
      <c r="AE972" s="112">
        <f>(幕後結果!$AG$2+幕後結果!$AG$4*幕後結果_最佳化!$S1973)*12/3</f>
        <v>-1.4033873014017892</v>
      </c>
      <c r="AF972" s="112">
        <f>(幕後結果!$AH$2+幕後結果!$AH$4*幕後結果_最佳化!$T1973)*12/3</f>
        <v>-0.18440554878209089</v>
      </c>
      <c r="AG972" s="112">
        <f>(幕後結果!$AI$2+幕後結果!$AI$4*幕後結果_最佳化!$U1973)*12/3</f>
        <v>5.2363272724934851E-2</v>
      </c>
      <c r="AH972" s="112">
        <f>(幕後結果!$AJ$2+幕後結果!$AJ$4*幕後結果_最佳化!$V1973)*12/3</f>
        <v>-2.0588476861722604E-3</v>
      </c>
      <c r="AI972" s="86">
        <f>(幕後結果!$AK$2+幕後結果!$AK$4*幕後結果_最佳化!$W1973)*12/3</f>
        <v>-0.21617137170919945</v>
      </c>
      <c r="AJ972" s="46"/>
      <c r="AK972" s="46"/>
      <c r="AL972" s="46"/>
      <c r="AM972" s="94">
        <v>971</v>
      </c>
      <c r="AN972" s="112">
        <f t="shared" si="196"/>
        <v>6.6792203949679316E-2</v>
      </c>
      <c r="AO972" s="112">
        <f t="shared" si="197"/>
        <v>0.14356977358169093</v>
      </c>
      <c r="AP972" s="112">
        <f t="shared" si="198"/>
        <v>9.7103777327469359E-2</v>
      </c>
      <c r="AQ972" s="112">
        <f t="shared" si="199"/>
        <v>0.10735048423084534</v>
      </c>
      <c r="AR972" s="112">
        <f t="shared" si="200"/>
        <v>0.16566296477736356</v>
      </c>
      <c r="AS972" s="112">
        <f t="shared" si="201"/>
        <v>7.6560465005172676E-2</v>
      </c>
      <c r="AT972" s="112">
        <f t="shared" si="202"/>
        <v>0.18291557320502572</v>
      </c>
      <c r="AU972" s="112">
        <f t="shared" si="203"/>
        <v>1.1620202850085451E-2</v>
      </c>
      <c r="AV972" s="112">
        <f t="shared" si="204"/>
        <v>2.6187646466541342E-2</v>
      </c>
      <c r="AW972" s="112">
        <f t="shared" si="205"/>
        <v>0.1222369086061266</v>
      </c>
      <c r="AX972" s="112">
        <f t="shared" si="206"/>
        <v>1.0000000000000004</v>
      </c>
      <c r="AY972" s="112">
        <f>SUMPRODUCT(AN972:AW972,幕後結果_最佳化!$Z$1005:$AI$1005)</f>
        <v>0.31232259749974123</v>
      </c>
      <c r="AZ972" s="112">
        <f>(SUMPRODUCT(AN972:AW972,MMULT(AN972:AW972,幕後結果!$AB$9:$AK$18)))*252</f>
        <v>5.2716445970167031E-2</v>
      </c>
      <c r="BA972" s="112">
        <f t="shared" si="207"/>
        <v>0.22960062275648782</v>
      </c>
      <c r="BB972" s="88">
        <f t="shared" si="208"/>
        <v>1.1734401861160813</v>
      </c>
      <c r="BC972" s="46"/>
      <c r="BD972" s="46"/>
    </row>
    <row r="973" spans="1:56">
      <c r="A973" s="81">
        <v>972</v>
      </c>
      <c r="B973" s="112">
        <v>0.98176017806870464</v>
      </c>
      <c r="C973" s="112">
        <v>0.56812645886781454</v>
      </c>
      <c r="D973" s="112">
        <v>0.67669909095145853</v>
      </c>
      <c r="E973" s="112">
        <v>0.78753220265759216</v>
      </c>
      <c r="F973" s="112">
        <v>0.92550656325345226</v>
      </c>
      <c r="G973" s="112">
        <v>0.67815990325430708</v>
      </c>
      <c r="H973" s="112">
        <v>0.25479124441291745</v>
      </c>
      <c r="I973" s="112">
        <v>0.60470291451873726</v>
      </c>
      <c r="J973" s="112">
        <v>0.54338966019736645</v>
      </c>
      <c r="K973" s="90">
        <v>4.0092212205086186E-2</v>
      </c>
      <c r="L973" s="91"/>
      <c r="M973" s="92">
        <v>972</v>
      </c>
      <c r="N973" s="115">
        <v>2.0915404554840538</v>
      </c>
      <c r="O973" s="115">
        <v>0.17160626436858945</v>
      </c>
      <c r="P973" s="115">
        <v>0.45848808873420061</v>
      </c>
      <c r="Q973" s="115">
        <v>0.79788781566316536</v>
      </c>
      <c r="R973" s="115">
        <v>1.4431192784450206</v>
      </c>
      <c r="S973" s="115">
        <v>0.46255943123140714</v>
      </c>
      <c r="T973" s="115">
        <v>-0.65948793855863441</v>
      </c>
      <c r="U973" s="112">
        <v>0.26553912877585995</v>
      </c>
      <c r="V973" s="112">
        <v>0.10897706733227865</v>
      </c>
      <c r="W973" s="84">
        <v>-1.7496169993913211</v>
      </c>
      <c r="X973" s="46"/>
      <c r="Y973" s="85">
        <v>972</v>
      </c>
      <c r="Z973" s="112">
        <f>(幕後結果!$AB$2+幕後結果!$AB$4*幕後結果_最佳化!$N1974)*12/3</f>
        <v>2.5484625576737061</v>
      </c>
      <c r="AA973" s="112">
        <f>(幕後結果!$AC$2+幕後結果!$AC$4*幕後結果_最佳化!$O1974)*12/3</f>
        <v>-0.95970908950194511</v>
      </c>
      <c r="AB973" s="112">
        <f>(幕後結果!$AD$2+幕後結果!$AD$4*幕後結果_最佳化!$P1974)*12/3</f>
        <v>1.5067568611293314</v>
      </c>
      <c r="AC973" s="112">
        <f>(幕後結果!$AE$2+幕後結果!$AE$4*幕後結果_最佳化!$Q1974)*12/3</f>
        <v>1.7288081900950487</v>
      </c>
      <c r="AD973" s="112">
        <f>(幕後結果!$AF$2+幕後結果!$AF$4*幕後結果_最佳化!$R1974)*12/3</f>
        <v>4.4690311192138843</v>
      </c>
      <c r="AE973" s="112">
        <f>(幕後結果!$AG$2+幕後結果!$AG$4*幕後結果_最佳化!$S1974)*12/3</f>
        <v>0.69754509432038925</v>
      </c>
      <c r="AF973" s="112">
        <f>(幕後結果!$AH$2+幕後結果!$AH$4*幕後結果_最佳化!$T1974)*12/3</f>
        <v>-0.29042809223791044</v>
      </c>
      <c r="AG973" s="112">
        <f>(幕後結果!$AI$2+幕後結果!$AI$4*幕後結果_最佳化!$U1974)*12/3</f>
        <v>1.6697864618965976</v>
      </c>
      <c r="AH973" s="112">
        <f>(幕後結果!$AJ$2+幕後結果!$AJ$4*幕後結果_最佳化!$V1974)*12/3</f>
        <v>2.0645344569065385</v>
      </c>
      <c r="AI973" s="86">
        <f>(幕後結果!$AK$2+幕後結果!$AK$4*幕後結果_最佳化!$W1974)*12/3</f>
        <v>-0.31106378675588864</v>
      </c>
      <c r="AJ973" s="46"/>
      <c r="AK973" s="46"/>
      <c r="AL973" s="46"/>
      <c r="AM973" s="94">
        <v>972</v>
      </c>
      <c r="AN973" s="112">
        <f t="shared" si="196"/>
        <v>0.14305947147140355</v>
      </c>
      <c r="AO973" s="112">
        <f t="shared" si="197"/>
        <v>9.2347675734788831E-2</v>
      </c>
      <c r="AP973" s="112">
        <f t="shared" si="198"/>
        <v>0.1530658415721782</v>
      </c>
      <c r="AQ973" s="112">
        <f t="shared" si="199"/>
        <v>1.5485401776939389E-2</v>
      </c>
      <c r="AR973" s="112">
        <f t="shared" si="200"/>
        <v>0.15813376598567516</v>
      </c>
      <c r="AS973" s="112">
        <f t="shared" si="201"/>
        <v>5.6670689626133731E-2</v>
      </c>
      <c r="AT973" s="112">
        <f t="shared" si="202"/>
        <v>0.15531617359253072</v>
      </c>
      <c r="AU973" s="112">
        <f t="shared" si="203"/>
        <v>4.448290030058117E-2</v>
      </c>
      <c r="AV973" s="112">
        <f t="shared" si="204"/>
        <v>0.12380893739052473</v>
      </c>
      <c r="AW973" s="112">
        <f t="shared" si="205"/>
        <v>5.762914254924429E-2</v>
      </c>
      <c r="AX973" s="112">
        <f t="shared" si="206"/>
        <v>0.99999999999999978</v>
      </c>
      <c r="AY973" s="112">
        <f>SUMPRODUCT(AN973:AW973,幕後結果_最佳化!$Z$1005:$AI$1005)</f>
        <v>0.42293906070686105</v>
      </c>
      <c r="AZ973" s="112">
        <f>(SUMPRODUCT(AN973:AW973,MMULT(AN973:AW973,幕後結果!$AB$9:$AK$18)))*252</f>
        <v>5.3356213009551512E-2</v>
      </c>
      <c r="BA973" s="112">
        <f t="shared" si="207"/>
        <v>0.23098963831642214</v>
      </c>
      <c r="BB973" s="88">
        <f t="shared" si="208"/>
        <v>1.645264538603515</v>
      </c>
      <c r="BC973" s="46"/>
      <c r="BD973" s="46"/>
    </row>
    <row r="974" spans="1:56">
      <c r="A974" s="81">
        <v>973</v>
      </c>
      <c r="B974" s="112">
        <v>0.90234052659611774</v>
      </c>
      <c r="C974" s="112">
        <v>0.41758126942500673</v>
      </c>
      <c r="D974" s="112">
        <v>0.9807340684613246</v>
      </c>
      <c r="E974" s="112">
        <v>0.42237409212437793</v>
      </c>
      <c r="F974" s="112">
        <v>4.8476003705300252E-2</v>
      </c>
      <c r="G974" s="112">
        <v>0.61264751998352507</v>
      </c>
      <c r="H974" s="112">
        <v>0.89077008987811812</v>
      </c>
      <c r="I974" s="112">
        <v>0.41759238699209944</v>
      </c>
      <c r="J974" s="112">
        <v>0.48575338648417454</v>
      </c>
      <c r="K974" s="90">
        <v>0.64080312258635841</v>
      </c>
      <c r="L974" s="91"/>
      <c r="M974" s="92">
        <v>973</v>
      </c>
      <c r="N974" s="115">
        <v>1.2950037182526242</v>
      </c>
      <c r="O974" s="115">
        <v>-0.20808507714520935</v>
      </c>
      <c r="P974" s="115">
        <v>2.0691515980803428</v>
      </c>
      <c r="Q974" s="115">
        <v>-0.19582366809999882</v>
      </c>
      <c r="R974" s="115">
        <v>-1.6598133491632538</v>
      </c>
      <c r="S974" s="115">
        <v>0.28622609301837143</v>
      </c>
      <c r="T974" s="115">
        <v>1.2306339002068449</v>
      </c>
      <c r="U974" s="112">
        <v>-0.20805659971792353</v>
      </c>
      <c r="V974" s="112">
        <v>-3.571855785079335E-2</v>
      </c>
      <c r="W974" s="84">
        <v>0.36060633242475781</v>
      </c>
      <c r="X974" s="46"/>
      <c r="Y974" s="85">
        <v>973</v>
      </c>
      <c r="Z974" s="112">
        <f>(幕後結果!$AB$2+幕後結果!$AB$4*幕後結果_最佳化!$N1975)*12/3</f>
        <v>1.5595220554292017</v>
      </c>
      <c r="AA974" s="112">
        <f>(幕後結果!$AC$2+幕後結果!$AC$4*幕後結果_最佳化!$O1975)*12/3</f>
        <v>-1.5521586012905246</v>
      </c>
      <c r="AB974" s="112">
        <f>(幕後結果!$AD$2+幕後結果!$AD$4*幕後結果_最佳化!$P1975)*12/3</f>
        <v>2.6230384936524875</v>
      </c>
      <c r="AC974" s="112">
        <f>(幕後結果!$AE$2+幕後結果!$AE$4*幕後結果_最佳化!$Q1975)*12/3</f>
        <v>1.2747673248043188</v>
      </c>
      <c r="AD974" s="112">
        <f>(幕後結果!$AF$2+幕後結果!$AF$4*幕後結果_最佳化!$R1975)*12/3</f>
        <v>1.0350830816311976</v>
      </c>
      <c r="AE974" s="112">
        <f>(幕後結果!$AG$2+幕後結果!$AG$4*幕後結果_最佳化!$S1975)*12/3</f>
        <v>-0.18834097173622991</v>
      </c>
      <c r="AF974" s="112">
        <f>(幕後結果!$AH$2+幕後結果!$AH$4*幕後結果_最佳化!$T1975)*12/3</f>
        <v>0.61186523008487714</v>
      </c>
      <c r="AG974" s="112">
        <f>(幕後結果!$AI$2+幕後結果!$AI$4*幕後結果_最佳化!$U1975)*12/3</f>
        <v>0.67195958566300096</v>
      </c>
      <c r="AH974" s="112">
        <f>(幕後結果!$AJ$2+幕後結果!$AJ$4*幕後結果_最佳化!$V1975)*12/3</f>
        <v>1.272311101920458</v>
      </c>
      <c r="AI974" s="86">
        <f>(幕後結果!$AK$2+幕後結果!$AK$4*幕後結果_最佳化!$W1975)*12/3</f>
        <v>0.58425341547017628</v>
      </c>
      <c r="AJ974" s="46"/>
      <c r="AK974" s="46"/>
      <c r="AL974" s="46"/>
      <c r="AM974" s="94">
        <v>973</v>
      </c>
      <c r="AN974" s="112">
        <f t="shared" si="196"/>
        <v>6.7038888806785574E-2</v>
      </c>
      <c r="AO974" s="112">
        <f t="shared" si="197"/>
        <v>4.4314152121972032E-2</v>
      </c>
      <c r="AP974" s="112">
        <f t="shared" si="198"/>
        <v>0.19964661956257138</v>
      </c>
      <c r="AQ974" s="112">
        <f t="shared" si="199"/>
        <v>8.7564993065302865E-3</v>
      </c>
      <c r="AR974" s="112">
        <f t="shared" si="200"/>
        <v>0.19170245729513563</v>
      </c>
      <c r="AS974" s="112">
        <f t="shared" si="201"/>
        <v>0.18135270606106998</v>
      </c>
      <c r="AT974" s="112">
        <f t="shared" si="202"/>
        <v>2.3043979998007915E-2</v>
      </c>
      <c r="AU974" s="112">
        <f t="shared" si="203"/>
        <v>0.12283424573533402</v>
      </c>
      <c r="AV974" s="112">
        <f t="shared" si="204"/>
        <v>5.7622386687845063E-2</v>
      </c>
      <c r="AW974" s="112">
        <f t="shared" si="205"/>
        <v>0.10368806442474818</v>
      </c>
      <c r="AX974" s="112">
        <f t="shared" si="206"/>
        <v>1</v>
      </c>
      <c r="AY974" s="112">
        <f>SUMPRODUCT(AN974:AW974,幕後結果_最佳化!$Z$1005:$AI$1005)</f>
        <v>0.53701099030899058</v>
      </c>
      <c r="AZ974" s="112">
        <f>(SUMPRODUCT(AN974:AW974,MMULT(AN974:AW974,幕後結果!$AB$9:$AK$18)))*252</f>
        <v>6.006042995306056E-2</v>
      </c>
      <c r="BA974" s="112">
        <f t="shared" si="207"/>
        <v>0.24507229536008462</v>
      </c>
      <c r="BB974" s="88">
        <f t="shared" si="208"/>
        <v>2.0161846102718117</v>
      </c>
      <c r="BC974" s="46"/>
      <c r="BD974" s="46"/>
    </row>
    <row r="975" spans="1:56">
      <c r="A975" s="81">
        <v>974</v>
      </c>
      <c r="B975" s="112">
        <v>0.2952222396041424</v>
      </c>
      <c r="C975" s="112">
        <v>0.17103202190846778</v>
      </c>
      <c r="D975" s="112">
        <v>0.72630006271781022</v>
      </c>
      <c r="E975" s="112">
        <v>0.25090412887678881</v>
      </c>
      <c r="F975" s="112">
        <v>0.75541889174326626</v>
      </c>
      <c r="G975" s="112">
        <v>0.11439062917350085</v>
      </c>
      <c r="H975" s="112">
        <v>0.49702616085566942</v>
      </c>
      <c r="I975" s="112">
        <v>0.76592251452715154</v>
      </c>
      <c r="J975" s="112">
        <v>0.38056933755965461</v>
      </c>
      <c r="K975" s="90">
        <v>0.9105731973291149</v>
      </c>
      <c r="L975" s="91"/>
      <c r="M975" s="92">
        <v>974</v>
      </c>
      <c r="N975" s="115">
        <v>-0.53819203375700864</v>
      </c>
      <c r="O975" s="115">
        <v>-0.95009488142936083</v>
      </c>
      <c r="P975" s="115">
        <v>0.60166091098410979</v>
      </c>
      <c r="Q975" s="115">
        <v>-0.67164730128972505</v>
      </c>
      <c r="R975" s="115">
        <v>0.69164194025341819</v>
      </c>
      <c r="S975" s="115">
        <v>-1.2035042225179788</v>
      </c>
      <c r="T975" s="115">
        <v>-7.4543783199875046E-3</v>
      </c>
      <c r="U975" s="112">
        <v>0.72548430352779636</v>
      </c>
      <c r="V975" s="112">
        <v>-0.30398584515062438</v>
      </c>
      <c r="W975" s="84">
        <v>1.3442931637286719</v>
      </c>
      <c r="X975" s="46"/>
      <c r="Y975" s="85">
        <v>974</v>
      </c>
      <c r="Z975" s="112">
        <f>(幕後結果!$AB$2+幕後結果!$AB$4*幕後結果_最佳化!$N1976)*12/3</f>
        <v>-0.71648285804933742</v>
      </c>
      <c r="AA975" s="112">
        <f>(幕後結果!$AC$2+幕後結果!$AC$4*幕後結果_最佳化!$O1976)*12/3</f>
        <v>-2.7339795727882112</v>
      </c>
      <c r="AB975" s="112">
        <f>(幕後結果!$AD$2+幕後結果!$AD$4*幕後結果_最佳化!$P1976)*12/3</f>
        <v>0.72478600343740351</v>
      </c>
      <c r="AC975" s="112">
        <f>(幕後結果!$AE$2+幕後結果!$AE$4*幕後結果_最佳化!$Q1976)*12/3</f>
        <v>0.346200042030331</v>
      </c>
      <c r="AD975" s="112">
        <f>(幕後結果!$AF$2+幕後結果!$AF$4*幕後結果_最佳化!$R1976)*12/3</f>
        <v>2.3239950892804493</v>
      </c>
      <c r="AE975" s="112">
        <f>(幕後結果!$AG$2+幕後結果!$AG$4*幕後結果_最佳化!$S1976)*12/3</f>
        <v>-1.5136412753424928</v>
      </c>
      <c r="AF975" s="112">
        <f>(幕後結果!$AH$2+幕後結果!$AH$4*幕後結果_最佳化!$T1976)*12/3</f>
        <v>-2.9442086844203172E-2</v>
      </c>
      <c r="AG975" s="112">
        <f>(幕後結果!$AI$2+幕後結果!$AI$4*幕後結果_最佳化!$U1976)*12/3</f>
        <v>0.13836646022019475</v>
      </c>
      <c r="AH975" s="112">
        <f>(幕後結果!$AJ$2+幕後結果!$AJ$4*幕後結果_最佳化!$V1976)*12/3</f>
        <v>1.0961557184483419</v>
      </c>
      <c r="AI975" s="86">
        <f>(幕後結果!$AK$2+幕後結果!$AK$4*幕後結果_最佳化!$W1976)*12/3</f>
        <v>0.69089545130158536</v>
      </c>
      <c r="AJ975" s="46"/>
      <c r="AK975" s="46"/>
      <c r="AL975" s="46"/>
      <c r="AM975" s="94">
        <v>974</v>
      </c>
      <c r="AN975" s="112">
        <f t="shared" si="196"/>
        <v>5.0161312962347888E-2</v>
      </c>
      <c r="AO975" s="112">
        <f t="shared" si="197"/>
        <v>3.8042379891444156E-2</v>
      </c>
      <c r="AP975" s="112">
        <f t="shared" si="198"/>
        <v>7.1644219446081625E-2</v>
      </c>
      <c r="AQ975" s="112">
        <f t="shared" si="199"/>
        <v>0.20803929483762712</v>
      </c>
      <c r="AR975" s="112">
        <f t="shared" si="200"/>
        <v>0.20428907012752814</v>
      </c>
      <c r="AS975" s="112">
        <f t="shared" si="201"/>
        <v>3.6099524879296643E-2</v>
      </c>
      <c r="AT975" s="112">
        <f t="shared" si="202"/>
        <v>0.20928172612668597</v>
      </c>
      <c r="AU975" s="112">
        <f t="shared" si="203"/>
        <v>4.729927056034481E-3</v>
      </c>
      <c r="AV975" s="112">
        <f t="shared" si="204"/>
        <v>5.746019863532676E-2</v>
      </c>
      <c r="AW975" s="112">
        <f t="shared" si="205"/>
        <v>0.12025234603762718</v>
      </c>
      <c r="AX975" s="112">
        <f t="shared" si="206"/>
        <v>1</v>
      </c>
      <c r="AY975" s="112">
        <f>SUMPRODUCT(AN975:AW975,幕後結果_最佳化!$Z$1005:$AI$1005)</f>
        <v>0.65386774539191961</v>
      </c>
      <c r="AZ975" s="112">
        <f>(SUMPRODUCT(AN975:AW975,MMULT(AN975:AW975,幕後結果!$AB$9:$AK$18)))*252</f>
        <v>4.8339316676837898E-2</v>
      </c>
      <c r="BA975" s="112">
        <f t="shared" si="207"/>
        <v>0.21986204009978144</v>
      </c>
      <c r="BB975" s="88">
        <f t="shared" si="208"/>
        <v>2.778868717467736</v>
      </c>
      <c r="BC975" s="46"/>
      <c r="BD975" s="46"/>
    </row>
    <row r="976" spans="1:56">
      <c r="A976" s="81">
        <v>975</v>
      </c>
      <c r="B976" s="112">
        <v>0.39931514150908076</v>
      </c>
      <c r="C976" s="112">
        <v>0.95729112640509229</v>
      </c>
      <c r="D976" s="112">
        <v>0.75062028618519849</v>
      </c>
      <c r="E976" s="112">
        <v>0.22854482799885201</v>
      </c>
      <c r="F976" s="112">
        <v>0.22975670763890332</v>
      </c>
      <c r="G976" s="112">
        <v>0.88210300726814284</v>
      </c>
      <c r="H976" s="112">
        <v>0.72999645580552075</v>
      </c>
      <c r="I976" s="112">
        <v>0.81339548149517849</v>
      </c>
      <c r="J976" s="112">
        <v>0.72271231754156373</v>
      </c>
      <c r="K976" s="90">
        <v>0.41212138247202978</v>
      </c>
      <c r="L976" s="91"/>
      <c r="M976" s="92">
        <v>975</v>
      </c>
      <c r="N976" s="115">
        <v>-0.25512017397825126</v>
      </c>
      <c r="O976" s="115">
        <v>1.7200808444437627</v>
      </c>
      <c r="P976" s="115">
        <v>0.67644299445237155</v>
      </c>
      <c r="Q976" s="115">
        <v>-0.74364766960043238</v>
      </c>
      <c r="R976" s="115">
        <v>-0.73964831786353336</v>
      </c>
      <c r="S976" s="115">
        <v>1.1855653685143477</v>
      </c>
      <c r="T976" s="115">
        <v>0.61280227203625381</v>
      </c>
      <c r="U976" s="112">
        <v>0.89047844578720847</v>
      </c>
      <c r="V976" s="112">
        <v>0.59091799982467741</v>
      </c>
      <c r="W976" s="84">
        <v>-0.22209135832484145</v>
      </c>
      <c r="X976" s="46"/>
      <c r="Y976" s="85">
        <v>975</v>
      </c>
      <c r="Z976" s="112">
        <f>(幕後結果!$AB$2+幕後結果!$AB$4*幕後結果_最佳化!$N1977)*12/3</f>
        <v>-0.36503487819356994</v>
      </c>
      <c r="AA976" s="112">
        <f>(幕後結果!$AC$2+幕後結果!$AC$4*幕後結果_最佳化!$O1977)*12/3</f>
        <v>0.97031202670932559</v>
      </c>
      <c r="AB976" s="112">
        <f>(幕後結果!$AD$2+幕後結果!$AD$4*幕後結果_最佳化!$P1977)*12/3</f>
        <v>1.1459945722525477</v>
      </c>
      <c r="AC976" s="112">
        <f>(幕後結果!$AE$2+幕後結果!$AE$4*幕後結果_最佳化!$Q1977)*12/3</f>
        <v>0.79048336533998176</v>
      </c>
      <c r="AD976" s="112">
        <f>(幕後結果!$AF$2+幕後結果!$AF$4*幕後結果_最佳化!$R1977)*12/3</f>
        <v>1.6656538745351994</v>
      </c>
      <c r="AE976" s="112">
        <f>(幕後結果!$AG$2+幕後結果!$AG$4*幕後結果_最佳化!$S1977)*12/3</f>
        <v>1.4528865586331536</v>
      </c>
      <c r="AF976" s="112">
        <f>(幕後結果!$AH$2+幕後結果!$AH$4*幕後結果_最佳化!$T1977)*12/3</f>
        <v>0.38414071829869334</v>
      </c>
      <c r="AG976" s="112">
        <f>(幕後結果!$AI$2+幕後結果!$AI$4*幕後結果_最佳化!$U1977)*12/3</f>
        <v>1.2091567344998251</v>
      </c>
      <c r="AH976" s="112">
        <f>(幕後結果!$AJ$2+幕後結果!$AJ$4*幕後結果_最佳化!$V1977)*12/3</f>
        <v>1.5151016452420285</v>
      </c>
      <c r="AI976" s="86">
        <f>(幕後結果!$AK$2+幕後結果!$AK$4*幕後結果_最佳化!$W1977)*12/3</f>
        <v>0.54316913236290643</v>
      </c>
      <c r="AJ976" s="46"/>
      <c r="AK976" s="46"/>
      <c r="AL976" s="46"/>
      <c r="AM976" s="94">
        <v>975</v>
      </c>
      <c r="AN976" s="112">
        <f t="shared" si="196"/>
        <v>0.10019456217320404</v>
      </c>
      <c r="AO976" s="112">
        <f t="shared" si="197"/>
        <v>0.12066997464567789</v>
      </c>
      <c r="AP976" s="112">
        <f t="shared" si="198"/>
        <v>8.4868724991206998E-2</v>
      </c>
      <c r="AQ976" s="112">
        <f t="shared" si="199"/>
        <v>0.16346419447168667</v>
      </c>
      <c r="AR976" s="112">
        <f t="shared" si="200"/>
        <v>0.13756916876870601</v>
      </c>
      <c r="AS976" s="112">
        <f t="shared" si="201"/>
        <v>1.6544362952238802E-2</v>
      </c>
      <c r="AT976" s="112">
        <f t="shared" si="202"/>
        <v>9.7546665311972994E-2</v>
      </c>
      <c r="AU976" s="112">
        <f t="shared" si="203"/>
        <v>0.17835829085498064</v>
      </c>
      <c r="AV976" s="112">
        <f t="shared" si="204"/>
        <v>3.4928163091545839E-2</v>
      </c>
      <c r="AW976" s="112">
        <f t="shared" si="205"/>
        <v>6.5855892738780092E-2</v>
      </c>
      <c r="AX976" s="112">
        <f t="shared" si="206"/>
        <v>0.99999999999999989</v>
      </c>
      <c r="AY976" s="112">
        <f>SUMPRODUCT(AN976:AW976,幕後結果_最佳化!$Z$1005:$AI$1005)</f>
        <v>0.4047499616565407</v>
      </c>
      <c r="AZ976" s="112">
        <f>(SUMPRODUCT(AN976:AW976,MMULT(AN976:AW976,幕後結果!$AB$9:$AK$18)))*252</f>
        <v>5.8500409279569079E-2</v>
      </c>
      <c r="BA976" s="112">
        <f t="shared" si="207"/>
        <v>0.24186857852885538</v>
      </c>
      <c r="BB976" s="88">
        <f t="shared" si="208"/>
        <v>1.4960602317897664</v>
      </c>
      <c r="BC976" s="46"/>
      <c r="BD976" s="46"/>
    </row>
    <row r="977" spans="1:56">
      <c r="A977" s="81">
        <v>976</v>
      </c>
      <c r="B977" s="112">
        <v>0.36406515009467832</v>
      </c>
      <c r="C977" s="112">
        <v>0.51914744897735843</v>
      </c>
      <c r="D977" s="112">
        <v>0.61780939025054149</v>
      </c>
      <c r="E977" s="112">
        <v>0.68532684250967835</v>
      </c>
      <c r="F977" s="112">
        <v>0.73506955757783365</v>
      </c>
      <c r="G977" s="112">
        <v>2.7784923918551696E-2</v>
      </c>
      <c r="H977" s="112">
        <v>0.22245008231334884</v>
      </c>
      <c r="I977" s="112">
        <v>0.658676815530292</v>
      </c>
      <c r="J977" s="112">
        <v>0.32444613684030932</v>
      </c>
      <c r="K977" s="90">
        <v>0.26817961373204779</v>
      </c>
      <c r="L977" s="91"/>
      <c r="M977" s="92">
        <v>976</v>
      </c>
      <c r="N977" s="115">
        <v>-0.34761372119446576</v>
      </c>
      <c r="O977" s="115">
        <v>4.8013978724251768E-2</v>
      </c>
      <c r="P977" s="115">
        <v>0.299732482682324</v>
      </c>
      <c r="Q977" s="115">
        <v>0.48264712145531352</v>
      </c>
      <c r="R977" s="115">
        <v>0.62821838992417245</v>
      </c>
      <c r="S977" s="115">
        <v>-1.9143938730672914</v>
      </c>
      <c r="T977" s="115">
        <v>-0.76394475597325684</v>
      </c>
      <c r="U977" s="112">
        <v>0.4088545988758609</v>
      </c>
      <c r="V977" s="112">
        <v>-0.45530160229556638</v>
      </c>
      <c r="W977" s="84">
        <v>-0.61832787995548832</v>
      </c>
      <c r="X977" s="46"/>
      <c r="Y977" s="85">
        <v>976</v>
      </c>
      <c r="Z977" s="112">
        <f>(幕後結果!$AB$2+幕後結果!$AB$4*幕後結果_最佳化!$N1978)*12/3</f>
        <v>-0.47987027844931812</v>
      </c>
      <c r="AA977" s="112">
        <f>(幕後結果!$AC$2+幕後結果!$AC$4*幕後結果_最佳化!$O1978)*12/3</f>
        <v>-1.341954362949761</v>
      </c>
      <c r="AB977" s="112">
        <f>(幕後結果!$AD$2+幕後結果!$AD$4*幕後結果_最佳化!$P1978)*12/3</f>
        <v>0.62210364126189444</v>
      </c>
      <c r="AC977" s="112">
        <f>(幕後結果!$AE$2+幕後結果!$AE$4*幕後結果_最佳化!$Q1978)*12/3</f>
        <v>1.2961136265283948</v>
      </c>
      <c r="AD977" s="112">
        <f>(幕後結果!$AF$2+幕後結果!$AF$4*幕後結果_最佳化!$R1978)*12/3</f>
        <v>2.7803608544030318</v>
      </c>
      <c r="AE977" s="112">
        <f>(幕後結果!$AG$2+幕後結果!$AG$4*幕後結果_最佳化!$S1978)*12/3</f>
        <v>-1.8753495358851262</v>
      </c>
      <c r="AF977" s="112">
        <f>(幕後結果!$AH$2+幕後結果!$AH$4*幕後結果_最佳化!$T1978)*12/3</f>
        <v>-0.34047293952500651</v>
      </c>
      <c r="AG977" s="112">
        <f>(幕後結果!$AI$2+幕後結果!$AI$4*幕後結果_最佳化!$U1978)*12/3</f>
        <v>0.62554925080712964</v>
      </c>
      <c r="AH977" s="112">
        <f>(幕後結果!$AJ$2+幕後結果!$AJ$4*幕後結果_最佳化!$V1978)*12/3</f>
        <v>0.74667502856414814</v>
      </c>
      <c r="AI977" s="86">
        <f>(幕後結果!$AK$2+幕後結果!$AK$4*幕後結果_最佳化!$W1978)*12/3</f>
        <v>-0.4005316016068825</v>
      </c>
      <c r="AJ977" s="46"/>
      <c r="AK977" s="46"/>
      <c r="AL977" s="46"/>
      <c r="AM977" s="94">
        <v>976</v>
      </c>
      <c r="AN977" s="112">
        <f t="shared" si="196"/>
        <v>8.3373370586630927E-2</v>
      </c>
      <c r="AO977" s="112">
        <f t="shared" si="197"/>
        <v>0.1149858971981072</v>
      </c>
      <c r="AP977" s="112">
        <f t="shared" si="198"/>
        <v>7.9421559135132311E-2</v>
      </c>
      <c r="AQ977" s="112">
        <f t="shared" si="199"/>
        <v>6.6865598576589427E-2</v>
      </c>
      <c r="AR977" s="112">
        <f t="shared" si="200"/>
        <v>0.13726333468246443</v>
      </c>
      <c r="AS977" s="112">
        <f t="shared" si="201"/>
        <v>0.11386979246152198</v>
      </c>
      <c r="AT977" s="112">
        <f t="shared" si="202"/>
        <v>0.17917767914542471</v>
      </c>
      <c r="AU977" s="112">
        <f t="shared" si="203"/>
        <v>0.10972765114208684</v>
      </c>
      <c r="AV977" s="112">
        <f t="shared" si="204"/>
        <v>0.10051385372663496</v>
      </c>
      <c r="AW977" s="112">
        <f t="shared" si="205"/>
        <v>1.4801263345407335E-2</v>
      </c>
      <c r="AX977" s="112">
        <f t="shared" si="206"/>
        <v>1</v>
      </c>
      <c r="AY977" s="112">
        <f>SUMPRODUCT(AN977:AW977,幕後結果_最佳化!$Z$1005:$AI$1005)</f>
        <v>0.35543733032859359</v>
      </c>
      <c r="AZ977" s="112">
        <f>(SUMPRODUCT(AN977:AW977,MMULT(AN977:AW977,幕後結果!$AB$9:$AK$18)))*252</f>
        <v>4.9937325312247829E-2</v>
      </c>
      <c r="BA977" s="112">
        <f t="shared" si="207"/>
        <v>0.22346660894247228</v>
      </c>
      <c r="BB977" s="88">
        <f t="shared" si="208"/>
        <v>1.3985862666804556</v>
      </c>
      <c r="BC977" s="46"/>
      <c r="BD977" s="46"/>
    </row>
    <row r="978" spans="1:56">
      <c r="A978" s="81">
        <v>977</v>
      </c>
      <c r="B978" s="112">
        <v>0.84772265325065277</v>
      </c>
      <c r="C978" s="112">
        <v>0.89739126765924526</v>
      </c>
      <c r="D978" s="112">
        <v>0.90711687263476026</v>
      </c>
      <c r="E978" s="112">
        <v>0.78663470424389792</v>
      </c>
      <c r="F978" s="112">
        <v>0.92901154795783225</v>
      </c>
      <c r="G978" s="112">
        <v>0.76720406020997167</v>
      </c>
      <c r="H978" s="112">
        <v>0.85846502195101793</v>
      </c>
      <c r="I978" s="112">
        <v>0.58423140282660091</v>
      </c>
      <c r="J978" s="112">
        <v>0.64529921822212466</v>
      </c>
      <c r="K978" s="90">
        <v>0.41611695063594145</v>
      </c>
      <c r="L978" s="91"/>
      <c r="M978" s="92">
        <v>977</v>
      </c>
      <c r="N978" s="115">
        <v>1.0267149798428419</v>
      </c>
      <c r="O978" s="115">
        <v>1.2668261356619861</v>
      </c>
      <c r="P978" s="115">
        <v>1.3232078844417472</v>
      </c>
      <c r="Q978" s="115">
        <v>0.79479872718797895</v>
      </c>
      <c r="R978" s="115">
        <v>1.4684688776592736</v>
      </c>
      <c r="S978" s="115">
        <v>0.72967007099601733</v>
      </c>
      <c r="T978" s="115">
        <v>1.0734484500233505</v>
      </c>
      <c r="U978" s="112">
        <v>0.21273047605224454</v>
      </c>
      <c r="V978" s="112">
        <v>0.37265992896045658</v>
      </c>
      <c r="W978" s="84">
        <v>-0.21183738506973829</v>
      </c>
      <c r="X978" s="46"/>
      <c r="Y978" s="85">
        <v>977</v>
      </c>
      <c r="Z978" s="112">
        <f>(幕後結果!$AB$2+幕後結果!$AB$4*幕後結果_最佳化!$N1979)*12/3</f>
        <v>1.2264280657763094</v>
      </c>
      <c r="AA978" s="112">
        <f>(幕後結果!$AC$2+幕後結果!$AC$4*幕後結果_最佳化!$O1979)*12/3</f>
        <v>0.45706632504889333</v>
      </c>
      <c r="AB978" s="112">
        <f>(幕後結果!$AD$2+幕後結果!$AD$4*幕後結果_最佳化!$P1979)*12/3</f>
        <v>2.0460873803523203</v>
      </c>
      <c r="AC978" s="112">
        <f>(幕後結果!$AE$2+幕後結果!$AE$4*幕後結果_最佳化!$Q1979)*12/3</f>
        <v>2.0564884359058899</v>
      </c>
      <c r="AD978" s="112">
        <f>(幕後結果!$AF$2+幕後結果!$AF$4*幕後結果_最佳化!$R1979)*12/3</f>
        <v>4.5928379002237083</v>
      </c>
      <c r="AE978" s="112">
        <f>(幕後結果!$AG$2+幕後結果!$AG$4*幕後結果_最佳化!$S1979)*12/3</f>
        <v>1.3616715589717889</v>
      </c>
      <c r="AF978" s="112">
        <f>(幕後結果!$AH$2+幕後結果!$AH$4*幕後結果_最佳化!$T1979)*12/3</f>
        <v>1.0888295690174479</v>
      </c>
      <c r="AG978" s="112">
        <f>(幕後結果!$AI$2+幕後結果!$AI$4*幕後結果_最佳化!$U1979)*12/3</f>
        <v>2.0350642828656738</v>
      </c>
      <c r="AH978" s="112">
        <f>(幕後結果!$AJ$2+幕後結果!$AJ$4*幕後結果_最佳化!$V1979)*12/3</f>
        <v>2.404912363495205</v>
      </c>
      <c r="AI978" s="86">
        <f>(幕後結果!$AK$2+幕後結果!$AK$4*幕後結果_最佳化!$W1979)*12/3</f>
        <v>1.1362152998704063</v>
      </c>
      <c r="AJ978" s="46"/>
      <c r="AK978" s="46"/>
      <c r="AL978" s="46"/>
      <c r="AM978" s="94">
        <v>977</v>
      </c>
      <c r="AN978" s="112">
        <f t="shared" si="196"/>
        <v>6.1681128264986847E-2</v>
      </c>
      <c r="AO978" s="112">
        <f t="shared" si="197"/>
        <v>8.694317441836566E-2</v>
      </c>
      <c r="AP978" s="112">
        <f t="shared" si="198"/>
        <v>2.9026442851743058E-2</v>
      </c>
      <c r="AQ978" s="112">
        <f t="shared" si="199"/>
        <v>5.099581406125852E-2</v>
      </c>
      <c r="AR978" s="112">
        <f t="shared" si="200"/>
        <v>0.10176770088168853</v>
      </c>
      <c r="AS978" s="112">
        <f t="shared" si="201"/>
        <v>0.16703511143543245</v>
      </c>
      <c r="AT978" s="112">
        <f t="shared" si="202"/>
        <v>4.6333855441576366E-2</v>
      </c>
      <c r="AU978" s="112">
        <f t="shared" si="203"/>
        <v>0.14822193336918107</v>
      </c>
      <c r="AV978" s="112">
        <f t="shared" si="204"/>
        <v>0.14779789520593489</v>
      </c>
      <c r="AW978" s="112">
        <f t="shared" si="205"/>
        <v>0.16019694406983256</v>
      </c>
      <c r="AX978" s="112">
        <f t="shared" si="206"/>
        <v>0.99999999999999989</v>
      </c>
      <c r="AY978" s="112">
        <f>SUMPRODUCT(AN978:AW978,幕後結果_最佳化!$Z$1005:$AI$1005)</f>
        <v>0.37223540325631244</v>
      </c>
      <c r="AZ978" s="112">
        <f>(SUMPRODUCT(AN978:AW978,MMULT(AN978:AW978,幕後結果!$AB$9:$AK$18)))*252</f>
        <v>5.4141360506885686E-2</v>
      </c>
      <c r="BA978" s="112">
        <f t="shared" si="207"/>
        <v>0.23268296135919725</v>
      </c>
      <c r="BB978" s="88">
        <f t="shared" si="208"/>
        <v>1.4153825502844231</v>
      </c>
      <c r="BC978" s="46"/>
      <c r="BD978" s="46"/>
    </row>
    <row r="979" spans="1:56">
      <c r="A979" s="81">
        <v>978</v>
      </c>
      <c r="B979" s="112">
        <v>0.51206740425317054</v>
      </c>
      <c r="C979" s="112">
        <v>0.66135912437590449</v>
      </c>
      <c r="D979" s="112">
        <v>2.5747949847306106E-2</v>
      </c>
      <c r="E979" s="112">
        <v>0.73223601347427714</v>
      </c>
      <c r="F979" s="112">
        <v>0.39383236154350043</v>
      </c>
      <c r="G979" s="112">
        <v>0.32697539512033469</v>
      </c>
      <c r="H979" s="112">
        <v>0.68396253367637416</v>
      </c>
      <c r="I979" s="112">
        <v>7.3695517881947392E-2</v>
      </c>
      <c r="J979" s="112">
        <v>0.31933915150551062</v>
      </c>
      <c r="K979" s="90">
        <v>0.15104877362892677</v>
      </c>
      <c r="L979" s="91"/>
      <c r="M979" s="92">
        <v>978</v>
      </c>
      <c r="N979" s="115">
        <v>3.0253110932504507E-2</v>
      </c>
      <c r="O979" s="115">
        <v>0.41617527438138674</v>
      </c>
      <c r="P979" s="115">
        <v>-1.9473240288573084</v>
      </c>
      <c r="Q979" s="115">
        <v>0.61958966446432062</v>
      </c>
      <c r="R979" s="115">
        <v>-0.2693443282675565</v>
      </c>
      <c r="S979" s="115">
        <v>-0.44828047471604687</v>
      </c>
      <c r="T979" s="115">
        <v>0.47880841077828384</v>
      </c>
      <c r="U979" s="112">
        <v>-1.4488086202934995</v>
      </c>
      <c r="V979" s="112">
        <v>-0.46954755295609296</v>
      </c>
      <c r="W979" s="84">
        <v>-1.03194571785887</v>
      </c>
      <c r="X979" s="46"/>
      <c r="Y979" s="85">
        <v>978</v>
      </c>
      <c r="Z979" s="112">
        <f>(幕後結果!$AB$2+幕後結果!$AB$4*幕後結果_最佳化!$N1980)*12/3</f>
        <v>-1.0729563051764902E-2</v>
      </c>
      <c r="AA979" s="112">
        <f>(幕後結果!$AC$2+幕後結果!$AC$4*幕後結果_最佳化!$O1980)*12/3</f>
        <v>-0.80177026079316727</v>
      </c>
      <c r="AB979" s="112">
        <f>(幕後結果!$AD$2+幕後結果!$AD$4*幕後結果_最佳化!$P1980)*12/3</f>
        <v>-1.1725260332111409</v>
      </c>
      <c r="AC979" s="112">
        <f>(幕後結果!$AE$2+幕後結果!$AE$4*幕後結果_最佳化!$Q1980)*12/3</f>
        <v>0.95191064579441786</v>
      </c>
      <c r="AD979" s="112">
        <f>(幕後結果!$AF$2+幕後結果!$AF$4*幕後結果_最佳化!$R1980)*12/3</f>
        <v>1.7665956771475779</v>
      </c>
      <c r="AE979" s="112">
        <f>(幕後結果!$AG$2+幕後結果!$AG$4*幕後結果_最佳化!$S1980)*12/3</f>
        <v>-0.50733750366479125</v>
      </c>
      <c r="AF979" s="112">
        <f>(幕後結果!$AH$2+幕後結果!$AH$4*幕後結果_最佳化!$T1980)*12/3</f>
        <v>0.12299446522421782</v>
      </c>
      <c r="AG979" s="112">
        <f>(幕後結果!$AI$2+幕後結果!$AI$4*幕後結果_最佳化!$U1980)*12/3</f>
        <v>-0.64741865777266527</v>
      </c>
      <c r="AH979" s="112">
        <f>(幕後結果!$AJ$2+幕後結果!$AJ$4*幕後結果_最佳化!$V1980)*12/3</f>
        <v>0.66115135349027332</v>
      </c>
      <c r="AI979" s="86">
        <f>(幕後結果!$AK$2+幕後結果!$AK$4*幕後結果_最佳化!$W1980)*12/3</f>
        <v>-0.70812278100804849</v>
      </c>
      <c r="AJ979" s="46"/>
      <c r="AK979" s="46"/>
      <c r="AL979" s="46"/>
      <c r="AM979" s="94">
        <v>978</v>
      </c>
      <c r="AN979" s="112">
        <f t="shared" si="196"/>
        <v>0.13259549032716328</v>
      </c>
      <c r="AO979" s="112">
        <f t="shared" si="197"/>
        <v>8.3500549810554298E-2</v>
      </c>
      <c r="AP979" s="112">
        <f t="shared" si="198"/>
        <v>7.3149954533529335E-2</v>
      </c>
      <c r="AQ979" s="112">
        <f t="shared" si="199"/>
        <v>3.5382441962089062E-2</v>
      </c>
      <c r="AR979" s="112">
        <f t="shared" si="200"/>
        <v>0.18249093786401493</v>
      </c>
      <c r="AS979" s="112">
        <f t="shared" si="201"/>
        <v>0.16221062225538543</v>
      </c>
      <c r="AT979" s="112">
        <f t="shared" si="202"/>
        <v>0.11482770550659263</v>
      </c>
      <c r="AU979" s="112">
        <f t="shared" si="203"/>
        <v>0.19899331637303438</v>
      </c>
      <c r="AV979" s="112">
        <f t="shared" si="204"/>
        <v>3.7905465693364761E-3</v>
      </c>
      <c r="AW979" s="112">
        <f t="shared" si="205"/>
        <v>1.3058434798300224E-2</v>
      </c>
      <c r="AX979" s="112">
        <f t="shared" si="206"/>
        <v>1</v>
      </c>
      <c r="AY979" s="112">
        <f>SUMPRODUCT(AN979:AW979,幕後結果_最佳化!$Z$1005:$AI$1005)</f>
        <v>0.37742983279983211</v>
      </c>
      <c r="AZ979" s="112">
        <f>(SUMPRODUCT(AN979:AW979,MMULT(AN979:AW979,幕後結果!$AB$9:$AK$18)))*252</f>
        <v>6.1871926770079751E-2</v>
      </c>
      <c r="BA979" s="112">
        <f t="shared" si="207"/>
        <v>0.24874068177537778</v>
      </c>
      <c r="BB979" s="88">
        <f t="shared" si="208"/>
        <v>1.3448939289389148</v>
      </c>
      <c r="BC979" s="46"/>
      <c r="BD979" s="46"/>
    </row>
    <row r="980" spans="1:56">
      <c r="A980" s="81">
        <v>979</v>
      </c>
      <c r="B980" s="112">
        <v>0.51687242595031924</v>
      </c>
      <c r="C980" s="112">
        <v>0.77005663647206846</v>
      </c>
      <c r="D980" s="112">
        <v>0.7099808697679213</v>
      </c>
      <c r="E980" s="112">
        <v>0.44265084466433646</v>
      </c>
      <c r="F980" s="112">
        <v>0.90886120732798203</v>
      </c>
      <c r="G980" s="112">
        <v>0.65174743028666793</v>
      </c>
      <c r="H980" s="112">
        <v>0.77561962033315535</v>
      </c>
      <c r="I980" s="112">
        <v>0.13330554613338519</v>
      </c>
      <c r="J980" s="112">
        <v>0.9940749870981398</v>
      </c>
      <c r="K980" s="90">
        <v>0.71721828647272678</v>
      </c>
      <c r="L980" s="91"/>
      <c r="M980" s="92">
        <v>979</v>
      </c>
      <c r="N980" s="115">
        <v>4.2305515991551169E-2</v>
      </c>
      <c r="O980" s="115">
        <v>0.73903338214315395</v>
      </c>
      <c r="P980" s="115">
        <v>0.55332883375642028</v>
      </c>
      <c r="Q980" s="115">
        <v>-0.14425173519512</v>
      </c>
      <c r="R980" s="115">
        <v>1.333775064655681</v>
      </c>
      <c r="S980" s="115">
        <v>0.39004247418148885</v>
      </c>
      <c r="T980" s="115">
        <v>0.75748264530243214</v>
      </c>
      <c r="U980" s="112">
        <v>-1.1109007043992138</v>
      </c>
      <c r="V980" s="112">
        <v>2.5165792166663947</v>
      </c>
      <c r="W980" s="84">
        <v>0.57459767174009768</v>
      </c>
      <c r="X980" s="46"/>
      <c r="Y980" s="85">
        <v>979</v>
      </c>
      <c r="Z980" s="112">
        <f>(幕後結果!$AB$2+幕後結果!$AB$4*幕後結果_最佳化!$N1981)*12/3</f>
        <v>4.2341052327335357E-3</v>
      </c>
      <c r="AA980" s="112">
        <f>(幕後結果!$AC$2+幕後結果!$AC$4*幕後結果_最佳化!$O1981)*12/3</f>
        <v>-0.35580106888893548</v>
      </c>
      <c r="AB980" s="112">
        <f>(幕後結果!$AD$2+幕後結果!$AD$4*幕後結果_最佳化!$P1981)*12/3</f>
        <v>1.0293236507921315</v>
      </c>
      <c r="AC980" s="112">
        <f>(幕後結果!$AE$2+幕後結果!$AE$4*幕後結果_最佳化!$Q1981)*12/3</f>
        <v>1.0440861857582955</v>
      </c>
      <c r="AD980" s="112">
        <f>(幕後結果!$AF$2+幕後結果!$AF$4*幕後結果_最佳化!$R1981)*12/3</f>
        <v>3.6981849896954397</v>
      </c>
      <c r="AE980" s="112">
        <f>(幕後結果!$AG$2+幕後結果!$AG$4*幕後結果_最佳化!$S1981)*12/3</f>
        <v>0.76655226741934113</v>
      </c>
      <c r="AF980" s="112">
        <f>(幕後結果!$AH$2+幕後結果!$AH$4*幕後結果_最佳化!$T1981)*12/3</f>
        <v>0.70248200562609198</v>
      </c>
      <c r="AG980" s="112">
        <f>(幕後結果!$AI$2+幕後結果!$AI$4*幕後結果_最佳化!$U1981)*12/3</f>
        <v>1.6282395514901626E-3</v>
      </c>
      <c r="AH980" s="112">
        <f>(幕後結果!$AJ$2+幕後結果!$AJ$4*幕後結果_最佳化!$V1981)*12/3</f>
        <v>4.0914343495672183</v>
      </c>
      <c r="AI980" s="86">
        <f>(幕後結果!$AK$2+幕後結果!$AK$4*幕後結果_最佳化!$W1981)*12/3</f>
        <v>1.5205455386674291</v>
      </c>
      <c r="AJ980" s="46"/>
      <c r="AK980" s="46"/>
      <c r="AL980" s="46"/>
      <c r="AM980" s="94">
        <v>979</v>
      </c>
      <c r="AN980" s="112">
        <f t="shared" si="196"/>
        <v>0.1906954753949883</v>
      </c>
      <c r="AO980" s="112">
        <f t="shared" si="197"/>
        <v>0.19327652049587715</v>
      </c>
      <c r="AP980" s="112">
        <f t="shared" si="198"/>
        <v>0.1443832215255817</v>
      </c>
      <c r="AQ980" s="112">
        <f t="shared" si="199"/>
        <v>0.1389140317720349</v>
      </c>
      <c r="AR980" s="112">
        <f t="shared" si="200"/>
        <v>1.2301335863288178E-3</v>
      </c>
      <c r="AS980" s="112">
        <f t="shared" si="201"/>
        <v>0.13561128035176673</v>
      </c>
      <c r="AT980" s="112">
        <f t="shared" si="202"/>
        <v>2.2119580206203943E-2</v>
      </c>
      <c r="AU980" s="112">
        <f t="shared" si="203"/>
        <v>3.2476365381405803E-2</v>
      </c>
      <c r="AV980" s="112">
        <f t="shared" si="204"/>
        <v>9.4805039173863639E-2</v>
      </c>
      <c r="AW980" s="112">
        <f t="shared" si="205"/>
        <v>4.6488352111948988E-2</v>
      </c>
      <c r="AX980" s="112">
        <f t="shared" si="206"/>
        <v>1</v>
      </c>
      <c r="AY980" s="112">
        <f>SUMPRODUCT(AN980:AW980,幕後結果_最佳化!$Z$1005:$AI$1005)</f>
        <v>2.9010886884071004E-2</v>
      </c>
      <c r="AZ980" s="112">
        <f>(SUMPRODUCT(AN980:AW980,MMULT(AN980:AW980,幕後結果!$AB$9:$AK$18)))*252</f>
        <v>5.8126795503149815E-2</v>
      </c>
      <c r="BA980" s="112">
        <f t="shared" si="207"/>
        <v>0.24109499269613588</v>
      </c>
      <c r="BB980" s="88">
        <f t="shared" si="208"/>
        <v>-5.760846776869457E-2</v>
      </c>
      <c r="BC980" s="46"/>
      <c r="BD980" s="46"/>
    </row>
    <row r="981" spans="1:56">
      <c r="A981" s="81">
        <v>980</v>
      </c>
      <c r="B981" s="112">
        <v>0.23750742378049727</v>
      </c>
      <c r="C981" s="112">
        <v>0.23723967384418043</v>
      </c>
      <c r="D981" s="112">
        <v>0.12809750695039313</v>
      </c>
      <c r="E981" s="112">
        <v>0.28311678434793608</v>
      </c>
      <c r="F981" s="112">
        <v>0.55768879341273525</v>
      </c>
      <c r="G981" s="112">
        <v>0.18296027451344066</v>
      </c>
      <c r="H981" s="112">
        <v>0.40577497082245317</v>
      </c>
      <c r="I981" s="112">
        <v>0.10604044952363489</v>
      </c>
      <c r="J981" s="112">
        <v>0.3904335439228106</v>
      </c>
      <c r="K981" s="90">
        <v>0.94396611284872534</v>
      </c>
      <c r="L981" s="91"/>
      <c r="M981" s="92">
        <v>980</v>
      </c>
      <c r="N981" s="115">
        <v>-0.714343422874537</v>
      </c>
      <c r="O981" s="115">
        <v>-0.71520990792886918</v>
      </c>
      <c r="P981" s="115">
        <v>-1.1354304344742081</v>
      </c>
      <c r="Q981" s="115">
        <v>-0.57360730303017293</v>
      </c>
      <c r="R981" s="115">
        <v>0.14511203897480865</v>
      </c>
      <c r="S981" s="115">
        <v>-0.90414117225864621</v>
      </c>
      <c r="T981" s="115">
        <v>-0.2384269826420502</v>
      </c>
      <c r="U981" s="112">
        <v>-1.2478639104005627</v>
      </c>
      <c r="V981" s="112">
        <v>-0.27818924831511738</v>
      </c>
      <c r="W981" s="84">
        <v>1.5889673052211886</v>
      </c>
      <c r="X981" s="46"/>
      <c r="Y981" s="85">
        <v>980</v>
      </c>
      <c r="Z981" s="112">
        <f>(幕後結果!$AB$2+幕後結果!$AB$4*幕後結果_最佳化!$N1982)*12/3</f>
        <v>-0.93518368512034511</v>
      </c>
      <c r="AA981" s="112">
        <f>(幕後結果!$AC$2+幕後結果!$AC$4*幕後結果_最佳化!$O1982)*12/3</f>
        <v>-2.4255958761131291</v>
      </c>
      <c r="AB981" s="112">
        <f>(幕後結果!$AD$2+幕後結果!$AD$4*幕後結果_最佳化!$P1982)*12/3</f>
        <v>-0.80863763459160143</v>
      </c>
      <c r="AC981" s="112">
        <f>(幕後結果!$AE$2+幕後結果!$AE$4*幕後結果_最佳化!$Q1982)*12/3</f>
        <v>3.7944747454931038E-2</v>
      </c>
      <c r="AD981" s="112">
        <f>(幕後結果!$AF$2+幕後結果!$AF$4*幕後結果_最佳化!$R1982)*12/3</f>
        <v>1.5316859944616439</v>
      </c>
      <c r="AE981" s="112">
        <f>(幕後結果!$AG$2+幕後結果!$AG$4*幕後結果_最佳化!$S1982)*12/3</f>
        <v>-1.2797853668998964</v>
      </c>
      <c r="AF981" s="112">
        <f>(幕後結果!$AH$2+幕後結果!$AH$4*幕後結果_最佳化!$T1982)*12/3</f>
        <v>-0.39325287543563131</v>
      </c>
      <c r="AG981" s="112">
        <f>(幕後結果!$AI$2+幕後結果!$AI$4*幕後結果_最佳化!$U1982)*12/3</f>
        <v>-1.5452261891711512</v>
      </c>
      <c r="AH981" s="112">
        <f>(幕後結果!$AJ$2+幕後結果!$AJ$4*幕後結果_最佳化!$V1982)*12/3</f>
        <v>0.85866908783767981</v>
      </c>
      <c r="AI981" s="86">
        <f>(幕後結果!$AK$2+幕後結果!$AK$4*幕後結果_最佳化!$W1982)*12/3</f>
        <v>0.68500695627261898</v>
      </c>
      <c r="AJ981" s="46"/>
      <c r="AK981" s="46"/>
      <c r="AL981" s="46"/>
      <c r="AM981" s="94">
        <v>980</v>
      </c>
      <c r="AN981" s="112">
        <f t="shared" si="196"/>
        <v>9.3044220436144021E-2</v>
      </c>
      <c r="AO981" s="112">
        <f t="shared" si="197"/>
        <v>0.15398897134844941</v>
      </c>
      <c r="AP981" s="112">
        <f t="shared" si="198"/>
        <v>0.13718076316336375</v>
      </c>
      <c r="AQ981" s="112">
        <f t="shared" si="199"/>
        <v>6.3974650370033331E-2</v>
      </c>
      <c r="AR981" s="112">
        <f t="shared" si="200"/>
        <v>6.7971326990898084E-2</v>
      </c>
      <c r="AS981" s="112">
        <f t="shared" si="201"/>
        <v>0.11899425947053983</v>
      </c>
      <c r="AT981" s="112">
        <f t="shared" si="202"/>
        <v>7.5239161219826642E-2</v>
      </c>
      <c r="AU981" s="112">
        <f t="shared" si="203"/>
        <v>0.10740029551593921</v>
      </c>
      <c r="AV981" s="112">
        <f t="shared" si="204"/>
        <v>2.3069912884239936E-2</v>
      </c>
      <c r="AW981" s="112">
        <f t="shared" si="205"/>
        <v>0.15913643860056573</v>
      </c>
      <c r="AX981" s="112">
        <f t="shared" si="206"/>
        <v>1</v>
      </c>
      <c r="AY981" s="112">
        <f>SUMPRODUCT(AN981:AW981,幕後結果_最佳化!$Z$1005:$AI$1005)</f>
        <v>0.10971993571855551</v>
      </c>
      <c r="AZ981" s="112">
        <f>(SUMPRODUCT(AN981:AW981,MMULT(AN981:AW981,幕後結果!$AB$9:$AK$18)))*252</f>
        <v>5.6017615551581357E-2</v>
      </c>
      <c r="BA981" s="112">
        <f t="shared" si="207"/>
        <v>0.23668040804338106</v>
      </c>
      <c r="BB981" s="88">
        <f t="shared" si="208"/>
        <v>0.28232136437042188</v>
      </c>
      <c r="BC981" s="46"/>
      <c r="BD981" s="46"/>
    </row>
    <row r="982" spans="1:56">
      <c r="A982" s="81">
        <v>981</v>
      </c>
      <c r="B982" s="112">
        <v>0.24184081190769313</v>
      </c>
      <c r="C982" s="112">
        <v>0.70967950176056371</v>
      </c>
      <c r="D982" s="112">
        <v>0.91821665911149264</v>
      </c>
      <c r="E982" s="112">
        <v>3.8629894686272426E-2</v>
      </c>
      <c r="F982" s="112">
        <v>0.96397431954485979</v>
      </c>
      <c r="G982" s="112">
        <v>0.11960708130551034</v>
      </c>
      <c r="H982" s="112">
        <v>0.80658529887874519</v>
      </c>
      <c r="I982" s="112">
        <v>4.385085515748921E-2</v>
      </c>
      <c r="J982" s="112">
        <v>0.19126573982427009</v>
      </c>
      <c r="K982" s="90">
        <v>0.47216021715354617</v>
      </c>
      <c r="L982" s="91"/>
      <c r="M982" s="92">
        <v>981</v>
      </c>
      <c r="N982" s="115">
        <v>-0.7003934529636231</v>
      </c>
      <c r="O982" s="115">
        <v>0.55244866498571554</v>
      </c>
      <c r="P982" s="115">
        <v>1.3931756481399038</v>
      </c>
      <c r="Q982" s="115">
        <v>-1.7668115761754186</v>
      </c>
      <c r="R982" s="115">
        <v>1.7987934432066452</v>
      </c>
      <c r="S982" s="115">
        <v>-1.1769532592975978</v>
      </c>
      <c r="T982" s="115">
        <v>0.86538155344512124</v>
      </c>
      <c r="U982" s="112">
        <v>-1.7076478162824331</v>
      </c>
      <c r="V982" s="112">
        <v>-0.87324146236567335</v>
      </c>
      <c r="W982" s="84">
        <v>-6.9840722649388828E-2</v>
      </c>
      <c r="X982" s="46"/>
      <c r="Y982" s="85">
        <v>981</v>
      </c>
      <c r="Z982" s="112">
        <f>(幕後結果!$AB$2+幕後結果!$AB$4*幕後結果_最佳化!$N1983)*12/3</f>
        <v>-0.91786409444089267</v>
      </c>
      <c r="AA982" s="112">
        <f>(幕後結果!$AC$2+幕後結果!$AC$4*幕後結果_最佳化!$O1983)*12/3</f>
        <v>-0.6774578710211957</v>
      </c>
      <c r="AB982" s="112">
        <f>(幕後結果!$AD$2+幕後結果!$AD$4*幕後結果_最佳化!$P1983)*12/3</f>
        <v>1.5139478629620591</v>
      </c>
      <c r="AC982" s="112">
        <f>(幕後結果!$AE$2+幕後結果!$AE$4*幕後結果_最佳化!$Q1983)*12/3</f>
        <v>-1.1057937959524589E-2</v>
      </c>
      <c r="AD982" s="112">
        <f>(幕後結果!$AF$2+幕後結果!$AF$4*幕後結果_最佳化!$R1983)*12/3</f>
        <v>3.6762557895622052</v>
      </c>
      <c r="AE982" s="112">
        <f>(幕後結果!$AG$2+幕後結果!$AG$4*幕後結果_最佳化!$S1983)*12/3</f>
        <v>-0.86453707889363896</v>
      </c>
      <c r="AF982" s="112">
        <f>(幕後結果!$AH$2+幕後結果!$AH$4*幕後結果_最佳化!$T1983)*12/3</f>
        <v>0.84827096460416807</v>
      </c>
      <c r="AG982" s="112">
        <f>(幕後結果!$AI$2+幕後結果!$AI$4*幕後結果_最佳化!$U1983)*12/3</f>
        <v>-1.5192352463572345</v>
      </c>
      <c r="AH982" s="112">
        <f>(幕後結果!$AJ$2+幕後結果!$AJ$4*幕後結果_最佳化!$V1983)*12/3</f>
        <v>1.4290121495197419</v>
      </c>
      <c r="AI982" s="86">
        <f>(幕後結果!$AK$2+幕後結果!$AK$4*幕後結果_最佳化!$W1983)*12/3</f>
        <v>0.44942160521380142</v>
      </c>
      <c r="AJ982" s="46"/>
      <c r="AK982" s="46"/>
      <c r="AL982" s="46"/>
      <c r="AM982" s="94">
        <v>981</v>
      </c>
      <c r="AN982" s="112">
        <f t="shared" si="196"/>
        <v>5.297962555095536E-2</v>
      </c>
      <c r="AO982" s="112">
        <f t="shared" si="197"/>
        <v>0.18145377137168286</v>
      </c>
      <c r="AP982" s="112">
        <f t="shared" si="198"/>
        <v>0.15309857508947133</v>
      </c>
      <c r="AQ982" s="112">
        <f t="shared" si="199"/>
        <v>0.12191591168671442</v>
      </c>
      <c r="AR982" s="112">
        <f t="shared" si="200"/>
        <v>1.2321703656708861E-2</v>
      </c>
      <c r="AS982" s="112">
        <f t="shared" si="201"/>
        <v>0.17590638498429104</v>
      </c>
      <c r="AT982" s="112">
        <f t="shared" si="202"/>
        <v>4.9439198104814834E-2</v>
      </c>
      <c r="AU982" s="112">
        <f t="shared" si="203"/>
        <v>0.15014324880569407</v>
      </c>
      <c r="AV982" s="112">
        <f t="shared" si="204"/>
        <v>8.8995670712021205E-2</v>
      </c>
      <c r="AW982" s="112">
        <f t="shared" si="205"/>
        <v>1.3745910037645947E-2</v>
      </c>
      <c r="AX982" s="112">
        <f t="shared" si="206"/>
        <v>0.99999999999999978</v>
      </c>
      <c r="AY982" s="112">
        <f>SUMPRODUCT(AN982:AW982,幕後結果_最佳化!$Z$1005:$AI$1005)</f>
        <v>9.7940199504345349E-2</v>
      </c>
      <c r="AZ982" s="112">
        <f>(SUMPRODUCT(AN982:AW982,MMULT(AN982:AW982,幕後結果!$AB$9:$AK$18)))*252</f>
        <v>5.7457889015409165E-2</v>
      </c>
      <c r="BA982" s="112">
        <f t="shared" si="207"/>
        <v>0.23970375261019417</v>
      </c>
      <c r="BB982" s="88">
        <f t="shared" si="208"/>
        <v>0.22961759632462503</v>
      </c>
      <c r="BC982" s="46"/>
      <c r="BD982" s="46"/>
    </row>
    <row r="983" spans="1:56">
      <c r="A983" s="81">
        <v>982</v>
      </c>
      <c r="B983" s="112">
        <v>0.31840461942294995</v>
      </c>
      <c r="C983" s="112">
        <v>0.22963576253227247</v>
      </c>
      <c r="D983" s="112">
        <v>0.87999569896661867</v>
      </c>
      <c r="E983" s="112">
        <v>0.53461894148173994</v>
      </c>
      <c r="F983" s="112">
        <v>0.46876132659249459</v>
      </c>
      <c r="G983" s="112">
        <v>0.55691070811426746</v>
      </c>
      <c r="H983" s="112">
        <v>0.38841333274771528</v>
      </c>
      <c r="I983" s="112">
        <v>0.84934744544993879</v>
      </c>
      <c r="J983" s="112">
        <v>0.54581534066424098</v>
      </c>
      <c r="K983" s="90">
        <v>0.65997008044618588</v>
      </c>
      <c r="L983" s="91"/>
      <c r="M983" s="92">
        <v>982</v>
      </c>
      <c r="N983" s="115">
        <v>-0.47216469311238563</v>
      </c>
      <c r="O983" s="115">
        <v>-0.74004691952024437</v>
      </c>
      <c r="P983" s="115">
        <v>1.1749652915229385</v>
      </c>
      <c r="Q983" s="115">
        <v>8.6886013559271683E-2</v>
      </c>
      <c r="R983" s="115">
        <v>-7.8383933790766094E-2</v>
      </c>
      <c r="S983" s="115">
        <v>0.14314130545641421</v>
      </c>
      <c r="T983" s="115">
        <v>-0.28345683559831397</v>
      </c>
      <c r="U983" s="112">
        <v>1.0336386811118674</v>
      </c>
      <c r="V983" s="112">
        <v>0.11509563627003344</v>
      </c>
      <c r="W983" s="84">
        <v>0.41238147494791355</v>
      </c>
      <c r="X983" s="46"/>
      <c r="Y983" s="85">
        <v>982</v>
      </c>
      <c r="Z983" s="112">
        <f>(幕後結果!$AB$2+幕後結果!$AB$4*幕後結果_最佳化!$N1984)*12/3</f>
        <v>-0.63450658706663354</v>
      </c>
      <c r="AA983" s="112">
        <f>(幕後結果!$AC$2+幕後結果!$AC$4*幕後結果_最佳化!$O1984)*12/3</f>
        <v>-2.4387813725968543</v>
      </c>
      <c r="AB983" s="112">
        <f>(幕後結果!$AD$2+幕後結果!$AD$4*幕後結果_最佳化!$P1984)*12/3</f>
        <v>1.2624559060108829</v>
      </c>
      <c r="AC983" s="112">
        <f>(幕後結果!$AE$2+幕後結果!$AE$4*幕後結果_最佳化!$Q1984)*12/3</f>
        <v>1.0716789232761148</v>
      </c>
      <c r="AD983" s="112">
        <f>(幕後結果!$AF$2+幕後結果!$AF$4*幕後結果_最佳化!$R1984)*12/3</f>
        <v>1.8738446865368623</v>
      </c>
      <c r="AE983" s="112">
        <f>(幕後結果!$AG$2+幕後結果!$AG$4*幕後結果_最佳化!$S1984)*12/3</f>
        <v>-0.15902017297664559</v>
      </c>
      <c r="AF983" s="112">
        <f>(幕後結果!$AH$2+幕後結果!$AH$4*幕後結果_最佳化!$T1984)*12/3</f>
        <v>-0.22400748711131999</v>
      </c>
      <c r="AG983" s="112">
        <f>(幕後結果!$AI$2+幕後結果!$AI$4*幕後結果_最佳化!$U1984)*12/3</f>
        <v>1.028810014242227</v>
      </c>
      <c r="AH983" s="112">
        <f>(幕後結果!$AJ$2+幕後結果!$AJ$4*幕後結果_最佳化!$V1984)*12/3</f>
        <v>1.1035899234130786</v>
      </c>
      <c r="AI983" s="86">
        <f>(幕後結果!$AK$2+幕後結果!$AK$4*幕後結果_最佳化!$W1984)*12/3</f>
        <v>0.1736360619759606</v>
      </c>
      <c r="AJ983" s="46"/>
      <c r="AK983" s="46"/>
      <c r="AL983" s="46"/>
      <c r="AM983" s="94">
        <v>982</v>
      </c>
      <c r="AN983" s="112">
        <f t="shared" si="196"/>
        <v>4.5255661594962752E-4</v>
      </c>
      <c r="AO983" s="112">
        <f t="shared" si="197"/>
        <v>5.1731030427010292E-2</v>
      </c>
      <c r="AP983" s="112">
        <f t="shared" si="198"/>
        <v>0.20819457138871869</v>
      </c>
      <c r="AQ983" s="112">
        <f t="shared" si="199"/>
        <v>4.1221055591018581E-2</v>
      </c>
      <c r="AR983" s="112">
        <f t="shared" si="200"/>
        <v>2.9959842409433703E-2</v>
      </c>
      <c r="AS983" s="112">
        <f t="shared" si="201"/>
        <v>0.12078253897420103</v>
      </c>
      <c r="AT983" s="112">
        <f t="shared" si="202"/>
        <v>0.21642820361755727</v>
      </c>
      <c r="AU983" s="112">
        <f t="shared" si="203"/>
        <v>0.20122951322163915</v>
      </c>
      <c r="AV983" s="112">
        <f t="shared" si="204"/>
        <v>4.6708904558678294E-2</v>
      </c>
      <c r="AW983" s="112">
        <f t="shared" si="205"/>
        <v>8.3291783195793528E-2</v>
      </c>
      <c r="AX983" s="112">
        <f t="shared" si="206"/>
        <v>1.0000000000000002</v>
      </c>
      <c r="AY983" s="112">
        <f>SUMPRODUCT(AN983:AW983,幕後結果_最佳化!$Z$1005:$AI$1005)</f>
        <v>0.23373959924152965</v>
      </c>
      <c r="AZ983" s="112">
        <f>(SUMPRODUCT(AN983:AW983,MMULT(AN983:AW983,幕後結果!$AB$9:$AK$18)))*252</f>
        <v>4.7137925272917262E-2</v>
      </c>
      <c r="BA983" s="112">
        <f t="shared" si="207"/>
        <v>0.21711270177702008</v>
      </c>
      <c r="BB983" s="88">
        <f t="shared" si="208"/>
        <v>0.87898864359178064</v>
      </c>
      <c r="BC983" s="46"/>
      <c r="BD983" s="46"/>
    </row>
    <row r="984" spans="1:56">
      <c r="A984" s="81">
        <v>983</v>
      </c>
      <c r="B984" s="112">
        <v>0.50183901708956236</v>
      </c>
      <c r="C984" s="112">
        <v>0.86404705317088371</v>
      </c>
      <c r="D984" s="112">
        <v>0.89594783298126934</v>
      </c>
      <c r="E984" s="112">
        <v>0.88656435561818281</v>
      </c>
      <c r="F984" s="112">
        <v>0.19484826903716401</v>
      </c>
      <c r="G984" s="112">
        <v>0.32673373011623386</v>
      </c>
      <c r="H984" s="112">
        <v>0.71009589346194479</v>
      </c>
      <c r="I984" s="112">
        <v>0.57276164682228181</v>
      </c>
      <c r="J984" s="112">
        <v>5.1137691203662961E-2</v>
      </c>
      <c r="K984" s="90">
        <v>0.35329614190225689</v>
      </c>
      <c r="L984" s="91"/>
      <c r="M984" s="92">
        <v>983</v>
      </c>
      <c r="N984" s="115">
        <v>4.6097485601997411E-3</v>
      </c>
      <c r="O984" s="115">
        <v>1.0986840692508764</v>
      </c>
      <c r="P984" s="115">
        <v>1.2587951460560312</v>
      </c>
      <c r="Q984" s="115">
        <v>1.2084576174918935</v>
      </c>
      <c r="R984" s="115">
        <v>-0.86016782471114761</v>
      </c>
      <c r="S984" s="115">
        <v>-0.44895036834226182</v>
      </c>
      <c r="T984" s="115">
        <v>0.55366488244789291</v>
      </c>
      <c r="U984" s="112">
        <v>0.1834095204251881</v>
      </c>
      <c r="V984" s="112">
        <v>-1.6339212725811869</v>
      </c>
      <c r="W984" s="84">
        <v>-0.3764366765505387</v>
      </c>
      <c r="X984" s="46"/>
      <c r="Y984" s="85">
        <v>983</v>
      </c>
      <c r="Z984" s="112">
        <f>(幕後結果!$AB$2+幕後結果!$AB$4*幕後結果_最佳化!$N1985)*12/3</f>
        <v>-4.256708978260889E-2</v>
      </c>
      <c r="AA984" s="112">
        <f>(幕後結果!$AC$2+幕後結果!$AC$4*幕後結果_最佳化!$O1985)*12/3</f>
        <v>0.13654860691728388</v>
      </c>
      <c r="AB984" s="112">
        <f>(幕後結果!$AD$2+幕後結果!$AD$4*幕後結果_最佳化!$P1985)*12/3</f>
        <v>1.6653934850444603</v>
      </c>
      <c r="AC984" s="112">
        <f>(幕後結果!$AE$2+幕後結果!$AE$4*幕後結果_最佳化!$Q1985)*12/3</f>
        <v>2.2512961913180156</v>
      </c>
      <c r="AD984" s="112">
        <f>(幕後結果!$AF$2+幕後結果!$AF$4*幕後結果_最佳化!$R1985)*12/3</f>
        <v>1.967016003910562</v>
      </c>
      <c r="AE984" s="112">
        <f>(幕後結果!$AG$2+幕後結果!$AG$4*幕後結果_最佳化!$S1985)*12/3</f>
        <v>-0.27641631275377637</v>
      </c>
      <c r="AF984" s="112">
        <f>(幕後結果!$AH$2+幕後結果!$AH$4*幕後結果_最佳化!$T1985)*12/3</f>
        <v>0.53058534304742166</v>
      </c>
      <c r="AG984" s="112">
        <f>(幕後結果!$AI$2+幕後結果!$AI$4*幕後結果_最佳化!$U1985)*12/3</f>
        <v>1.5555807266856208</v>
      </c>
      <c r="AH984" s="112">
        <f>(幕後結果!$AJ$2+幕後結果!$AJ$4*幕後結果_最佳化!$V1985)*12/3</f>
        <v>-0.48890165024693633</v>
      </c>
      <c r="AI984" s="86">
        <f>(幕後結果!$AK$2+幕後結果!$AK$4*幕後結果_最佳化!$W1985)*12/3</f>
        <v>3.3748454128680466E-3</v>
      </c>
      <c r="AJ984" s="46"/>
      <c r="AK984" s="46"/>
      <c r="AL984" s="46"/>
      <c r="AM984" s="94">
        <v>983</v>
      </c>
      <c r="AN984" s="112">
        <f t="shared" si="196"/>
        <v>6.0480746928709903E-2</v>
      </c>
      <c r="AO984" s="112">
        <f t="shared" si="197"/>
        <v>2.4225092191159908E-2</v>
      </c>
      <c r="AP984" s="112">
        <f t="shared" si="198"/>
        <v>8.6104120863431097E-2</v>
      </c>
      <c r="AQ984" s="112">
        <f t="shared" si="199"/>
        <v>8.8919664513800623E-2</v>
      </c>
      <c r="AR984" s="112">
        <f t="shared" si="200"/>
        <v>0.20146516451942156</v>
      </c>
      <c r="AS984" s="112">
        <f t="shared" si="201"/>
        <v>4.4668994200188772E-2</v>
      </c>
      <c r="AT984" s="112">
        <f t="shared" si="202"/>
        <v>9.5079120465340491E-2</v>
      </c>
      <c r="AU984" s="112">
        <f t="shared" si="203"/>
        <v>3.1610558611519894E-2</v>
      </c>
      <c r="AV984" s="112">
        <f t="shared" si="204"/>
        <v>0.19269317524540353</v>
      </c>
      <c r="AW984" s="112">
        <f t="shared" si="205"/>
        <v>0.17475336246102419</v>
      </c>
      <c r="AX984" s="112">
        <f t="shared" si="206"/>
        <v>1</v>
      </c>
      <c r="AY984" s="112">
        <f>SUMPRODUCT(AN984:AW984,幕後結果_最佳化!$Z$1005:$AI$1005)</f>
        <v>0.74232275187350527</v>
      </c>
      <c r="AZ984" s="112">
        <f>(SUMPRODUCT(AN984:AW984,MMULT(AN984:AW984,幕後結果!$AB$9:$AK$18)))*252</f>
        <v>5.4715035136331663E-2</v>
      </c>
      <c r="BA984" s="112">
        <f t="shared" si="207"/>
        <v>0.23391245186251131</v>
      </c>
      <c r="BB984" s="88">
        <f t="shared" si="208"/>
        <v>2.9901048289836698</v>
      </c>
      <c r="BC984" s="46"/>
      <c r="BD984" s="46"/>
    </row>
    <row r="985" spans="1:56">
      <c r="A985" s="81">
        <v>984</v>
      </c>
      <c r="B985" s="112">
        <v>6.6396100088710996E-2</v>
      </c>
      <c r="C985" s="112">
        <v>0.7589527799978617</v>
      </c>
      <c r="D985" s="112">
        <v>0.12603409633501395</v>
      </c>
      <c r="E985" s="112">
        <v>0.64271190972161008</v>
      </c>
      <c r="F985" s="112">
        <v>0.84670686153943553</v>
      </c>
      <c r="G985" s="112">
        <v>6.8888952702253148E-2</v>
      </c>
      <c r="H985" s="112">
        <v>0.55685502813447196</v>
      </c>
      <c r="I985" s="112">
        <v>0.13837493808460244</v>
      </c>
      <c r="J985" s="112">
        <v>0.55320119978097071</v>
      </c>
      <c r="K985" s="90">
        <v>0.55418978749544556</v>
      </c>
      <c r="L985" s="91"/>
      <c r="M985" s="92">
        <v>984</v>
      </c>
      <c r="N985" s="115">
        <v>-1.5031816808157556</v>
      </c>
      <c r="O985" s="115">
        <v>0.70293791720653231</v>
      </c>
      <c r="P985" s="115">
        <v>-1.1453403614930766</v>
      </c>
      <c r="Q985" s="115">
        <v>0.36571710574647748</v>
      </c>
      <c r="R985" s="115">
        <v>1.0224112948725865</v>
      </c>
      <c r="S985" s="115">
        <v>-1.4841169191979453</v>
      </c>
      <c r="T985" s="115">
        <v>0.14300030067302927</v>
      </c>
      <c r="U985" s="112">
        <v>-1.0876494848210154</v>
      </c>
      <c r="V985" s="112">
        <v>0.13375337086345832</v>
      </c>
      <c r="W985" s="84">
        <v>0.13625407885025492</v>
      </c>
      <c r="X985" s="46"/>
      <c r="Y985" s="85">
        <v>984</v>
      </c>
      <c r="Z985" s="112">
        <f>(幕後結果!$AB$2+幕後結果!$AB$4*幕後結果_最佳化!$N1986)*12/3</f>
        <v>-1.9145661373466638</v>
      </c>
      <c r="AA985" s="112">
        <f>(幕後結果!$AC$2+幕後結果!$AC$4*幕後結果_最佳化!$O1986)*12/3</f>
        <v>-0.53982302100451041</v>
      </c>
      <c r="AB985" s="112">
        <f>(幕後結果!$AD$2+幕後結果!$AD$4*幕後結果_最佳化!$P1986)*12/3</f>
        <v>-0.91076848953873391</v>
      </c>
      <c r="AC985" s="112">
        <f>(幕後結果!$AE$2+幕後結果!$AE$4*幕後結果_最佳化!$Q1986)*12/3</f>
        <v>0.9151499443985921</v>
      </c>
      <c r="AD985" s="112">
        <f>(幕後結果!$AF$2+幕後結果!$AF$4*幕後結果_最佳化!$R1986)*12/3</f>
        <v>2.7490785975939347</v>
      </c>
      <c r="AE985" s="112">
        <f>(幕後結果!$AG$2+幕後結果!$AG$4*幕後結果_最佳化!$S1986)*12/3</f>
        <v>-1.1829746038087248</v>
      </c>
      <c r="AF985" s="112">
        <f>(幕後結果!$AH$2+幕後結果!$AH$4*幕後結果_最佳化!$T1986)*12/3</f>
        <v>0.25893307690181622</v>
      </c>
      <c r="AG985" s="112">
        <f>(幕後結果!$AI$2+幕後結果!$AI$4*幕後結果_最佳化!$U1986)*12/3</f>
        <v>-0.67864681860683762</v>
      </c>
      <c r="AH985" s="112">
        <f>(幕後結果!$AJ$2+幕後結果!$AJ$4*幕後結果_最佳化!$V1986)*12/3</f>
        <v>1.2862691738314178</v>
      </c>
      <c r="AI985" s="86">
        <f>(幕後結果!$AK$2+幕後結果!$AK$4*幕後結果_最佳化!$W1986)*12/3</f>
        <v>0.20892875393576962</v>
      </c>
      <c r="AJ985" s="46"/>
      <c r="AK985" s="46"/>
      <c r="AL985" s="46"/>
      <c r="AM985" s="94">
        <v>984</v>
      </c>
      <c r="AN985" s="112">
        <f t="shared" si="196"/>
        <v>0.13243227282648859</v>
      </c>
      <c r="AO985" s="112">
        <f t="shared" si="197"/>
        <v>9.8524490444758958E-2</v>
      </c>
      <c r="AP985" s="112">
        <f t="shared" si="198"/>
        <v>5.4000470730178836E-2</v>
      </c>
      <c r="AQ985" s="112">
        <f t="shared" si="199"/>
        <v>9.2301673012383983E-2</v>
      </c>
      <c r="AR985" s="112">
        <f t="shared" si="200"/>
        <v>0.1022796611552661</v>
      </c>
      <c r="AS985" s="112">
        <f t="shared" si="201"/>
        <v>5.2387971461619581E-2</v>
      </c>
      <c r="AT985" s="112">
        <f t="shared" si="202"/>
        <v>0.1450259843578478</v>
      </c>
      <c r="AU985" s="112">
        <f t="shared" si="203"/>
        <v>0.12569120623797311</v>
      </c>
      <c r="AV985" s="112">
        <f t="shared" si="204"/>
        <v>7.162078712225825E-2</v>
      </c>
      <c r="AW985" s="112">
        <f t="shared" si="205"/>
        <v>0.12573548265122497</v>
      </c>
      <c r="AX985" s="112">
        <f t="shared" si="206"/>
        <v>1.0000000000000002</v>
      </c>
      <c r="AY985" s="112">
        <f>SUMPRODUCT(AN985:AW985,幕後結果_最佳化!$Z$1005:$AI$1005)</f>
        <v>0.30123356799511813</v>
      </c>
      <c r="AZ985" s="112">
        <f>(SUMPRODUCT(AN985:AW985,MMULT(AN985:AW985,幕後結果!$AB$9:$AK$18)))*252</f>
        <v>5.0165179556306623E-2</v>
      </c>
      <c r="BA985" s="112">
        <f t="shared" si="207"/>
        <v>0.22397584592162303</v>
      </c>
      <c r="BB985" s="88">
        <f t="shared" si="208"/>
        <v>1.1533992289754229</v>
      </c>
      <c r="BC985" s="46"/>
      <c r="BD985" s="46"/>
    </row>
    <row r="986" spans="1:56">
      <c r="A986" s="81">
        <v>985</v>
      </c>
      <c r="B986" s="112">
        <v>0.90031692869852864</v>
      </c>
      <c r="C986" s="112">
        <v>0.27572139252393923</v>
      </c>
      <c r="D986" s="112">
        <v>0.78089647673314899</v>
      </c>
      <c r="E986" s="112">
        <v>0.55966532933334179</v>
      </c>
      <c r="F986" s="112">
        <v>0.20907230700746959</v>
      </c>
      <c r="G986" s="112">
        <v>0.68380403530135658</v>
      </c>
      <c r="H986" s="112">
        <v>0.22099250266551951</v>
      </c>
      <c r="I986" s="112">
        <v>0.20591266285449361</v>
      </c>
      <c r="J986" s="112">
        <v>0.66811673236849423</v>
      </c>
      <c r="K986" s="90">
        <v>0.49752610878117887</v>
      </c>
      <c r="L986" s="91"/>
      <c r="M986" s="92">
        <v>985</v>
      </c>
      <c r="N986" s="115">
        <v>1.2833595381508591</v>
      </c>
      <c r="O986" s="115">
        <v>-0.59559953849863367</v>
      </c>
      <c r="P986" s="115">
        <v>0.7752244440249576</v>
      </c>
      <c r="Q986" s="115">
        <v>0.1501207601791337</v>
      </c>
      <c r="R986" s="115">
        <v>-0.80964434419976072</v>
      </c>
      <c r="S986" s="115">
        <v>0.47836290732555437</v>
      </c>
      <c r="T986" s="115">
        <v>-0.76884554881068412</v>
      </c>
      <c r="U986" s="112">
        <v>-0.82068568684825582</v>
      </c>
      <c r="V986" s="112">
        <v>0.43471882110134152</v>
      </c>
      <c r="W986" s="84">
        <v>-6.201165420966089E-3</v>
      </c>
      <c r="X986" s="46"/>
      <c r="Y986" s="85">
        <v>985</v>
      </c>
      <c r="Z986" s="112">
        <f>(幕後結果!$AB$2+幕後結果!$AB$4*幕後結果_最佳化!$N1987)*12/3</f>
        <v>1.5450652190024357</v>
      </c>
      <c r="AA986" s="112">
        <f>(幕後結果!$AC$2+幕後結果!$AC$4*幕後結果_最佳化!$O1987)*12/3</f>
        <v>-2.0871934950290765</v>
      </c>
      <c r="AB986" s="112">
        <f>(幕後結果!$AD$2+幕後結果!$AD$4*幕後結果_最佳化!$P1987)*12/3</f>
        <v>1.459703491295083</v>
      </c>
      <c r="AC986" s="112">
        <f>(幕後結果!$AE$2+幕後結果!$AE$4*幕後結果_最佳化!$Q1987)*12/3</f>
        <v>1.1528600532953406</v>
      </c>
      <c r="AD986" s="112">
        <f>(幕後結果!$AF$2+幕後結果!$AF$4*幕後結果_最佳化!$R1987)*12/3</f>
        <v>1.6596931445868688</v>
      </c>
      <c r="AE986" s="112">
        <f>(幕後結果!$AG$2+幕後結果!$AG$4*幕後結果_最佳化!$S1987)*12/3</f>
        <v>3.5945255511910676E-2</v>
      </c>
      <c r="AF986" s="112">
        <f>(幕後結果!$AH$2+幕後結果!$AH$4*幕後結果_最佳化!$T1987)*12/3</f>
        <v>-0.73803499949062401</v>
      </c>
      <c r="AG986" s="112">
        <f>(幕後結果!$AI$2+幕後結果!$AI$4*幕後結果_最佳化!$U1987)*12/3</f>
        <v>1.1311088365763944E-2</v>
      </c>
      <c r="AH986" s="112">
        <f>(幕後結果!$AJ$2+幕後結果!$AJ$4*幕後結果_最佳化!$V1987)*12/3</f>
        <v>1.5563095209163871</v>
      </c>
      <c r="AI986" s="86">
        <f>(幕後結果!$AK$2+幕後結果!$AK$4*幕後結果_最佳化!$W1987)*12/3</f>
        <v>0.20462659102861461</v>
      </c>
      <c r="AJ986" s="46"/>
      <c r="AK986" s="46"/>
      <c r="AL986" s="46"/>
      <c r="AM986" s="94">
        <v>985</v>
      </c>
      <c r="AN986" s="112">
        <f t="shared" si="196"/>
        <v>8.1682446293437225E-2</v>
      </c>
      <c r="AO986" s="112">
        <f t="shared" si="197"/>
        <v>0.13176183950299944</v>
      </c>
      <c r="AP986" s="112">
        <f t="shared" si="198"/>
        <v>6.2907427866321017E-2</v>
      </c>
      <c r="AQ986" s="112">
        <f t="shared" si="199"/>
        <v>9.7564183400403723E-2</v>
      </c>
      <c r="AR986" s="112">
        <f t="shared" si="200"/>
        <v>5.648762440110118E-2</v>
      </c>
      <c r="AS986" s="112">
        <f t="shared" si="201"/>
        <v>0.11441907079697189</v>
      </c>
      <c r="AT986" s="112">
        <f t="shared" si="202"/>
        <v>0.11727647660596209</v>
      </c>
      <c r="AU986" s="112">
        <f t="shared" si="203"/>
        <v>9.7147853219937755E-2</v>
      </c>
      <c r="AV986" s="112">
        <f t="shared" si="204"/>
        <v>0.10088160135369768</v>
      </c>
      <c r="AW986" s="112">
        <f t="shared" si="205"/>
        <v>0.1398714765591681</v>
      </c>
      <c r="AX986" s="112">
        <f t="shared" si="206"/>
        <v>1</v>
      </c>
      <c r="AY986" s="112">
        <f>SUMPRODUCT(AN986:AW986,幕後結果_最佳化!$Z$1005:$AI$1005)</f>
        <v>0.19666185025725041</v>
      </c>
      <c r="AZ986" s="112">
        <f>(SUMPRODUCT(AN986:AW986,MMULT(AN986:AW986,幕後結果!$AB$9:$AK$18)))*252</f>
        <v>4.8615228113030678E-2</v>
      </c>
      <c r="BA986" s="112">
        <f t="shared" si="207"/>
        <v>0.22048861220714025</v>
      </c>
      <c r="BB986" s="88">
        <f t="shared" si="208"/>
        <v>0.69736867005538272</v>
      </c>
      <c r="BC986" s="46"/>
      <c r="BD986" s="46"/>
    </row>
    <row r="987" spans="1:56">
      <c r="A987" s="81">
        <v>986</v>
      </c>
      <c r="B987" s="112">
        <v>0.76414176492536479</v>
      </c>
      <c r="C987" s="112">
        <v>0.73810769524946074</v>
      </c>
      <c r="D987" s="112">
        <v>0.23661182196097386</v>
      </c>
      <c r="E987" s="112">
        <v>0.87364385760194008</v>
      </c>
      <c r="F987" s="112">
        <v>0.6355113245190338</v>
      </c>
      <c r="G987" s="112">
        <v>0.15843995456718996</v>
      </c>
      <c r="H987" s="112">
        <v>0.72016382522825784</v>
      </c>
      <c r="I987" s="112">
        <v>0.79191814318448284</v>
      </c>
      <c r="J987" s="112">
        <v>0.61213802187651667</v>
      </c>
      <c r="K987" s="90">
        <v>0.71115083170711157</v>
      </c>
      <c r="L987" s="91"/>
      <c r="M987" s="92">
        <v>986</v>
      </c>
      <c r="N987" s="115">
        <v>0.71968904925017851</v>
      </c>
      <c r="O987" s="115">
        <v>0.63752242225891043</v>
      </c>
      <c r="P987" s="115">
        <v>-0.71724385463299711</v>
      </c>
      <c r="Q987" s="115">
        <v>1.1437862711224769</v>
      </c>
      <c r="R987" s="115">
        <v>0.34648620337657277</v>
      </c>
      <c r="S987" s="115">
        <v>-1.0008901706350544</v>
      </c>
      <c r="T987" s="115">
        <v>0.58332824853954279</v>
      </c>
      <c r="U987" s="112">
        <v>0.81309478948129965</v>
      </c>
      <c r="V987" s="112">
        <v>0.28489582293799576</v>
      </c>
      <c r="W987" s="84">
        <v>0.55674987318110813</v>
      </c>
      <c r="X987" s="46"/>
      <c r="Y987" s="85">
        <v>986</v>
      </c>
      <c r="Z987" s="112">
        <f>(幕後結果!$AB$2+幕後結果!$AB$4*幕後結果_最佳化!$N1988)*12/3</f>
        <v>0.84523989979448544</v>
      </c>
      <c r="AA987" s="112">
        <f>(幕後結果!$AC$2+幕後結果!$AC$4*幕後結果_最佳化!$O1988)*12/3</f>
        <v>-0.43683605632880979</v>
      </c>
      <c r="AB987" s="112">
        <f>(幕後結果!$AD$2+幕後結果!$AD$4*幕後結果_最佳化!$P1988)*12/3</f>
        <v>0.12278225506985135</v>
      </c>
      <c r="AC987" s="112">
        <f>(幕後結果!$AE$2+幕後結果!$AE$4*幕後結果_最佳化!$Q1988)*12/3</f>
        <v>1.701374310348134</v>
      </c>
      <c r="AD987" s="112">
        <f>(幕後結果!$AF$2+幕後結果!$AF$4*幕後結果_最佳化!$R1988)*12/3</f>
        <v>2.9591255946633148</v>
      </c>
      <c r="AE987" s="112">
        <f>(幕後結果!$AG$2+幕後結果!$AG$4*幕後結果_最佳化!$S1988)*12/3</f>
        <v>-0.82990636584208433</v>
      </c>
      <c r="AF987" s="112">
        <f>(幕後結果!$AH$2+幕後結果!$AH$4*幕後結果_最佳化!$T1988)*12/3</f>
        <v>0.45503068193281093</v>
      </c>
      <c r="AG987" s="112">
        <f>(幕後結果!$AI$2+幕後結果!$AI$4*幕後結果_最佳化!$U1988)*12/3</f>
        <v>1.6803400240216952</v>
      </c>
      <c r="AH987" s="112">
        <f>(幕後結果!$AJ$2+幕後結果!$AJ$4*幕後結果_最佳化!$V1988)*12/3</f>
        <v>1.5732918620710166</v>
      </c>
      <c r="AI987" s="86">
        <f>(幕後結果!$AK$2+幕後結果!$AK$4*幕後結果_最佳化!$W1988)*12/3</f>
        <v>0.87285359448680877</v>
      </c>
      <c r="AJ987" s="46"/>
      <c r="AK987" s="46"/>
      <c r="AL987" s="46"/>
      <c r="AM987" s="94">
        <v>986</v>
      </c>
      <c r="AN987" s="112">
        <f t="shared" si="196"/>
        <v>0.12739200877900758</v>
      </c>
      <c r="AO987" s="112">
        <f t="shared" si="197"/>
        <v>0.11774347332723284</v>
      </c>
      <c r="AP987" s="112">
        <f t="shared" si="198"/>
        <v>0.10811944880749808</v>
      </c>
      <c r="AQ987" s="112">
        <f t="shared" si="199"/>
        <v>7.5021890638675107E-2</v>
      </c>
      <c r="AR987" s="112">
        <f t="shared" si="200"/>
        <v>3.7326409077713507E-2</v>
      </c>
      <c r="AS987" s="112">
        <f t="shared" si="201"/>
        <v>0.12720960387533969</v>
      </c>
      <c r="AT987" s="112">
        <f t="shared" si="202"/>
        <v>0.15874242214341558</v>
      </c>
      <c r="AU987" s="112">
        <f t="shared" si="203"/>
        <v>1.4140287143483298E-4</v>
      </c>
      <c r="AV987" s="112">
        <f t="shared" si="204"/>
        <v>0.17482131346084345</v>
      </c>
      <c r="AW987" s="112">
        <f t="shared" si="205"/>
        <v>7.3482027018839338E-2</v>
      </c>
      <c r="AX987" s="112">
        <f t="shared" si="206"/>
        <v>1.0000000000000002</v>
      </c>
      <c r="AY987" s="112">
        <f>SUMPRODUCT(AN987:AW987,幕後結果_最佳化!$Z$1005:$AI$1005)</f>
        <v>0.21167572028274623</v>
      </c>
      <c r="AZ987" s="112">
        <f>(SUMPRODUCT(AN987:AW987,MMULT(AN987:AW987,幕後結果!$AB$9:$AK$18)))*252</f>
        <v>4.5047659942051628E-2</v>
      </c>
      <c r="BA987" s="112">
        <f t="shared" si="207"/>
        <v>0.2122443401884998</v>
      </c>
      <c r="BB987" s="88">
        <f t="shared" si="208"/>
        <v>0.79519538722611904</v>
      </c>
      <c r="BC987" s="46"/>
      <c r="BD987" s="46"/>
    </row>
    <row r="988" spans="1:56">
      <c r="A988" s="81">
        <v>987</v>
      </c>
      <c r="B988" s="112">
        <v>0.5567111172230923</v>
      </c>
      <c r="C988" s="112">
        <v>0.96307018671129629</v>
      </c>
      <c r="D988" s="112">
        <v>0.11408434464750106</v>
      </c>
      <c r="E988" s="112">
        <v>0.29434764759368992</v>
      </c>
      <c r="F988" s="112">
        <v>0.57926686066689981</v>
      </c>
      <c r="G988" s="112">
        <v>0.49059226206313755</v>
      </c>
      <c r="H988" s="112">
        <v>0.85642186180963908</v>
      </c>
      <c r="I988" s="112">
        <v>0.55882471753307228</v>
      </c>
      <c r="J988" s="112">
        <v>0.93797756722610415</v>
      </c>
      <c r="K988" s="90">
        <v>0.54305677409628794</v>
      </c>
      <c r="L988" s="91"/>
      <c r="M988" s="92">
        <v>987</v>
      </c>
      <c r="N988" s="115">
        <v>0.14263587177013065</v>
      </c>
      <c r="O988" s="115">
        <v>1.7874819519492871</v>
      </c>
      <c r="P988" s="115">
        <v>-1.2050896645684379</v>
      </c>
      <c r="Q988" s="115">
        <v>-0.54072768224264467</v>
      </c>
      <c r="R988" s="115">
        <v>0.20001828762174889</v>
      </c>
      <c r="S988" s="115">
        <v>-2.3583887955987357E-2</v>
      </c>
      <c r="T988" s="115">
        <v>1.0643806931248092</v>
      </c>
      <c r="U988" s="112">
        <v>0.14799012069550407</v>
      </c>
      <c r="V988" s="112">
        <v>1.5380153340680063</v>
      </c>
      <c r="W988" s="84">
        <v>0.10813771437300403</v>
      </c>
      <c r="X988" s="46"/>
      <c r="Y988" s="85">
        <v>987</v>
      </c>
      <c r="Z988" s="112">
        <f>(幕後結果!$AB$2+幕後結果!$AB$4*幕後結果_最佳化!$N1989)*12/3</f>
        <v>0.12879929826941092</v>
      </c>
      <c r="AA988" s="112">
        <f>(幕後結果!$AC$2+幕後結果!$AC$4*幕後結果_最佳化!$O1989)*12/3</f>
        <v>1.0977547316301239</v>
      </c>
      <c r="AB988" s="112">
        <f>(幕後結果!$AD$2+幕後結果!$AD$4*幕後結果_最佳化!$P1989)*12/3</f>
        <v>-0.35666777063503896</v>
      </c>
      <c r="AC988" s="112">
        <f>(幕後結果!$AE$2+幕後結果!$AE$4*幕後結果_最佳化!$Q1989)*12/3</f>
        <v>0.52943783018958646</v>
      </c>
      <c r="AD988" s="112">
        <f>(幕後結果!$AF$2+幕後結果!$AF$4*幕後結果_最佳化!$R1989)*12/3</f>
        <v>2.5029239296648895</v>
      </c>
      <c r="AE988" s="112">
        <f>(幕後結果!$AG$2+幕後結果!$AG$4*幕後結果_最佳化!$S1989)*12/3</f>
        <v>0.37240422888073627</v>
      </c>
      <c r="AF988" s="112">
        <f>(幕後結果!$AH$2+幕後結果!$AH$4*幕後結果_最佳化!$T1989)*12/3</f>
        <v>0.67706889065019904</v>
      </c>
      <c r="AG988" s="112">
        <f>(幕後結果!$AI$2+幕後結果!$AI$4*幕後結果_最佳化!$U1989)*12/3</f>
        <v>0.51610931792231818</v>
      </c>
      <c r="AH988" s="112">
        <f>(幕後結果!$AJ$2+幕後結果!$AJ$4*幕後結果_最佳化!$V1989)*12/3</f>
        <v>2.7244878538941024</v>
      </c>
      <c r="AI988" s="86">
        <f>(幕後結果!$AK$2+幕後結果!$AK$4*幕後結果_最佳化!$W1989)*12/3</f>
        <v>0.9702448786677268</v>
      </c>
      <c r="AJ988" s="46"/>
      <c r="AK988" s="46"/>
      <c r="AL988" s="46"/>
      <c r="AM988" s="94">
        <v>987</v>
      </c>
      <c r="AN988" s="112">
        <f t="shared" si="196"/>
        <v>0.11833714886745576</v>
      </c>
      <c r="AO988" s="112">
        <f t="shared" si="197"/>
        <v>1.919999394082577E-2</v>
      </c>
      <c r="AP988" s="112">
        <f t="shared" si="198"/>
        <v>0.11784732659844295</v>
      </c>
      <c r="AQ988" s="112">
        <f t="shared" si="199"/>
        <v>0.10095507216290597</v>
      </c>
      <c r="AR988" s="112">
        <f t="shared" si="200"/>
        <v>0.13816283381016961</v>
      </c>
      <c r="AS988" s="112">
        <f t="shared" si="201"/>
        <v>0.12282497720331192</v>
      </c>
      <c r="AT988" s="112">
        <f t="shared" si="202"/>
        <v>4.3458860587150774E-2</v>
      </c>
      <c r="AU988" s="112">
        <f t="shared" si="203"/>
        <v>0.11952731163098132</v>
      </c>
      <c r="AV988" s="112">
        <f t="shared" si="204"/>
        <v>0.12907289491857815</v>
      </c>
      <c r="AW988" s="112">
        <f t="shared" si="205"/>
        <v>9.0613580280177727E-2</v>
      </c>
      <c r="AX988" s="112">
        <f t="shared" si="206"/>
        <v>1</v>
      </c>
      <c r="AY988" s="112">
        <f>SUMPRODUCT(AN988:AW988,幕後結果_最佳化!$Z$1005:$AI$1005)</f>
        <v>0.58606219533954484</v>
      </c>
      <c r="AZ988" s="112">
        <f>(SUMPRODUCT(AN988:AW988,MMULT(AN988:AW988,幕後結果!$AB$9:$AK$18)))*252</f>
        <v>5.1936645133426843E-2</v>
      </c>
      <c r="BA988" s="112">
        <f t="shared" si="207"/>
        <v>0.22789612794742004</v>
      </c>
      <c r="BB988" s="88">
        <f t="shared" si="208"/>
        <v>2.383376146982465</v>
      </c>
      <c r="BC988" s="46"/>
      <c r="BD988" s="46"/>
    </row>
    <row r="989" spans="1:56">
      <c r="A989" s="81">
        <v>988</v>
      </c>
      <c r="B989" s="112">
        <v>0.30130709966613356</v>
      </c>
      <c r="C989" s="112">
        <v>0.4776560157650187</v>
      </c>
      <c r="D989" s="112">
        <v>0.242371982440305</v>
      </c>
      <c r="E989" s="112">
        <v>0.58136142780011668</v>
      </c>
      <c r="F989" s="112">
        <v>0.13550631187484319</v>
      </c>
      <c r="G989" s="112">
        <v>0.88923286080301156</v>
      </c>
      <c r="H989" s="112">
        <v>0.14274455102863159</v>
      </c>
      <c r="I989" s="112">
        <v>0.18056177475522883</v>
      </c>
      <c r="J989" s="112">
        <v>0.50277079413198078</v>
      </c>
      <c r="K989" s="90">
        <v>0.4773353451489879</v>
      </c>
      <c r="L989" s="91"/>
      <c r="M989" s="92">
        <v>988</v>
      </c>
      <c r="N989" s="115">
        <v>-0.52064485049666076</v>
      </c>
      <c r="O989" s="115">
        <v>-5.6037376821487427E-2</v>
      </c>
      <c r="P989" s="115">
        <v>-0.69869291139349077</v>
      </c>
      <c r="Q989" s="115">
        <v>0.20537756859254705</v>
      </c>
      <c r="R989" s="115">
        <v>-1.100733587110025</v>
      </c>
      <c r="S989" s="115">
        <v>1.2224585265001946</v>
      </c>
      <c r="T989" s="115">
        <v>-1.0680696343883493</v>
      </c>
      <c r="U989" s="112">
        <v>-0.91322627151410718</v>
      </c>
      <c r="V989" s="112">
        <v>6.9454067535371332E-3</v>
      </c>
      <c r="W989" s="84">
        <v>-5.684246013760879E-2</v>
      </c>
      <c r="X989" s="46"/>
      <c r="Y989" s="85">
        <v>988</v>
      </c>
      <c r="Z989" s="112">
        <f>(幕後結果!$AB$2+幕後結果!$AB$4*幕後結果_最佳化!$N1990)*12/3</f>
        <v>-0.69469714570820917</v>
      </c>
      <c r="AA989" s="112">
        <f>(幕後結果!$AC$2+幕後結果!$AC$4*幕後結果_最佳化!$O1990)*12/3</f>
        <v>-1.5003785415503614</v>
      </c>
      <c r="AB989" s="112">
        <f>(幕後結果!$AD$2+幕後結果!$AD$4*幕後結果_最佳化!$P1990)*12/3</f>
        <v>-0.30515983202638475</v>
      </c>
      <c r="AC989" s="112">
        <f>(幕後結果!$AE$2+幕後結果!$AE$4*幕後結果_最佳化!$Q1990)*12/3</f>
        <v>0.83137426214781207</v>
      </c>
      <c r="AD989" s="112">
        <f>(幕後結果!$AF$2+幕後結果!$AF$4*幕後結果_最佳化!$R1990)*12/3</f>
        <v>0.74179231709787707</v>
      </c>
      <c r="AE989" s="112">
        <f>(幕後結果!$AG$2+幕後結果!$AG$4*幕後結果_最佳化!$S1990)*12/3</f>
        <v>0.90947106547877399</v>
      </c>
      <c r="AF989" s="112">
        <f>(幕後結果!$AH$2+幕後結果!$AH$4*幕後結果_最佳化!$T1990)*12/3</f>
        <v>-1.0114970543906874</v>
      </c>
      <c r="AG989" s="112">
        <f>(幕後結果!$AI$2+幕後結果!$AI$4*幕後結果_最佳化!$U1990)*12/3</f>
        <v>-0.49902581133291624</v>
      </c>
      <c r="AH989" s="112">
        <f>(幕後結果!$AJ$2+幕後結果!$AJ$4*幕後結果_最佳化!$V1990)*12/3</f>
        <v>0.50168989793523566</v>
      </c>
      <c r="AI989" s="86">
        <f>(幕後結果!$AK$2+幕後結果!$AK$4*幕後結果_最佳化!$W1990)*12/3</f>
        <v>-0.27096051282325012</v>
      </c>
      <c r="AJ989" s="46"/>
      <c r="AK989" s="46"/>
      <c r="AL989" s="46"/>
      <c r="AM989" s="94">
        <v>988</v>
      </c>
      <c r="AN989" s="112">
        <f t="shared" si="196"/>
        <v>1.422035000108709E-2</v>
      </c>
      <c r="AO989" s="112">
        <f t="shared" si="197"/>
        <v>6.2858139105548355E-2</v>
      </c>
      <c r="AP989" s="112">
        <f t="shared" si="198"/>
        <v>0.15603795965035036</v>
      </c>
      <c r="AQ989" s="112">
        <f t="shared" si="199"/>
        <v>4.3573277734321444E-2</v>
      </c>
      <c r="AR989" s="112">
        <f t="shared" si="200"/>
        <v>8.4698926897534527E-2</v>
      </c>
      <c r="AS989" s="112">
        <f t="shared" si="201"/>
        <v>7.0444696972218127E-2</v>
      </c>
      <c r="AT989" s="112">
        <f t="shared" si="202"/>
        <v>0.19705373683222704</v>
      </c>
      <c r="AU989" s="112">
        <f t="shared" si="203"/>
        <v>2.3077596570326129E-2</v>
      </c>
      <c r="AV989" s="112">
        <f t="shared" si="204"/>
        <v>0.14191094613482272</v>
      </c>
      <c r="AW989" s="112">
        <f t="shared" si="205"/>
        <v>0.20612437010156423</v>
      </c>
      <c r="AX989" s="112">
        <f t="shared" si="206"/>
        <v>1</v>
      </c>
      <c r="AY989" s="112">
        <f>SUMPRODUCT(AN989:AW989,幕後結果_最佳化!$Z$1005:$AI$1005)</f>
        <v>0.37157105528856332</v>
      </c>
      <c r="AZ989" s="112">
        <f>(SUMPRODUCT(AN989:AW989,MMULT(AN989:AW989,幕後結果!$AB$9:$AK$18)))*252</f>
        <v>4.5294335296794122E-2</v>
      </c>
      <c r="BA989" s="112">
        <f t="shared" si="207"/>
        <v>0.21282465857318819</v>
      </c>
      <c r="BB989" s="88">
        <f t="shared" si="208"/>
        <v>1.5443278870598389</v>
      </c>
      <c r="BC989" s="46"/>
      <c r="BD989" s="46"/>
    </row>
    <row r="990" spans="1:56">
      <c r="A990" s="81">
        <v>989</v>
      </c>
      <c r="B990" s="112">
        <v>0.80882821396256266</v>
      </c>
      <c r="C990" s="112">
        <v>0.3146583313836635</v>
      </c>
      <c r="D990" s="112">
        <v>0.10670264306792565</v>
      </c>
      <c r="E990" s="112">
        <v>0.92180656107047976</v>
      </c>
      <c r="F990" s="112">
        <v>0.19706396990481534</v>
      </c>
      <c r="G990" s="112">
        <v>0.97098892168844442</v>
      </c>
      <c r="H990" s="112">
        <v>0.66637168182996809</v>
      </c>
      <c r="I990" s="112">
        <v>0.99972113014412822</v>
      </c>
      <c r="J990" s="112">
        <v>3.8426682052154604E-2</v>
      </c>
      <c r="K990" s="90">
        <v>0.36319036027938578</v>
      </c>
      <c r="L990" s="91"/>
      <c r="M990" s="92">
        <v>989</v>
      </c>
      <c r="N990" s="115">
        <v>0.8735863323484111</v>
      </c>
      <c r="O990" s="115">
        <v>-0.48268887616793138</v>
      </c>
      <c r="P990" s="115">
        <v>-1.2442561988185659</v>
      </c>
      <c r="Q990" s="115">
        <v>1.4173285974823613</v>
      </c>
      <c r="R990" s="115">
        <v>-0.85215523273470317</v>
      </c>
      <c r="S990" s="115">
        <v>1.8955304874505217</v>
      </c>
      <c r="T990" s="115">
        <v>0.42991615099136865</v>
      </c>
      <c r="U990" s="112">
        <v>3.4513741923875414</v>
      </c>
      <c r="V990" s="112">
        <v>-1.7692428022586193</v>
      </c>
      <c r="W990" s="84">
        <v>-0.3499440058903619</v>
      </c>
      <c r="X990" s="46"/>
      <c r="Y990" s="85">
        <v>989</v>
      </c>
      <c r="Z990" s="112">
        <f>(幕後結果!$AB$2+幕後結果!$AB$4*幕後結果_最佳化!$N1991)*12/3</f>
        <v>1.036311132704878</v>
      </c>
      <c r="AA990" s="112">
        <f>(幕後結果!$AC$2+幕後結果!$AC$4*幕後結果_最佳化!$O1991)*12/3</f>
        <v>-1.9671975432266062</v>
      </c>
      <c r="AB990" s="112">
        <f>(幕後結果!$AD$2+幕後結果!$AD$4*幕後結果_最佳化!$P1991)*12/3</f>
        <v>-0.40100458535405376</v>
      </c>
      <c r="AC990" s="112">
        <f>(幕後結果!$AE$2+幕後結果!$AE$4*幕後結果_最佳化!$Q1991)*12/3</f>
        <v>1.590841280615221</v>
      </c>
      <c r="AD990" s="112">
        <f>(幕後結果!$AF$2+幕後結果!$AF$4*幕後結果_最佳化!$R1991)*12/3</f>
        <v>1.4783791530795736</v>
      </c>
      <c r="AE990" s="112">
        <f>(幕後結果!$AG$2+幕後結果!$AG$4*幕後結果_最佳化!$S1991)*12/3</f>
        <v>1.5426251471037611</v>
      </c>
      <c r="AF990" s="112">
        <f>(幕後結果!$AH$2+幕後結果!$AH$4*幕後結果_最佳化!$T1991)*12/3</f>
        <v>-7.0147555181479374E-2</v>
      </c>
      <c r="AG990" s="112">
        <f>(幕後結果!$AI$2+幕後結果!$AI$4*幕後結果_最佳化!$U1991)*12/3</f>
        <v>3.6102889260727093</v>
      </c>
      <c r="AH990" s="112">
        <f>(幕後結果!$AJ$2+幕後結果!$AJ$4*幕後結果_最佳化!$V1991)*12/3</f>
        <v>-0.89751843297061618</v>
      </c>
      <c r="AI990" s="86">
        <f>(幕後結果!$AK$2+幕後結果!$AK$4*幕後結果_最佳化!$W1991)*12/3</f>
        <v>-0.62400769457562022</v>
      </c>
      <c r="AJ990" s="46"/>
      <c r="AK990" s="46"/>
      <c r="AL990" s="46"/>
      <c r="AM990" s="94">
        <v>989</v>
      </c>
      <c r="AN990" s="112">
        <f t="shared" si="196"/>
        <v>6.9508507904886815E-2</v>
      </c>
      <c r="AO990" s="112">
        <f t="shared" si="197"/>
        <v>1.1157128196984939E-2</v>
      </c>
      <c r="AP990" s="112">
        <f t="shared" si="198"/>
        <v>2.8135858210763802E-2</v>
      </c>
      <c r="AQ990" s="112">
        <f t="shared" si="199"/>
        <v>3.0574572852887793E-2</v>
      </c>
      <c r="AR990" s="112">
        <f t="shared" si="200"/>
        <v>0.20769629858610042</v>
      </c>
      <c r="AS990" s="112">
        <f t="shared" si="201"/>
        <v>0.2001893429277104</v>
      </c>
      <c r="AT990" s="112">
        <f t="shared" si="202"/>
        <v>0.10567570211574331</v>
      </c>
      <c r="AU990" s="112">
        <f t="shared" si="203"/>
        <v>0.24229403222720652</v>
      </c>
      <c r="AV990" s="112">
        <f t="shared" si="204"/>
        <v>1.9907802579789587E-2</v>
      </c>
      <c r="AW990" s="112">
        <f t="shared" si="205"/>
        <v>8.4860754397926355E-2</v>
      </c>
      <c r="AX990" s="112">
        <f t="shared" si="206"/>
        <v>0.99999999999999989</v>
      </c>
      <c r="AY990" s="112">
        <f>SUMPRODUCT(AN990:AW990,幕後結果_最佳化!$Z$1005:$AI$1005)</f>
        <v>0.54844640230350783</v>
      </c>
      <c r="AZ990" s="112">
        <f>(SUMPRODUCT(AN990:AW990,MMULT(AN990:AW990,幕後結果!$AB$9:$AK$18)))*252</f>
        <v>6.3125618937437636E-2</v>
      </c>
      <c r="BA990" s="112">
        <f t="shared" si="207"/>
        <v>0.25124812225654075</v>
      </c>
      <c r="BB990" s="88">
        <f t="shared" si="208"/>
        <v>2.012140022233925</v>
      </c>
      <c r="BC990" s="46"/>
      <c r="BD990" s="46"/>
    </row>
    <row r="991" spans="1:56">
      <c r="A991" s="81">
        <v>990</v>
      </c>
      <c r="B991" s="112">
        <v>0.60770623826818615</v>
      </c>
      <c r="C991" s="112">
        <v>0.39864158084341605</v>
      </c>
      <c r="D991" s="112">
        <v>0.46515130068569044</v>
      </c>
      <c r="E991" s="112">
        <v>0.90233412348836706</v>
      </c>
      <c r="F991" s="112">
        <v>0.17649791206769172</v>
      </c>
      <c r="G991" s="112">
        <v>8.4354321150239997E-2</v>
      </c>
      <c r="H991" s="112">
        <v>0.20637600713782267</v>
      </c>
      <c r="I991" s="112">
        <v>0.93364009724579811</v>
      </c>
      <c r="J991" s="112">
        <v>0.13091694184980396</v>
      </c>
      <c r="K991" s="90">
        <v>0.47994969231063767</v>
      </c>
      <c r="L991" s="91"/>
      <c r="M991" s="92">
        <v>990</v>
      </c>
      <c r="N991" s="115">
        <v>0.27334565501542069</v>
      </c>
      <c r="O991" s="115">
        <v>-0.25686477783485706</v>
      </c>
      <c r="P991" s="115">
        <v>-8.7464123549842912E-2</v>
      </c>
      <c r="Q991" s="115">
        <v>1.2949665960490246</v>
      </c>
      <c r="R991" s="115">
        <v>-0.92879405861332254</v>
      </c>
      <c r="S991" s="115">
        <v>-1.3763650514848855</v>
      </c>
      <c r="T991" s="115">
        <v>-0.81906029403013803</v>
      </c>
      <c r="U991" s="112">
        <v>1.5034625566523916</v>
      </c>
      <c r="V991" s="112">
        <v>-1.1220671645264451</v>
      </c>
      <c r="W991" s="84">
        <v>-5.0279845239403209E-2</v>
      </c>
      <c r="X991" s="46"/>
      <c r="Y991" s="85">
        <v>990</v>
      </c>
      <c r="Z991" s="112">
        <f>(幕後結果!$AB$2+幕後結果!$AB$4*幕後結果_最佳化!$N1992)*12/3</f>
        <v>0.29108208153457293</v>
      </c>
      <c r="AA991" s="112">
        <f>(幕後結果!$AC$2+幕後結果!$AC$4*幕後結果_最佳化!$O1992)*12/3</f>
        <v>-1.7081474224040107</v>
      </c>
      <c r="AB991" s="112">
        <f>(幕後結果!$AD$2+幕後結果!$AD$4*幕後結果_最佳化!$P1992)*12/3</f>
        <v>0.44286880168782367</v>
      </c>
      <c r="AC991" s="112">
        <f>(幕後結果!$AE$2+幕後結果!$AE$4*幕後結果_最佳化!$Q1992)*12/3</f>
        <v>1.7781292230256529</v>
      </c>
      <c r="AD991" s="112">
        <f>(幕後結果!$AF$2+幕後結果!$AF$4*幕後結果_最佳化!$R1992)*12/3</f>
        <v>1.4317158137203247</v>
      </c>
      <c r="AE991" s="112">
        <f>(幕後結果!$AG$2+幕後結果!$AG$4*幕後結果_最佳化!$S1992)*12/3</f>
        <v>-1.6877572633030928</v>
      </c>
      <c r="AF991" s="112">
        <f>(幕後結果!$AH$2+幕後結果!$AH$4*幕後結果_最佳化!$T1992)*12/3</f>
        <v>-0.63067849091304595</v>
      </c>
      <c r="AG991" s="112">
        <f>(幕後結果!$AI$2+幕後結果!$AI$4*幕後結果_最佳化!$U1992)*12/3</f>
        <v>1.7569149265479138</v>
      </c>
      <c r="AH991" s="112">
        <f>(幕後結果!$AJ$2+幕後結果!$AJ$4*幕後結果_最佳化!$V1992)*12/3</f>
        <v>-0.42821975436666837</v>
      </c>
      <c r="AI991" s="86">
        <f>(幕後結果!$AK$2+幕後結果!$AK$4*幕後結果_最佳化!$W1992)*12/3</f>
        <v>-0.38590300391459609</v>
      </c>
      <c r="AJ991" s="46"/>
      <c r="AK991" s="46"/>
      <c r="AL991" s="46"/>
      <c r="AM991" s="94">
        <v>990</v>
      </c>
      <c r="AN991" s="112">
        <f t="shared" si="196"/>
        <v>0.17272398133349168</v>
      </c>
      <c r="AO991" s="112">
        <f t="shared" si="197"/>
        <v>0.14341529197253022</v>
      </c>
      <c r="AP991" s="112">
        <f t="shared" si="198"/>
        <v>3.2689208428011617E-2</v>
      </c>
      <c r="AQ991" s="112">
        <f t="shared" si="199"/>
        <v>6.0333720590985386E-2</v>
      </c>
      <c r="AR991" s="112">
        <f t="shared" si="200"/>
        <v>0.16602008056758513</v>
      </c>
      <c r="AS991" s="112">
        <f t="shared" si="201"/>
        <v>8.6062359369384889E-2</v>
      </c>
      <c r="AT991" s="112">
        <f t="shared" si="202"/>
        <v>0.12328811048819681</v>
      </c>
      <c r="AU991" s="112">
        <f t="shared" si="203"/>
        <v>1.0814670725790173E-2</v>
      </c>
      <c r="AV991" s="112">
        <f t="shared" si="204"/>
        <v>0.12284356763437372</v>
      </c>
      <c r="AW991" s="112">
        <f t="shared" si="205"/>
        <v>8.1809008889650453E-2</v>
      </c>
      <c r="AX991" s="112">
        <f t="shared" si="206"/>
        <v>1</v>
      </c>
      <c r="AY991" s="112">
        <f>SUMPRODUCT(AN991:AW991,幕後結果_最佳化!$Z$1005:$AI$1005)</f>
        <v>0.34307743465123913</v>
      </c>
      <c r="AZ991" s="112">
        <f>(SUMPRODUCT(AN991:AW991,MMULT(AN991:AW991,幕後結果!$AB$9:$AK$18)))*252</f>
        <v>5.7642696214715503E-2</v>
      </c>
      <c r="BA991" s="112">
        <f t="shared" si="207"/>
        <v>0.24008893396971778</v>
      </c>
      <c r="BB991" s="88">
        <f t="shared" si="208"/>
        <v>1.250276011009738</v>
      </c>
      <c r="BC991" s="46"/>
      <c r="BD991" s="46"/>
    </row>
    <row r="992" spans="1:56">
      <c r="A992" s="81">
        <v>991</v>
      </c>
      <c r="B992" s="112">
        <v>0.14015393479959326</v>
      </c>
      <c r="C992" s="112">
        <v>0.61995001707475983</v>
      </c>
      <c r="D992" s="112">
        <v>0.33182689266538645</v>
      </c>
      <c r="E992" s="112">
        <v>0.13417346703348509</v>
      </c>
      <c r="F992" s="112">
        <v>0.41395213663549524</v>
      </c>
      <c r="G992" s="112">
        <v>0.47708553609918414</v>
      </c>
      <c r="H992" s="112">
        <v>0.59526919285737434</v>
      </c>
      <c r="I992" s="112">
        <v>0.49065460766779223</v>
      </c>
      <c r="J992" s="112">
        <v>0.42088416331434964</v>
      </c>
      <c r="K992" s="90">
        <v>0.57321518097108437</v>
      </c>
      <c r="L992" s="91"/>
      <c r="M992" s="92">
        <v>991</v>
      </c>
      <c r="N992" s="115">
        <v>-1.079627995642229</v>
      </c>
      <c r="O992" s="115">
        <v>0.30534951771572583</v>
      </c>
      <c r="P992" s="115">
        <v>-0.43487414113488876</v>
      </c>
      <c r="Q992" s="115">
        <v>-1.1068774096699827</v>
      </c>
      <c r="R992" s="115">
        <v>-0.21739019305845481</v>
      </c>
      <c r="S992" s="115">
        <v>-5.7469662215778809E-2</v>
      </c>
      <c r="T992" s="115">
        <v>0.2411206425174004</v>
      </c>
      <c r="U992" s="112">
        <v>-2.3427567521342937E-2</v>
      </c>
      <c r="V992" s="112">
        <v>-0.1996320926952582</v>
      </c>
      <c r="W992" s="84">
        <v>0.18456576764100208</v>
      </c>
      <c r="X992" s="46"/>
      <c r="Y992" s="85">
        <v>991</v>
      </c>
      <c r="Z992" s="112">
        <f>(幕後結果!$AB$2+幕後結果!$AB$4*幕後結果_最佳化!$N1993)*12/3</f>
        <v>-1.3887028914166553</v>
      </c>
      <c r="AA992" s="112">
        <f>(幕後結果!$AC$2+幕後結果!$AC$4*幕後結果_最佳化!$O1993)*12/3</f>
        <v>-1.05092833754583</v>
      </c>
      <c r="AB992" s="112">
        <f>(幕後結果!$AD$2+幕後結果!$AD$4*幕後結果_最佳化!$P1993)*12/3</f>
        <v>-0.20835816332285373</v>
      </c>
      <c r="AC992" s="112">
        <f>(幕後結果!$AE$2+幕後結果!$AE$4*幕後結果_最佳化!$Q1993)*12/3</f>
        <v>-2.8787348539964119E-2</v>
      </c>
      <c r="AD992" s="112">
        <f>(幕後結果!$AF$2+幕後結果!$AF$4*幕後結果_最佳化!$R1993)*12/3</f>
        <v>1.3186713397068999</v>
      </c>
      <c r="AE992" s="112">
        <f>(幕後結果!$AG$2+幕後結果!$AG$4*幕後結果_最佳化!$S1993)*12/3</f>
        <v>-0.18218132621227534</v>
      </c>
      <c r="AF992" s="112">
        <f>(幕後結果!$AH$2+幕後結果!$AH$4*幕後結果_最佳化!$T1993)*12/3</f>
        <v>-7.1426710797044823E-3</v>
      </c>
      <c r="AG992" s="112">
        <f>(幕後結果!$AI$2+幕後結果!$AI$4*幕後結果_最佳化!$U1993)*12/3</f>
        <v>-0.53314161763561652</v>
      </c>
      <c r="AH992" s="112">
        <f>(幕後結果!$AJ$2+幕後結果!$AJ$4*幕後結果_最佳化!$V1993)*12/3</f>
        <v>0.79621464851247359</v>
      </c>
      <c r="AI992" s="86">
        <f>(幕後結果!$AK$2+幕後結果!$AK$4*幕後結果_最佳化!$W1993)*12/3</f>
        <v>5.5120033384405964E-3</v>
      </c>
      <c r="AJ992" s="46"/>
      <c r="AK992" s="46"/>
      <c r="AL992" s="46"/>
      <c r="AM992" s="94">
        <v>991</v>
      </c>
      <c r="AN992" s="112">
        <f t="shared" si="196"/>
        <v>8.0628544946230993E-2</v>
      </c>
      <c r="AO992" s="112">
        <f t="shared" si="197"/>
        <v>0.22486111437042358</v>
      </c>
      <c r="AP992" s="112">
        <f t="shared" si="198"/>
        <v>3.5659663356086683E-3</v>
      </c>
      <c r="AQ992" s="112">
        <f t="shared" si="199"/>
        <v>0.15673331105878713</v>
      </c>
      <c r="AR992" s="112">
        <f t="shared" si="200"/>
        <v>7.9723985140403453E-3</v>
      </c>
      <c r="AS992" s="112">
        <f t="shared" si="201"/>
        <v>9.8647201209874691E-2</v>
      </c>
      <c r="AT992" s="112">
        <f t="shared" si="202"/>
        <v>5.3019486176268109E-2</v>
      </c>
      <c r="AU992" s="112">
        <f t="shared" si="203"/>
        <v>0.1560380171836295</v>
      </c>
      <c r="AV992" s="112">
        <f t="shared" si="204"/>
        <v>1.8449389804256779E-2</v>
      </c>
      <c r="AW992" s="112">
        <f t="shared" si="205"/>
        <v>0.20008457040088035</v>
      </c>
      <c r="AX992" s="112">
        <f t="shared" si="206"/>
        <v>1</v>
      </c>
      <c r="AY992" s="112">
        <f>SUMPRODUCT(AN992:AW992,幕後結果_最佳化!$Z$1005:$AI$1005)</f>
        <v>-6.6310392884657163E-2</v>
      </c>
      <c r="AZ992" s="112">
        <f>(SUMPRODUCT(AN992:AW992,MMULT(AN992:AW992,幕後結果!$AB$9:$AK$18)))*252</f>
        <v>6.6868964736412378E-2</v>
      </c>
      <c r="BA992" s="112">
        <f t="shared" si="207"/>
        <v>0.25859034153736754</v>
      </c>
      <c r="BB992" s="88">
        <f t="shared" si="208"/>
        <v>-0.42232974455032285</v>
      </c>
      <c r="BC992" s="46"/>
      <c r="BD992" s="46"/>
    </row>
    <row r="993" spans="1:56">
      <c r="A993" s="81">
        <v>992</v>
      </c>
      <c r="B993" s="112">
        <v>0.34732030336432018</v>
      </c>
      <c r="C993" s="112">
        <v>0.35995355517990091</v>
      </c>
      <c r="D993" s="112">
        <v>0.8680923318587217</v>
      </c>
      <c r="E993" s="112">
        <v>0.2480851101444268</v>
      </c>
      <c r="F993" s="112">
        <v>0.81294616014214816</v>
      </c>
      <c r="G993" s="112">
        <v>0.2779357324849987</v>
      </c>
      <c r="H993" s="112">
        <v>0.86274595363786433</v>
      </c>
      <c r="I993" s="112">
        <v>0.26137726055167754</v>
      </c>
      <c r="J993" s="112">
        <v>0.26799030577415706</v>
      </c>
      <c r="K993" s="90">
        <v>0.43686565049827508</v>
      </c>
      <c r="L993" s="91"/>
      <c r="M993" s="92">
        <v>992</v>
      </c>
      <c r="N993" s="115">
        <v>-0.392565253989275</v>
      </c>
      <c r="O993" s="115">
        <v>-0.35858294096329174</v>
      </c>
      <c r="P993" s="115">
        <v>1.1174187162780009</v>
      </c>
      <c r="Q993" s="115">
        <v>-0.68052796608560517</v>
      </c>
      <c r="R993" s="115">
        <v>0.88880538795608566</v>
      </c>
      <c r="S993" s="115">
        <v>-0.58898480771401629</v>
      </c>
      <c r="T993" s="115">
        <v>1.0927397250069866</v>
      </c>
      <c r="U993" s="112">
        <v>-0.6391051634663204</v>
      </c>
      <c r="V993" s="112">
        <v>-0.6189024695313099</v>
      </c>
      <c r="W993" s="84">
        <v>-0.15892076436961936</v>
      </c>
      <c r="X993" s="46"/>
      <c r="Y993" s="85">
        <v>992</v>
      </c>
      <c r="Z993" s="112">
        <f>(幕後結果!$AB$2+幕後結果!$AB$4*幕後結果_最佳化!$N1994)*12/3</f>
        <v>-0.53567987183137822</v>
      </c>
      <c r="AA993" s="112">
        <f>(幕後結果!$AC$2+幕後結果!$AC$4*幕後結果_最佳化!$O1994)*12/3</f>
        <v>-1.9061801877080544</v>
      </c>
      <c r="AB993" s="112">
        <f>(幕後結果!$AD$2+幕後結果!$AD$4*幕後結果_最佳化!$P1994)*12/3</f>
        <v>1.2753408166134568</v>
      </c>
      <c r="AC993" s="112">
        <f>(幕後結果!$AE$2+幕後結果!$AE$4*幕後結果_最佳化!$Q1994)*12/3</f>
        <v>0.57236369878289295</v>
      </c>
      <c r="AD993" s="112">
        <f>(幕後結果!$AF$2+幕後結果!$AF$4*幕後結果_最佳化!$R1994)*12/3</f>
        <v>2.8012512231168656</v>
      </c>
      <c r="AE993" s="112">
        <f>(幕後結果!$AG$2+幕後結果!$AG$4*幕後結果_最佳化!$S1994)*12/3</f>
        <v>-0.65955791460298197</v>
      </c>
      <c r="AF993" s="112">
        <f>(幕後結果!$AH$2+幕後結果!$AH$4*幕後結果_最佳化!$T1994)*12/3</f>
        <v>0.80693683947849948</v>
      </c>
      <c r="AG993" s="112">
        <f>(幕後結果!$AI$2+幕後結果!$AI$4*幕後結果_最佳化!$U1994)*12/3</f>
        <v>-0.3664065013437805</v>
      </c>
      <c r="AH993" s="112">
        <f>(幕後結果!$AJ$2+幕後結果!$AJ$4*幕後結果_最佳化!$V1994)*12/3</f>
        <v>1.2404490697267794</v>
      </c>
      <c r="AI993" s="86">
        <f>(幕後結果!$AK$2+幕後結果!$AK$4*幕後結果_最佳化!$W1994)*12/3</f>
        <v>4.1548424770974729E-2</v>
      </c>
      <c r="AJ993" s="46"/>
      <c r="AK993" s="46"/>
      <c r="AL993" s="46"/>
      <c r="AM993" s="94">
        <v>992</v>
      </c>
      <c r="AN993" s="112">
        <f t="shared" si="196"/>
        <v>0.25727001508701192</v>
      </c>
      <c r="AO993" s="112">
        <f t="shared" si="197"/>
        <v>3.6505246997869743E-2</v>
      </c>
      <c r="AP993" s="112">
        <f t="shared" si="198"/>
        <v>4.2656501032888594E-2</v>
      </c>
      <c r="AQ993" s="112">
        <f t="shared" si="199"/>
        <v>0.30098745799304255</v>
      </c>
      <c r="AR993" s="112">
        <f t="shared" si="200"/>
        <v>3.5371199052802685E-2</v>
      </c>
      <c r="AS993" s="112">
        <f t="shared" si="201"/>
        <v>6.3574063416126259E-2</v>
      </c>
      <c r="AT993" s="112">
        <f t="shared" si="202"/>
        <v>2.844286599413293E-2</v>
      </c>
      <c r="AU993" s="112">
        <f t="shared" si="203"/>
        <v>2.5405505975037455E-2</v>
      </c>
      <c r="AV993" s="112">
        <f t="shared" si="204"/>
        <v>0.15780269377806963</v>
      </c>
      <c r="AW993" s="112">
        <f t="shared" si="205"/>
        <v>5.1984450673018129E-2</v>
      </c>
      <c r="AX993" s="112">
        <f t="shared" si="206"/>
        <v>0.99999999999999989</v>
      </c>
      <c r="AY993" s="112">
        <f>SUMPRODUCT(AN993:AW993,幕後結果_最佳化!$Z$1005:$AI$1005)</f>
        <v>0.48638698283650655</v>
      </c>
      <c r="AZ993" s="112">
        <f>(SUMPRODUCT(AN993:AW993,MMULT(AN993:AW993,幕後結果!$AB$9:$AK$18)))*252</f>
        <v>5.3931092989571459E-2</v>
      </c>
      <c r="BA993" s="112">
        <f t="shared" si="207"/>
        <v>0.23223068916396786</v>
      </c>
      <c r="BB993" s="88">
        <f t="shared" si="208"/>
        <v>1.9096829296466495</v>
      </c>
      <c r="BC993" s="46"/>
      <c r="BD993" s="46"/>
    </row>
    <row r="994" spans="1:56">
      <c r="A994" s="81">
        <v>993</v>
      </c>
      <c r="B994" s="112">
        <v>0.53539595070038759</v>
      </c>
      <c r="C994" s="112">
        <v>0.72553379545402863</v>
      </c>
      <c r="D994" s="112">
        <v>0.51538393785719538</v>
      </c>
      <c r="E994" s="112">
        <v>0.21433425157614661</v>
      </c>
      <c r="F994" s="112">
        <v>0.27609774327215764</v>
      </c>
      <c r="G994" s="112">
        <v>0.61333302422108815</v>
      </c>
      <c r="H994" s="112">
        <v>0.91245130191620372</v>
      </c>
      <c r="I994" s="112">
        <v>0.25864264752382171</v>
      </c>
      <c r="J994" s="112">
        <v>0.95439478198602345</v>
      </c>
      <c r="K994" s="90">
        <v>0.8167968551169138</v>
      </c>
      <c r="L994" s="91"/>
      <c r="M994" s="92">
        <v>993</v>
      </c>
      <c r="N994" s="115">
        <v>8.8841219707515171E-2</v>
      </c>
      <c r="O994" s="115">
        <v>0.59936065362432289</v>
      </c>
      <c r="P994" s="115">
        <v>3.8571375574558704E-2</v>
      </c>
      <c r="Q994" s="115">
        <v>-0.79147218172401523</v>
      </c>
      <c r="R994" s="115">
        <v>-0.5944734624610527</v>
      </c>
      <c r="S994" s="115">
        <v>0.28801670492080544</v>
      </c>
      <c r="T994" s="115">
        <v>1.3560055689483002</v>
      </c>
      <c r="U994" s="112">
        <v>-0.64753570320531162</v>
      </c>
      <c r="V994" s="112">
        <v>1.6890469339371423</v>
      </c>
      <c r="W994" s="84">
        <v>0.90322538131173202</v>
      </c>
      <c r="X994" s="46"/>
      <c r="Y994" s="85">
        <v>993</v>
      </c>
      <c r="Z994" s="112">
        <f>(幕後結果!$AB$2+幕後結果!$AB$4*幕後結果_最佳化!$N1995)*12/3</f>
        <v>6.20105266506897E-2</v>
      </c>
      <c r="AA994" s="112">
        <f>(幕後結果!$AC$2+幕後結果!$AC$4*幕後結果_最佳化!$O1995)*12/3</f>
        <v>-0.54423701675237712</v>
      </c>
      <c r="AB994" s="112">
        <f>(幕後結果!$AD$2+幕後結果!$AD$4*幕後結果_最佳化!$P1995)*12/3</f>
        <v>0.58340167305226065</v>
      </c>
      <c r="AC994" s="112">
        <f>(幕後結果!$AE$2+幕後結果!$AE$4*幕後結果_最佳化!$Q1995)*12/3</f>
        <v>0.43200934623746018</v>
      </c>
      <c r="AD994" s="112">
        <f>(幕後結果!$AF$2+幕後結果!$AF$4*幕後結果_最佳化!$R1995)*12/3</f>
        <v>1.5122320145125494</v>
      </c>
      <c r="AE994" s="112">
        <f>(幕後結果!$AG$2+幕後結果!$AG$4*幕後結果_最佳化!$S1995)*12/3</f>
        <v>0.1937522993926647</v>
      </c>
      <c r="AF994" s="112">
        <f>(幕後結果!$AH$2+幕後結果!$AH$4*幕後結果_最佳化!$T1995)*12/3</f>
        <v>0.72368025440902273</v>
      </c>
      <c r="AG994" s="112">
        <f>(幕後結果!$AI$2+幕後結果!$AI$4*幕後結果_最佳化!$U1995)*12/3</f>
        <v>-0.28421059955952599</v>
      </c>
      <c r="AH994" s="112">
        <f>(幕後結果!$AJ$2+幕後結果!$AJ$4*幕後結果_最佳化!$V1995)*12/3</f>
        <v>2.8112661675160902</v>
      </c>
      <c r="AI994" s="86">
        <f>(幕後結果!$AK$2+幕後結果!$AK$4*幕後結果_最佳化!$W1995)*12/3</f>
        <v>1.2012016133417651</v>
      </c>
      <c r="AJ994" s="46"/>
      <c r="AK994" s="46"/>
      <c r="AL994" s="46"/>
      <c r="AM994" s="94">
        <v>993</v>
      </c>
      <c r="AN994" s="112">
        <f t="shared" si="196"/>
        <v>0.15628053791309093</v>
      </c>
      <c r="AO994" s="112">
        <f t="shared" si="197"/>
        <v>0.14875381806774576</v>
      </c>
      <c r="AP994" s="112">
        <f t="shared" si="198"/>
        <v>7.4912149550000362E-2</v>
      </c>
      <c r="AQ994" s="112">
        <f t="shared" si="199"/>
        <v>1.5829879468890827E-2</v>
      </c>
      <c r="AR994" s="112">
        <f t="shared" si="200"/>
        <v>5.8486125972943438E-3</v>
      </c>
      <c r="AS994" s="112">
        <f t="shared" si="201"/>
        <v>0.12469718075335173</v>
      </c>
      <c r="AT994" s="112">
        <f t="shared" si="202"/>
        <v>0.15186586525840387</v>
      </c>
      <c r="AU994" s="112">
        <f t="shared" si="203"/>
        <v>8.7142575691459334E-2</v>
      </c>
      <c r="AV994" s="112">
        <f t="shared" si="204"/>
        <v>0.15884869153950704</v>
      </c>
      <c r="AW994" s="112">
        <f t="shared" si="205"/>
        <v>7.5820689160255736E-2</v>
      </c>
      <c r="AX994" s="112">
        <f t="shared" si="206"/>
        <v>1</v>
      </c>
      <c r="AY994" s="112">
        <f>SUMPRODUCT(AN994:AW994,幕後結果_最佳化!$Z$1005:$AI$1005)</f>
        <v>4.5692392607264237E-2</v>
      </c>
      <c r="AZ994" s="112">
        <f>(SUMPRODUCT(AN994:AW994,MMULT(AN994:AW994,幕後結果!$AB$9:$AK$18)))*252</f>
        <v>4.9352063426939832E-2</v>
      </c>
      <c r="BA994" s="112">
        <f t="shared" si="207"/>
        <v>0.22215324311596227</v>
      </c>
      <c r="BB994" s="88">
        <f t="shared" si="208"/>
        <v>1.2569668432914254E-2</v>
      </c>
      <c r="BC994" s="46"/>
      <c r="BD994" s="46"/>
    </row>
    <row r="995" spans="1:56">
      <c r="A995" s="81">
        <v>994</v>
      </c>
      <c r="B995" s="112">
        <v>0.92558257827153279</v>
      </c>
      <c r="C995" s="112">
        <v>0.79957137465099559</v>
      </c>
      <c r="D995" s="112">
        <v>0.14566441683538756</v>
      </c>
      <c r="E995" s="112">
        <v>0.16449052805300468</v>
      </c>
      <c r="F995" s="112">
        <v>0.32429643290003107</v>
      </c>
      <c r="G995" s="112">
        <v>6.5896063145498562E-3</v>
      </c>
      <c r="H995" s="112">
        <v>0.58034644791642953</v>
      </c>
      <c r="I995" s="112">
        <v>0.96301261095571622</v>
      </c>
      <c r="J995" s="112">
        <v>0.93086389234220479</v>
      </c>
      <c r="K995" s="90">
        <v>0.39110979887482911</v>
      </c>
      <c r="L995" s="91"/>
      <c r="M995" s="92">
        <v>994</v>
      </c>
      <c r="N995" s="115">
        <v>1.4436592712128038</v>
      </c>
      <c r="O995" s="115">
        <v>0.84009120547669269</v>
      </c>
      <c r="P995" s="115">
        <v>-1.0552110015914369</v>
      </c>
      <c r="Q995" s="115">
        <v>-0.97616832699015399</v>
      </c>
      <c r="R995" s="115">
        <v>-0.45571787588557128</v>
      </c>
      <c r="S995" s="115">
        <v>-2.4788895055054545</v>
      </c>
      <c r="T995" s="115">
        <v>0.20277985503744264</v>
      </c>
      <c r="U995" s="112">
        <v>1.7867693314031599</v>
      </c>
      <c r="V995" s="112">
        <v>1.482255908845016</v>
      </c>
      <c r="W995" s="84">
        <v>-0.27642768172905258</v>
      </c>
      <c r="X995" s="46"/>
      <c r="Y995" s="85">
        <v>994</v>
      </c>
      <c r="Z995" s="112">
        <f>(幕後結果!$AB$2+幕後結果!$AB$4*幕後結果_最佳化!$N1996)*12/3</f>
        <v>1.744085416206322</v>
      </c>
      <c r="AA995" s="112">
        <f>(幕後結果!$AC$2+幕後結果!$AC$4*幕後結果_最佳化!$O1996)*12/3</f>
        <v>-9.4779294047556473E-2</v>
      </c>
      <c r="AB995" s="112">
        <f>(幕後結果!$AD$2+幕後結果!$AD$4*幕後結果_最佳化!$P1996)*12/3</f>
        <v>6.8741087435388704E-2</v>
      </c>
      <c r="AC995" s="112">
        <f>(幕後結果!$AE$2+幕後結果!$AE$4*幕後結果_最佳化!$Q1996)*12/3</f>
        <v>0.16258215894520989</v>
      </c>
      <c r="AD995" s="112">
        <f>(幕後結果!$AF$2+幕後結果!$AF$4*幕後結果_最佳化!$R1996)*12/3</f>
        <v>1.9181917852058268</v>
      </c>
      <c r="AE995" s="112">
        <f>(幕後結果!$AG$2+幕後結果!$AG$4*幕後結果_最佳化!$S1996)*12/3</f>
        <v>-2.5967193069184522</v>
      </c>
      <c r="AF995" s="112">
        <f>(幕後結果!$AH$2+幕後結果!$AH$4*幕後結果_最佳化!$T1996)*12/3</f>
        <v>-6.1374205747695844E-2</v>
      </c>
      <c r="AG995" s="112">
        <f>(幕後結果!$AI$2+幕後結果!$AI$4*幕後結果_最佳化!$U1996)*12/3</f>
        <v>1.0516914066059213</v>
      </c>
      <c r="AH995" s="112">
        <f>(幕後結果!$AJ$2+幕後結果!$AJ$4*幕後結果_最佳化!$V1996)*12/3</f>
        <v>2.5596007787314505</v>
      </c>
      <c r="AI995" s="86">
        <f>(幕後結果!$AK$2+幕後結果!$AK$4*幕後結果_最佳化!$W1996)*12/3</f>
        <v>0.34860103836535689</v>
      </c>
      <c r="AJ995" s="46"/>
      <c r="AK995" s="46"/>
      <c r="AL995" s="46"/>
      <c r="AM995" s="94">
        <v>994</v>
      </c>
      <c r="AN995" s="112">
        <f t="shared" si="196"/>
        <v>3.6469924733336795E-2</v>
      </c>
      <c r="AO995" s="112">
        <f t="shared" si="197"/>
        <v>8.755481026606364E-2</v>
      </c>
      <c r="AP995" s="112">
        <f t="shared" si="198"/>
        <v>0.13958401991627067</v>
      </c>
      <c r="AQ995" s="112">
        <f t="shared" si="199"/>
        <v>8.1380366646970459E-2</v>
      </c>
      <c r="AR995" s="112">
        <f t="shared" si="200"/>
        <v>0.15502836212816598</v>
      </c>
      <c r="AS995" s="112">
        <f t="shared" si="201"/>
        <v>0.13915019926339373</v>
      </c>
      <c r="AT995" s="112">
        <f t="shared" si="202"/>
        <v>6.1153444499214692E-2</v>
      </c>
      <c r="AU995" s="112">
        <f t="shared" si="203"/>
        <v>5.8191088782874479E-3</v>
      </c>
      <c r="AV995" s="112">
        <f t="shared" si="204"/>
        <v>0.14078408261782832</v>
      </c>
      <c r="AW995" s="112">
        <f t="shared" si="205"/>
        <v>0.1530756810504684</v>
      </c>
      <c r="AX995" s="112">
        <f t="shared" si="206"/>
        <v>1</v>
      </c>
      <c r="AY995" s="112">
        <f>SUMPRODUCT(AN995:AW995,幕後結果_最佳化!$Z$1005:$AI$1005)</f>
        <v>0.50288908702504087</v>
      </c>
      <c r="AZ995" s="112">
        <f>(SUMPRODUCT(AN995:AW995,MMULT(AN995:AW995,幕後結果!$AB$9:$AK$18)))*252</f>
        <v>5.2576168690538709E-2</v>
      </c>
      <c r="BA995" s="112">
        <f t="shared" si="207"/>
        <v>0.22929493821394906</v>
      </c>
      <c r="BB995" s="88">
        <f t="shared" si="208"/>
        <v>2.0061022306381537</v>
      </c>
      <c r="BC995" s="46"/>
      <c r="BD995" s="46"/>
    </row>
    <row r="996" spans="1:56">
      <c r="A996" s="81">
        <v>995</v>
      </c>
      <c r="B996" s="112">
        <v>0.56739471471723335</v>
      </c>
      <c r="C996" s="112">
        <v>0.86624776456981767</v>
      </c>
      <c r="D996" s="112">
        <v>0.6422670776697752</v>
      </c>
      <c r="E996" s="112">
        <v>0.56244040929228278</v>
      </c>
      <c r="F996" s="112">
        <v>0.65653328521648269</v>
      </c>
      <c r="G996" s="112">
        <v>0.32475792031045492</v>
      </c>
      <c r="H996" s="112">
        <v>0.30958243550354902</v>
      </c>
      <c r="I996" s="112">
        <v>0.68210897257983283</v>
      </c>
      <c r="J996" s="112">
        <v>0.22618849163570376</v>
      </c>
      <c r="K996" s="90">
        <v>0.81817004685193062</v>
      </c>
      <c r="L996" s="91"/>
      <c r="M996" s="92">
        <v>995</v>
      </c>
      <c r="N996" s="115">
        <v>0.16974514256892767</v>
      </c>
      <c r="O996" s="115">
        <v>1.1088278101578142</v>
      </c>
      <c r="P996" s="115">
        <v>0.36452521985360314</v>
      </c>
      <c r="Q996" s="115">
        <v>0.15715945494860997</v>
      </c>
      <c r="R996" s="115">
        <v>0.40302011134480953</v>
      </c>
      <c r="S996" s="115">
        <v>-0.45443489608574217</v>
      </c>
      <c r="T996" s="115">
        <v>-0.49703428964596302</v>
      </c>
      <c r="U996" s="112">
        <v>0.47360437531120853</v>
      </c>
      <c r="V996" s="112">
        <v>-0.75145814124692323</v>
      </c>
      <c r="W996" s="84">
        <v>0.90841329086836897</v>
      </c>
      <c r="X996" s="46"/>
      <c r="Y996" s="85">
        <v>995</v>
      </c>
      <c r="Z996" s="112">
        <f>(幕後結果!$AB$2+幕後結果!$AB$4*幕後結果_最佳化!$N1997)*12/3</f>
        <v>0.1624568241889659</v>
      </c>
      <c r="AA996" s="112">
        <f>(幕後結果!$AC$2+幕後結果!$AC$4*幕後結果_最佳化!$O1997)*12/3</f>
        <v>0.16487522253399045</v>
      </c>
      <c r="AB996" s="112">
        <f>(幕後結果!$AD$2+幕後結果!$AD$4*幕後結果_最佳化!$P1997)*12/3</f>
        <v>0.9417704795045454</v>
      </c>
      <c r="AC996" s="112">
        <f>(幕後結果!$AE$2+幕後結果!$AE$4*幕後結果_最佳化!$Q1997)*12/3</f>
        <v>1.2897217552903768</v>
      </c>
      <c r="AD996" s="112">
        <f>(幕後結果!$AF$2+幕後結果!$AF$4*幕後結果_最佳化!$R1997)*12/3</f>
        <v>2.9304708282396077</v>
      </c>
      <c r="AE996" s="112">
        <f>(幕後結果!$AG$2+幕後結果!$AG$4*幕後結果_最佳化!$S1997)*12/3</f>
        <v>-0.14234502527605075</v>
      </c>
      <c r="AF996" s="112">
        <f>(幕後結果!$AH$2+幕後結果!$AH$4*幕後結果_最佳化!$T1997)*12/3</f>
        <v>-0.17292782717798319</v>
      </c>
      <c r="AG996" s="112">
        <f>(幕後結果!$AI$2+幕後結果!$AI$4*幕後結果_最佳化!$U1997)*12/3</f>
        <v>1.0791840992479078</v>
      </c>
      <c r="AH996" s="112">
        <f>(幕後結果!$AJ$2+幕後結果!$AJ$4*幕後結果_最佳化!$V1997)*12/3</f>
        <v>0.58673750713148265</v>
      </c>
      <c r="AI996" s="86">
        <f>(幕後結果!$AK$2+幕後結果!$AK$4*幕後結果_最佳化!$W1997)*12/3</f>
        <v>1.0782405609110368</v>
      </c>
      <c r="AJ996" s="46"/>
      <c r="AK996" s="46"/>
      <c r="AL996" s="46"/>
      <c r="AM996" s="94">
        <v>995</v>
      </c>
      <c r="AN996" s="112">
        <f t="shared" si="196"/>
        <v>4.2429891789844423E-2</v>
      </c>
      <c r="AO996" s="112">
        <f t="shared" si="197"/>
        <v>0.18931418417780552</v>
      </c>
      <c r="AP996" s="112">
        <f t="shared" si="198"/>
        <v>0.13107460997604084</v>
      </c>
      <c r="AQ996" s="112">
        <f t="shared" si="199"/>
        <v>2.3830176392615594E-2</v>
      </c>
      <c r="AR996" s="112">
        <f t="shared" si="200"/>
        <v>0.11142014728683469</v>
      </c>
      <c r="AS996" s="112">
        <f t="shared" si="201"/>
        <v>0.10846388279482896</v>
      </c>
      <c r="AT996" s="112">
        <f t="shared" si="202"/>
        <v>3.9177126165981018E-3</v>
      </c>
      <c r="AU996" s="112">
        <f t="shared" si="203"/>
        <v>0.13714471535429731</v>
      </c>
      <c r="AV996" s="112">
        <f t="shared" si="204"/>
        <v>6.4692361329202835E-2</v>
      </c>
      <c r="AW996" s="112">
        <f t="shared" si="205"/>
        <v>0.18771231828193172</v>
      </c>
      <c r="AX996" s="112">
        <f t="shared" si="206"/>
        <v>1</v>
      </c>
      <c r="AY996" s="112">
        <f>SUMPRODUCT(AN996:AW996,幕後結果_最佳化!$Z$1005:$AI$1005)</f>
        <v>0.18521784833277816</v>
      </c>
      <c r="AZ996" s="112">
        <f>(SUMPRODUCT(AN996:AW996,MMULT(AN996:AW996,幕後結果!$AB$9:$AK$18)))*252</f>
        <v>6.5760127515371927E-2</v>
      </c>
      <c r="BA996" s="112">
        <f t="shared" si="207"/>
        <v>0.25643737542599349</v>
      </c>
      <c r="BB996" s="88">
        <f t="shared" si="208"/>
        <v>0.55498091140716099</v>
      </c>
      <c r="BC996" s="46"/>
      <c r="BD996" s="46"/>
    </row>
    <row r="997" spans="1:56">
      <c r="A997" s="81">
        <v>996</v>
      </c>
      <c r="B997" s="112">
        <v>0.99786768560544359</v>
      </c>
      <c r="C997" s="112">
        <v>0.37802605131607248</v>
      </c>
      <c r="D997" s="112">
        <v>0.13884417717532882</v>
      </c>
      <c r="E997" s="112">
        <v>0.87751071700305272</v>
      </c>
      <c r="F997" s="112">
        <v>0.28387376345191595</v>
      </c>
      <c r="G997" s="112">
        <v>0.64140868490463676</v>
      </c>
      <c r="H997" s="112">
        <v>0.16400617423692387</v>
      </c>
      <c r="I997" s="112">
        <v>7.570502619569619E-2</v>
      </c>
      <c r="J997" s="112">
        <v>0.23283735410558881</v>
      </c>
      <c r="K997" s="90">
        <v>0.42036829925493491</v>
      </c>
      <c r="L997" s="91"/>
      <c r="M997" s="92">
        <v>996</v>
      </c>
      <c r="N997" s="115">
        <v>2.8578939611941707</v>
      </c>
      <c r="O997" s="115">
        <v>-0.3106692152448528</v>
      </c>
      <c r="P997" s="115">
        <v>-1.0855269042488951</v>
      </c>
      <c r="Q997" s="115">
        <v>1.1626326793619548</v>
      </c>
      <c r="R997" s="115">
        <v>-0.5713719677399145</v>
      </c>
      <c r="S997" s="115">
        <v>0.36222669798153562</v>
      </c>
      <c r="T997" s="115">
        <v>-0.97812531562553873</v>
      </c>
      <c r="U997" s="112">
        <v>-1.4345686537494455</v>
      </c>
      <c r="V997" s="112">
        <v>-0.72953460442158879</v>
      </c>
      <c r="W997" s="84">
        <v>-0.20095137119070405</v>
      </c>
      <c r="X997" s="46"/>
      <c r="Y997" s="85">
        <v>996</v>
      </c>
      <c r="Z997" s="112">
        <f>(幕後結果!$AB$2+幕後結果!$AB$4*幕後結果_最佳化!$N1998)*12/3</f>
        <v>3.4999290568436021</v>
      </c>
      <c r="AA997" s="112">
        <f>(幕後結果!$AC$2+幕後結果!$AC$4*幕後結果_最佳化!$O1998)*12/3</f>
        <v>-1.5577351907995329</v>
      </c>
      <c r="AB997" s="112">
        <f>(幕後結果!$AD$2+幕後結果!$AD$4*幕後結果_最佳化!$P1998)*12/3</f>
        <v>0.35155321551410146</v>
      </c>
      <c r="AC997" s="112">
        <f>(幕後結果!$AE$2+幕後結果!$AE$4*幕後結果_最佳化!$Q1998)*12/3</f>
        <v>1.5915242920789527</v>
      </c>
      <c r="AD997" s="112">
        <f>(幕後結果!$AF$2+幕後結果!$AF$4*幕後結果_最佳化!$R1998)*12/3</f>
        <v>2.3809156906977513</v>
      </c>
      <c r="AE997" s="112">
        <f>(幕後結果!$AG$2+幕後結果!$AG$4*幕後結果_最佳化!$S1998)*12/3</f>
        <v>2.7135289715259428E-2</v>
      </c>
      <c r="AF997" s="112">
        <f>(幕後結果!$AH$2+幕後結果!$AH$4*幕後結果_最佳化!$T1998)*12/3</f>
        <v>-0.96574885831258384</v>
      </c>
      <c r="AG997" s="112">
        <f>(幕後結果!$AI$2+幕後結果!$AI$4*幕後結果_最佳化!$U1998)*12/3</f>
        <v>0.18477648723094312</v>
      </c>
      <c r="AH997" s="112">
        <f>(幕後結果!$AJ$2+幕後結果!$AJ$4*幕後結果_最佳化!$V1998)*12/3</f>
        <v>0.75059783076803954</v>
      </c>
      <c r="AI997" s="86">
        <f>(幕後結果!$AK$2+幕後結果!$AK$4*幕後結果_最佳化!$W1998)*12/3</f>
        <v>0.15901212818082963</v>
      </c>
      <c r="AJ997" s="46"/>
      <c r="AK997" s="46"/>
      <c r="AL997" s="46"/>
      <c r="AM997" s="94">
        <v>996</v>
      </c>
      <c r="AN997" s="112">
        <f t="shared" si="196"/>
        <v>0.2014528361992198</v>
      </c>
      <c r="AO997" s="112">
        <f t="shared" si="197"/>
        <v>3.5480651612824099E-2</v>
      </c>
      <c r="AP997" s="112">
        <f t="shared" si="198"/>
        <v>0.11389895256384133</v>
      </c>
      <c r="AQ997" s="112">
        <f t="shared" si="199"/>
        <v>0.20463995633168347</v>
      </c>
      <c r="AR997" s="112">
        <f t="shared" si="200"/>
        <v>6.0653296573152438E-2</v>
      </c>
      <c r="AS997" s="112">
        <f t="shared" si="201"/>
        <v>1.6939807349151358E-2</v>
      </c>
      <c r="AT997" s="112">
        <f t="shared" si="202"/>
        <v>0.14181782564556947</v>
      </c>
      <c r="AU997" s="112">
        <f t="shared" si="203"/>
        <v>1.1532339727465122E-2</v>
      </c>
      <c r="AV997" s="112">
        <f t="shared" si="204"/>
        <v>2.7431037950340804E-2</v>
      </c>
      <c r="AW997" s="112">
        <f t="shared" si="205"/>
        <v>0.18615329604675199</v>
      </c>
      <c r="AX997" s="112">
        <f t="shared" si="206"/>
        <v>1</v>
      </c>
      <c r="AY997" s="112">
        <f>SUMPRODUCT(AN997:AW997,幕後結果_最佳化!$Z$1005:$AI$1005)</f>
        <v>0.3392743875474355</v>
      </c>
      <c r="AZ997" s="112">
        <f>(SUMPRODUCT(AN997:AW997,MMULT(AN997:AW997,幕後結果!$AB$9:$AK$18)))*252</f>
        <v>4.8990431052624427E-2</v>
      </c>
      <c r="BA997" s="112">
        <f t="shared" si="207"/>
        <v>0.22133782110751979</v>
      </c>
      <c r="BB997" s="88">
        <f t="shared" si="208"/>
        <v>1.3390137576327952</v>
      </c>
      <c r="BC997" s="46"/>
      <c r="BD997" s="46"/>
    </row>
    <row r="998" spans="1:56">
      <c r="A998" s="81">
        <v>997</v>
      </c>
      <c r="B998" s="112">
        <v>0.53970841561872374</v>
      </c>
      <c r="C998" s="112">
        <v>0.39190346481072158</v>
      </c>
      <c r="D998" s="112">
        <v>0.16917201456528463</v>
      </c>
      <c r="E998" s="112">
        <v>0.31117659974666489</v>
      </c>
      <c r="F998" s="112">
        <v>0.16280419370445953</v>
      </c>
      <c r="G998" s="112">
        <v>0.76380202338123415</v>
      </c>
      <c r="H998" s="112">
        <v>0.26986705720082682</v>
      </c>
      <c r="I998" s="112">
        <v>0.53914912070361565</v>
      </c>
      <c r="J998" s="112">
        <v>0.24341302624356742</v>
      </c>
      <c r="K998" s="90">
        <v>0.33952059399479917</v>
      </c>
      <c r="L998" s="91"/>
      <c r="M998" s="92">
        <v>997</v>
      </c>
      <c r="N998" s="115">
        <v>9.9699158338889274E-2</v>
      </c>
      <c r="O998" s="115">
        <v>-0.27436136610919398</v>
      </c>
      <c r="P998" s="115">
        <v>-0.95744235454540261</v>
      </c>
      <c r="Q998" s="115">
        <v>-0.49251800124865996</v>
      </c>
      <c r="R998" s="115">
        <v>-0.98299807229979108</v>
      </c>
      <c r="S998" s="115">
        <v>0.71858614394521503</v>
      </c>
      <c r="T998" s="115">
        <v>-0.61321511103816384</v>
      </c>
      <c r="U998" s="112">
        <v>9.8290327418589479E-2</v>
      </c>
      <c r="V998" s="112">
        <v>-0.69536585609491164</v>
      </c>
      <c r="W998" s="84">
        <v>-0.41377186859534026</v>
      </c>
      <c r="X998" s="46"/>
      <c r="Y998" s="85">
        <v>997</v>
      </c>
      <c r="Z998" s="112">
        <f>(幕後結果!$AB$2+幕後結果!$AB$4*幕後結果_最佳化!$N1999)*12/3</f>
        <v>7.5491204667843453E-2</v>
      </c>
      <c r="AA998" s="112">
        <f>(幕後結果!$AC$2+幕後結果!$AC$4*幕後結果_最佳化!$O1999)*12/3</f>
        <v>-1.7473462857023752</v>
      </c>
      <c r="AB998" s="112">
        <f>(幕後結果!$AD$2+幕後結果!$AD$4*幕後結果_最佳化!$P1999)*12/3</f>
        <v>-0.36456087733656362</v>
      </c>
      <c r="AC998" s="112">
        <f>(幕後結果!$AE$2+幕後結果!$AE$4*幕後結果_最佳化!$Q1999)*12/3</f>
        <v>0.26347104254586839</v>
      </c>
      <c r="AD998" s="112">
        <f>(幕後結果!$AF$2+幕後結果!$AF$4*幕後結果_最佳化!$R1999)*12/3</f>
        <v>0.80250492422128905</v>
      </c>
      <c r="AE998" s="112">
        <f>(幕後結果!$AG$2+幕後結果!$AG$4*幕後結果_最佳化!$S1999)*12/3</f>
        <v>0.28118806345784036</v>
      </c>
      <c r="AF998" s="112">
        <f>(幕後結果!$AH$2+幕後結果!$AH$4*幕後結果_最佳化!$T1999)*12/3</f>
        <v>-0.80864025592008704</v>
      </c>
      <c r="AG998" s="112">
        <f>(幕後結果!$AI$2+幕後結果!$AI$4*幕後結果_最佳化!$U1999)*12/3</f>
        <v>-0.14812370410911768</v>
      </c>
      <c r="AH998" s="112">
        <f>(幕後結果!$AJ$2+幕後結果!$AJ$4*幕後結果_最佳化!$V1999)*12/3</f>
        <v>0.12138571426854972</v>
      </c>
      <c r="AI998" s="86">
        <f>(幕後結果!$AK$2+幕後結果!$AK$4*幕後結果_最佳化!$W1999)*12/3</f>
        <v>-0.62635295713150074</v>
      </c>
      <c r="AJ998" s="46"/>
      <c r="AK998" s="46"/>
      <c r="AL998" s="46"/>
      <c r="AM998" s="94">
        <v>997</v>
      </c>
      <c r="AN998" s="112">
        <f t="shared" si="196"/>
        <v>0.1579241718784955</v>
      </c>
      <c r="AO998" s="112">
        <f t="shared" si="197"/>
        <v>7.1959194463384779E-2</v>
      </c>
      <c r="AP998" s="112">
        <f t="shared" si="198"/>
        <v>0.21798639077056742</v>
      </c>
      <c r="AQ998" s="112">
        <f t="shared" si="199"/>
        <v>4.837063888841886E-2</v>
      </c>
      <c r="AR998" s="112">
        <f t="shared" si="200"/>
        <v>0.17780156757066251</v>
      </c>
      <c r="AS998" s="112">
        <f t="shared" si="201"/>
        <v>4.9192381600204699E-2</v>
      </c>
      <c r="AT998" s="112">
        <f t="shared" si="202"/>
        <v>1.7662873806936527E-2</v>
      </c>
      <c r="AU998" s="112">
        <f t="shared" si="203"/>
        <v>3.5184376084207804E-2</v>
      </c>
      <c r="AV998" s="112">
        <f t="shared" si="204"/>
        <v>0.11674514966030222</v>
      </c>
      <c r="AW998" s="112">
        <f t="shared" si="205"/>
        <v>0.1071732552768198</v>
      </c>
      <c r="AX998" s="112">
        <f t="shared" si="206"/>
        <v>1.0000000000000002</v>
      </c>
      <c r="AY998" s="112">
        <f>SUMPRODUCT(AN998:AW998,幕後結果_最佳化!$Z$1005:$AI$1005)</f>
        <v>0.55355018027291969</v>
      </c>
      <c r="AZ998" s="112">
        <f>(SUMPRODUCT(AN998:AW998,MMULT(AN998:AW998,幕後結果!$AB$9:$AK$18)))*252</f>
        <v>6.2196076407716371E-2</v>
      </c>
      <c r="BA998" s="112">
        <f t="shared" si="207"/>
        <v>0.24939141205686369</v>
      </c>
      <c r="BB998" s="88">
        <f t="shared" si="208"/>
        <v>2.0475852639083114</v>
      </c>
      <c r="BC998" s="46"/>
      <c r="BD998" s="46"/>
    </row>
    <row r="999" spans="1:56">
      <c r="A999" s="81">
        <v>998</v>
      </c>
      <c r="B999" s="112">
        <v>0.32596219229134271</v>
      </c>
      <c r="C999" s="112">
        <v>0.18988913923485606</v>
      </c>
      <c r="D999" s="112">
        <v>0.28884101325901712</v>
      </c>
      <c r="E999" s="112">
        <v>0.81187995239055755</v>
      </c>
      <c r="F999" s="112">
        <v>0.32982402386596843</v>
      </c>
      <c r="G999" s="112">
        <v>0.78909886252067274</v>
      </c>
      <c r="H999" s="112">
        <v>0.96147353722139783</v>
      </c>
      <c r="I999" s="112">
        <v>0.23954743657486954</v>
      </c>
      <c r="J999" s="112">
        <v>0.56523836450710885</v>
      </c>
      <c r="K999" s="90">
        <v>0.79779199427684722</v>
      </c>
      <c r="L999" s="91"/>
      <c r="M999" s="92">
        <v>998</v>
      </c>
      <c r="N999" s="115">
        <v>-0.45109041639108571</v>
      </c>
      <c r="O999" s="115">
        <v>-0.87830489800422673</v>
      </c>
      <c r="P999" s="115">
        <v>-0.55677374182861294</v>
      </c>
      <c r="Q999" s="115">
        <v>0.8848452595684867</v>
      </c>
      <c r="R999" s="115">
        <v>-0.44039913992583618</v>
      </c>
      <c r="S999" s="115">
        <v>0.80329841308470129</v>
      </c>
      <c r="T999" s="115">
        <v>1.7680477245584052</v>
      </c>
      <c r="U999" s="112">
        <v>-0.70775909374216195</v>
      </c>
      <c r="V999" s="112">
        <v>0.16426406294237278</v>
      </c>
      <c r="W999" s="84">
        <v>0.83376040532388851</v>
      </c>
      <c r="X999" s="46"/>
      <c r="Y999" s="85">
        <v>998</v>
      </c>
      <c r="Z999" s="112">
        <f>(幕後結果!$AB$2+幕後結果!$AB$4*幕後結果_最佳化!$N2000)*12/3</f>
        <v>-0.60834181043920377</v>
      </c>
      <c r="AA999" s="112">
        <f>(幕後結果!$AC$2+幕後結果!$AC$4*幕後結果_最佳化!$O2000)*12/3</f>
        <v>-2.627479909699967</v>
      </c>
      <c r="AB999" s="112">
        <f>(幕後結果!$AD$2+幕後結果!$AD$4*幕後結果_最佳化!$P2000)*12/3</f>
        <v>-0.24483043454534203</v>
      </c>
      <c r="AC999" s="112">
        <f>(幕後結果!$AE$2+幕後結果!$AE$4*幕後結果_最佳化!$Q2000)*12/3</f>
        <v>1.2194193929371886</v>
      </c>
      <c r="AD999" s="112">
        <f>(幕後結果!$AF$2+幕後結果!$AF$4*幕後結果_最佳化!$R2000)*12/3</f>
        <v>1.3797382072945854</v>
      </c>
      <c r="AE999" s="112">
        <f>(幕後結果!$AG$2+幕後結果!$AG$4*幕後結果_最佳化!$S2000)*12/3</f>
        <v>0.40558648003033104</v>
      </c>
      <c r="AF999" s="112">
        <f>(幕後結果!$AH$2+幕後結果!$AH$4*幕後結果_最佳化!$T2000)*12/3</f>
        <v>0.93590187856836538</v>
      </c>
      <c r="AG999" s="112">
        <f>(幕後結果!$AI$2+幕後結果!$AI$4*幕後結果_最佳化!$U2000)*12/3</f>
        <v>0.10846362794719337</v>
      </c>
      <c r="AH999" s="112">
        <f>(幕後結果!$AJ$2+幕後結果!$AJ$4*幕後結果_最佳化!$V2000)*12/3</f>
        <v>1.2832523961147901</v>
      </c>
      <c r="AI999" s="86">
        <f>(幕後結果!$AK$2+幕後結果!$AK$4*幕後結果_最佳化!$W2000)*12/3</f>
        <v>0.39245480849594094</v>
      </c>
      <c r="AJ999" s="46"/>
      <c r="AK999" s="46"/>
      <c r="AL999" s="46"/>
      <c r="AM999" s="94">
        <v>998</v>
      </c>
      <c r="AN999" s="112">
        <f t="shared" si="196"/>
        <v>0.15197871079672515</v>
      </c>
      <c r="AO999" s="112">
        <f t="shared" si="197"/>
        <v>0.17499635107671496</v>
      </c>
      <c r="AP999" s="112">
        <f t="shared" si="198"/>
        <v>9.0692696834188541E-2</v>
      </c>
      <c r="AQ999" s="112">
        <f t="shared" si="199"/>
        <v>0.19322268002331838</v>
      </c>
      <c r="AR999" s="112">
        <f t="shared" si="200"/>
        <v>3.7690150197092979E-2</v>
      </c>
      <c r="AS999" s="112">
        <f t="shared" si="201"/>
        <v>1.7062002493567503E-2</v>
      </c>
      <c r="AT999" s="112">
        <f t="shared" si="202"/>
        <v>0.10691129551376928</v>
      </c>
      <c r="AU999" s="112">
        <f t="shared" si="203"/>
        <v>5.257268933333957E-2</v>
      </c>
      <c r="AV999" s="112">
        <f t="shared" si="204"/>
        <v>0.11325138426340901</v>
      </c>
      <c r="AW999" s="112">
        <f t="shared" si="205"/>
        <v>6.1622039467874784E-2</v>
      </c>
      <c r="AX999" s="112">
        <f t="shared" si="206"/>
        <v>1.0000000000000002</v>
      </c>
      <c r="AY999" s="112">
        <f>SUMPRODUCT(AN999:AW999,幕後結果_最佳化!$Z$1005:$AI$1005)</f>
        <v>0.19169428446045758</v>
      </c>
      <c r="AZ999" s="112">
        <f>(SUMPRODUCT(AN999:AW999,MMULT(AN999:AW999,幕後結果!$AB$9:$AK$18)))*252</f>
        <v>5.2015316897175333E-2</v>
      </c>
      <c r="BA999" s="112">
        <f t="shared" si="207"/>
        <v>0.22806866706581011</v>
      </c>
      <c r="BB999" s="88">
        <f t="shared" si="208"/>
        <v>0.65241002358961664</v>
      </c>
      <c r="BC999" s="46"/>
      <c r="BD999" s="46"/>
    </row>
    <row r="1000" spans="1:56">
      <c r="A1000" s="81">
        <v>999</v>
      </c>
      <c r="B1000" s="112">
        <v>0.27114439143450575</v>
      </c>
      <c r="C1000" s="112">
        <v>0.10260475080901554</v>
      </c>
      <c r="D1000" s="112">
        <v>0.35570148631408083</v>
      </c>
      <c r="E1000" s="112">
        <v>0.68775483104787938</v>
      </c>
      <c r="F1000" s="112">
        <v>0.84826007697644745</v>
      </c>
      <c r="G1000" s="112">
        <v>0.18559395861109151</v>
      </c>
      <c r="H1000" s="112">
        <v>8.1389161176528058E-2</v>
      </c>
      <c r="I1000" s="112">
        <v>4.2140167657008565E-2</v>
      </c>
      <c r="J1000" s="112">
        <v>0.28860132015905671</v>
      </c>
      <c r="K1000" s="90">
        <v>2.5412604950473927E-2</v>
      </c>
      <c r="L1000" s="91"/>
      <c r="M1000" s="92">
        <v>999</v>
      </c>
      <c r="N1000" s="115">
        <v>-0.60935556688654269</v>
      </c>
      <c r="O1000" s="115">
        <v>-1.2668484012749768</v>
      </c>
      <c r="P1000" s="115">
        <v>-0.36997251078043886</v>
      </c>
      <c r="Q1000" s="115">
        <v>0.48949635013705656</v>
      </c>
      <c r="R1000" s="115">
        <v>1.0289996357125681</v>
      </c>
      <c r="S1000" s="115">
        <v>-0.89425042677728117</v>
      </c>
      <c r="T1000" s="115">
        <v>-1.3957880753220655</v>
      </c>
      <c r="U1000" s="112">
        <v>-1.7263729703018835</v>
      </c>
      <c r="V1000" s="112">
        <v>-0.55747543189444637</v>
      </c>
      <c r="W1000" s="84">
        <v>-1.9529526181410579</v>
      </c>
      <c r="X1000" s="46"/>
      <c r="Y1000" s="85">
        <v>999</v>
      </c>
      <c r="Z1000" s="112">
        <f>(幕後結果!$AB$2+幕後結果!$AB$4*幕後結果_最佳化!$N2001)*12/3</f>
        <v>-0.80483597085016889</v>
      </c>
      <c r="AA1000" s="112">
        <f>(幕後結果!$AC$2+幕後結果!$AC$4*幕後結果_最佳化!$O2001)*12/3</f>
        <v>-3.1766720720720971</v>
      </c>
      <c r="AB1000" s="112">
        <f>(幕後結果!$AD$2+幕後結果!$AD$4*幕後結果_最佳化!$P2001)*12/3</f>
        <v>-0.17019952350706935</v>
      </c>
      <c r="AC1000" s="112">
        <f>(幕後結果!$AE$2+幕後結果!$AE$4*幕後結果_最佳化!$Q2001)*12/3</f>
        <v>0.90011234668611129</v>
      </c>
      <c r="AD1000" s="112">
        <f>(幕後結果!$AF$2+幕後結果!$AF$4*幕後結果_最佳化!$R2001)*12/3</f>
        <v>2.6560950299932702</v>
      </c>
      <c r="AE1000" s="112">
        <f>(幕後結果!$AG$2+幕後結果!$AG$4*幕後結果_最佳化!$S2001)*12/3</f>
        <v>-1.1784985485821531</v>
      </c>
      <c r="AF1000" s="112">
        <f>(幕後結果!$AH$2+幕後結果!$AH$4*幕後結果_最佳化!$T2001)*12/3</f>
        <v>-0.94023988454368779</v>
      </c>
      <c r="AG1000" s="112">
        <f>(幕後結果!$AI$2+幕後結果!$AI$4*幕後結果_最佳化!$U2001)*12/3</f>
        <v>-1.2981230843472955</v>
      </c>
      <c r="AH1000" s="112">
        <f>(幕後結果!$AJ$2+幕後結果!$AJ$4*幕後結果_最佳化!$V2001)*12/3</f>
        <v>0.74788498563792649</v>
      </c>
      <c r="AI1000" s="86">
        <f>(幕後結果!$AK$2+幕後結果!$AK$4*幕後結果_最佳化!$W2001)*12/3</f>
        <v>-1.7406784749529056</v>
      </c>
      <c r="AJ1000" s="46"/>
      <c r="AK1000" s="46"/>
      <c r="AL1000" s="46"/>
      <c r="AM1000" s="94">
        <v>999</v>
      </c>
      <c r="AN1000" s="112">
        <f t="shared" si="196"/>
        <v>2.6517960660198282E-3</v>
      </c>
      <c r="AO1000" s="112">
        <f t="shared" si="197"/>
        <v>8.9445138093861648E-2</v>
      </c>
      <c r="AP1000" s="112">
        <f t="shared" si="198"/>
        <v>1.0465087278628432E-2</v>
      </c>
      <c r="AQ1000" s="112">
        <f t="shared" si="199"/>
        <v>0.10129206930177598</v>
      </c>
      <c r="AR1000" s="112">
        <f t="shared" si="200"/>
        <v>7.827017696073986E-2</v>
      </c>
      <c r="AS1000" s="112">
        <f t="shared" si="201"/>
        <v>0.32770722617401016</v>
      </c>
      <c r="AT1000" s="112">
        <f t="shared" si="202"/>
        <v>7.1807947295433961E-3</v>
      </c>
      <c r="AU1000" s="112">
        <f t="shared" si="203"/>
        <v>0.17567857293357536</v>
      </c>
      <c r="AV1000" s="112">
        <f t="shared" si="204"/>
        <v>5.3765836448537982E-2</v>
      </c>
      <c r="AW1000" s="112">
        <f t="shared" si="205"/>
        <v>0.15354330201330726</v>
      </c>
      <c r="AX1000" s="112">
        <f t="shared" si="206"/>
        <v>0.99999999999999978</v>
      </c>
      <c r="AY1000" s="112">
        <f>SUMPRODUCT(AN1000:AW1000,幕後結果_最佳化!$Z$1005:$AI$1005)</f>
        <v>0.25488547995659455</v>
      </c>
      <c r="AZ1000" s="112">
        <f>(SUMPRODUCT(AN1000:AW1000,MMULT(AN1000:AW1000,幕後結果!$AB$9:$AK$18)))*252</f>
        <v>6.8740013807592731E-2</v>
      </c>
      <c r="BA1000" s="112">
        <f t="shared" si="207"/>
        <v>0.26218316842923522</v>
      </c>
      <c r="BB1000" s="88">
        <f t="shared" si="208"/>
        <v>0.80853962222907028</v>
      </c>
      <c r="BC1000" s="46"/>
      <c r="BD1000" s="46"/>
    </row>
    <row r="1001" spans="1:56" ht="17.5" thickBot="1">
      <c r="A1001" s="108">
        <v>1000</v>
      </c>
      <c r="B1001" s="112">
        <v>0.58287108694310974</v>
      </c>
      <c r="C1001" s="112">
        <v>0.69386999044177755</v>
      </c>
      <c r="D1001" s="112">
        <v>0.57623928834093441</v>
      </c>
      <c r="E1001" s="112">
        <v>0.64298589248776716</v>
      </c>
      <c r="F1001" s="112">
        <v>0.16500896678115251</v>
      </c>
      <c r="G1001" s="112">
        <v>0.31828158482096414</v>
      </c>
      <c r="H1001" s="112">
        <v>0.39221763008208987</v>
      </c>
      <c r="I1001" s="112">
        <v>7.8663044616974709E-2</v>
      </c>
      <c r="J1001" s="112">
        <v>4.4472458988260133E-2</v>
      </c>
      <c r="K1001" s="90">
        <v>0.98838014411984609</v>
      </c>
      <c r="L1001" s="91"/>
      <c r="M1001" s="95">
        <v>1000</v>
      </c>
      <c r="N1001" s="115">
        <v>0.20924392239930234</v>
      </c>
      <c r="O1001" s="115">
        <v>0.50685007332505783</v>
      </c>
      <c r="P1001" s="115">
        <v>0.19228186456743346</v>
      </c>
      <c r="Q1001" s="115">
        <v>0.36645147547105461</v>
      </c>
      <c r="R1001" s="115">
        <v>-0.97407775525687723</v>
      </c>
      <c r="S1001" s="115">
        <v>-0.47250948993853242</v>
      </c>
      <c r="T1001" s="115">
        <v>-0.27354375831573985</v>
      </c>
      <c r="U1001" s="112">
        <v>-1.4141219844390598</v>
      </c>
      <c r="V1001" s="112">
        <v>-1.7009897178194031</v>
      </c>
      <c r="W1001" s="84">
        <v>2.2694707870473931</v>
      </c>
      <c r="X1001" s="46"/>
      <c r="Y1001" s="96">
        <v>1000</v>
      </c>
      <c r="Z1001" s="97">
        <f>(幕後結果!$AB$2+幕後結果!$AB$4*幕後結果_最佳化!$N2002)*12/3</f>
        <v>0.21149654996390729</v>
      </c>
      <c r="AA1001" s="97">
        <f>(幕後結果!$AC$2+幕後結果!$AC$4*幕後結果_最佳化!$O2002)*12/3</f>
        <v>-0.66126214528761562</v>
      </c>
      <c r="AB1001" s="97">
        <f>(幕後結果!$AD$2+幕後結果!$AD$4*幕後結果_最佳化!$P2002)*12/3</f>
        <v>0.74337376054506343</v>
      </c>
      <c r="AC1001" s="97">
        <f>(幕後結果!$AE$2+幕後結果!$AE$4*幕後結果_最佳化!$Q2002)*12/3</f>
        <v>1.2990825162869668</v>
      </c>
      <c r="AD1001" s="97">
        <f>(幕後結果!$AF$2+幕後結果!$AF$4*幕後結果_最佳化!$R2002)*12/3</f>
        <v>1.4128170307049972</v>
      </c>
      <c r="AE1001" s="97">
        <f>(幕後結果!$AG$2+幕後結果!$AG$4*幕後結果_最佳化!$S2002)*12/3</f>
        <v>-0.59790993818761851</v>
      </c>
      <c r="AF1001" s="97">
        <f>(幕後結果!$AH$2+幕後結果!$AH$4*幕後結果_最佳化!$T2002)*12/3</f>
        <v>-0.27474100716988525</v>
      </c>
      <c r="AG1001" s="97">
        <f>(幕後結果!$AI$2+幕後結果!$AI$4*幕後結果_最佳化!$U2002)*12/3</f>
        <v>-0.44006063039894538</v>
      </c>
      <c r="AH1001" s="97">
        <f>(幕後結果!$AJ$2+幕後結果!$AJ$4*幕後結果_最佳化!$V2002)*12/3</f>
        <v>-0.54653863876175013</v>
      </c>
      <c r="AI1001" s="98">
        <f>(幕後結果!$AK$2+幕後結果!$AK$4*幕後結果_最佳化!$W2002)*12/3</f>
        <v>1.5145913060565201</v>
      </c>
      <c r="AJ1001" s="46"/>
      <c r="AK1001" s="46"/>
      <c r="AL1001" s="46"/>
      <c r="AM1001" s="99">
        <v>1000</v>
      </c>
      <c r="AN1001" s="100">
        <f t="shared" si="196"/>
        <v>0.15088974766967569</v>
      </c>
      <c r="AO1001" s="100">
        <f t="shared" si="197"/>
        <v>0.11949074526876384</v>
      </c>
      <c r="AP1001" s="100">
        <f t="shared" si="198"/>
        <v>0.12725298050063696</v>
      </c>
      <c r="AQ1001" s="100">
        <f t="shared" si="199"/>
        <v>0.11402587933131426</v>
      </c>
      <c r="AR1001" s="100">
        <f t="shared" si="200"/>
        <v>0.1484602513941061</v>
      </c>
      <c r="AS1001" s="100">
        <f t="shared" si="201"/>
        <v>9.0830099362068914E-2</v>
      </c>
      <c r="AT1001" s="100">
        <f t="shared" si="202"/>
        <v>2.5192662315812343E-2</v>
      </c>
      <c r="AU1001" s="100">
        <f t="shared" si="203"/>
        <v>8.9426808807988478E-2</v>
      </c>
      <c r="AV1001" s="100">
        <f t="shared" si="204"/>
        <v>0.13163264514932577</v>
      </c>
      <c r="AW1001" s="100">
        <f t="shared" si="205"/>
        <v>2.7981802003075175E-3</v>
      </c>
      <c r="AX1001" s="100">
        <f t="shared" si="206"/>
        <v>0.99999999999999989</v>
      </c>
      <c r="AY1001" s="100">
        <f>SUMPRODUCT(AN1001:AW1001,幕後結果_最佳化!$Z$1005:$AI$1005)</f>
        <v>0.47224636734348086</v>
      </c>
      <c r="AZ1001" s="100">
        <f>(SUMPRODUCT(AN1001:AW1001,MMULT(AN1001:AW1001,幕後結果!$AB$9:$AK$18)))*252</f>
        <v>5.8018933802858198E-2</v>
      </c>
      <c r="BA1001" s="100">
        <f t="shared" si="207"/>
        <v>0.24087119753689565</v>
      </c>
      <c r="BB1001" s="101">
        <f t="shared" si="208"/>
        <v>1.7824728391517852</v>
      </c>
      <c r="BC1001" s="46"/>
      <c r="BD1001" s="46"/>
    </row>
    <row r="1002" spans="1:56" ht="19.5" thickTop="1">
      <c r="A1002" s="59" t="s">
        <v>718</v>
      </c>
      <c r="B1002" s="60" t="s">
        <v>733</v>
      </c>
      <c r="C1002" s="61" t="s">
        <v>752</v>
      </c>
      <c r="D1002" s="62" t="s">
        <v>737</v>
      </c>
      <c r="E1002" s="61" t="s">
        <v>751</v>
      </c>
      <c r="F1002" s="62" t="s">
        <v>770</v>
      </c>
      <c r="G1002" s="60" t="s">
        <v>771</v>
      </c>
      <c r="H1002" s="61" t="s">
        <v>755</v>
      </c>
      <c r="I1002" s="62" t="s">
        <v>754</v>
      </c>
      <c r="J1002" s="61" t="s">
        <v>753</v>
      </c>
      <c r="K1002" s="63" t="s">
        <v>756</v>
      </c>
      <c r="M1002" s="42" t="s">
        <v>701</v>
      </c>
      <c r="N1002" s="104" t="s">
        <v>732</v>
      </c>
      <c r="O1002" s="105" t="s">
        <v>746</v>
      </c>
      <c r="P1002" s="106" t="s">
        <v>736</v>
      </c>
      <c r="Q1002" s="105" t="s">
        <v>745</v>
      </c>
      <c r="R1002" s="106" t="s">
        <v>768</v>
      </c>
      <c r="S1002" s="104" t="s">
        <v>769</v>
      </c>
      <c r="T1002" s="105" t="s">
        <v>749</v>
      </c>
      <c r="U1002" s="106" t="s">
        <v>748</v>
      </c>
      <c r="V1002" s="105" t="s">
        <v>747</v>
      </c>
      <c r="W1002" s="107" t="s">
        <v>750</v>
      </c>
    </row>
    <row r="1003" spans="1:56" ht="19.5" thickBot="1">
      <c r="A1003" s="81">
        <v>1</v>
      </c>
      <c r="B1003" s="114">
        <v>0</v>
      </c>
      <c r="C1003" s="114">
        <v>0</v>
      </c>
      <c r="D1003" s="114">
        <v>0</v>
      </c>
      <c r="E1003" s="114">
        <v>0</v>
      </c>
      <c r="F1003" s="114">
        <v>0</v>
      </c>
      <c r="G1003" s="114">
        <v>0</v>
      </c>
      <c r="H1003" s="114">
        <v>0</v>
      </c>
      <c r="I1003" s="114">
        <v>0</v>
      </c>
      <c r="J1003" s="114">
        <v>0</v>
      </c>
      <c r="K1003" s="44">
        <v>0</v>
      </c>
      <c r="M1003" s="37">
        <v>1</v>
      </c>
      <c r="N1003" s="114" cm="1">
        <f t="array" ref="N1003:W1003">(TRANSPOSE(MMULT(幕後結果!$AB$37:$AK$46, TRANSPOSE(N2:W2))))</f>
        <v>-1.2628899818594257</v>
      </c>
      <c r="O1003" s="114">
        <v>-0.4983223112585578</v>
      </c>
      <c r="P1003" s="114">
        <v>-1.7781783851860467</v>
      </c>
      <c r="Q1003" s="114">
        <v>-1.3369957193882245</v>
      </c>
      <c r="R1003" s="114">
        <v>0.13754480619162091</v>
      </c>
      <c r="S1003" s="114">
        <v>0.70178368451359252</v>
      </c>
      <c r="T1003" s="114">
        <v>-0.30913348038152666</v>
      </c>
      <c r="U1003" s="114">
        <v>-0.80530090619383221</v>
      </c>
      <c r="V1003" s="114">
        <v>0.70460266240711378</v>
      </c>
      <c r="W1003" s="36">
        <v>-2.0208364327321013</v>
      </c>
    </row>
    <row r="1004" spans="1:56" ht="19.5" thickTop="1">
      <c r="A1004" s="81">
        <v>2</v>
      </c>
      <c r="B1004" s="114">
        <v>0.85739701991496364</v>
      </c>
      <c r="C1004" s="114">
        <v>0.91853098457683235</v>
      </c>
      <c r="D1004" s="114">
        <v>0.21693390135006463</v>
      </c>
      <c r="E1004" s="114">
        <v>0.24564987146436912</v>
      </c>
      <c r="F1004" s="114">
        <v>6.6840203720399227E-2</v>
      </c>
      <c r="G1004" s="114">
        <v>0.1821982869246519</v>
      </c>
      <c r="H1004" s="114">
        <v>0.58293405622020011</v>
      </c>
      <c r="I1004" s="114">
        <v>0.53849168224585386</v>
      </c>
      <c r="J1004" s="114">
        <v>0.74894401629134744</v>
      </c>
      <c r="K1004" s="44">
        <v>0.47818939884527545</v>
      </c>
      <c r="M1004" s="37">
        <v>2</v>
      </c>
      <c r="N1004" s="114" cm="1">
        <f t="array" ref="N1004:W1004">(TRANSPOSE(MMULT(幕後結果!$AB$37:$AK$46, TRANSPOSE(N3:W3))))</f>
        <v>0.51230292347592343</v>
      </c>
      <c r="O1004" s="114">
        <v>-0.45136585044855965</v>
      </c>
      <c r="P1004" s="114">
        <v>-1.1930482988048889</v>
      </c>
      <c r="Q1004" s="114">
        <v>-0.37107489370387847</v>
      </c>
      <c r="R1004" s="114">
        <v>-2.1898238330701369E-2</v>
      </c>
      <c r="S1004" s="114">
        <v>-0.17554204045879698</v>
      </c>
      <c r="T1004" s="114">
        <v>-0.27020977850461153</v>
      </c>
      <c r="U1004" s="114">
        <v>0.19282545212690616</v>
      </c>
      <c r="V1004" s="114">
        <v>-1.7122590319975262</v>
      </c>
      <c r="W1004" s="36">
        <v>-1.2658259098856808</v>
      </c>
      <c r="Y1004" s="41"/>
      <c r="Z1004" s="70" t="s">
        <v>733</v>
      </c>
      <c r="AA1004" s="71" t="s">
        <v>752</v>
      </c>
      <c r="AB1004" s="72" t="s">
        <v>737</v>
      </c>
      <c r="AC1004" s="71" t="s">
        <v>751</v>
      </c>
      <c r="AD1004" s="72" t="s">
        <v>770</v>
      </c>
      <c r="AE1004" s="70" t="s">
        <v>771</v>
      </c>
      <c r="AF1004" s="71" t="s">
        <v>755</v>
      </c>
      <c r="AG1004" s="72" t="s">
        <v>754</v>
      </c>
      <c r="AH1004" s="71" t="s">
        <v>753</v>
      </c>
      <c r="AI1004" s="73" t="s">
        <v>756</v>
      </c>
    </row>
    <row r="1005" spans="1:56" ht="19.5" thickBot="1">
      <c r="A1005" s="81">
        <v>3</v>
      </c>
      <c r="B1005" s="114">
        <v>0.36734752179384089</v>
      </c>
      <c r="C1005" s="114">
        <v>0.18772277614188426</v>
      </c>
      <c r="D1005" s="114">
        <v>0.51056848790600151</v>
      </c>
      <c r="E1005" s="114">
        <v>7.866759059522721E-4</v>
      </c>
      <c r="F1005" s="114">
        <v>0.8638121199395401</v>
      </c>
      <c r="G1005" s="114">
        <v>0.82525873646212955</v>
      </c>
      <c r="H1005" s="114">
        <v>1.9530534383299214E-2</v>
      </c>
      <c r="I1005" s="114">
        <v>0.6340180171374481</v>
      </c>
      <c r="J1005" s="114">
        <v>0.58128789225527244</v>
      </c>
      <c r="K1005" s="44">
        <v>0.33167569499422789</v>
      </c>
      <c r="M1005" s="37">
        <v>3</v>
      </c>
      <c r="N1005" s="114" cm="1">
        <f t="array" ref="N1005:W1005">(TRANSPOSE(MMULT(幕後結果!$AB$37:$AK$46, TRANSPOSE(N4:W4))))</f>
        <v>0.12557118694954161</v>
      </c>
      <c r="O1005" s="114">
        <v>2.7285559808721639E-2</v>
      </c>
      <c r="P1005" s="114">
        <v>-1.8350915416307423</v>
      </c>
      <c r="Q1005" s="114">
        <v>-0.7951782269601404</v>
      </c>
      <c r="R1005" s="114">
        <v>-0.83447930416649907</v>
      </c>
      <c r="S1005" s="114">
        <v>-1.1249376277284551</v>
      </c>
      <c r="T1005" s="114">
        <v>0.24140927198174228</v>
      </c>
      <c r="U1005" s="114">
        <v>-0.77965613420554747</v>
      </c>
      <c r="V1005" s="114">
        <v>-1.3569859006304599</v>
      </c>
      <c r="W1005" s="36">
        <v>-0.35239191783350898</v>
      </c>
      <c r="Y1005" s="40" t="s">
        <v>700</v>
      </c>
      <c r="Z1005" s="39">
        <f>AVERAGE(Z2:Z1001)</f>
        <v>-9.5430752223880463E-2</v>
      </c>
      <c r="AA1005" s="39">
        <f t="shared" ref="AA1005:AI1005" si="209">AVERAGE(AA2:AA1001)</f>
        <v>-1.3605834074388916</v>
      </c>
      <c r="AB1005" s="39">
        <f t="shared" si="209"/>
        <v>0.45110149684700507</v>
      </c>
      <c r="AC1005" s="39">
        <f t="shared" si="209"/>
        <v>0.92108199937010515</v>
      </c>
      <c r="AD1005" s="39">
        <f t="shared" si="209"/>
        <v>2.0847808150866092</v>
      </c>
      <c r="AE1005" s="39">
        <f t="shared" si="209"/>
        <v>-7.2779466753213673E-2</v>
      </c>
      <c r="AF1005" s="39">
        <f t="shared" si="209"/>
        <v>-7.5668523663660753E-2</v>
      </c>
      <c r="AG1005" s="39">
        <f t="shared" si="209"/>
        <v>0.36481320515287635</v>
      </c>
      <c r="AH1005" s="39">
        <f t="shared" si="209"/>
        <v>1.1618080686117707</v>
      </c>
      <c r="AI1005" s="38">
        <f t="shared" si="209"/>
        <v>8.7786984568030843E-2</v>
      </c>
    </row>
    <row r="1006" spans="1:56" ht="19.5" thickTop="1">
      <c r="A1006" s="81">
        <v>4</v>
      </c>
      <c r="B1006" s="114">
        <v>0.85072441579602276</v>
      </c>
      <c r="C1006" s="114">
        <v>0.3926803417792688</v>
      </c>
      <c r="D1006" s="114">
        <v>9.8521240429591428E-2</v>
      </c>
      <c r="E1006" s="114">
        <v>0.12757652365905803</v>
      </c>
      <c r="F1006" s="114">
        <v>0.23501784973480588</v>
      </c>
      <c r="G1006" s="114">
        <v>0.95718735208128636</v>
      </c>
      <c r="H1006" s="114">
        <v>0.34104213250364834</v>
      </c>
      <c r="I1006" s="114">
        <v>0.78790403427979783</v>
      </c>
      <c r="J1006" s="114">
        <v>0.43379795292048207</v>
      </c>
      <c r="K1006" s="44">
        <v>3.4997508362424101E-2</v>
      </c>
      <c r="M1006" s="37">
        <v>4</v>
      </c>
      <c r="N1006" s="114" cm="1">
        <f t="array" ref="N1006:W1006">(TRANSPOSE(MMULT(幕後結果!$AB$37:$AK$46, TRANSPOSE(N5:W5))))</f>
        <v>0.78076142749991362</v>
      </c>
      <c r="O1006" s="114">
        <v>-0.31039053966381297</v>
      </c>
      <c r="P1006" s="114">
        <v>1.1430805326035252</v>
      </c>
      <c r="Q1006" s="114">
        <v>-1.369289679466424</v>
      </c>
      <c r="R1006" s="114">
        <v>-0.42407132257303159</v>
      </c>
      <c r="S1006" s="114">
        <v>0.37180472395703917</v>
      </c>
      <c r="T1006" s="114">
        <v>-1.1360489742455617</v>
      </c>
      <c r="U1006" s="114">
        <v>0.52316796967559587</v>
      </c>
      <c r="V1006" s="114">
        <v>0.16016174094599278</v>
      </c>
      <c r="W1006" s="36">
        <v>-0.37810262391559468</v>
      </c>
    </row>
    <row r="1007" spans="1:56" ht="19">
      <c r="A1007" s="81">
        <v>5</v>
      </c>
      <c r="B1007" s="114">
        <v>3.7909100201456658E-2</v>
      </c>
      <c r="C1007" s="114">
        <v>0.48548620578144197</v>
      </c>
      <c r="D1007" s="114">
        <v>0.12522579675646006</v>
      </c>
      <c r="E1007" s="114">
        <v>0.1857045716540715</v>
      </c>
      <c r="F1007" s="114">
        <v>0.2377876597262043</v>
      </c>
      <c r="G1007" s="114">
        <v>0.18641659085491225</v>
      </c>
      <c r="H1007" s="114">
        <v>4.5362251998254832E-2</v>
      </c>
      <c r="I1007" s="114">
        <v>0.54208426464122272</v>
      </c>
      <c r="J1007" s="114">
        <v>0.13354843010224293</v>
      </c>
      <c r="K1007" s="44">
        <v>0.24742031169553003</v>
      </c>
      <c r="M1007" s="37">
        <v>5</v>
      </c>
      <c r="N1007" s="114" cm="1">
        <f t="array" ref="N1007:W1007">(TRANSPOSE(MMULT(幕後結果!$AB$37:$AK$46, TRANSPOSE(N6:W6))))</f>
        <v>1.7857299817176067</v>
      </c>
      <c r="O1007" s="114">
        <v>0.20321131847942692</v>
      </c>
      <c r="P1007" s="114">
        <v>-1.4144498839925008</v>
      </c>
      <c r="Q1007" s="114">
        <v>0.414995640600204</v>
      </c>
      <c r="R1007" s="114">
        <v>-2.0516041859296577</v>
      </c>
      <c r="S1007" s="114">
        <v>-1.5529996949535767</v>
      </c>
      <c r="T1007" s="114">
        <v>-1.0215411487444395</v>
      </c>
      <c r="U1007" s="114">
        <v>0.46751881791782163</v>
      </c>
      <c r="V1007" s="114">
        <v>-1.3088811918930336</v>
      </c>
      <c r="W1007" s="36">
        <v>-0.95212030978575313</v>
      </c>
    </row>
    <row r="1008" spans="1:56" ht="19">
      <c r="A1008" s="81">
        <v>6</v>
      </c>
      <c r="B1008" s="114">
        <v>0.12737284588536579</v>
      </c>
      <c r="C1008" s="114">
        <v>0.94248908975582846</v>
      </c>
      <c r="D1008" s="114">
        <v>0.34873145699407671</v>
      </c>
      <c r="E1008" s="114">
        <v>0.92920735332677995</v>
      </c>
      <c r="F1008" s="114">
        <v>0.65978207496373398</v>
      </c>
      <c r="G1008" s="114">
        <v>0.31063605762168667</v>
      </c>
      <c r="H1008" s="114">
        <v>0.99297529224948233</v>
      </c>
      <c r="I1008" s="114">
        <v>0.12866466305514601</v>
      </c>
      <c r="J1008" s="114">
        <v>9.7786247486442379E-2</v>
      </c>
      <c r="K1008" s="44">
        <v>0.22234962611174036</v>
      </c>
      <c r="M1008" s="37">
        <v>6</v>
      </c>
      <c r="N1008" s="114" cm="1">
        <f t="array" ref="N1008:W1008">(TRANSPOSE(MMULT(幕後結果!$AB$37:$AK$46, TRANSPOSE(N7:W7))))</f>
        <v>-0.65754696888914854</v>
      </c>
      <c r="O1008" s="114">
        <v>0.98615805940665324</v>
      </c>
      <c r="P1008" s="114">
        <v>0.1898180807432028</v>
      </c>
      <c r="Q1008" s="114">
        <v>-7.7942327521016486E-2</v>
      </c>
      <c r="R1008" s="114">
        <v>0.10892420298930577</v>
      </c>
      <c r="S1008" s="114">
        <v>1.8552482484660149</v>
      </c>
      <c r="T1008" s="114">
        <v>-0.66014292518697393</v>
      </c>
      <c r="U1008" s="114">
        <v>0.51209269356388665</v>
      </c>
      <c r="V1008" s="114">
        <v>-1.2573538525504633</v>
      </c>
      <c r="W1008" s="36">
        <v>-0.22006231988368818</v>
      </c>
    </row>
    <row r="1009" spans="1:23" ht="19">
      <c r="A1009" s="81">
        <v>7</v>
      </c>
      <c r="B1009" s="114">
        <v>0.74209986986765841</v>
      </c>
      <c r="C1009" s="114">
        <v>0.54657413737853844</v>
      </c>
      <c r="D1009" s="114">
        <v>7.1355439792321729E-2</v>
      </c>
      <c r="E1009" s="114">
        <v>0.6960256735046475</v>
      </c>
      <c r="F1009" s="114">
        <v>0.3735077779901812</v>
      </c>
      <c r="G1009" s="114">
        <v>0.85872771032878714</v>
      </c>
      <c r="H1009" s="114">
        <v>0.39521902038507672</v>
      </c>
      <c r="I1009" s="114">
        <v>7.7215451146054104E-2</v>
      </c>
      <c r="J1009" s="114">
        <v>0.28583607833767544</v>
      </c>
      <c r="K1009" s="44">
        <v>0.97998224191506811</v>
      </c>
      <c r="M1009" s="37">
        <v>7</v>
      </c>
      <c r="N1009" s="114" cm="1">
        <f t="array" ref="N1009:W1009">(TRANSPOSE(MMULT(幕後結果!$AB$37:$AK$46, TRANSPOSE(N8:W8))))</f>
        <v>1.051569047271566</v>
      </c>
      <c r="O1009" s="114">
        <v>-1.0839486870677943</v>
      </c>
      <c r="P1009" s="114">
        <v>1.6682575500417687</v>
      </c>
      <c r="Q1009" s="114">
        <v>0.33091564349523339</v>
      </c>
      <c r="R1009" s="114">
        <v>-0.35842158551187242</v>
      </c>
      <c r="S1009" s="114">
        <v>0.47345411655165742</v>
      </c>
      <c r="T1009" s="114">
        <v>0.20526409994523545</v>
      </c>
      <c r="U1009" s="114">
        <v>-0.13533213737761757</v>
      </c>
      <c r="V1009" s="114">
        <v>-0.3710214153857978</v>
      </c>
      <c r="W1009" s="36">
        <v>0.47385379990228471</v>
      </c>
    </row>
    <row r="1010" spans="1:23" ht="19">
      <c r="A1010" s="81">
        <v>8</v>
      </c>
      <c r="B1010" s="114">
        <v>9.4083869321442748E-2</v>
      </c>
      <c r="C1010" s="114">
        <v>0.11314751192969741</v>
      </c>
      <c r="D1010" s="114">
        <v>0.32772854309049726</v>
      </c>
      <c r="E1010" s="114">
        <v>0.73134986399381763</v>
      </c>
      <c r="F1010" s="114">
        <v>0.1831126647224055</v>
      </c>
      <c r="G1010" s="114">
        <v>1.6027902776596603E-2</v>
      </c>
      <c r="H1010" s="114">
        <v>3.7232315082455392E-2</v>
      </c>
      <c r="I1010" s="114">
        <v>0.27429698558285764</v>
      </c>
      <c r="J1010" s="114">
        <v>3.6394415357845267E-2</v>
      </c>
      <c r="K1010" s="44">
        <v>0.60239037315477173</v>
      </c>
      <c r="M1010" s="37">
        <v>8</v>
      </c>
      <c r="N1010" s="114" cm="1">
        <f t="array" ref="N1010:W1010">(TRANSPOSE(MMULT(幕後結果!$AB$37:$AK$46, TRANSPOSE(N9:W9))))</f>
        <v>0.61938502117838135</v>
      </c>
      <c r="O1010" s="114">
        <v>-0.32556209181565082</v>
      </c>
      <c r="P1010" s="114">
        <v>-0.68760051166877856</v>
      </c>
      <c r="Q1010" s="114">
        <v>-1.0609412673964858</v>
      </c>
      <c r="R1010" s="114">
        <v>-8.2765153003921677E-2</v>
      </c>
      <c r="S1010" s="114">
        <v>-1.1935043956888131E-2</v>
      </c>
      <c r="T1010" s="114">
        <v>-0.89271304066283441</v>
      </c>
      <c r="U1010" s="114">
        <v>-1.3832192867109403</v>
      </c>
      <c r="V1010" s="114">
        <v>0.22304492783545524</v>
      </c>
      <c r="W1010" s="36">
        <v>1.0420451718352044</v>
      </c>
    </row>
    <row r="1011" spans="1:23" ht="19">
      <c r="A1011" s="81">
        <v>9</v>
      </c>
      <c r="B1011" s="114">
        <v>0.20818994583926043</v>
      </c>
      <c r="C1011" s="114">
        <v>0.5002657279129854</v>
      </c>
      <c r="D1011" s="114">
        <v>0.11681584491379682</v>
      </c>
      <c r="E1011" s="114">
        <v>0.6265144506414535</v>
      </c>
      <c r="F1011" s="114">
        <v>0.54116454996603847</v>
      </c>
      <c r="G1011" s="114">
        <v>0.6113056767231011</v>
      </c>
      <c r="H1011" s="114">
        <v>0.36534182215068722</v>
      </c>
      <c r="I1011" s="114">
        <v>0.95474801260440167</v>
      </c>
      <c r="J1011" s="114">
        <v>0.24997126761947941</v>
      </c>
      <c r="K1011" s="44">
        <v>0.97585793196085913</v>
      </c>
      <c r="M1011" s="37">
        <v>9</v>
      </c>
      <c r="N1011" s="114" cm="1">
        <f t="array" ref="N1011:W1011">(TRANSPOSE(MMULT(幕後結果!$AB$37:$AK$46, TRANSPOSE(N10:W10))))</f>
        <v>0.36503505768703592</v>
      </c>
      <c r="O1011" s="114">
        <v>-0.43331964964205311</v>
      </c>
      <c r="P1011" s="114">
        <v>0.99025391997757828</v>
      </c>
      <c r="Q1011" s="114">
        <v>1.1235384182921333</v>
      </c>
      <c r="R1011" s="114">
        <v>-3.7652649274980632E-2</v>
      </c>
      <c r="S1011" s="114">
        <v>1.3457155197055088</v>
      </c>
      <c r="T1011" s="114">
        <v>1.0343641923182474</v>
      </c>
      <c r="U1011" s="114">
        <v>1.4227384807568064</v>
      </c>
      <c r="V1011" s="114">
        <v>0.38500324171968597</v>
      </c>
      <c r="W1011" s="36">
        <v>1.1595477338619848</v>
      </c>
    </row>
    <row r="1012" spans="1:23" ht="19">
      <c r="A1012" s="81">
        <v>10</v>
      </c>
      <c r="B1012" s="114">
        <v>0.44537866557340866</v>
      </c>
      <c r="C1012" s="114">
        <v>0.41984583395366726</v>
      </c>
      <c r="D1012" s="114">
        <v>0.73361920787311652</v>
      </c>
      <c r="E1012" s="114">
        <v>0.30992739466717167</v>
      </c>
      <c r="F1012" s="114">
        <v>0.18867186761125954</v>
      </c>
      <c r="G1012" s="114">
        <v>0.95927267028869667</v>
      </c>
      <c r="H1012" s="114">
        <v>0.73762954065882202</v>
      </c>
      <c r="I1012" s="114">
        <v>5.1177118518400233E-2</v>
      </c>
      <c r="J1012" s="114">
        <v>0.91246902506749317</v>
      </c>
      <c r="K1012" s="44">
        <v>0.48710979594961534</v>
      </c>
      <c r="M1012" s="37">
        <v>10</v>
      </c>
      <c r="N1012" s="114" cm="1">
        <f t="array" ref="N1012:W1012">(TRANSPOSE(MMULT(幕後結果!$AB$37:$AK$46, TRANSPOSE(N11:W11))))</f>
        <v>0.94738583287542266</v>
      </c>
      <c r="O1012" s="114">
        <v>-1.4216368424199253</v>
      </c>
      <c r="P1012" s="114">
        <v>5.3119854754976242E-2</v>
      </c>
      <c r="Q1012" s="114">
        <v>0.2558094338823434</v>
      </c>
      <c r="R1012" s="114">
        <v>-0.35126024944240464</v>
      </c>
      <c r="S1012" s="114">
        <v>-0.30127713722824284</v>
      </c>
      <c r="T1012" s="114">
        <v>0.65665521168466157</v>
      </c>
      <c r="U1012" s="114">
        <v>-0.76058207820352886</v>
      </c>
      <c r="V1012" s="114">
        <v>1.9415635104194138</v>
      </c>
      <c r="W1012" s="36">
        <v>0.98483265101193651</v>
      </c>
    </row>
    <row r="1013" spans="1:23" ht="19">
      <c r="A1013" s="81">
        <v>11</v>
      </c>
      <c r="B1013" s="114">
        <v>0.2897434997063415</v>
      </c>
      <c r="C1013" s="114">
        <v>0.96666577578861967</v>
      </c>
      <c r="D1013" s="114">
        <v>0.62375225076845653</v>
      </c>
      <c r="E1013" s="114">
        <v>3.0143887010321668E-2</v>
      </c>
      <c r="F1013" s="114">
        <v>0.15834398580949149</v>
      </c>
      <c r="G1013" s="114">
        <v>0.35203448569216778</v>
      </c>
      <c r="H1013" s="114">
        <v>0.41633282943052774</v>
      </c>
      <c r="I1013" s="114">
        <v>0.45315490642267831</v>
      </c>
      <c r="J1013" s="114">
        <v>0.81538427375337164</v>
      </c>
      <c r="K1013" s="44">
        <v>0.49129866163140301</v>
      </c>
      <c r="M1013" s="37">
        <v>11</v>
      </c>
      <c r="N1013" s="114" cm="1">
        <f t="array" ref="N1013:W1013">(TRANSPOSE(MMULT(幕後結果!$AB$37:$AK$46, TRANSPOSE(N12:W12))))</f>
        <v>-0.41744784662528667</v>
      </c>
      <c r="O1013" s="114">
        <v>-2.5641895429237187</v>
      </c>
      <c r="P1013" s="114">
        <v>0.8908950616914888</v>
      </c>
      <c r="Q1013" s="114">
        <v>0.89391043091396449</v>
      </c>
      <c r="R1013" s="114">
        <v>-9.5328650511458612E-2</v>
      </c>
      <c r="S1013" s="114">
        <v>-0.41376620065153441</v>
      </c>
      <c r="T1013" s="114">
        <v>1.2341827443147493</v>
      </c>
      <c r="U1013" s="114">
        <v>-0.39242653858084048</v>
      </c>
      <c r="V1013" s="114">
        <v>-0.43070748099563405</v>
      </c>
      <c r="W1013" s="36">
        <v>-1.7534082426644264</v>
      </c>
    </row>
    <row r="1014" spans="1:23" ht="19">
      <c r="A1014" s="81">
        <v>12</v>
      </c>
      <c r="B1014" s="114">
        <v>0.20468352976326964</v>
      </c>
      <c r="C1014" s="114">
        <v>0.13553770571189006</v>
      </c>
      <c r="D1014" s="114">
        <v>0.22404763817809248</v>
      </c>
      <c r="E1014" s="114">
        <v>3.4355714429683548E-3</v>
      </c>
      <c r="F1014" s="114">
        <v>0.18549828437047977</v>
      </c>
      <c r="G1014" s="114">
        <v>0.95985404258486962</v>
      </c>
      <c r="H1014" s="114">
        <v>0.52921148509601301</v>
      </c>
      <c r="I1014" s="114">
        <v>0.78323963309454969</v>
      </c>
      <c r="J1014" s="114">
        <v>0.96656891601805528</v>
      </c>
      <c r="K1014" s="44">
        <v>0.86642868946384288</v>
      </c>
      <c r="M1014" s="37">
        <v>12</v>
      </c>
      <c r="N1014" s="114" cm="1">
        <f t="array" ref="N1014:W1014">(TRANSPOSE(MMULT(幕後結果!$AB$37:$AK$46, TRANSPOSE(N13:W13))))</f>
        <v>7.6749721882159129E-3</v>
      </c>
      <c r="O1014" s="114">
        <v>1.5655418803720955</v>
      </c>
      <c r="P1014" s="114">
        <v>-0.32062327333697516</v>
      </c>
      <c r="Q1014" s="114">
        <v>8.4445605131984083E-2</v>
      </c>
      <c r="R1014" s="114">
        <v>1.403391287241623</v>
      </c>
      <c r="S1014" s="114">
        <v>-0.61078102090482145</v>
      </c>
      <c r="T1014" s="114">
        <v>0.28181647255292813</v>
      </c>
      <c r="U1014" s="114">
        <v>1.4880794795108472</v>
      </c>
      <c r="V1014" s="114">
        <v>-1.1352395238093116</v>
      </c>
      <c r="W1014" s="36">
        <v>1.1255641424948459</v>
      </c>
    </row>
    <row r="1015" spans="1:23" ht="19">
      <c r="A1015" s="81">
        <v>13</v>
      </c>
      <c r="B1015" s="114">
        <v>0.54342216737002724</v>
      </c>
      <c r="C1015" s="114">
        <v>3.8584544811681276E-2</v>
      </c>
      <c r="D1015" s="114">
        <v>0.29291966023992178</v>
      </c>
      <c r="E1015" s="114">
        <v>0.52331589889216112</v>
      </c>
      <c r="F1015" s="114">
        <v>0.22216529113286865</v>
      </c>
      <c r="G1015" s="114">
        <v>0.28043408315061202</v>
      </c>
      <c r="H1015" s="114">
        <v>0.40313033146910882</v>
      </c>
      <c r="I1015" s="114">
        <v>1.9375326855420205E-2</v>
      </c>
      <c r="J1015" s="114">
        <v>0.78480534751731623</v>
      </c>
      <c r="K1015" s="44">
        <v>0.97442397795071622</v>
      </c>
      <c r="M1015" s="37">
        <v>13</v>
      </c>
      <c r="N1015" s="114" cm="1">
        <f t="array" ref="N1015:W1015">(TRANSPOSE(MMULT(幕後結果!$AB$37:$AK$46, TRANSPOSE(N14:W14))))</f>
        <v>-0.89449017044122803</v>
      </c>
      <c r="O1015" s="114">
        <v>-0.2502047746205675</v>
      </c>
      <c r="P1015" s="114">
        <v>-2.3912214929890703</v>
      </c>
      <c r="Q1015" s="114">
        <v>-2.0482087505033291</v>
      </c>
      <c r="R1015" s="114">
        <v>-0.72438034170317689</v>
      </c>
      <c r="S1015" s="114">
        <v>-1.964349972316183</v>
      </c>
      <c r="T1015" s="114">
        <v>-2.0253759518826175</v>
      </c>
      <c r="U1015" s="114">
        <v>-1.2058551456312125</v>
      </c>
      <c r="V1015" s="114">
        <v>-0.51008691219641533</v>
      </c>
      <c r="W1015" s="36">
        <v>-0.61295204770869982</v>
      </c>
    </row>
    <row r="1016" spans="1:23" ht="19">
      <c r="A1016" s="81">
        <v>14</v>
      </c>
      <c r="B1016" s="114">
        <v>0.94315318705099749</v>
      </c>
      <c r="C1016" s="114">
        <v>0.61283259877648621</v>
      </c>
      <c r="D1016" s="114">
        <v>0.3318876838551732</v>
      </c>
      <c r="E1016" s="114">
        <v>0.8968652872625702</v>
      </c>
      <c r="F1016" s="114">
        <v>0.59933567534901444</v>
      </c>
      <c r="G1016" s="114">
        <v>0.85136267758602924</v>
      </c>
      <c r="H1016" s="114">
        <v>0.23171427418298807</v>
      </c>
      <c r="I1016" s="114">
        <v>0.16718818964111293</v>
      </c>
      <c r="J1016" s="114">
        <v>0.74098842124417219</v>
      </c>
      <c r="K1016" s="44">
        <v>0.3429993042832935</v>
      </c>
      <c r="M1016" s="37">
        <v>14</v>
      </c>
      <c r="N1016" s="114" cm="1">
        <f t="array" ref="N1016:W1016">(TRANSPOSE(MMULT(幕後結果!$AB$37:$AK$46, TRANSPOSE(N15:W15))))</f>
        <v>-6.7712758467294394E-3</v>
      </c>
      <c r="O1016" s="114">
        <v>-0.31620637149995051</v>
      </c>
      <c r="P1016" s="114">
        <v>-2.2367482024870839</v>
      </c>
      <c r="Q1016" s="114">
        <v>-0.85110358641763173</v>
      </c>
      <c r="R1016" s="114">
        <v>0.49135335302125549</v>
      </c>
      <c r="S1016" s="114">
        <v>-0.72003818836181388</v>
      </c>
      <c r="T1016" s="114">
        <v>-1.1390151173905725</v>
      </c>
      <c r="U1016" s="114">
        <v>-0.23011532307052968</v>
      </c>
      <c r="V1016" s="114">
        <v>1.5806200817018436</v>
      </c>
      <c r="W1016" s="36">
        <v>0.99304140999868551</v>
      </c>
    </row>
    <row r="1017" spans="1:23" ht="19">
      <c r="A1017" s="81">
        <v>15</v>
      </c>
      <c r="B1017" s="114">
        <v>0.11071526529724163</v>
      </c>
      <c r="C1017" s="114">
        <v>0.10893403138112556</v>
      </c>
      <c r="D1017" s="114">
        <v>0.61004506064834341</v>
      </c>
      <c r="E1017" s="114">
        <v>0.86624448085927708</v>
      </c>
      <c r="F1017" s="114">
        <v>0.69766426247661228</v>
      </c>
      <c r="G1017" s="114">
        <v>0.47324531244562706</v>
      </c>
      <c r="H1017" s="114">
        <v>0.72543793284120683</v>
      </c>
      <c r="I1017" s="114">
        <v>0.50515829989345518</v>
      </c>
      <c r="J1017" s="114">
        <v>0.81564556799138632</v>
      </c>
      <c r="K1017" s="44">
        <v>0.5558903526763288</v>
      </c>
      <c r="M1017" s="37">
        <v>15</v>
      </c>
      <c r="N1017" s="114" cm="1">
        <f t="array" ref="N1017:W1017">(TRANSPOSE(MMULT(幕後結果!$AB$37:$AK$46, TRANSPOSE(N16:W16))))</f>
        <v>2.1809691851752069</v>
      </c>
      <c r="O1017" s="114">
        <v>0.83768934313859289</v>
      </c>
      <c r="P1017" s="114">
        <v>2.2772873615679359</v>
      </c>
      <c r="Q1017" s="114">
        <v>0.72931367361736166</v>
      </c>
      <c r="R1017" s="114">
        <v>1.8267201651556757</v>
      </c>
      <c r="S1017" s="114">
        <v>2.2870698403514234</v>
      </c>
      <c r="T1017" s="114">
        <v>-0.72124415231528627</v>
      </c>
      <c r="U1017" s="114">
        <v>1.3780671295604063</v>
      </c>
      <c r="V1017" s="114">
        <v>-9.3115900078862945E-2</v>
      </c>
      <c r="W1017" s="36">
        <v>0.4211411371043563</v>
      </c>
    </row>
    <row r="1018" spans="1:23" ht="19">
      <c r="A1018" s="81">
        <v>16</v>
      </c>
      <c r="B1018" s="114">
        <v>0.77509047542037468</v>
      </c>
      <c r="C1018" s="114">
        <v>0.20032980345817686</v>
      </c>
      <c r="D1018" s="114">
        <v>0.23299188583283081</v>
      </c>
      <c r="E1018" s="114">
        <v>0.48862870304184391</v>
      </c>
      <c r="F1018" s="114">
        <v>0.33458575721363237</v>
      </c>
      <c r="G1018" s="114">
        <v>0.16425659272099002</v>
      </c>
      <c r="H1018" s="114">
        <v>9.4164703695397645E-2</v>
      </c>
      <c r="I1018" s="114">
        <v>0.24993701113889766</v>
      </c>
      <c r="J1018" s="114">
        <v>0.98181819186628316</v>
      </c>
      <c r="K1018" s="44">
        <v>0.97919608434944161</v>
      </c>
      <c r="M1018" s="37">
        <v>16</v>
      </c>
      <c r="N1018" s="114" cm="1">
        <f t="array" ref="N1018:W1018">(TRANSPOSE(MMULT(幕後結果!$AB$37:$AK$46, TRANSPOSE(N17:W17))))</f>
        <v>0.14322277562106897</v>
      </c>
      <c r="O1018" s="114">
        <v>1.3352998626996109</v>
      </c>
      <c r="P1018" s="114">
        <v>0.92611021136301752</v>
      </c>
      <c r="Q1018" s="114">
        <v>-0.89011272878534886</v>
      </c>
      <c r="R1018" s="114">
        <v>1.0207358895308856</v>
      </c>
      <c r="S1018" s="114">
        <v>0.59445595456267408</v>
      </c>
      <c r="T1018" s="114">
        <v>9.2133100708677168E-2</v>
      </c>
      <c r="U1018" s="114">
        <v>-0.3170055151844231</v>
      </c>
      <c r="V1018" s="114">
        <v>-0.23758410445772538</v>
      </c>
      <c r="W1018" s="36">
        <v>6.6506504686570933E-3</v>
      </c>
    </row>
    <row r="1019" spans="1:23" ht="19">
      <c r="A1019" s="81">
        <v>17</v>
      </c>
      <c r="B1019" s="114">
        <v>0.33519540918849144</v>
      </c>
      <c r="C1019" s="114">
        <v>0.97655785731716782</v>
      </c>
      <c r="D1019" s="114">
        <v>0.67554251185392133</v>
      </c>
      <c r="E1019" s="114">
        <v>0.89817649025812196</v>
      </c>
      <c r="F1019" s="114">
        <v>0.5714539661123621</v>
      </c>
      <c r="G1019" s="114">
        <v>0.95204621401978318</v>
      </c>
      <c r="H1019" s="114">
        <v>0.8477092500326151</v>
      </c>
      <c r="I1019" s="114">
        <v>0.54246822707500253</v>
      </c>
      <c r="J1019" s="114">
        <v>0.14839122099058089</v>
      </c>
      <c r="K1019" s="44">
        <v>5.2317012179567968E-2</v>
      </c>
      <c r="M1019" s="37">
        <v>17</v>
      </c>
      <c r="N1019" s="114" cm="1">
        <f t="array" ref="N1019:W1019">(TRANSPOSE(MMULT(幕後結果!$AB$37:$AK$46, TRANSPOSE(N18:W18))))</f>
        <v>-2.3096003176205619</v>
      </c>
      <c r="O1019" s="114">
        <v>0.69225442870762444</v>
      </c>
      <c r="P1019" s="114">
        <v>-0.29575246114873016</v>
      </c>
      <c r="Q1019" s="114">
        <v>-0.91486121314694979</v>
      </c>
      <c r="R1019" s="114">
        <v>-1.5449271113539624</v>
      </c>
      <c r="S1019" s="114">
        <v>-0.37175608729889775</v>
      </c>
      <c r="T1019" s="114">
        <v>0.87735755544803673</v>
      </c>
      <c r="U1019" s="114">
        <v>-0.70500288625094609</v>
      </c>
      <c r="V1019" s="114">
        <v>5.3559099579639668E-2</v>
      </c>
      <c r="W1019" s="36">
        <v>0.30267355072096813</v>
      </c>
    </row>
    <row r="1020" spans="1:23" ht="19">
      <c r="A1020" s="81">
        <v>18</v>
      </c>
      <c r="B1020" s="114">
        <v>2.8499090524182868E-2</v>
      </c>
      <c r="C1020" s="114">
        <v>0.84661385806742406</v>
      </c>
      <c r="D1020" s="114">
        <v>0.66240126125724186</v>
      </c>
      <c r="E1020" s="114">
        <v>0.3842278463306501</v>
      </c>
      <c r="F1020" s="114">
        <v>3.9480530015438164E-2</v>
      </c>
      <c r="G1020" s="114">
        <v>0.53869342251675434</v>
      </c>
      <c r="H1020" s="114">
        <v>5.081326976428624E-2</v>
      </c>
      <c r="I1020" s="114">
        <v>0.22205534136178562</v>
      </c>
      <c r="J1020" s="114">
        <v>0.41809405595762605</v>
      </c>
      <c r="K1020" s="44">
        <v>0.78397886653399329</v>
      </c>
      <c r="M1020" s="37">
        <v>18</v>
      </c>
      <c r="N1020" s="114" cm="1">
        <f t="array" ref="N1020:W1020">(TRANSPOSE(MMULT(幕後結果!$AB$37:$AK$46, TRANSPOSE(N19:W19))))</f>
        <v>-1.0482443587776316</v>
      </c>
      <c r="O1020" s="114">
        <v>0.40217475307634176</v>
      </c>
      <c r="P1020" s="114">
        <v>0.35212506444045427</v>
      </c>
      <c r="Q1020" s="114">
        <v>-0.2907514042260898</v>
      </c>
      <c r="R1020" s="114">
        <v>-0.34001995331184204</v>
      </c>
      <c r="S1020" s="114">
        <v>-1.3884890458831636</v>
      </c>
      <c r="T1020" s="114">
        <v>1.088423146032041</v>
      </c>
      <c r="U1020" s="114">
        <v>-2.0479465378766464</v>
      </c>
      <c r="V1020" s="114">
        <v>3.4115445156310403E-2</v>
      </c>
      <c r="W1020" s="36">
        <v>0.21105614683271262</v>
      </c>
    </row>
    <row r="1021" spans="1:23" ht="19">
      <c r="A1021" s="81">
        <v>19</v>
      </c>
      <c r="B1021" s="114">
        <v>0.55026601305752765</v>
      </c>
      <c r="C1021" s="114">
        <v>0.24584092679854597</v>
      </c>
      <c r="D1021" s="114">
        <v>0.38682263426083363</v>
      </c>
      <c r="E1021" s="114">
        <v>0.36911918596665516</v>
      </c>
      <c r="F1021" s="114">
        <v>0.34351066434730204</v>
      </c>
      <c r="G1021" s="114">
        <v>0.59456934625416591</v>
      </c>
      <c r="H1021" s="114">
        <v>0.78184126440822532</v>
      </c>
      <c r="I1021" s="114">
        <v>0.85867746226753039</v>
      </c>
      <c r="J1021" s="114">
        <v>0.18246052360755893</v>
      </c>
      <c r="K1021" s="44">
        <v>0.20844189495711074</v>
      </c>
      <c r="M1021" s="37">
        <v>19</v>
      </c>
      <c r="N1021" s="114" cm="1">
        <f t="array" ref="N1021:W1021">(TRANSPOSE(MMULT(幕後結果!$AB$37:$AK$46, TRANSPOSE(N20:W20))))</f>
        <v>1.8785587628665472</v>
      </c>
      <c r="O1021" s="114">
        <v>-0.43072075277476185</v>
      </c>
      <c r="P1021" s="114">
        <v>2.0268136126500447</v>
      </c>
      <c r="Q1021" s="114">
        <v>1.5951216083018032</v>
      </c>
      <c r="R1021" s="114">
        <v>-0.39120691306649957</v>
      </c>
      <c r="S1021" s="114">
        <v>3.2509354011212632E-2</v>
      </c>
      <c r="T1021" s="114">
        <v>-0.81169534655544218</v>
      </c>
      <c r="U1021" s="114">
        <v>0.27646803599461101</v>
      </c>
      <c r="V1021" s="114">
        <v>-0.99971608827454272</v>
      </c>
      <c r="W1021" s="36">
        <v>0.77287196780597234</v>
      </c>
    </row>
    <row r="1022" spans="1:23" ht="19">
      <c r="A1022" s="81">
        <v>20</v>
      </c>
      <c r="B1022" s="114">
        <v>0.40530178911160841</v>
      </c>
      <c r="C1022" s="114">
        <v>0.1910171712658546</v>
      </c>
      <c r="D1022" s="114">
        <v>0.53616157394352992</v>
      </c>
      <c r="E1022" s="114">
        <v>0.10766592232772876</v>
      </c>
      <c r="F1022" s="114">
        <v>0.97406606075607827</v>
      </c>
      <c r="G1022" s="114">
        <v>0.77609386681037495</v>
      </c>
      <c r="H1022" s="114">
        <v>0.80549447625218518</v>
      </c>
      <c r="I1022" s="114">
        <v>0.99857887445009963</v>
      </c>
      <c r="J1022" s="114">
        <v>0.30137206375378733</v>
      </c>
      <c r="K1022" s="44">
        <v>0.20329669783940618</v>
      </c>
      <c r="M1022" s="37">
        <v>20</v>
      </c>
      <c r="N1022" s="114" cm="1">
        <f t="array" ref="N1022:W1022">(TRANSPOSE(MMULT(幕後結果!$AB$37:$AK$46, TRANSPOSE(N21:W21))))</f>
        <v>0.12990899143402682</v>
      </c>
      <c r="O1022" s="114">
        <v>-0.10968022114768311</v>
      </c>
      <c r="P1022" s="114">
        <v>-0.68038469690790082</v>
      </c>
      <c r="Q1022" s="114">
        <v>-0.62724459608385463</v>
      </c>
      <c r="R1022" s="114">
        <v>1.3648448974485801</v>
      </c>
      <c r="S1022" s="114">
        <v>0.11115044060295216</v>
      </c>
      <c r="T1022" s="114">
        <v>0.82032063050399662</v>
      </c>
      <c r="U1022" s="114">
        <v>0.68773137561026387</v>
      </c>
      <c r="V1022" s="114">
        <v>-0.35121697881581837</v>
      </c>
      <c r="W1022" s="36">
        <v>-0.27421085517353416</v>
      </c>
    </row>
    <row r="1023" spans="1:23" ht="19">
      <c r="A1023" s="81">
        <v>21</v>
      </c>
      <c r="B1023" s="114">
        <v>0.86700433043001479</v>
      </c>
      <c r="C1023" s="114">
        <v>0.31436316599310787</v>
      </c>
      <c r="D1023" s="114">
        <v>0.46390178285149131</v>
      </c>
      <c r="E1023" s="114">
        <v>0.17993748736368431</v>
      </c>
      <c r="F1023" s="114">
        <v>0.89367318142155305</v>
      </c>
      <c r="G1023" s="114">
        <v>0.28465679288802792</v>
      </c>
      <c r="H1023" s="114">
        <v>3.0607557294575871E-2</v>
      </c>
      <c r="I1023" s="114">
        <v>0.41995223679780325</v>
      </c>
      <c r="J1023" s="114">
        <v>0.20429128174344191</v>
      </c>
      <c r="K1023" s="44">
        <v>0.25248226723188982</v>
      </c>
      <c r="M1023" s="37">
        <v>21</v>
      </c>
      <c r="N1023" s="114" cm="1">
        <f t="array" ref="N1023:W1023">(TRANSPOSE(MMULT(幕後結果!$AB$37:$AK$46, TRANSPOSE(N22:W22))))</f>
        <v>0.54600241197823862</v>
      </c>
      <c r="O1023" s="114">
        <v>1.3450784359222399</v>
      </c>
      <c r="P1023" s="114">
        <v>1.9609778913756339</v>
      </c>
      <c r="Q1023" s="114">
        <v>3.9789390850632014</v>
      </c>
      <c r="R1023" s="114">
        <v>0.96514310607899767</v>
      </c>
      <c r="S1023" s="114">
        <v>0.44126630146275003</v>
      </c>
      <c r="T1023" s="114">
        <v>0.97941742620535954</v>
      </c>
      <c r="U1023" s="114">
        <v>2.8997224803812922</v>
      </c>
      <c r="V1023" s="114">
        <v>1.6807185346757747</v>
      </c>
      <c r="W1023" s="36">
        <v>1.744125691597658</v>
      </c>
    </row>
    <row r="1024" spans="1:23" ht="19">
      <c r="A1024" s="81">
        <v>22</v>
      </c>
      <c r="B1024" s="114">
        <v>0.98602327480253704</v>
      </c>
      <c r="C1024" s="114">
        <v>0.93019209717993112</v>
      </c>
      <c r="D1024" s="114">
        <v>0.87906646782506215</v>
      </c>
      <c r="E1024" s="114">
        <v>0.55886404176442395</v>
      </c>
      <c r="F1024" s="114">
        <v>5.7558242119257752E-2</v>
      </c>
      <c r="G1024" s="114">
        <v>4.5242089630294746E-2</v>
      </c>
      <c r="H1024" s="114">
        <v>0.12690409574930328</v>
      </c>
      <c r="I1024" s="114">
        <v>0.77175247399529345</v>
      </c>
      <c r="J1024" s="114">
        <v>0.51818991509846457</v>
      </c>
      <c r="K1024" s="44">
        <v>0.49889067310332647</v>
      </c>
      <c r="M1024" s="37">
        <v>22</v>
      </c>
      <c r="N1024" s="114" cm="1">
        <f t="array" ref="N1024:W1024">(TRANSPOSE(MMULT(幕後結果!$AB$37:$AK$46, TRANSPOSE(N23:W23))))</f>
        <v>1.4324624756866575</v>
      </c>
      <c r="O1024" s="114">
        <v>0.83192803000524662</v>
      </c>
      <c r="P1024" s="114">
        <v>1.6938164704012542</v>
      </c>
      <c r="Q1024" s="114">
        <v>0.63382299300595979</v>
      </c>
      <c r="R1024" s="114">
        <v>1.2567315287513403</v>
      </c>
      <c r="S1024" s="114">
        <v>-5.1652498951197223E-2</v>
      </c>
      <c r="T1024" s="114">
        <v>0.36595129158152045</v>
      </c>
      <c r="U1024" s="114">
        <v>0.37406348399622108</v>
      </c>
      <c r="V1024" s="114">
        <v>-0.28576910235665587</v>
      </c>
      <c r="W1024" s="36">
        <v>1.3856036089821049</v>
      </c>
    </row>
    <row r="1025" spans="1:23" ht="19">
      <c r="A1025" s="81">
        <v>23</v>
      </c>
      <c r="B1025" s="114">
        <v>0.33141210534188192</v>
      </c>
      <c r="C1025" s="114">
        <v>0.37932212640225571</v>
      </c>
      <c r="D1025" s="114">
        <v>0.37666122638560262</v>
      </c>
      <c r="E1025" s="114">
        <v>0.47730102710388689</v>
      </c>
      <c r="F1025" s="114">
        <v>0.45772747197593655</v>
      </c>
      <c r="G1025" s="114">
        <v>0.40502728112290209</v>
      </c>
      <c r="H1025" s="114">
        <v>9.5819801308244967E-2</v>
      </c>
      <c r="I1025" s="114">
        <v>0.8189627190822486</v>
      </c>
      <c r="J1025" s="114">
        <v>0.34101749140129933</v>
      </c>
      <c r="K1025" s="44">
        <v>0.39458000802726723</v>
      </c>
      <c r="M1025" s="37">
        <v>23</v>
      </c>
      <c r="N1025" s="114" cm="1">
        <f t="array" ref="N1025:W1025">(TRANSPOSE(MMULT(幕後結果!$AB$37:$AK$46, TRANSPOSE(N24:W24))))</f>
        <v>-0.11499739615279374</v>
      </c>
      <c r="O1025" s="114">
        <v>1.334643580325108E-2</v>
      </c>
      <c r="P1025" s="114">
        <v>1.6346323549435928</v>
      </c>
      <c r="Q1025" s="114">
        <v>-0.9052444930659419</v>
      </c>
      <c r="R1025" s="114">
        <v>0.26146391752660003</v>
      </c>
      <c r="S1025" s="114">
        <v>0.85976053116242812</v>
      </c>
      <c r="T1025" s="114">
        <v>0.35680104424594106</v>
      </c>
      <c r="U1025" s="114">
        <v>1.230745804760744</v>
      </c>
      <c r="V1025" s="114">
        <v>1.3390078286886928</v>
      </c>
      <c r="W1025" s="36">
        <v>1.0046648974610386</v>
      </c>
    </row>
    <row r="1026" spans="1:23" ht="19">
      <c r="A1026" s="81">
        <v>24</v>
      </c>
      <c r="B1026" s="114">
        <v>0.35933659734024714</v>
      </c>
      <c r="C1026" s="114">
        <v>0.26659588439157811</v>
      </c>
      <c r="D1026" s="114">
        <v>0.19329220898937738</v>
      </c>
      <c r="E1026" s="114">
        <v>0.66899810228175505</v>
      </c>
      <c r="F1026" s="114">
        <v>0.88378381607642842</v>
      </c>
      <c r="G1026" s="114">
        <v>0.95109442943125222</v>
      </c>
      <c r="H1026" s="114">
        <v>0.52543040698181298</v>
      </c>
      <c r="I1026" s="114">
        <v>0.78104895940087515</v>
      </c>
      <c r="J1026" s="114">
        <v>2.6451872367414975E-2</v>
      </c>
      <c r="K1026" s="44">
        <v>0.81995827225516194</v>
      </c>
      <c r="M1026" s="37">
        <v>24</v>
      </c>
      <c r="N1026" s="114" cm="1">
        <f t="array" ref="N1026:W1026">(TRANSPOSE(MMULT(幕後結果!$AB$37:$AK$46, TRANSPOSE(N25:W25))))</f>
        <v>-1.6666141324812325</v>
      </c>
      <c r="O1026" s="114">
        <v>0.61121995395088757</v>
      </c>
      <c r="P1026" s="114">
        <v>-0.8044939352476228</v>
      </c>
      <c r="Q1026" s="114">
        <v>-0.44980822410442195</v>
      </c>
      <c r="R1026" s="114">
        <v>-1.1811344534495283</v>
      </c>
      <c r="S1026" s="114">
        <v>1.4837933663523646</v>
      </c>
      <c r="T1026" s="114">
        <v>-0.89839691576898839</v>
      </c>
      <c r="U1026" s="114">
        <v>0.61329962307603325</v>
      </c>
      <c r="V1026" s="114">
        <v>-1.6184574786990633</v>
      </c>
      <c r="W1026" s="36">
        <v>-0.10805415688116321</v>
      </c>
    </row>
    <row r="1027" spans="1:23" ht="19">
      <c r="A1027" s="81">
        <v>25</v>
      </c>
      <c r="B1027" s="114">
        <v>0.97096862720526156</v>
      </c>
      <c r="C1027" s="114">
        <v>0.75271278339863024</v>
      </c>
      <c r="D1027" s="114">
        <v>0.10755891781827631</v>
      </c>
      <c r="E1027" s="114">
        <v>1.8032988695420027E-2</v>
      </c>
      <c r="F1027" s="114">
        <v>0.16480370106214615</v>
      </c>
      <c r="G1027" s="114">
        <v>0.63987328822167866</v>
      </c>
      <c r="H1027" s="114">
        <v>0.72977963591060568</v>
      </c>
      <c r="I1027" s="114">
        <v>0.5217603039261447</v>
      </c>
      <c r="J1027" s="114">
        <v>0.69944370374921583</v>
      </c>
      <c r="K1027" s="44">
        <v>0.33112321391855648</v>
      </c>
      <c r="M1027" s="37">
        <v>25</v>
      </c>
      <c r="N1027" s="114" cm="1">
        <f t="array" ref="N1027:W1027">(TRANSPOSE(MMULT(幕後結果!$AB$37:$AK$46, TRANSPOSE(N26:W26))))</f>
        <v>0.45677612351309599</v>
      </c>
      <c r="O1027" s="114">
        <v>0.1659987216432621</v>
      </c>
      <c r="P1027" s="114">
        <v>-1.2935484317336904E-2</v>
      </c>
      <c r="Q1027" s="114">
        <v>0.27311837074452922</v>
      </c>
      <c r="R1027" s="114">
        <v>4.4824137096156402E-2</v>
      </c>
      <c r="S1027" s="114">
        <v>0.77721675416651048</v>
      </c>
      <c r="T1027" s="114">
        <v>1.7123109254667361</v>
      </c>
      <c r="U1027" s="114">
        <v>-9.4328822383172195E-2</v>
      </c>
      <c r="V1027" s="114">
        <v>0.56475032896476185</v>
      </c>
      <c r="W1027" s="36">
        <v>-0.68474544097326695</v>
      </c>
    </row>
    <row r="1028" spans="1:23" ht="19">
      <c r="A1028" s="81">
        <v>26</v>
      </c>
      <c r="B1028" s="114">
        <v>0.12260621067204358</v>
      </c>
      <c r="C1028" s="114">
        <v>0.22284272534426885</v>
      </c>
      <c r="D1028" s="114">
        <v>0.36965309558575132</v>
      </c>
      <c r="E1028" s="114">
        <v>0.69017508467485733</v>
      </c>
      <c r="F1028" s="114">
        <v>0.50060059848075555</v>
      </c>
      <c r="G1028" s="114">
        <v>8.2698982600956983E-2</v>
      </c>
      <c r="H1028" s="114">
        <v>6.795005722752534E-2</v>
      </c>
      <c r="I1028" s="114">
        <v>0.28185858377815554</v>
      </c>
      <c r="J1028" s="114">
        <v>0.48282549874009195</v>
      </c>
      <c r="K1028" s="44">
        <v>0.57430685962204464</v>
      </c>
      <c r="M1028" s="37">
        <v>26</v>
      </c>
      <c r="N1028" s="114" cm="1">
        <f t="array" ref="N1028:W1028">(TRANSPOSE(MMULT(幕後結果!$AB$37:$AK$46, TRANSPOSE(N27:W27))))</f>
        <v>1.4889565078362568</v>
      </c>
      <c r="O1028" s="114">
        <v>-1.0903258358768586</v>
      </c>
      <c r="P1028" s="114">
        <v>0.31653314524668236</v>
      </c>
      <c r="Q1028" s="114">
        <v>-1.3585577736098764</v>
      </c>
      <c r="R1028" s="114">
        <v>0.23200110101528629</v>
      </c>
      <c r="S1028" s="114">
        <v>-6.9376475833842932E-2</v>
      </c>
      <c r="T1028" s="114">
        <v>-0.45005876361797514</v>
      </c>
      <c r="U1028" s="114">
        <v>0.19912450387570824</v>
      </c>
      <c r="V1028" s="114">
        <v>-0.61166368651968772</v>
      </c>
      <c r="W1028" s="36">
        <v>-0.79377757374400382</v>
      </c>
    </row>
    <row r="1029" spans="1:23" ht="19">
      <c r="A1029" s="81">
        <v>27</v>
      </c>
      <c r="B1029" s="114">
        <v>0.23695907352260925</v>
      </c>
      <c r="C1029" s="114">
        <v>0.33098288803935505</v>
      </c>
      <c r="D1029" s="114">
        <v>2.3413520474538707E-2</v>
      </c>
      <c r="E1029" s="114">
        <v>0.61398856953113135</v>
      </c>
      <c r="F1029" s="114">
        <v>0.10961889863649987</v>
      </c>
      <c r="G1029" s="114">
        <v>0.26277412560973401</v>
      </c>
      <c r="H1029" s="114">
        <v>0.52191744821579378</v>
      </c>
      <c r="I1029" s="114">
        <v>0.24516367119095128</v>
      </c>
      <c r="J1029" s="114">
        <v>0.22262965096239684</v>
      </c>
      <c r="K1029" s="44">
        <v>3.3396070261380029E-2</v>
      </c>
      <c r="M1029" s="37">
        <v>27</v>
      </c>
      <c r="N1029" s="114" cm="1">
        <f t="array" ref="N1029:W1029">(TRANSPOSE(MMULT(幕後結果!$AB$37:$AK$46, TRANSPOSE(N28:W28))))</f>
        <v>-0.24187613310531783</v>
      </c>
      <c r="O1029" s="114">
        <v>-1.8435417338586115</v>
      </c>
      <c r="P1029" s="114">
        <v>-1.2617204637643773</v>
      </c>
      <c r="Q1029" s="114">
        <v>-0.80122671959325853</v>
      </c>
      <c r="R1029" s="114">
        <v>1.9623304345199379</v>
      </c>
      <c r="S1029" s="114">
        <v>-2.7172837633160835E-2</v>
      </c>
      <c r="T1029" s="114">
        <v>-0.13099038651350767</v>
      </c>
      <c r="U1029" s="114">
        <v>-0.4466114459125764</v>
      </c>
      <c r="V1029" s="114">
        <v>-4.5473084413096054E-2</v>
      </c>
      <c r="W1029" s="36">
        <v>-1.778366866906798</v>
      </c>
    </row>
    <row r="1030" spans="1:23" ht="19">
      <c r="A1030" s="81">
        <v>28</v>
      </c>
      <c r="B1030" s="114">
        <v>0.64086112701229148</v>
      </c>
      <c r="C1030" s="114">
        <v>0.56534452281158121</v>
      </c>
      <c r="D1030" s="114">
        <v>0.10569067310319791</v>
      </c>
      <c r="E1030" s="114">
        <v>0.32510945443319939</v>
      </c>
      <c r="F1030" s="114">
        <v>0.71920695946105773</v>
      </c>
      <c r="G1030" s="114">
        <v>2.8522277074109592E-2</v>
      </c>
      <c r="H1030" s="114">
        <v>0.17478580987174608</v>
      </c>
      <c r="I1030" s="114">
        <v>4.0991011063405525E-2</v>
      </c>
      <c r="J1030" s="114">
        <v>0.65170826268164395</v>
      </c>
      <c r="K1030" s="44">
        <v>0.93371179552100192</v>
      </c>
      <c r="M1030" s="37">
        <v>28</v>
      </c>
      <c r="N1030" s="114" cm="1">
        <f t="array" ref="N1030:W1030">(TRANSPOSE(MMULT(幕後結果!$AB$37:$AK$46, TRANSPOSE(N29:W29))))</f>
        <v>-2.2308203627969849</v>
      </c>
      <c r="O1030" s="114">
        <v>0.51320533404817525</v>
      </c>
      <c r="P1030" s="114">
        <v>-2.6318210120849077</v>
      </c>
      <c r="Q1030" s="114">
        <v>0.33055313158286737</v>
      </c>
      <c r="R1030" s="114">
        <v>-0.77552060034107106</v>
      </c>
      <c r="S1030" s="114">
        <v>-0.33709810252293781</v>
      </c>
      <c r="T1030" s="114">
        <v>-1.9756141851608517</v>
      </c>
      <c r="U1030" s="114">
        <v>-0.64341599716472941</v>
      </c>
      <c r="V1030" s="114">
        <v>-2.330013753924161</v>
      </c>
      <c r="W1030" s="36">
        <v>-0.83527682410673787</v>
      </c>
    </row>
    <row r="1031" spans="1:23" ht="19">
      <c r="A1031" s="81">
        <v>29</v>
      </c>
      <c r="B1031" s="114">
        <v>0.44573248136565402</v>
      </c>
      <c r="C1031" s="114">
        <v>0.68062917891875707</v>
      </c>
      <c r="D1031" s="114">
        <v>0.62896114699209704</v>
      </c>
      <c r="E1031" s="114">
        <v>0.36978948562578773</v>
      </c>
      <c r="F1031" s="114">
        <v>2.5460911028501121E-2</v>
      </c>
      <c r="G1031" s="114">
        <v>0.44682515517738475</v>
      </c>
      <c r="H1031" s="114">
        <v>0.99401801221850605</v>
      </c>
      <c r="I1031" s="114">
        <v>6.8026591174939588E-2</v>
      </c>
      <c r="J1031" s="114">
        <v>0.92874209786803164</v>
      </c>
      <c r="K1031" s="44">
        <v>0.64950820756059269</v>
      </c>
      <c r="M1031" s="37">
        <v>29</v>
      </c>
      <c r="N1031" s="114" cm="1">
        <f t="array" ref="N1031:W1031">(TRANSPOSE(MMULT(幕後結果!$AB$37:$AK$46, TRANSPOSE(N30:W30))))</f>
        <v>-0.17215319585464045</v>
      </c>
      <c r="O1031" s="114">
        <v>-1.0696519609775372</v>
      </c>
      <c r="P1031" s="114">
        <v>-0.92203721040669118</v>
      </c>
      <c r="Q1031" s="114">
        <v>-0.90800891044987131</v>
      </c>
      <c r="R1031" s="114">
        <v>-3.1412083896207255E-2</v>
      </c>
      <c r="S1031" s="114">
        <v>1.0208540429214841</v>
      </c>
      <c r="T1031" s="114">
        <v>-1.0048839095727331</v>
      </c>
      <c r="U1031" s="114">
        <v>-0.83662544402495054</v>
      </c>
      <c r="V1031" s="114">
        <v>-0.41923723341927643</v>
      </c>
      <c r="W1031" s="36">
        <v>-0.61352871873244696</v>
      </c>
    </row>
    <row r="1032" spans="1:23" ht="19">
      <c r="A1032" s="81">
        <v>30</v>
      </c>
      <c r="B1032" s="114">
        <v>0.61694899526616331</v>
      </c>
      <c r="C1032" s="114">
        <v>0.87602075263910018</v>
      </c>
      <c r="D1032" s="114">
        <v>0.56241579485204074</v>
      </c>
      <c r="E1032" s="114">
        <v>8.9969338379338737E-3</v>
      </c>
      <c r="F1032" s="114">
        <v>0.22962827274218323</v>
      </c>
      <c r="G1032" s="114">
        <v>0.23360992522804391</v>
      </c>
      <c r="H1032" s="114">
        <v>2.8920406766331785E-2</v>
      </c>
      <c r="I1032" s="114">
        <v>0.49479074503514209</v>
      </c>
      <c r="J1032" s="114">
        <v>0.85482424968636539</v>
      </c>
      <c r="K1032" s="44">
        <v>0.8680173081911271</v>
      </c>
      <c r="M1032" s="37">
        <v>30</v>
      </c>
      <c r="N1032" s="114" cm="1">
        <f t="array" ref="N1032:W1032">(TRANSPOSE(MMULT(幕後結果!$AB$37:$AK$46, TRANSPOSE(N31:W31))))</f>
        <v>-7.539849126130975E-2</v>
      </c>
      <c r="O1032" s="114">
        <v>-7.2630054328405316E-2</v>
      </c>
      <c r="P1032" s="114">
        <v>-0.26707128176160633</v>
      </c>
      <c r="Q1032" s="114">
        <v>-0.19585367715758017</v>
      </c>
      <c r="R1032" s="114">
        <v>0.15725983824613612</v>
      </c>
      <c r="S1032" s="114">
        <v>0.86478140118459113</v>
      </c>
      <c r="T1032" s="114">
        <v>1.0789903264057994</v>
      </c>
      <c r="U1032" s="114">
        <v>0.60494296955555138</v>
      </c>
      <c r="V1032" s="114">
        <v>0.85295064137012511</v>
      </c>
      <c r="W1032" s="36">
        <v>0.8795409547441978</v>
      </c>
    </row>
    <row r="1033" spans="1:23" ht="19">
      <c r="A1033" s="81">
        <v>31</v>
      </c>
      <c r="B1033" s="114">
        <v>0.26833769964976462</v>
      </c>
      <c r="C1033" s="114">
        <v>0.16153860800253828</v>
      </c>
      <c r="D1033" s="114">
        <v>0.6803899723756035</v>
      </c>
      <c r="E1033" s="114">
        <v>0.69808448401790679</v>
      </c>
      <c r="F1033" s="114">
        <v>0.48533733864724726</v>
      </c>
      <c r="G1033" s="114">
        <v>0.84127565790590175</v>
      </c>
      <c r="H1033" s="114">
        <v>0.61701880108411111</v>
      </c>
      <c r="I1033" s="114">
        <v>4.6128603783858857E-2</v>
      </c>
      <c r="J1033" s="114">
        <v>0.41877344202860112</v>
      </c>
      <c r="K1033" s="44">
        <v>0.56577200812355621</v>
      </c>
      <c r="M1033" s="37">
        <v>31</v>
      </c>
      <c r="N1033" s="114" cm="1">
        <f t="array" ref="N1033:W1033">(TRANSPOSE(MMULT(幕後結果!$AB$37:$AK$46, TRANSPOSE(N32:W32))))</f>
        <v>-1.6621146387752778E-2</v>
      </c>
      <c r="O1033" s="114">
        <v>0.89373097100122767</v>
      </c>
      <c r="P1033" s="114">
        <v>-1.507933071805842E-2</v>
      </c>
      <c r="Q1033" s="114">
        <v>0.35133340314158662</v>
      </c>
      <c r="R1033" s="114">
        <v>0.37489494884005592</v>
      </c>
      <c r="S1033" s="114">
        <v>-0.66836225593575416</v>
      </c>
      <c r="T1033" s="114">
        <v>0.33421454690007713</v>
      </c>
      <c r="U1033" s="114">
        <v>0.46352556798654471</v>
      </c>
      <c r="V1033" s="114">
        <v>0.90067682485884903</v>
      </c>
      <c r="W1033" s="36">
        <v>-1.352947524296199</v>
      </c>
    </row>
    <row r="1034" spans="1:23" ht="19">
      <c r="A1034" s="81">
        <v>32</v>
      </c>
      <c r="B1034" s="114">
        <v>0.69138138245742464</v>
      </c>
      <c r="C1034" s="114">
        <v>9.260996859238313E-3</v>
      </c>
      <c r="D1034" s="114">
        <v>0.87526021404651888</v>
      </c>
      <c r="E1034" s="114">
        <v>0.15179640353608592</v>
      </c>
      <c r="F1034" s="114">
        <v>0.55836462771100814</v>
      </c>
      <c r="G1034" s="114">
        <v>0.66069173536447301</v>
      </c>
      <c r="H1034" s="114">
        <v>0.67116138968744399</v>
      </c>
      <c r="I1034" s="114">
        <v>0.32979288096670656</v>
      </c>
      <c r="J1034" s="114">
        <v>0.56479734350951194</v>
      </c>
      <c r="K1034" s="44">
        <v>0.69981863081413187</v>
      </c>
      <c r="M1034" s="37">
        <v>32</v>
      </c>
      <c r="N1034" s="114" cm="1">
        <f t="array" ref="N1034:W1034">(TRANSPOSE(MMULT(幕後結果!$AB$37:$AK$46, TRANSPOSE(N33:W33))))</f>
        <v>-0.95454264621676022</v>
      </c>
      <c r="O1034" s="114">
        <v>-0.30876465526502939</v>
      </c>
      <c r="P1034" s="114">
        <v>-0.32267194415319816</v>
      </c>
      <c r="Q1034" s="114">
        <v>-0.16420170385087718</v>
      </c>
      <c r="R1034" s="114">
        <v>0.89363198645611175</v>
      </c>
      <c r="S1034" s="114">
        <v>0.93620685200790354</v>
      </c>
      <c r="T1034" s="114">
        <v>1.5227941338890942</v>
      </c>
      <c r="U1034" s="114">
        <v>-0.19564492625723567</v>
      </c>
      <c r="V1034" s="114">
        <v>0.81043201911014107</v>
      </c>
      <c r="W1034" s="36">
        <v>0.67370229863134823</v>
      </c>
    </row>
    <row r="1035" spans="1:23" ht="19">
      <c r="A1035" s="81">
        <v>33</v>
      </c>
      <c r="B1035" s="114">
        <v>0.10814079596529624</v>
      </c>
      <c r="C1035" s="114">
        <v>0.53001041703677298</v>
      </c>
      <c r="D1035" s="114">
        <v>0.51957033434616307</v>
      </c>
      <c r="E1035" s="114">
        <v>0.54507638534120906</v>
      </c>
      <c r="F1035" s="114">
        <v>0.55216819294555686</v>
      </c>
      <c r="G1035" s="114">
        <v>0.6810143863978384</v>
      </c>
      <c r="H1035" s="114">
        <v>0.95607630854996661</v>
      </c>
      <c r="I1035" s="114">
        <v>0.28339307344632569</v>
      </c>
      <c r="J1035" s="114">
        <v>0.41240272877052675</v>
      </c>
      <c r="K1035" s="44">
        <v>0.74369232954198772</v>
      </c>
      <c r="M1035" s="37">
        <v>33</v>
      </c>
      <c r="N1035" s="114" cm="1">
        <f t="array" ref="N1035:W1035">(TRANSPOSE(MMULT(幕後結果!$AB$37:$AK$46, TRANSPOSE(N34:W34))))</f>
        <v>0.31325927041440965</v>
      </c>
      <c r="O1035" s="114">
        <v>0.96356422463311875</v>
      </c>
      <c r="P1035" s="114">
        <v>-0.15548463258674272</v>
      </c>
      <c r="Q1035" s="114">
        <v>-1.780129855119208</v>
      </c>
      <c r="R1035" s="114">
        <v>-1.1089856265720761</v>
      </c>
      <c r="S1035" s="114">
        <v>-1.6436932824640946</v>
      </c>
      <c r="T1035" s="114">
        <v>0.77318967821146067</v>
      </c>
      <c r="U1035" s="114">
        <v>-1.4606920793784948</v>
      </c>
      <c r="V1035" s="114">
        <v>0.37328257142249377</v>
      </c>
      <c r="W1035" s="36">
        <v>0.5757244044192632</v>
      </c>
    </row>
    <row r="1036" spans="1:23" ht="19">
      <c r="A1036" s="81">
        <v>34</v>
      </c>
      <c r="B1036" s="114">
        <v>0.92905027260352813</v>
      </c>
      <c r="C1036" s="114">
        <v>0.65320681511115564</v>
      </c>
      <c r="D1036" s="114">
        <v>0.63605492419106091</v>
      </c>
      <c r="E1036" s="114">
        <v>0.43935732489955481</v>
      </c>
      <c r="F1036" s="114">
        <v>0.18502922602691463</v>
      </c>
      <c r="G1036" s="114">
        <v>0.10280302271516573</v>
      </c>
      <c r="H1036" s="114">
        <v>0.69309778172840741</v>
      </c>
      <c r="I1036" s="114">
        <v>0.58768952737275271</v>
      </c>
      <c r="J1036" s="114">
        <v>0.9751439251327827</v>
      </c>
      <c r="K1036" s="44">
        <v>4.938908893944749E-2</v>
      </c>
      <c r="M1036" s="37">
        <v>34</v>
      </c>
      <c r="N1036" s="114" cm="1">
        <f t="array" ref="N1036:W1036">(TRANSPOSE(MMULT(幕後結果!$AB$37:$AK$46, TRANSPOSE(N35:W35))))</f>
        <v>-0.99860616321254647</v>
      </c>
      <c r="O1036" s="114">
        <v>1.0641402637478103</v>
      </c>
      <c r="P1036" s="114">
        <v>1.0680778857722768</v>
      </c>
      <c r="Q1036" s="114">
        <v>1.6313382828541731</v>
      </c>
      <c r="R1036" s="114">
        <v>0.85618516203836825</v>
      </c>
      <c r="S1036" s="114">
        <v>-0.75891651909563795</v>
      </c>
      <c r="T1036" s="114">
        <v>-1.2298006476454404</v>
      </c>
      <c r="U1036" s="114">
        <v>-0.71877228811873373</v>
      </c>
      <c r="V1036" s="114">
        <v>-1.8036728957933015</v>
      </c>
      <c r="W1036" s="36">
        <v>-1.9763266484436823</v>
      </c>
    </row>
    <row r="1037" spans="1:23" ht="19">
      <c r="A1037" s="81">
        <v>35</v>
      </c>
      <c r="B1037" s="114">
        <v>0.27174107948421367</v>
      </c>
      <c r="C1037" s="114">
        <v>4.6785723133909052E-2</v>
      </c>
      <c r="D1037" s="114">
        <v>0.70025416062819512</v>
      </c>
      <c r="E1037" s="114">
        <v>4.2303896413528053E-2</v>
      </c>
      <c r="F1037" s="114">
        <v>0.41440514848369103</v>
      </c>
      <c r="G1037" s="114">
        <v>0.94279251836631572</v>
      </c>
      <c r="H1037" s="114">
        <v>0.73286485884979213</v>
      </c>
      <c r="I1037" s="114">
        <v>0.86153269439022084</v>
      </c>
      <c r="J1037" s="114">
        <v>0.93784373902464324</v>
      </c>
      <c r="K1037" s="44">
        <v>5.9650057669974332E-2</v>
      </c>
      <c r="M1037" s="37">
        <v>35</v>
      </c>
      <c r="N1037" s="114" cm="1">
        <f t="array" ref="N1037:W1037">(TRANSPOSE(MMULT(幕後結果!$AB$37:$AK$46, TRANSPOSE(N36:W36))))</f>
        <v>-0.7261317458752431</v>
      </c>
      <c r="O1037" s="114">
        <v>-0.6191785296217388</v>
      </c>
      <c r="P1037" s="114">
        <v>0.37611149686977113</v>
      </c>
      <c r="Q1037" s="114">
        <v>3.3055891634532639E-2</v>
      </c>
      <c r="R1037" s="114">
        <v>-0.38672954069386495</v>
      </c>
      <c r="S1037" s="114">
        <v>-1.9542451599087549</v>
      </c>
      <c r="T1037" s="114">
        <v>-0.36564586689956241</v>
      </c>
      <c r="U1037" s="114">
        <v>9.6141883905355108E-2</v>
      </c>
      <c r="V1037" s="114">
        <v>-1.2295525380769028</v>
      </c>
      <c r="W1037" s="36">
        <v>-0.37675203121657791</v>
      </c>
    </row>
    <row r="1038" spans="1:23" ht="19">
      <c r="A1038" s="81">
        <v>36</v>
      </c>
      <c r="B1038" s="114">
        <v>0.9751605852660794</v>
      </c>
      <c r="C1038" s="114">
        <v>0.9660789491245465</v>
      </c>
      <c r="D1038" s="114">
        <v>0.67602590543230501</v>
      </c>
      <c r="E1038" s="114">
        <v>0.59934735589499288</v>
      </c>
      <c r="F1038" s="114">
        <v>0.44519840694428603</v>
      </c>
      <c r="G1038" s="114">
        <v>0.35681411461784895</v>
      </c>
      <c r="H1038" s="114">
        <v>0.99264350659270018</v>
      </c>
      <c r="I1038" s="114">
        <v>0.20187916113724969</v>
      </c>
      <c r="J1038" s="114">
        <v>0.69763008952569106</v>
      </c>
      <c r="K1038" s="44">
        <v>0.5504415733225192</v>
      </c>
      <c r="M1038" s="37">
        <v>36</v>
      </c>
      <c r="N1038" s="114" cm="1">
        <f t="array" ref="N1038:W1038">(TRANSPOSE(MMULT(幕後結果!$AB$37:$AK$46, TRANSPOSE(N37:W37))))</f>
        <v>1.0683436503031334</v>
      </c>
      <c r="O1038" s="114">
        <v>0.24413682129495018</v>
      </c>
      <c r="P1038" s="114">
        <v>0.64077930741842148</v>
      </c>
      <c r="Q1038" s="114">
        <v>0.61268776458185337</v>
      </c>
      <c r="R1038" s="114">
        <v>1.2972867990110009</v>
      </c>
      <c r="S1038" s="114">
        <v>1.1463958346150329</v>
      </c>
      <c r="T1038" s="114">
        <v>-1.0509647527155799</v>
      </c>
      <c r="U1038" s="114">
        <v>0.27363224553053139</v>
      </c>
      <c r="V1038" s="114">
        <v>0.34165629225215499</v>
      </c>
      <c r="W1038" s="36">
        <v>1.2011904969420115</v>
      </c>
    </row>
    <row r="1039" spans="1:23" ht="19">
      <c r="A1039" s="81">
        <v>37</v>
      </c>
      <c r="B1039" s="114">
        <v>0.81883326056321581</v>
      </c>
      <c r="C1039" s="114">
        <v>0.61721073724057196</v>
      </c>
      <c r="D1039" s="114">
        <v>0.23532939003783793</v>
      </c>
      <c r="E1039" s="114">
        <v>0.6465964063359515</v>
      </c>
      <c r="F1039" s="114">
        <v>0.32924617212337393</v>
      </c>
      <c r="G1039" s="114">
        <v>0.53151798482753754</v>
      </c>
      <c r="H1039" s="114">
        <v>2.4035891667274933E-2</v>
      </c>
      <c r="I1039" s="114">
        <v>0.55048359681276593</v>
      </c>
      <c r="J1039" s="114">
        <v>0.1037372390176976</v>
      </c>
      <c r="K1039" s="44">
        <v>5.3737483496794081E-3</v>
      </c>
      <c r="M1039" s="37">
        <v>37</v>
      </c>
      <c r="N1039" s="114" cm="1">
        <f t="array" ref="N1039:W1039">(TRANSPOSE(MMULT(幕後結果!$AB$37:$AK$46, TRANSPOSE(N38:W38))))</f>
        <v>-0.10019975695644967</v>
      </c>
      <c r="O1039" s="114">
        <v>0.49881562335679042</v>
      </c>
      <c r="P1039" s="114">
        <v>1.34050651313953</v>
      </c>
      <c r="Q1039" s="114">
        <v>-0.27051326543293397</v>
      </c>
      <c r="R1039" s="114">
        <v>0.68806220894534353</v>
      </c>
      <c r="S1039" s="114">
        <v>-0.42461164677927177</v>
      </c>
      <c r="T1039" s="114">
        <v>-0.67012839889674214</v>
      </c>
      <c r="U1039" s="114">
        <v>0.5200752392129806</v>
      </c>
      <c r="V1039" s="114">
        <v>1.0548937219695327</v>
      </c>
      <c r="W1039" s="36">
        <v>0.30407490637253631</v>
      </c>
    </row>
    <row r="1040" spans="1:23" ht="19">
      <c r="A1040" s="81">
        <v>38</v>
      </c>
      <c r="B1040" s="114">
        <v>0.35207004958427413</v>
      </c>
      <c r="C1040" s="114">
        <v>5.24721917142843E-2</v>
      </c>
      <c r="D1040" s="114">
        <v>1.254126124924837E-2</v>
      </c>
      <c r="E1040" s="114">
        <v>0.3400212843787227</v>
      </c>
      <c r="F1040" s="114">
        <v>0.17702478745420058</v>
      </c>
      <c r="G1040" s="114">
        <v>0.93008277811218187</v>
      </c>
      <c r="H1040" s="114">
        <v>0.44023229173461198</v>
      </c>
      <c r="I1040" s="114">
        <v>0.54328661659167188</v>
      </c>
      <c r="J1040" s="114">
        <v>0.21252518165238832</v>
      </c>
      <c r="K1040" s="44">
        <v>0.87883004660789799</v>
      </c>
      <c r="M1040" s="37">
        <v>38</v>
      </c>
      <c r="N1040" s="114" cm="1">
        <f t="array" ref="N1040:W1040">(TRANSPOSE(MMULT(幕後結果!$AB$37:$AK$46, TRANSPOSE(N39:W39))))</f>
        <v>0.19252876953115819</v>
      </c>
      <c r="O1040" s="114">
        <v>1.7256433359631269</v>
      </c>
      <c r="P1040" s="114">
        <v>-2.1581613526978485</v>
      </c>
      <c r="Q1040" s="114">
        <v>0.47824259216862031</v>
      </c>
      <c r="R1040" s="114">
        <v>-0.60564405489861195</v>
      </c>
      <c r="S1040" s="114">
        <v>-0.7145678337683844</v>
      </c>
      <c r="T1040" s="114">
        <v>-2.1336788029494151</v>
      </c>
      <c r="U1040" s="114">
        <v>-1.0572273141877846</v>
      </c>
      <c r="V1040" s="114">
        <v>1.6199961109153929</v>
      </c>
      <c r="W1040" s="36">
        <v>2.0573779420198752</v>
      </c>
    </row>
    <row r="1041" spans="1:23" ht="19">
      <c r="A1041" s="81">
        <v>39</v>
      </c>
      <c r="B1041" s="114">
        <v>0.36788952679604137</v>
      </c>
      <c r="C1041" s="114">
        <v>0.51867107643019739</v>
      </c>
      <c r="D1041" s="114">
        <v>0.85792852209514314</v>
      </c>
      <c r="E1041" s="114">
        <v>0.85208372098989793</v>
      </c>
      <c r="F1041" s="114">
        <v>0.1767787880540157</v>
      </c>
      <c r="G1041" s="114">
        <v>0.58795792511662781</v>
      </c>
      <c r="H1041" s="114">
        <v>0.55112953272208576</v>
      </c>
      <c r="I1041" s="114">
        <v>1.4870114040110627E-2</v>
      </c>
      <c r="J1041" s="114">
        <v>0.60224661751247566</v>
      </c>
      <c r="K1041" s="44">
        <v>0.93517427702491851</v>
      </c>
      <c r="M1041" s="37">
        <v>39</v>
      </c>
      <c r="N1041" s="114" cm="1">
        <f t="array" ref="N1041:W1041">(TRANSPOSE(MMULT(幕後結果!$AB$37:$AK$46, TRANSPOSE(N40:W40))))</f>
        <v>-0.1881679806946237</v>
      </c>
      <c r="O1041" s="114">
        <v>-0.2965740423640591</v>
      </c>
      <c r="P1041" s="114">
        <v>0.56901632880659492</v>
      </c>
      <c r="Q1041" s="114">
        <v>-1.2955245133454916</v>
      </c>
      <c r="R1041" s="114">
        <v>0.22766370958763787</v>
      </c>
      <c r="S1041" s="114">
        <v>0.40584320317625383</v>
      </c>
      <c r="T1041" s="114">
        <v>3.3600089497067338E-2</v>
      </c>
      <c r="U1041" s="114">
        <v>-0.6060723852672335</v>
      </c>
      <c r="V1041" s="114">
        <v>-1.4119957258830547</v>
      </c>
      <c r="W1041" s="36">
        <v>-0.6675227326721993</v>
      </c>
    </row>
    <row r="1042" spans="1:23" ht="19">
      <c r="A1042" s="81">
        <v>40</v>
      </c>
      <c r="B1042" s="114">
        <v>0.70158720716884826</v>
      </c>
      <c r="C1042" s="114">
        <v>0.26845092450541852</v>
      </c>
      <c r="D1042" s="114">
        <v>0.55308830850331292</v>
      </c>
      <c r="E1042" s="114">
        <v>0.91315319710788101</v>
      </c>
      <c r="F1042" s="114">
        <v>0.39247425833088334</v>
      </c>
      <c r="G1042" s="114">
        <v>0.88739172446458214</v>
      </c>
      <c r="H1042" s="114">
        <v>0.44718040960199357</v>
      </c>
      <c r="I1042" s="114">
        <v>5.8382328931308791E-2</v>
      </c>
      <c r="J1042" s="114">
        <v>0.59563797840414612</v>
      </c>
      <c r="K1042" s="44">
        <v>0.98175125409983943</v>
      </c>
      <c r="M1042" s="37">
        <v>40</v>
      </c>
      <c r="N1042" s="114" cm="1">
        <f t="array" ref="N1042:W1042">(TRANSPOSE(MMULT(幕後結果!$AB$37:$AK$46, TRANSPOSE(N41:W41))))</f>
        <v>7.4019172735897091E-3</v>
      </c>
      <c r="O1042" s="114">
        <v>1.1492794401685225</v>
      </c>
      <c r="P1042" s="114">
        <v>-1.2337941660978333</v>
      </c>
      <c r="Q1042" s="114">
        <v>-1.0647382385404027</v>
      </c>
      <c r="R1042" s="114">
        <v>-0.73422314143621104</v>
      </c>
      <c r="S1042" s="114">
        <v>-0.68943528486410288</v>
      </c>
      <c r="T1042" s="114">
        <v>-1.4431389735541955</v>
      </c>
      <c r="U1042" s="114">
        <v>-1.2552786862176095</v>
      </c>
      <c r="V1042" s="114">
        <v>-0.44944417710499951</v>
      </c>
      <c r="W1042" s="36">
        <v>-0.10930411905157889</v>
      </c>
    </row>
    <row r="1043" spans="1:23" ht="19">
      <c r="A1043" s="81">
        <v>41</v>
      </c>
      <c r="B1043" s="114">
        <v>0.66684136508611513</v>
      </c>
      <c r="C1043" s="114">
        <v>4.4567217374767765E-2</v>
      </c>
      <c r="D1043" s="114">
        <v>0.73409469413098405</v>
      </c>
      <c r="E1043" s="114">
        <v>0.17077785263140077</v>
      </c>
      <c r="F1043" s="114">
        <v>0.26964067451065943</v>
      </c>
      <c r="G1043" s="114">
        <v>4.9483214727090052E-2</v>
      </c>
      <c r="H1043" s="114">
        <v>0.21771853815522535</v>
      </c>
      <c r="I1043" s="114">
        <v>0.42003687665451661</v>
      </c>
      <c r="J1043" s="114">
        <v>0.95428496293405218</v>
      </c>
      <c r="K1043" s="44">
        <v>0.45845096501446481</v>
      </c>
      <c r="M1043" s="37">
        <v>41</v>
      </c>
      <c r="N1043" s="114" cm="1">
        <f t="array" ref="N1043:W1043">(TRANSPOSE(MMULT(幕後結果!$AB$37:$AK$46, TRANSPOSE(N42:W42))))</f>
        <v>0.79899783986440442</v>
      </c>
      <c r="O1043" s="114">
        <v>0.56522304385496569</v>
      </c>
      <c r="P1043" s="114">
        <v>-9.9925805293221759E-2</v>
      </c>
      <c r="Q1043" s="114">
        <v>-9.3339877413131572E-2</v>
      </c>
      <c r="R1043" s="114">
        <v>0.43150734713007544</v>
      </c>
      <c r="S1043" s="114">
        <v>2.4596236222260681</v>
      </c>
      <c r="T1043" s="114">
        <v>-2.2861900446902688</v>
      </c>
      <c r="U1043" s="114">
        <v>-7.3303988255893904E-2</v>
      </c>
      <c r="V1043" s="114">
        <v>-0.43689271445744987</v>
      </c>
      <c r="W1043" s="36">
        <v>0.8983208478863498</v>
      </c>
    </row>
    <row r="1044" spans="1:23" ht="19">
      <c r="A1044" s="81">
        <v>42</v>
      </c>
      <c r="B1044" s="114">
        <v>0.51249249226109983</v>
      </c>
      <c r="C1044" s="114">
        <v>0.39324938766647288</v>
      </c>
      <c r="D1044" s="114">
        <v>0.28000297649228534</v>
      </c>
      <c r="E1044" s="114">
        <v>0.86203569497883259</v>
      </c>
      <c r="F1044" s="114">
        <v>0.32095251745591669</v>
      </c>
      <c r="G1044" s="114">
        <v>0.42872421413674222</v>
      </c>
      <c r="H1044" s="114">
        <v>0.6867769879580039</v>
      </c>
      <c r="I1044" s="114">
        <v>0.8952940964246705</v>
      </c>
      <c r="J1044" s="114">
        <v>0.5855030264222354</v>
      </c>
      <c r="K1044" s="44">
        <v>0.91138111338244143</v>
      </c>
      <c r="M1044" s="37">
        <v>42</v>
      </c>
      <c r="N1044" s="114" cm="1">
        <f t="array" ref="N1044:W1044">(TRANSPOSE(MMULT(幕後結果!$AB$37:$AK$46, TRANSPOSE(N43:W43))))</f>
        <v>0.92560259649985177</v>
      </c>
      <c r="O1044" s="114">
        <v>-0.96051616858508115</v>
      </c>
      <c r="P1044" s="114">
        <v>-1.0621879213893526</v>
      </c>
      <c r="Q1044" s="114">
        <v>-1.8957109954575337</v>
      </c>
      <c r="R1044" s="114">
        <v>-0.46828024775016208</v>
      </c>
      <c r="S1044" s="114">
        <v>-0.46573325081463629</v>
      </c>
      <c r="T1044" s="114">
        <v>0.14442743479824038</v>
      </c>
      <c r="U1044" s="114">
        <v>-1.5231367251941386</v>
      </c>
      <c r="V1044" s="114">
        <v>-1.0226182066247254</v>
      </c>
      <c r="W1044" s="36">
        <v>-0.64961317835090759</v>
      </c>
    </row>
    <row r="1045" spans="1:23" ht="19">
      <c r="A1045" s="81">
        <v>43</v>
      </c>
      <c r="B1045" s="114">
        <v>5.5178763095274252E-2</v>
      </c>
      <c r="C1045" s="114">
        <v>0.11452725058716884</v>
      </c>
      <c r="D1045" s="114">
        <v>0.990065540324369</v>
      </c>
      <c r="E1045" s="114">
        <v>0.17814988061572556</v>
      </c>
      <c r="F1045" s="114">
        <v>0.9516436138026898</v>
      </c>
      <c r="G1045" s="114">
        <v>0.20981905673221934</v>
      </c>
      <c r="H1045" s="114">
        <v>0.58468275449017848</v>
      </c>
      <c r="I1045" s="114">
        <v>0.33186317110231323</v>
      </c>
      <c r="J1045" s="114">
        <v>0.9876628138830108</v>
      </c>
      <c r="K1045" s="44">
        <v>0.21102736523351262</v>
      </c>
      <c r="M1045" s="37">
        <v>43</v>
      </c>
      <c r="N1045" s="114" cm="1">
        <f t="array" ref="N1045:W1045">(TRANSPOSE(MMULT(幕後結果!$AB$37:$AK$46, TRANSPOSE(N44:W44))))</f>
        <v>1.5386023545902179</v>
      </c>
      <c r="O1045" s="114">
        <v>1.5201583802401286</v>
      </c>
      <c r="P1045" s="114">
        <v>0.93680324236409951</v>
      </c>
      <c r="Q1045" s="114">
        <v>-0.65700128327260676</v>
      </c>
      <c r="R1045" s="114">
        <v>0.48465105143933135</v>
      </c>
      <c r="S1045" s="114">
        <v>1.6515213381009386</v>
      </c>
      <c r="T1045" s="114">
        <v>0.17228856047625635</v>
      </c>
      <c r="U1045" s="114">
        <v>0.31031062798388176</v>
      </c>
      <c r="V1045" s="114">
        <v>0.76462069684248668</v>
      </c>
      <c r="W1045" s="36">
        <v>8.1688321085128246E-2</v>
      </c>
    </row>
    <row r="1046" spans="1:23" ht="19">
      <c r="A1046" s="81">
        <v>44</v>
      </c>
      <c r="B1046" s="114">
        <v>7.7931958676999979E-3</v>
      </c>
      <c r="C1046" s="114">
        <v>0.10159392072543461</v>
      </c>
      <c r="D1046" s="114">
        <v>0.23336569466557378</v>
      </c>
      <c r="E1046" s="114">
        <v>0.6136421115225319</v>
      </c>
      <c r="F1046" s="114">
        <v>0.76305287890519757</v>
      </c>
      <c r="G1046" s="114">
        <v>0.35676832572452222</v>
      </c>
      <c r="H1046" s="114">
        <v>0.10415544960846024</v>
      </c>
      <c r="I1046" s="114">
        <v>0.51660356187265544</v>
      </c>
      <c r="J1046" s="114">
        <v>0.80838027603979556</v>
      </c>
      <c r="K1046" s="44">
        <v>0.34527521511351833</v>
      </c>
      <c r="M1046" s="37">
        <v>44</v>
      </c>
      <c r="N1046" s="114" cm="1">
        <f t="array" ref="N1046:W1046">(TRANSPOSE(MMULT(幕後結果!$AB$37:$AK$46, TRANSPOSE(N45:W45))))</f>
        <v>0.94489041519948902</v>
      </c>
      <c r="O1046" s="114">
        <v>0.89954459901756678</v>
      </c>
      <c r="P1046" s="114">
        <v>1.6146097144586007</v>
      </c>
      <c r="Q1046" s="114">
        <v>0.56799661122926726</v>
      </c>
      <c r="R1046" s="114">
        <v>1.1870784873262443</v>
      </c>
      <c r="S1046" s="114">
        <v>1.6971773771466141</v>
      </c>
      <c r="T1046" s="114">
        <v>-0.75834101545619514</v>
      </c>
      <c r="U1046" s="114">
        <v>1.7814476859643296</v>
      </c>
      <c r="V1046" s="114">
        <v>-0.50331137499586975</v>
      </c>
      <c r="W1046" s="36">
        <v>0.2106385470502693</v>
      </c>
    </row>
    <row r="1047" spans="1:23" ht="19">
      <c r="A1047" s="81">
        <v>45</v>
      </c>
      <c r="B1047" s="114">
        <v>5.3014901385370017E-2</v>
      </c>
      <c r="C1047" s="114">
        <v>0.56665800206467809</v>
      </c>
      <c r="D1047" s="114">
        <v>0.15177780538496699</v>
      </c>
      <c r="E1047" s="114">
        <v>0.33764044710711349</v>
      </c>
      <c r="F1047" s="114">
        <v>0.81009249266400896</v>
      </c>
      <c r="G1047" s="114">
        <v>0.36694369696096008</v>
      </c>
      <c r="H1047" s="114">
        <v>0.46451388099308266</v>
      </c>
      <c r="I1047" s="114">
        <v>0.96272597534099047</v>
      </c>
      <c r="J1047" s="114">
        <v>0.40403851814256897</v>
      </c>
      <c r="K1047" s="44">
        <v>1.4686518640629753E-2</v>
      </c>
      <c r="M1047" s="37">
        <v>45</v>
      </c>
      <c r="N1047" s="114" cm="1">
        <f t="array" ref="N1047:W1047">(TRANSPOSE(MMULT(幕後結果!$AB$37:$AK$46, TRANSPOSE(N46:W46))))</f>
        <v>1.14259934083854</v>
      </c>
      <c r="O1047" s="114">
        <v>0.19003257745650926</v>
      </c>
      <c r="P1047" s="114">
        <v>-0.5664533260181126</v>
      </c>
      <c r="Q1047" s="114">
        <v>-1.6201136353209056</v>
      </c>
      <c r="R1047" s="114">
        <v>0.2823324617577358</v>
      </c>
      <c r="S1047" s="114">
        <v>1.0716906488487674</v>
      </c>
      <c r="T1047" s="114">
        <v>0.36773630415999697</v>
      </c>
      <c r="U1047" s="114">
        <v>-0.74210738551125843</v>
      </c>
      <c r="V1047" s="114">
        <v>0.37087123476626138</v>
      </c>
      <c r="W1047" s="36">
        <v>0.14819732776723296</v>
      </c>
    </row>
    <row r="1048" spans="1:23" ht="19">
      <c r="A1048" s="81">
        <v>46</v>
      </c>
      <c r="B1048" s="114">
        <v>0.54351606219535276</v>
      </c>
      <c r="C1048" s="114">
        <v>0.91352377850221478</v>
      </c>
      <c r="D1048" s="114">
        <v>0.11823497876058409</v>
      </c>
      <c r="E1048" s="114">
        <v>0.82548065227654455</v>
      </c>
      <c r="F1048" s="114">
        <v>0.81751027160586864</v>
      </c>
      <c r="G1048" s="114">
        <v>0.93968677428239245</v>
      </c>
      <c r="H1048" s="114">
        <v>0.37107226355556433</v>
      </c>
      <c r="I1048" s="114">
        <v>0.25443557724320565</v>
      </c>
      <c r="J1048" s="114">
        <v>0.11468776822203663</v>
      </c>
      <c r="K1048" s="44">
        <v>0.96524567838807562</v>
      </c>
      <c r="M1048" s="37">
        <v>46</v>
      </c>
      <c r="N1048" s="114" cm="1">
        <f t="array" ref="N1048:W1048">(TRANSPOSE(MMULT(幕後結果!$AB$37:$AK$46, TRANSPOSE(N47:W47))))</f>
        <v>0.64931423183194259</v>
      </c>
      <c r="O1048" s="114">
        <v>1.2558844215827676</v>
      </c>
      <c r="P1048" s="114">
        <v>0.21526469525203715</v>
      </c>
      <c r="Q1048" s="114">
        <v>1.2497157013889351</v>
      </c>
      <c r="R1048" s="114">
        <v>1.418080995059003</v>
      </c>
      <c r="S1048" s="114">
        <v>-0.76916187247299606</v>
      </c>
      <c r="T1048" s="114">
        <v>0.47505246703222809</v>
      </c>
      <c r="U1048" s="114">
        <v>2.4714352380960092</v>
      </c>
      <c r="V1048" s="114">
        <v>0.33213931754883985</v>
      </c>
      <c r="W1048" s="36">
        <v>-1.6423481187719644</v>
      </c>
    </row>
    <row r="1049" spans="1:23" ht="19">
      <c r="A1049" s="81">
        <v>47</v>
      </c>
      <c r="B1049" s="114">
        <v>0.88354422534040244</v>
      </c>
      <c r="C1049" s="114">
        <v>0.28575085829652247</v>
      </c>
      <c r="D1049" s="114">
        <v>0.73215868106102677</v>
      </c>
      <c r="E1049" s="114">
        <v>0.63345417788877167</v>
      </c>
      <c r="F1049" s="114">
        <v>0.56357897162713222</v>
      </c>
      <c r="G1049" s="114">
        <v>0.38779582530923262</v>
      </c>
      <c r="H1049" s="114">
        <v>0.56608398218124867</v>
      </c>
      <c r="I1049" s="114">
        <v>0.22225519165292584</v>
      </c>
      <c r="J1049" s="114">
        <v>0.48175396833727513</v>
      </c>
      <c r="K1049" s="44">
        <v>0.37357001922211186</v>
      </c>
      <c r="M1049" s="37">
        <v>47</v>
      </c>
      <c r="N1049" s="114" cm="1">
        <f t="array" ref="N1049:W1049">(TRANSPOSE(MMULT(幕後結果!$AB$37:$AK$46, TRANSPOSE(N48:W48))))</f>
        <v>-0.4505553778553204</v>
      </c>
      <c r="O1049" s="114">
        <v>0.71880910808748033</v>
      </c>
      <c r="P1049" s="114">
        <v>2.0828041880161381</v>
      </c>
      <c r="Q1049" s="114">
        <v>2.5450216373311947</v>
      </c>
      <c r="R1049" s="114">
        <v>-1.8118617721561849</v>
      </c>
      <c r="S1049" s="114">
        <v>0.52335762017470666</v>
      </c>
      <c r="T1049" s="114">
        <v>0.47933120554691772</v>
      </c>
      <c r="U1049" s="114">
        <v>1.7844216668300061</v>
      </c>
      <c r="V1049" s="114">
        <v>-0.83103052717697967</v>
      </c>
      <c r="W1049" s="36">
        <v>0.77464176661064821</v>
      </c>
    </row>
    <row r="1050" spans="1:23" ht="19">
      <c r="A1050" s="81">
        <v>48</v>
      </c>
      <c r="B1050" s="114">
        <v>0.6147786576179084</v>
      </c>
      <c r="C1050" s="114">
        <v>0.86431176418380207</v>
      </c>
      <c r="D1050" s="114">
        <v>0.78995887506097096</v>
      </c>
      <c r="E1050" s="114">
        <v>0.94381094397552823</v>
      </c>
      <c r="F1050" s="114">
        <v>0.60464223572275166</v>
      </c>
      <c r="G1050" s="114">
        <v>0.49257088990759712</v>
      </c>
      <c r="H1050" s="114">
        <v>0.11370176377548424</v>
      </c>
      <c r="I1050" s="114">
        <v>0.24475666364278448</v>
      </c>
      <c r="J1050" s="114">
        <v>0.14840526754993499</v>
      </c>
      <c r="K1050" s="44">
        <v>0.25314376056617793</v>
      </c>
      <c r="M1050" s="37">
        <v>48</v>
      </c>
      <c r="N1050" s="114" cm="1">
        <f t="array" ref="N1050:W1050">(TRANSPOSE(MMULT(幕後結果!$AB$37:$AK$46, TRANSPOSE(N49:W49))))</f>
        <v>-0.24372404343909596</v>
      </c>
      <c r="O1050" s="114">
        <v>-1.8122128161404005</v>
      </c>
      <c r="P1050" s="114">
        <v>-1.3343515862123771</v>
      </c>
      <c r="Q1050" s="114">
        <v>-0.80913686419903275</v>
      </c>
      <c r="R1050" s="114">
        <v>-1.217083593563216</v>
      </c>
      <c r="S1050" s="114">
        <v>0.34814870377365126</v>
      </c>
      <c r="T1050" s="114">
        <v>-0.62462423566319913</v>
      </c>
      <c r="U1050" s="114">
        <v>-0.88613492181004649</v>
      </c>
      <c r="V1050" s="114">
        <v>-2.0415385236579806</v>
      </c>
      <c r="W1050" s="36">
        <v>-2.231099339309881</v>
      </c>
    </row>
    <row r="1051" spans="1:23" ht="19">
      <c r="A1051" s="81">
        <v>49</v>
      </c>
      <c r="B1051" s="114">
        <v>0.98258622026937048</v>
      </c>
      <c r="C1051" s="114">
        <v>0.19011424612473515</v>
      </c>
      <c r="D1051" s="114">
        <v>0.48266732643503629</v>
      </c>
      <c r="E1051" s="114">
        <v>0.70021850460567192</v>
      </c>
      <c r="F1051" s="114">
        <v>0.29155262898602063</v>
      </c>
      <c r="G1051" s="114">
        <v>7.9910891959453112E-2</v>
      </c>
      <c r="H1051" s="114">
        <v>0.27717636601644058</v>
      </c>
      <c r="I1051" s="114">
        <v>0.34944653358089939</v>
      </c>
      <c r="J1051" s="114">
        <v>0.6918938573018667</v>
      </c>
      <c r="K1051" s="44">
        <v>0.47603273419054393</v>
      </c>
      <c r="M1051" s="37">
        <v>49</v>
      </c>
      <c r="N1051" s="114" cm="1">
        <f t="array" ref="N1051:W1051">(TRANSPOSE(MMULT(幕後結果!$AB$37:$AK$46, TRANSPOSE(N50:W50))))</f>
        <v>0.59931851930445112</v>
      </c>
      <c r="O1051" s="114">
        <v>0.20900619753329658</v>
      </c>
      <c r="P1051" s="114">
        <v>0.98672221153214723</v>
      </c>
      <c r="Q1051" s="114">
        <v>0.52556213316250677</v>
      </c>
      <c r="R1051" s="114">
        <v>0.81170871188945504</v>
      </c>
      <c r="S1051" s="114">
        <v>-0.11674857962402127</v>
      </c>
      <c r="T1051" s="114">
        <v>0.93687021343236665</v>
      </c>
      <c r="U1051" s="114">
        <v>-8.8170313091663344E-3</v>
      </c>
      <c r="V1051" s="114">
        <v>0.99520026150816054</v>
      </c>
      <c r="W1051" s="36">
        <v>0.45837578541399493</v>
      </c>
    </row>
    <row r="1052" spans="1:23" ht="19">
      <c r="A1052" s="81">
        <v>50</v>
      </c>
      <c r="B1052" s="114">
        <v>0.29329991297164981</v>
      </c>
      <c r="C1052" s="114">
        <v>0.56394551153679684</v>
      </c>
      <c r="D1052" s="114">
        <v>0.31614343700155545</v>
      </c>
      <c r="E1052" s="114">
        <v>0.38937778959765845</v>
      </c>
      <c r="F1052" s="114">
        <v>0.48383108512241058</v>
      </c>
      <c r="G1052" s="114">
        <v>0.30227681469390699</v>
      </c>
      <c r="H1052" s="114">
        <v>0.94099204149481386</v>
      </c>
      <c r="I1052" s="114">
        <v>0.87624845985366617</v>
      </c>
      <c r="J1052" s="114">
        <v>0.99797629995253478</v>
      </c>
      <c r="K1052" s="44">
        <v>0.72713631924576716</v>
      </c>
      <c r="M1052" s="37">
        <v>50</v>
      </c>
      <c r="N1052" s="114" cm="1">
        <f t="array" ref="N1052:W1052">(TRANSPOSE(MMULT(幕後結果!$AB$37:$AK$46, TRANSPOSE(N51:W51))))</f>
        <v>-0.65511401481844767</v>
      </c>
      <c r="O1052" s="114">
        <v>0.43116141374872746</v>
      </c>
      <c r="P1052" s="114">
        <v>-0.44543143414541986</v>
      </c>
      <c r="Q1052" s="114">
        <v>-0.66521995109772125</v>
      </c>
      <c r="R1052" s="114">
        <v>0.57175292849934611</v>
      </c>
      <c r="S1052" s="114">
        <v>6.7049793124493773E-2</v>
      </c>
      <c r="T1052" s="114">
        <v>0.84634793000277564</v>
      </c>
      <c r="U1052" s="114">
        <v>-1.0159626537258839</v>
      </c>
      <c r="V1052" s="114">
        <v>0.99434236324245195</v>
      </c>
      <c r="W1052" s="36">
        <v>0.48371266426538739</v>
      </c>
    </row>
    <row r="1053" spans="1:23" ht="19">
      <c r="A1053" s="81">
        <v>51</v>
      </c>
      <c r="B1053" s="114">
        <v>0.59852607355181475</v>
      </c>
      <c r="C1053" s="114">
        <v>0.59431011145865864</v>
      </c>
      <c r="D1053" s="114">
        <v>1.3170926633252478E-2</v>
      </c>
      <c r="E1053" s="114">
        <v>0.58122193473986128</v>
      </c>
      <c r="F1053" s="114">
        <v>0.29984067244885626</v>
      </c>
      <c r="G1053" s="114">
        <v>4.5230523278267265E-2</v>
      </c>
      <c r="H1053" s="114">
        <v>0.69196084086865928</v>
      </c>
      <c r="I1053" s="114">
        <v>0.92659583303765225</v>
      </c>
      <c r="J1053" s="114">
        <v>0.36284811802414585</v>
      </c>
      <c r="K1053" s="44">
        <v>0.66109409033019051</v>
      </c>
      <c r="M1053" s="37">
        <v>51</v>
      </c>
      <c r="N1053" s="114" cm="1">
        <f t="array" ref="N1053:W1053">(TRANSPOSE(MMULT(幕後結果!$AB$37:$AK$46, TRANSPOSE(N52:W52))))</f>
        <v>-0.29744904687733875</v>
      </c>
      <c r="O1053" s="114">
        <v>-0.20603101359142365</v>
      </c>
      <c r="P1053" s="114">
        <v>-2.6769699161885985</v>
      </c>
      <c r="Q1053" s="114">
        <v>0.34982955417057038</v>
      </c>
      <c r="R1053" s="114">
        <v>1.0762093988145609</v>
      </c>
      <c r="S1053" s="114">
        <v>1.7522867160051534</v>
      </c>
      <c r="T1053" s="114">
        <v>-0.15434043313956403</v>
      </c>
      <c r="U1053" s="114">
        <v>0.5179568749058997</v>
      </c>
      <c r="V1053" s="114">
        <v>0.29891276831874847</v>
      </c>
      <c r="W1053" s="36">
        <v>-2.1491626854812833</v>
      </c>
    </row>
    <row r="1054" spans="1:23" ht="19">
      <c r="A1054" s="81">
        <v>52</v>
      </c>
      <c r="B1054" s="114">
        <v>0.75904362124497737</v>
      </c>
      <c r="C1054" s="114">
        <v>0.97293035817337836</v>
      </c>
      <c r="D1054" s="114">
        <v>0.98406106405807625</v>
      </c>
      <c r="E1054" s="114">
        <v>9.6049164820133592E-2</v>
      </c>
      <c r="F1054" s="114">
        <v>0.5701867895051711</v>
      </c>
      <c r="G1054" s="114">
        <v>0.65258229617650798</v>
      </c>
      <c r="H1054" s="114">
        <v>0.46562598485103623</v>
      </c>
      <c r="I1054" s="114">
        <v>2.0879536674329735E-3</v>
      </c>
      <c r="J1054" s="114">
        <v>0.11898693257371407</v>
      </c>
      <c r="K1054" s="44">
        <v>0.23630128100133008</v>
      </c>
      <c r="M1054" s="37">
        <v>52</v>
      </c>
      <c r="N1054" s="114" cm="1">
        <f t="array" ref="N1054:W1054">(TRANSPOSE(MMULT(幕後結果!$AB$37:$AK$46, TRANSPOSE(N53:W53))))</f>
        <v>-0.88275033115572676</v>
      </c>
      <c r="O1054" s="114">
        <v>-1.0281233251072583</v>
      </c>
      <c r="P1054" s="114">
        <v>1.1147925905559171</v>
      </c>
      <c r="Q1054" s="114">
        <v>-0.13507170117916617</v>
      </c>
      <c r="R1054" s="114">
        <v>-0.27863861601643447</v>
      </c>
      <c r="S1054" s="114">
        <v>-0.67055755900780223</v>
      </c>
      <c r="T1054" s="114">
        <v>-1.113610136968701</v>
      </c>
      <c r="U1054" s="114">
        <v>-1.300185134757851</v>
      </c>
      <c r="V1054" s="114">
        <v>-0.37804168732526866</v>
      </c>
      <c r="W1054" s="36">
        <v>-1.0610169518650299</v>
      </c>
    </row>
    <row r="1055" spans="1:23" ht="19">
      <c r="A1055" s="81">
        <v>53</v>
      </c>
      <c r="B1055" s="114">
        <v>0.39497715377191089</v>
      </c>
      <c r="C1055" s="114">
        <v>0.65457862399352051</v>
      </c>
      <c r="D1055" s="114">
        <v>0.95128566904700862</v>
      </c>
      <c r="E1055" s="114">
        <v>0.74893848432658205</v>
      </c>
      <c r="F1055" s="114">
        <v>0.2735023883581833</v>
      </c>
      <c r="G1055" s="114">
        <v>0.54568728824196344</v>
      </c>
      <c r="H1055" s="114">
        <v>7.7557739729135378E-2</v>
      </c>
      <c r="I1055" s="114">
        <v>7.1724837268078323E-2</v>
      </c>
      <c r="J1055" s="114">
        <v>0.50215066630157157</v>
      </c>
      <c r="K1055" s="44">
        <v>8.6681675469368891E-2</v>
      </c>
      <c r="M1055" s="37">
        <v>53</v>
      </c>
      <c r="N1055" s="114" cm="1">
        <f t="array" ref="N1055:W1055">(TRANSPOSE(MMULT(幕後結果!$AB$37:$AK$46, TRANSPOSE(N54:W54))))</f>
        <v>-0.6566376176415929</v>
      </c>
      <c r="O1055" s="114">
        <v>0.19835350657723805</v>
      </c>
      <c r="P1055" s="114">
        <v>0.64309116321143001</v>
      </c>
      <c r="Q1055" s="114">
        <v>0.59332448592034415</v>
      </c>
      <c r="R1055" s="114">
        <v>3.2548315149901329E-2</v>
      </c>
      <c r="S1055" s="114">
        <v>0.69145488259921806</v>
      </c>
      <c r="T1055" s="114">
        <v>9.4182532995579216E-2</v>
      </c>
      <c r="U1055" s="114">
        <v>0.51734666242612315</v>
      </c>
      <c r="V1055" s="114">
        <v>-0.49203841043098262</v>
      </c>
      <c r="W1055" s="36">
        <v>0.47855619715550524</v>
      </c>
    </row>
    <row r="1056" spans="1:23" ht="19">
      <c r="A1056" s="81">
        <v>54</v>
      </c>
      <c r="B1056" s="114">
        <v>8.300997818090905E-2</v>
      </c>
      <c r="C1056" s="114">
        <v>0.10431966930417569</v>
      </c>
      <c r="D1056" s="114">
        <v>0.20648078985235396</v>
      </c>
      <c r="E1056" s="114">
        <v>0.69465549151689499</v>
      </c>
      <c r="F1056" s="114">
        <v>0.26190448904973485</v>
      </c>
      <c r="G1056" s="114">
        <v>0.15273554536799083</v>
      </c>
      <c r="H1056" s="114">
        <v>0.93525224239810689</v>
      </c>
      <c r="I1056" s="114">
        <v>0.2221432131574177</v>
      </c>
      <c r="J1056" s="114">
        <v>0.1898988495026992</v>
      </c>
      <c r="K1056" s="44">
        <v>0.74226924405011707</v>
      </c>
      <c r="M1056" s="37">
        <v>54</v>
      </c>
      <c r="N1056" s="114" cm="1">
        <f t="array" ref="N1056:W1056">(TRANSPOSE(MMULT(幕後結果!$AB$37:$AK$46, TRANSPOSE(N55:W55))))</f>
        <v>-0.77964603558030243</v>
      </c>
      <c r="O1056" s="114">
        <v>5.7685535847654047E-2</v>
      </c>
      <c r="P1056" s="114">
        <v>-0.52839746663565301</v>
      </c>
      <c r="Q1056" s="114">
        <v>0.4908077193100065</v>
      </c>
      <c r="R1056" s="114">
        <v>-0.30551930638471381</v>
      </c>
      <c r="S1056" s="114">
        <v>-1.5057474591300362</v>
      </c>
      <c r="T1056" s="114">
        <v>0.25171084052198112</v>
      </c>
      <c r="U1056" s="114">
        <v>0.35177381935540725</v>
      </c>
      <c r="V1056" s="114">
        <v>-0.31335910097614061</v>
      </c>
      <c r="W1056" s="36">
        <v>-0.69495561430931563</v>
      </c>
    </row>
    <row r="1057" spans="1:23" ht="19">
      <c r="A1057" s="81">
        <v>55</v>
      </c>
      <c r="B1057" s="114">
        <v>0.69629061140029558</v>
      </c>
      <c r="C1057" s="114">
        <v>0.90983719884501113</v>
      </c>
      <c r="D1057" s="114">
        <v>1.7072362276481678E-2</v>
      </c>
      <c r="E1057" s="114">
        <v>0.12698807611019136</v>
      </c>
      <c r="F1057" s="114">
        <v>0.59241099244357476</v>
      </c>
      <c r="G1057" s="114">
        <v>0.4642214229913908</v>
      </c>
      <c r="H1057" s="114">
        <v>0.48262014301906375</v>
      </c>
      <c r="I1057" s="114">
        <v>0.94637432673933941</v>
      </c>
      <c r="J1057" s="114">
        <v>0.37517794952527983</v>
      </c>
      <c r="K1057" s="44">
        <v>0.56236239211984818</v>
      </c>
      <c r="M1057" s="37">
        <v>55</v>
      </c>
      <c r="N1057" s="114" cm="1">
        <f t="array" ref="N1057:W1057">(TRANSPOSE(MMULT(幕後結果!$AB$37:$AK$46, TRANSPOSE(N56:W56))))</f>
        <v>-2.7607308446929331</v>
      </c>
      <c r="O1057" s="114">
        <v>-1.3408473675416428</v>
      </c>
      <c r="P1057" s="114">
        <v>-1.0811942895344855</v>
      </c>
      <c r="Q1057" s="114">
        <v>-1.6614550460527533</v>
      </c>
      <c r="R1057" s="114">
        <v>-2.626775749757122</v>
      </c>
      <c r="S1057" s="114">
        <v>-1.0363431759622368</v>
      </c>
      <c r="T1057" s="114">
        <v>-0.23935698543255254</v>
      </c>
      <c r="U1057" s="114">
        <v>-3.2661133149556303</v>
      </c>
      <c r="V1057" s="114">
        <v>-1.2842483401752467</v>
      </c>
      <c r="W1057" s="36">
        <v>-2.1799115149685173</v>
      </c>
    </row>
    <row r="1058" spans="1:23" ht="19">
      <c r="A1058" s="81">
        <v>56</v>
      </c>
      <c r="B1058" s="114">
        <v>0.42067610948374146</v>
      </c>
      <c r="C1058" s="114">
        <v>0.87584646186706228</v>
      </c>
      <c r="D1058" s="114">
        <v>0.11593960200415609</v>
      </c>
      <c r="E1058" s="114">
        <v>0.20542465748101235</v>
      </c>
      <c r="F1058" s="114">
        <v>6.0939722893656567E-2</v>
      </c>
      <c r="G1058" s="114">
        <v>0.33298493575414101</v>
      </c>
      <c r="H1058" s="114">
        <v>0.17546069894764749</v>
      </c>
      <c r="I1058" s="114">
        <v>0.23972717281123113</v>
      </c>
      <c r="J1058" s="114">
        <v>7.3623249402055224E-2</v>
      </c>
      <c r="K1058" s="44">
        <v>0.86456013504702467</v>
      </c>
      <c r="M1058" s="37">
        <v>56</v>
      </c>
      <c r="N1058" s="114" cm="1">
        <f t="array" ref="N1058:W1058">(TRANSPOSE(MMULT(幕後結果!$AB$37:$AK$46, TRANSPOSE(N57:W57))))</f>
        <v>-0.68715432835489965</v>
      </c>
      <c r="O1058" s="114">
        <v>-0.91589876715607599</v>
      </c>
      <c r="P1058" s="114">
        <v>-1.5792924907521262</v>
      </c>
      <c r="Q1058" s="114">
        <v>-1.6974177353056952E-2</v>
      </c>
      <c r="R1058" s="114">
        <v>-1.572139597429461</v>
      </c>
      <c r="S1058" s="114">
        <v>-1.336588282649025</v>
      </c>
      <c r="T1058" s="114">
        <v>-0.91930742988569003</v>
      </c>
      <c r="U1058" s="114">
        <v>0.82589515452160023</v>
      </c>
      <c r="V1058" s="114">
        <v>-0.82162069561628437</v>
      </c>
      <c r="W1058" s="36">
        <v>-2.9809764354954447</v>
      </c>
    </row>
    <row r="1059" spans="1:23" ht="19">
      <c r="A1059" s="81">
        <v>57</v>
      </c>
      <c r="B1059" s="114">
        <v>0.83749654034867982</v>
      </c>
      <c r="C1059" s="114">
        <v>0.32586933753240466</v>
      </c>
      <c r="D1059" s="114">
        <v>0.66250454522126301</v>
      </c>
      <c r="E1059" s="114">
        <v>0.99121107306668543</v>
      </c>
      <c r="F1059" s="114">
        <v>0.26986911097748512</v>
      </c>
      <c r="G1059" s="114">
        <v>0.424740756947523</v>
      </c>
      <c r="H1059" s="114">
        <v>0.43669678701260262</v>
      </c>
      <c r="I1059" s="114">
        <v>0.58480788240752091</v>
      </c>
      <c r="J1059" s="114">
        <v>0.45920852453728811</v>
      </c>
      <c r="K1059" s="44">
        <v>0.5161513365788919</v>
      </c>
      <c r="M1059" s="37">
        <v>57</v>
      </c>
      <c r="N1059" s="114" cm="1">
        <f t="array" ref="N1059:W1059">(TRANSPOSE(MMULT(幕後結果!$AB$37:$AK$46, TRANSPOSE(N58:W58))))</f>
        <v>1.0034046422169192</v>
      </c>
      <c r="O1059" s="114">
        <v>-0.516957817495028</v>
      </c>
      <c r="P1059" s="114">
        <v>1.9471974313830427</v>
      </c>
      <c r="Q1059" s="114">
        <v>1.1309819154893894</v>
      </c>
      <c r="R1059" s="114">
        <v>1.1811875703055172</v>
      </c>
      <c r="S1059" s="114">
        <v>0.2828444386160468</v>
      </c>
      <c r="T1059" s="114">
        <v>0.96371961622397062</v>
      </c>
      <c r="U1059" s="114">
        <v>0.42286385716025299</v>
      </c>
      <c r="V1059" s="114">
        <v>1.3176099811972211</v>
      </c>
      <c r="W1059" s="36">
        <v>0.53806195314604988</v>
      </c>
    </row>
    <row r="1060" spans="1:23" ht="19">
      <c r="A1060" s="81">
        <v>58</v>
      </c>
      <c r="B1060" s="114">
        <v>0.12159154207045741</v>
      </c>
      <c r="C1060" s="114">
        <v>6.1918808399993086E-2</v>
      </c>
      <c r="D1060" s="114">
        <v>0.83459373454600017</v>
      </c>
      <c r="E1060" s="114">
        <v>0.72539807871574125</v>
      </c>
      <c r="F1060" s="114">
        <v>0.65683555298705998</v>
      </c>
      <c r="G1060" s="114">
        <v>0.9671077869802589</v>
      </c>
      <c r="H1060" s="114">
        <v>0.82895064240527661</v>
      </c>
      <c r="I1060" s="114">
        <v>0.18442634010547865</v>
      </c>
      <c r="J1060" s="114">
        <v>0.6977549145025892</v>
      </c>
      <c r="K1060" s="44">
        <v>0.14417113997664099</v>
      </c>
      <c r="M1060" s="37">
        <v>58</v>
      </c>
      <c r="N1060" s="114" cm="1">
        <f t="array" ref="N1060:W1060">(TRANSPOSE(MMULT(幕後結果!$AB$37:$AK$46, TRANSPOSE(N59:W59))))</f>
        <v>-1.7824783090181282</v>
      </c>
      <c r="O1060" s="114">
        <v>-1.7642498365313153</v>
      </c>
      <c r="P1060" s="114">
        <v>-0.16530905306860388</v>
      </c>
      <c r="Q1060" s="114">
        <v>1.3035163525157998</v>
      </c>
      <c r="R1060" s="114">
        <v>-0.53508664230870884</v>
      </c>
      <c r="S1060" s="114">
        <v>-1.7030845194632438</v>
      </c>
      <c r="T1060" s="114">
        <v>0.55335910948252998</v>
      </c>
      <c r="U1060" s="114">
        <v>0.1196440896224735</v>
      </c>
      <c r="V1060" s="114">
        <v>-0.37244586176009498</v>
      </c>
      <c r="W1060" s="36">
        <v>0.17885198360694965</v>
      </c>
    </row>
    <row r="1061" spans="1:23" ht="19">
      <c r="A1061" s="81">
        <v>59</v>
      </c>
      <c r="B1061" s="114">
        <v>0.79513009578427774</v>
      </c>
      <c r="C1061" s="114">
        <v>0.57271246037434853</v>
      </c>
      <c r="D1061" s="114">
        <v>0.72849019751932631</v>
      </c>
      <c r="E1061" s="114">
        <v>0.3743339030897963</v>
      </c>
      <c r="F1061" s="114">
        <v>0.21351838280307045</v>
      </c>
      <c r="G1061" s="114">
        <v>7.4030328333835271E-2</v>
      </c>
      <c r="H1061" s="114">
        <v>0.74131834427431409</v>
      </c>
      <c r="I1061" s="114">
        <v>0.55350484423343316</v>
      </c>
      <c r="J1061" s="114">
        <v>0.89090197734212007</v>
      </c>
      <c r="K1061" s="44">
        <v>0.98800348836203722</v>
      </c>
      <c r="M1061" s="37">
        <v>59</v>
      </c>
      <c r="N1061" s="114" cm="1">
        <f t="array" ref="N1061:W1061">(TRANSPOSE(MMULT(幕後結果!$AB$37:$AK$46, TRANSPOSE(N60:W60))))</f>
        <v>-0.8939329582714346</v>
      </c>
      <c r="O1061" s="114">
        <v>-0.40244557741351655</v>
      </c>
      <c r="P1061" s="114">
        <v>-0.97781273925173917</v>
      </c>
      <c r="Q1061" s="114">
        <v>-1.7191371638559381</v>
      </c>
      <c r="R1061" s="114">
        <v>9.2011725218099638E-2</v>
      </c>
      <c r="S1061" s="114">
        <v>-0.88975978475125594</v>
      </c>
      <c r="T1061" s="114">
        <v>-0.12231899213414663</v>
      </c>
      <c r="U1061" s="114">
        <v>-0.5637481073449887</v>
      </c>
      <c r="V1061" s="114">
        <v>-2.5343721799920553</v>
      </c>
      <c r="W1061" s="36">
        <v>-0.57548352241366263</v>
      </c>
    </row>
    <row r="1062" spans="1:23" ht="19">
      <c r="A1062" s="81">
        <v>60</v>
      </c>
      <c r="B1062" s="114">
        <v>0.36375073638162281</v>
      </c>
      <c r="C1062" s="114">
        <v>0.89974645124899277</v>
      </c>
      <c r="D1062" s="114">
        <v>0.25570591984674951</v>
      </c>
      <c r="E1062" s="114">
        <v>0.66856767120982297</v>
      </c>
      <c r="F1062" s="114">
        <v>0.12316598516712762</v>
      </c>
      <c r="G1062" s="114">
        <v>0.42338010446919672</v>
      </c>
      <c r="H1062" s="114">
        <v>0.2011640670253334</v>
      </c>
      <c r="I1062" s="114">
        <v>0.60608868156708517</v>
      </c>
      <c r="J1062" s="114">
        <v>0.82812853347359816</v>
      </c>
      <c r="K1062" s="44">
        <v>0.12880547393716868</v>
      </c>
      <c r="M1062" s="37">
        <v>60</v>
      </c>
      <c r="N1062" s="114" cm="1">
        <f t="array" ref="N1062:W1062">(TRANSPOSE(MMULT(幕後結果!$AB$37:$AK$46, TRANSPOSE(N61:W61))))</f>
        <v>1.1015790544071213</v>
      </c>
      <c r="O1062" s="114">
        <v>1.4679519942427803</v>
      </c>
      <c r="P1062" s="114">
        <v>-1.7223909831116659</v>
      </c>
      <c r="Q1062" s="114">
        <v>0.55014377865819464</v>
      </c>
      <c r="R1062" s="114">
        <v>1.2286878402551715</v>
      </c>
      <c r="S1062" s="114">
        <v>1.2037240507414695</v>
      </c>
      <c r="T1062" s="114">
        <v>0.1542559285301911</v>
      </c>
      <c r="U1062" s="114">
        <v>1.7707806643942763</v>
      </c>
      <c r="V1062" s="114">
        <v>-0.57989511009709926</v>
      </c>
      <c r="W1062" s="36">
        <v>0.58146990183323433</v>
      </c>
    </row>
    <row r="1063" spans="1:23" ht="19">
      <c r="A1063" s="81">
        <v>61</v>
      </c>
      <c r="B1063" s="114">
        <v>0.41868464320512389</v>
      </c>
      <c r="C1063" s="114">
        <v>0.58857109122053242</v>
      </c>
      <c r="D1063" s="114">
        <v>0.99050937946146567</v>
      </c>
      <c r="E1063" s="114">
        <v>0.55994796390973733</v>
      </c>
      <c r="F1063" s="114">
        <v>1.9843404951317423E-2</v>
      </c>
      <c r="G1063" s="114">
        <v>0.86731610883324617</v>
      </c>
      <c r="H1063" s="114">
        <v>0.46896391195100451</v>
      </c>
      <c r="I1063" s="114">
        <v>0.24636028788432274</v>
      </c>
      <c r="J1063" s="114">
        <v>0.12600277884249467</v>
      </c>
      <c r="K1063" s="44">
        <v>0.7249844235623446</v>
      </c>
      <c r="M1063" s="37">
        <v>61</v>
      </c>
      <c r="N1063" s="114" cm="1">
        <f t="array" ref="N1063:W1063">(TRANSPOSE(MMULT(幕後結果!$AB$37:$AK$46, TRANSPOSE(N62:W62))))</f>
        <v>1.2591459226815769</v>
      </c>
      <c r="O1063" s="114">
        <v>-1.01332856422841</v>
      </c>
      <c r="P1063" s="114">
        <v>-1.6242370943013396E-2</v>
      </c>
      <c r="Q1063" s="114">
        <v>0.3866893237098285</v>
      </c>
      <c r="R1063" s="114">
        <v>1.5344463697231594</v>
      </c>
      <c r="S1063" s="114">
        <v>0.85178694777567165</v>
      </c>
      <c r="T1063" s="114">
        <v>1.3916756574415623</v>
      </c>
      <c r="U1063" s="114">
        <v>0.91494523770799385</v>
      </c>
      <c r="V1063" s="114">
        <v>0.78569294792913946</v>
      </c>
      <c r="W1063" s="36">
        <v>0.74752656607964174</v>
      </c>
    </row>
    <row r="1064" spans="1:23" ht="19">
      <c r="A1064" s="81">
        <v>62</v>
      </c>
      <c r="B1064" s="114">
        <v>0.89183047384647929</v>
      </c>
      <c r="C1064" s="114">
        <v>0.61401478025092837</v>
      </c>
      <c r="D1064" s="114">
        <v>0.12648624173555434</v>
      </c>
      <c r="E1064" s="114">
        <v>0.48260977083713641</v>
      </c>
      <c r="F1064" s="114">
        <v>0.47929181587146674</v>
      </c>
      <c r="G1064" s="114">
        <v>0.43365048023510311</v>
      </c>
      <c r="H1064" s="114">
        <v>0.44905153159940969</v>
      </c>
      <c r="I1064" s="114">
        <v>0.15801553334997354</v>
      </c>
      <c r="J1064" s="114">
        <v>0.27160909831599245</v>
      </c>
      <c r="K1064" s="44">
        <v>0.37238305762637003</v>
      </c>
      <c r="M1064" s="37">
        <v>62</v>
      </c>
      <c r="N1064" s="114" cm="1">
        <f t="array" ref="N1064:W1064">(TRANSPOSE(MMULT(幕後結果!$AB$37:$AK$46, TRANSPOSE(N63:W63))))</f>
        <v>0.75975948670444493</v>
      </c>
      <c r="O1064" s="114">
        <v>0.82021840275718461</v>
      </c>
      <c r="P1064" s="114">
        <v>-0.71787554719390878</v>
      </c>
      <c r="Q1064" s="114">
        <v>-0.1241059485914093</v>
      </c>
      <c r="R1064" s="114">
        <v>-1.0542223427363022</v>
      </c>
      <c r="S1064" s="114">
        <v>-0.39264996853265965</v>
      </c>
      <c r="T1064" s="114">
        <v>0.24207179582607957</v>
      </c>
      <c r="U1064" s="114">
        <v>-0.17807088568326543</v>
      </c>
      <c r="V1064" s="114">
        <v>-1.0061961316150168</v>
      </c>
      <c r="W1064" s="36">
        <v>-0.39548829371194377</v>
      </c>
    </row>
    <row r="1065" spans="1:23" ht="19">
      <c r="A1065" s="81">
        <v>63</v>
      </c>
      <c r="B1065" s="114">
        <v>0.73514853382004319</v>
      </c>
      <c r="C1065" s="114">
        <v>0.39231777592253625</v>
      </c>
      <c r="D1065" s="114">
        <v>0.99528488341351506</v>
      </c>
      <c r="E1065" s="114">
        <v>0.55342300012593837</v>
      </c>
      <c r="F1065" s="114">
        <v>0.5925247061529344</v>
      </c>
      <c r="G1065" s="114">
        <v>0.71122566517613928</v>
      </c>
      <c r="H1065" s="114">
        <v>0.71442677822619549</v>
      </c>
      <c r="I1065" s="114">
        <v>0.94841849321831573</v>
      </c>
      <c r="J1065" s="114">
        <v>3.5148062636648936E-2</v>
      </c>
      <c r="K1065" s="44">
        <v>0.74596440345188575</v>
      </c>
      <c r="M1065" s="37">
        <v>63</v>
      </c>
      <c r="N1065" s="114" cm="1">
        <f t="array" ref="N1065:W1065">(TRANSPOSE(MMULT(幕後結果!$AB$37:$AK$46, TRANSPOSE(N64:W64))))</f>
        <v>0.25250448126623615</v>
      </c>
      <c r="O1065" s="114">
        <v>-2.5697861485619828</v>
      </c>
      <c r="P1065" s="114">
        <v>-0.26843205596841518</v>
      </c>
      <c r="Q1065" s="114">
        <v>-0.78235211827356932</v>
      </c>
      <c r="R1065" s="114">
        <v>-1.9135469979966957</v>
      </c>
      <c r="S1065" s="114">
        <v>-0.84202473109058551</v>
      </c>
      <c r="T1065" s="114">
        <v>-1.8835117940943344</v>
      </c>
      <c r="U1065" s="114">
        <v>0.21135542720341249</v>
      </c>
      <c r="V1065" s="114">
        <v>-1.3981657065823985</v>
      </c>
      <c r="W1065" s="36">
        <v>-1.9361359045685158</v>
      </c>
    </row>
    <row r="1066" spans="1:23" ht="19">
      <c r="A1066" s="81">
        <v>64</v>
      </c>
      <c r="B1066" s="114">
        <v>0.37462872466877384</v>
      </c>
      <c r="C1066" s="114">
        <v>0.31691505087714966</v>
      </c>
      <c r="D1066" s="114">
        <v>0.64247969498123458</v>
      </c>
      <c r="E1066" s="114">
        <v>0.66682970113534923</v>
      </c>
      <c r="F1066" s="114">
        <v>0.68230199343934261</v>
      </c>
      <c r="G1066" s="114">
        <v>0.89881658132480835</v>
      </c>
      <c r="H1066" s="114">
        <v>0.78801308430762207</v>
      </c>
      <c r="I1066" s="114">
        <v>0.75236243079760867</v>
      </c>
      <c r="J1066" s="114">
        <v>0.79844842043284414</v>
      </c>
      <c r="K1066" s="44">
        <v>0.72753625325039772</v>
      </c>
      <c r="M1066" s="37">
        <v>64</v>
      </c>
      <c r="N1066" s="114" cm="1">
        <f t="array" ref="N1066:W1066">(TRANSPOSE(MMULT(幕後結果!$AB$37:$AK$46, TRANSPOSE(N65:W65))))</f>
        <v>0.21832100500614299</v>
      </c>
      <c r="O1066" s="114">
        <v>6.7876520410659918E-2</v>
      </c>
      <c r="P1066" s="114">
        <v>1.3149629881298388</v>
      </c>
      <c r="Q1066" s="114">
        <v>-1.4874311278115626</v>
      </c>
      <c r="R1066" s="114">
        <v>6.4573438901529306E-2</v>
      </c>
      <c r="S1066" s="114">
        <v>-0.34958334556779896</v>
      </c>
      <c r="T1066" s="114">
        <v>-0.13482771466070917</v>
      </c>
      <c r="U1066" s="114">
        <v>-1.132248532094384</v>
      </c>
      <c r="V1066" s="114">
        <v>0.10455905405856947</v>
      </c>
      <c r="W1066" s="36">
        <v>-1.3274697953965617</v>
      </c>
    </row>
    <row r="1067" spans="1:23" ht="19">
      <c r="A1067" s="81">
        <v>65</v>
      </c>
      <c r="B1067" s="114">
        <v>0.52641263420185713</v>
      </c>
      <c r="C1067" s="114">
        <v>0.91817245432692918</v>
      </c>
      <c r="D1067" s="114">
        <v>0.95407977783380171</v>
      </c>
      <c r="E1067" s="114">
        <v>0.68953146915518126</v>
      </c>
      <c r="F1067" s="114">
        <v>0.73539167209894973</v>
      </c>
      <c r="G1067" s="114">
        <v>0.61450509497632178</v>
      </c>
      <c r="H1067" s="114">
        <v>0.22533615178100153</v>
      </c>
      <c r="I1067" s="114">
        <v>0.74788679119004819</v>
      </c>
      <c r="J1067" s="114">
        <v>0.33419065942082016</v>
      </c>
      <c r="K1067" s="44">
        <v>0.77730677839679863</v>
      </c>
      <c r="M1067" s="37">
        <v>65</v>
      </c>
      <c r="N1067" s="114" cm="1">
        <f t="array" ref="N1067:W1067">(TRANSPOSE(MMULT(幕後結果!$AB$37:$AK$46, TRANSPOSE(N66:W66))))</f>
        <v>-1.5322008731887264</v>
      </c>
      <c r="O1067" s="114">
        <v>0.30746463018490111</v>
      </c>
      <c r="P1067" s="114">
        <v>-1.6693516085312314</v>
      </c>
      <c r="Q1067" s="114">
        <v>-0.72725666416492851</v>
      </c>
      <c r="R1067" s="114">
        <v>-0.96055868259114874</v>
      </c>
      <c r="S1067" s="114">
        <v>0.21585578349930473</v>
      </c>
      <c r="T1067" s="114">
        <v>1.158964719288758</v>
      </c>
      <c r="U1067" s="114">
        <v>0.42113154169832767</v>
      </c>
      <c r="V1067" s="114">
        <v>0.5516717368835844</v>
      </c>
      <c r="W1067" s="36">
        <v>-0.59378045715775196</v>
      </c>
    </row>
    <row r="1068" spans="1:23" ht="19">
      <c r="A1068" s="81">
        <v>66</v>
      </c>
      <c r="B1068" s="114">
        <v>0.11530506567547927</v>
      </c>
      <c r="C1068" s="114">
        <v>0.94509080733218154</v>
      </c>
      <c r="D1068" s="114">
        <v>0.78668080967790743</v>
      </c>
      <c r="E1068" s="114">
        <v>0.7594691177432622</v>
      </c>
      <c r="F1068" s="114">
        <v>6.7610896350665861E-2</v>
      </c>
      <c r="G1068" s="114">
        <v>0.18753435350646597</v>
      </c>
      <c r="H1068" s="114">
        <v>0.3660551774386045</v>
      </c>
      <c r="I1068" s="114">
        <v>0.65181642842575682</v>
      </c>
      <c r="J1068" s="114">
        <v>0.71196777496490382</v>
      </c>
      <c r="K1068" s="44">
        <v>0.32457306232732397</v>
      </c>
      <c r="M1068" s="37">
        <v>66</v>
      </c>
      <c r="N1068" s="114" cm="1">
        <f t="array" ref="N1068:W1068">(TRANSPOSE(MMULT(幕後結果!$AB$37:$AK$46, TRANSPOSE(N67:W67))))</f>
        <v>-1.1564156995236378E-2</v>
      </c>
      <c r="O1068" s="114">
        <v>0.61779354700506117</v>
      </c>
      <c r="P1068" s="114">
        <v>0.40311971340043001</v>
      </c>
      <c r="Q1068" s="114">
        <v>0.23254022232794069</v>
      </c>
      <c r="R1068" s="114">
        <v>-2.1303457441179396E-2</v>
      </c>
      <c r="S1068" s="114">
        <v>-0.71557068798041068</v>
      </c>
      <c r="T1068" s="114">
        <v>-0.59742926431964172</v>
      </c>
      <c r="U1068" s="114">
        <v>-1.0155759286526216</v>
      </c>
      <c r="V1068" s="114">
        <v>-1.0852350080961737</v>
      </c>
      <c r="W1068" s="36">
        <v>-0.35550074746516702</v>
      </c>
    </row>
    <row r="1069" spans="1:23" ht="19">
      <c r="A1069" s="81">
        <v>67</v>
      </c>
      <c r="B1069" s="114">
        <v>0.64534900985208621</v>
      </c>
      <c r="C1069" s="114">
        <v>0.51812046301594927</v>
      </c>
      <c r="D1069" s="114">
        <v>0.91103495541405333</v>
      </c>
      <c r="E1069" s="114">
        <v>0.30462194631261763</v>
      </c>
      <c r="F1069" s="114">
        <v>0.11952514515651003</v>
      </c>
      <c r="G1069" s="114">
        <v>5.8638068077524697E-2</v>
      </c>
      <c r="H1069" s="114">
        <v>0.6797169152234448</v>
      </c>
      <c r="I1069" s="114">
        <v>0.1007780203254125</v>
      </c>
      <c r="J1069" s="114">
        <v>0.3383368150702819</v>
      </c>
      <c r="K1069" s="44">
        <v>0.68009263069728809</v>
      </c>
      <c r="M1069" s="37">
        <v>67</v>
      </c>
      <c r="N1069" s="114" cm="1">
        <f t="array" ref="N1069:W1069">(TRANSPOSE(MMULT(幕後結果!$AB$37:$AK$46, TRANSPOSE(N68:W68))))</f>
        <v>0.72137225118581916</v>
      </c>
      <c r="O1069" s="114">
        <v>0.83086486162529993</v>
      </c>
      <c r="P1069" s="114">
        <v>-0.30164716386715529</v>
      </c>
      <c r="Q1069" s="114">
        <v>-1.2820046701028445</v>
      </c>
      <c r="R1069" s="114">
        <v>-9.0080856219292044E-2</v>
      </c>
      <c r="S1069" s="114">
        <v>-1.1696411666981701</v>
      </c>
      <c r="T1069" s="114">
        <v>-0.55204083642163138</v>
      </c>
      <c r="U1069" s="114">
        <v>-5.0791413558948562E-2</v>
      </c>
      <c r="V1069" s="114">
        <v>0.54493377378849717</v>
      </c>
      <c r="W1069" s="36">
        <v>-0.61728618852250638</v>
      </c>
    </row>
    <row r="1070" spans="1:23" ht="19">
      <c r="A1070" s="81">
        <v>68</v>
      </c>
      <c r="B1070" s="114">
        <v>0.31058741872657669</v>
      </c>
      <c r="C1070" s="114">
        <v>0.83518144403414252</v>
      </c>
      <c r="D1070" s="114">
        <v>0.59338471738635024</v>
      </c>
      <c r="E1070" s="114">
        <v>0.61230085254928945</v>
      </c>
      <c r="F1070" s="114">
        <v>0.12581970575326351</v>
      </c>
      <c r="G1070" s="114">
        <v>0.75614033438031347</v>
      </c>
      <c r="H1070" s="114">
        <v>0.74432568008001332</v>
      </c>
      <c r="I1070" s="114">
        <v>0.67839218464244677</v>
      </c>
      <c r="J1070" s="114">
        <v>0.49952171231842013</v>
      </c>
      <c r="K1070" s="44">
        <v>0.86525072078899079</v>
      </c>
      <c r="M1070" s="37">
        <v>68</v>
      </c>
      <c r="N1070" s="114" cm="1">
        <f t="array" ref="N1070:W1070">(TRANSPOSE(MMULT(幕後結果!$AB$37:$AK$46, TRANSPOSE(N69:W69))))</f>
        <v>-0.10397064124970212</v>
      </c>
      <c r="O1070" s="114">
        <v>-1.8516805062327089</v>
      </c>
      <c r="P1070" s="114">
        <v>-0.31278944954435184</v>
      </c>
      <c r="Q1070" s="114">
        <v>-2.2413014613734177</v>
      </c>
      <c r="R1070" s="114">
        <v>1.2178942036757221</v>
      </c>
      <c r="S1070" s="114">
        <v>-1.6481445329945319</v>
      </c>
      <c r="T1070" s="114">
        <v>2.3168247526933659</v>
      </c>
      <c r="U1070" s="114">
        <v>-1.8374665841491522</v>
      </c>
      <c r="V1070" s="114">
        <v>0.4986582521448365</v>
      </c>
      <c r="W1070" s="36">
        <v>1.0544511298025501</v>
      </c>
    </row>
    <row r="1071" spans="1:23" ht="19">
      <c r="A1071" s="81">
        <v>69</v>
      </c>
      <c r="B1071" s="114">
        <v>0.31252784983137816</v>
      </c>
      <c r="C1071" s="114">
        <v>0.99149225828390142</v>
      </c>
      <c r="D1071" s="114">
        <v>0.8360088461524815</v>
      </c>
      <c r="E1071" s="114">
        <v>0.20766235306627334</v>
      </c>
      <c r="F1071" s="114">
        <v>0.82359581291196649</v>
      </c>
      <c r="G1071" s="114">
        <v>0.49108045974826453</v>
      </c>
      <c r="H1071" s="114">
        <v>0.88546309859550432</v>
      </c>
      <c r="I1071" s="114">
        <v>0.8003348718553378</v>
      </c>
      <c r="J1071" s="114">
        <v>0.95503342915111422</v>
      </c>
      <c r="K1071" s="44">
        <v>0.91641374024197808</v>
      </c>
      <c r="M1071" s="37">
        <v>69</v>
      </c>
      <c r="N1071" s="114" cm="1">
        <f t="array" ref="N1071:W1071">(TRANSPOSE(MMULT(幕後結果!$AB$37:$AK$46, TRANSPOSE(N70:W70))))</f>
        <v>1.369300951787336</v>
      </c>
      <c r="O1071" s="114">
        <v>-0.97090004543896702</v>
      </c>
      <c r="P1071" s="114">
        <v>1.1894269180729593</v>
      </c>
      <c r="Q1071" s="114">
        <v>0.16757329660740941</v>
      </c>
      <c r="R1071" s="114">
        <v>0.67392442181679746</v>
      </c>
      <c r="S1071" s="114">
        <v>-0.71651692533413625</v>
      </c>
      <c r="T1071" s="114">
        <v>-0.48873382884611982</v>
      </c>
      <c r="U1071" s="114">
        <v>0.6786567878312515</v>
      </c>
      <c r="V1071" s="114">
        <v>0.77584799657656167</v>
      </c>
      <c r="W1071" s="36">
        <v>1.3576018436913837</v>
      </c>
    </row>
    <row r="1072" spans="1:23" ht="19">
      <c r="A1072" s="81">
        <v>70</v>
      </c>
      <c r="B1072" s="114">
        <v>0.88942633087205691</v>
      </c>
      <c r="C1072" s="114">
        <v>9.6939303145029188E-2</v>
      </c>
      <c r="D1072" s="114">
        <v>0.18132832706648605</v>
      </c>
      <c r="E1072" s="114">
        <v>1.521961374725489E-2</v>
      </c>
      <c r="F1072" s="114">
        <v>0.30190621457479816</v>
      </c>
      <c r="G1072" s="114">
        <v>0.94977898870910038</v>
      </c>
      <c r="H1072" s="114">
        <v>0.29640701461395702</v>
      </c>
      <c r="I1072" s="114">
        <v>0.65114515346991264</v>
      </c>
      <c r="J1072" s="114">
        <v>0.76082067906371198</v>
      </c>
      <c r="K1072" s="44">
        <v>0.46662059535843525</v>
      </c>
      <c r="M1072" s="37">
        <v>70</v>
      </c>
      <c r="N1072" s="114" cm="1">
        <f t="array" ref="N1072:W1072">(TRANSPOSE(MMULT(幕後結果!$AB$37:$AK$46, TRANSPOSE(N71:W71))))</f>
        <v>-0.37203723040548281</v>
      </c>
      <c r="O1072" s="114">
        <v>1.304746872862798</v>
      </c>
      <c r="P1072" s="114">
        <v>-0.81071662421490076</v>
      </c>
      <c r="Q1072" s="114">
        <v>0.58419176818433716</v>
      </c>
      <c r="R1072" s="114">
        <v>1.9029041801318429</v>
      </c>
      <c r="S1072" s="114">
        <v>-9.6533890268838407E-2</v>
      </c>
      <c r="T1072" s="114">
        <v>0.60048647691918799</v>
      </c>
      <c r="U1072" s="114">
        <v>2.4140920165932811</v>
      </c>
      <c r="V1072" s="114">
        <v>1.9834910840285269E-2</v>
      </c>
      <c r="W1072" s="36">
        <v>0.77505207348333283</v>
      </c>
    </row>
    <row r="1073" spans="1:23" ht="19">
      <c r="A1073" s="81">
        <v>71</v>
      </c>
      <c r="B1073" s="114">
        <v>0.93462632867637541</v>
      </c>
      <c r="C1073" s="114">
        <v>0.72703213173571335</v>
      </c>
      <c r="D1073" s="114">
        <v>0.69636592756800675</v>
      </c>
      <c r="E1073" s="114">
        <v>0.66376947484238991</v>
      </c>
      <c r="F1073" s="114">
        <v>2.608998496102255E-2</v>
      </c>
      <c r="G1073" s="114">
        <v>0.3345507584015448</v>
      </c>
      <c r="H1073" s="114">
        <v>0.14168681188983401</v>
      </c>
      <c r="I1073" s="114">
        <v>0.36652570117183259</v>
      </c>
      <c r="J1073" s="114">
        <v>0.99389326610099582</v>
      </c>
      <c r="K1073" s="44">
        <v>9.8496862040741817E-2</v>
      </c>
      <c r="M1073" s="37">
        <v>71</v>
      </c>
      <c r="N1073" s="114" cm="1">
        <f t="array" ref="N1073:W1073">(TRANSPOSE(MMULT(幕後結果!$AB$37:$AK$46, TRANSPOSE(N72:W72))))</f>
        <v>-0.93935784782064535</v>
      </c>
      <c r="O1073" s="114">
        <v>-0.2650331372972497</v>
      </c>
      <c r="P1073" s="114">
        <v>-0.30712738335907025</v>
      </c>
      <c r="Q1073" s="114">
        <v>-0.18834509073890901</v>
      </c>
      <c r="R1073" s="114">
        <v>-0.35340477434941042</v>
      </c>
      <c r="S1073" s="114">
        <v>0.45173632806503056</v>
      </c>
      <c r="T1073" s="114">
        <v>-0.24945220377198732</v>
      </c>
      <c r="U1073" s="114">
        <v>0.11930975704701169</v>
      </c>
      <c r="V1073" s="114">
        <v>-0.33224323428264102</v>
      </c>
      <c r="W1073" s="36">
        <v>-0.74266420790609078</v>
      </c>
    </row>
    <row r="1074" spans="1:23" ht="19">
      <c r="A1074" s="81">
        <v>72</v>
      </c>
      <c r="B1074" s="114">
        <v>0.53370483896968413</v>
      </c>
      <c r="C1074" s="114">
        <v>0.64964454645284642</v>
      </c>
      <c r="D1074" s="114">
        <v>0.50425896410386173</v>
      </c>
      <c r="E1074" s="114">
        <v>0.76320050067414402</v>
      </c>
      <c r="F1074" s="114">
        <v>0.25976213990620933</v>
      </c>
      <c r="G1074" s="114">
        <v>0.37735868423438856</v>
      </c>
      <c r="H1074" s="114">
        <v>0.56585591503813681</v>
      </c>
      <c r="I1074" s="114">
        <v>0.45130987263183453</v>
      </c>
      <c r="J1074" s="114">
        <v>0.47707375227472659</v>
      </c>
      <c r="K1074" s="44">
        <v>0.86624084822505898</v>
      </c>
      <c r="M1074" s="37">
        <v>72</v>
      </c>
      <c r="N1074" s="114" cm="1">
        <f t="array" ref="N1074:W1074">(TRANSPOSE(MMULT(幕後結果!$AB$37:$AK$46, TRANSPOSE(N73:W73))))</f>
        <v>-0.38354339956368855</v>
      </c>
      <c r="O1074" s="114">
        <v>0.10524793253190079</v>
      </c>
      <c r="P1074" s="114">
        <v>0.13420529276573126</v>
      </c>
      <c r="Q1074" s="114">
        <v>1.3844515303708451</v>
      </c>
      <c r="R1074" s="114">
        <v>-4.7962570783099151E-2</v>
      </c>
      <c r="S1074" s="114">
        <v>-0.87413916626133092</v>
      </c>
      <c r="T1074" s="114">
        <v>0.85246561128963261</v>
      </c>
      <c r="U1074" s="114">
        <v>0.91584084669569454</v>
      </c>
      <c r="V1074" s="114">
        <v>-0.70707524428534829</v>
      </c>
      <c r="W1074" s="36">
        <v>-0.74425313396188586</v>
      </c>
    </row>
    <row r="1075" spans="1:23" ht="19">
      <c r="A1075" s="81">
        <v>73</v>
      </c>
      <c r="B1075" s="114">
        <v>0.49382568904049506</v>
      </c>
      <c r="C1075" s="114">
        <v>0.22538551596093637</v>
      </c>
      <c r="D1075" s="114">
        <v>0.27830392927931147</v>
      </c>
      <c r="E1075" s="114">
        <v>0.88176566781305232</v>
      </c>
      <c r="F1075" s="114">
        <v>0.69890849826376256</v>
      </c>
      <c r="G1075" s="114">
        <v>0.75898447667779179</v>
      </c>
      <c r="H1075" s="114">
        <v>0.92748695890281252</v>
      </c>
      <c r="I1075" s="114">
        <v>0.72493852458635266</v>
      </c>
      <c r="J1075" s="114">
        <v>0.80290744935665215</v>
      </c>
      <c r="K1075" s="44">
        <v>0.64392493109321647</v>
      </c>
      <c r="M1075" s="37">
        <v>73</v>
      </c>
      <c r="N1075" s="114" cm="1">
        <f t="array" ref="N1075:W1075">(TRANSPOSE(MMULT(幕後結果!$AB$37:$AK$46, TRANSPOSE(N74:W74))))</f>
        <v>-0.87518990235680827</v>
      </c>
      <c r="O1075" s="114">
        <v>-1.5246567875603638</v>
      </c>
      <c r="P1075" s="114">
        <v>-0.9628749161008483</v>
      </c>
      <c r="Q1075" s="114">
        <v>-0.60722751577502942</v>
      </c>
      <c r="R1075" s="114">
        <v>-2.1049386239498817</v>
      </c>
      <c r="S1075" s="114">
        <v>-0.99311283403702078</v>
      </c>
      <c r="T1075" s="114">
        <v>-1.3796899145302421</v>
      </c>
      <c r="U1075" s="114">
        <v>-0.62086194936463124</v>
      </c>
      <c r="V1075" s="114">
        <v>-0.67989751763292094</v>
      </c>
      <c r="W1075" s="36">
        <v>-1.9877882375909315</v>
      </c>
    </row>
    <row r="1076" spans="1:23" ht="19">
      <c r="A1076" s="81">
        <v>74</v>
      </c>
      <c r="B1076" s="114">
        <v>0.25505824024848645</v>
      </c>
      <c r="C1076" s="114">
        <v>0.10617783829440075</v>
      </c>
      <c r="D1076" s="114">
        <v>0.68129768822527592</v>
      </c>
      <c r="E1076" s="114">
        <v>0.92664734023965956</v>
      </c>
      <c r="F1076" s="114">
        <v>0.33386437523936596</v>
      </c>
      <c r="G1076" s="114">
        <v>0.91770962315956717</v>
      </c>
      <c r="H1076" s="114">
        <v>0.29990160656377851</v>
      </c>
      <c r="I1076" s="114">
        <v>0.62183370320921005</v>
      </c>
      <c r="J1076" s="114">
        <v>3.4880133556406623E-2</v>
      </c>
      <c r="K1076" s="44">
        <v>0.82739595181627101</v>
      </c>
      <c r="M1076" s="37">
        <v>74</v>
      </c>
      <c r="N1076" s="114" cm="1">
        <f t="array" ref="N1076:W1076">(TRANSPOSE(MMULT(幕後結果!$AB$37:$AK$46, TRANSPOSE(N75:W75))))</f>
        <v>2.361929146683504E-2</v>
      </c>
      <c r="O1076" s="114">
        <v>1.010465167512937</v>
      </c>
      <c r="P1076" s="114">
        <v>-1.3310869561604004</v>
      </c>
      <c r="Q1076" s="114">
        <v>1.1894191743181783</v>
      </c>
      <c r="R1076" s="114">
        <v>0.62851389360829413</v>
      </c>
      <c r="S1076" s="114">
        <v>-0.31828870215201244</v>
      </c>
      <c r="T1076" s="114">
        <v>-1.0141814163819489</v>
      </c>
      <c r="U1076" s="114">
        <v>0.24711910765539102</v>
      </c>
      <c r="V1076" s="114">
        <v>-1.0946466027417494</v>
      </c>
      <c r="W1076" s="36">
        <v>0.21003408859921302</v>
      </c>
    </row>
    <row r="1077" spans="1:23" ht="19">
      <c r="A1077" s="81">
        <v>75</v>
      </c>
      <c r="B1077" s="114">
        <v>0.45729707218973825</v>
      </c>
      <c r="C1077" s="114">
        <v>0.76225871903938747</v>
      </c>
      <c r="D1077" s="114">
        <v>0.64624036106621685</v>
      </c>
      <c r="E1077" s="114">
        <v>0.26032946403914559</v>
      </c>
      <c r="F1077" s="114">
        <v>0.68738977514813926</v>
      </c>
      <c r="G1077" s="114">
        <v>0.17070341436837766</v>
      </c>
      <c r="H1077" s="114">
        <v>3.2802903047341569E-2</v>
      </c>
      <c r="I1077" s="114">
        <v>0.55084957767774823</v>
      </c>
      <c r="J1077" s="114">
        <v>0.3231188556135085</v>
      </c>
      <c r="K1077" s="44">
        <v>0.49572770178114389</v>
      </c>
      <c r="M1077" s="37">
        <v>75</v>
      </c>
      <c r="N1077" s="114" cm="1">
        <f t="array" ref="N1077:W1077">(TRANSPOSE(MMULT(幕後結果!$AB$37:$AK$46, TRANSPOSE(N76:W76))))</f>
        <v>1.1597652019786351</v>
      </c>
      <c r="O1077" s="114">
        <v>0.83204517660307631</v>
      </c>
      <c r="P1077" s="114">
        <v>1.5669244221525587</v>
      </c>
      <c r="Q1077" s="114">
        <v>0.4613877501610345</v>
      </c>
      <c r="R1077" s="114">
        <v>1.2431184696173867</v>
      </c>
      <c r="S1077" s="114">
        <v>1.3155322647803107</v>
      </c>
      <c r="T1077" s="114">
        <v>1.244421138483423</v>
      </c>
      <c r="U1077" s="114">
        <v>1.5902207947952072</v>
      </c>
      <c r="V1077" s="114">
        <v>0.45875135187354071</v>
      </c>
      <c r="W1077" s="36">
        <v>0.40759473830741111</v>
      </c>
    </row>
    <row r="1078" spans="1:23" ht="19">
      <c r="A1078" s="81">
        <v>76</v>
      </c>
      <c r="B1078" s="114">
        <v>0.2392221693793235</v>
      </c>
      <c r="C1078" s="114">
        <v>0.62292111906644831</v>
      </c>
      <c r="D1078" s="114">
        <v>5.7753892363233916E-2</v>
      </c>
      <c r="E1078" s="114">
        <v>0.93158219702590239</v>
      </c>
      <c r="F1078" s="114">
        <v>0.68447298329833539</v>
      </c>
      <c r="G1078" s="114">
        <v>0.46592052896201874</v>
      </c>
      <c r="H1078" s="114">
        <v>0.72507974014715604</v>
      </c>
      <c r="I1078" s="114">
        <v>0.40404216249031766</v>
      </c>
      <c r="J1078" s="114">
        <v>0.65897158122582256</v>
      </c>
      <c r="K1078" s="44">
        <v>0.20492586231292931</v>
      </c>
      <c r="M1078" s="37">
        <v>76</v>
      </c>
      <c r="N1078" s="114" cm="1">
        <f t="array" ref="N1078:W1078">(TRANSPOSE(MMULT(幕後結果!$AB$37:$AK$46, TRANSPOSE(N77:W77))))</f>
        <v>-1.9324759892228813</v>
      </c>
      <c r="O1078" s="114">
        <v>-1.4691534022814468</v>
      </c>
      <c r="P1078" s="114">
        <v>-1.4010216206444754</v>
      </c>
      <c r="Q1078" s="114">
        <v>-1.8190643548664487</v>
      </c>
      <c r="R1078" s="114">
        <v>-0.13597842277859962</v>
      </c>
      <c r="S1078" s="114">
        <v>-1.3217960200372818</v>
      </c>
      <c r="T1078" s="114">
        <v>-1.7151781242048314</v>
      </c>
      <c r="U1078" s="114">
        <v>-1.7765577045076544</v>
      </c>
      <c r="V1078" s="114">
        <v>-1.9686769515732752</v>
      </c>
      <c r="W1078" s="36">
        <v>-0.34023074143901977</v>
      </c>
    </row>
    <row r="1079" spans="1:23" ht="19">
      <c r="A1079" s="81">
        <v>77</v>
      </c>
      <c r="B1079" s="114">
        <v>0.88505010753407864</v>
      </c>
      <c r="C1079" s="114">
        <v>0.4123042356903035</v>
      </c>
      <c r="D1079" s="114">
        <v>0.11473569830278607</v>
      </c>
      <c r="E1079" s="114">
        <v>0.61575364471560223</v>
      </c>
      <c r="F1079" s="114">
        <v>0.55673479592606556</v>
      </c>
      <c r="G1079" s="114">
        <v>0.48999499647452227</v>
      </c>
      <c r="H1079" s="114">
        <v>0.4341317562754794</v>
      </c>
      <c r="I1079" s="114">
        <v>0.7928105004903212</v>
      </c>
      <c r="J1079" s="114">
        <v>0.7241129880340198</v>
      </c>
      <c r="K1079" s="44">
        <v>0.85198236416866568</v>
      </c>
      <c r="M1079" s="37">
        <v>77</v>
      </c>
      <c r="N1079" s="114" cm="1">
        <f t="array" ref="N1079:W1079">(TRANSPOSE(MMULT(幕後結果!$AB$37:$AK$46, TRANSPOSE(N78:W78))))</f>
        <v>-0.79702868964227935</v>
      </c>
      <c r="O1079" s="114">
        <v>0.58158396504641696</v>
      </c>
      <c r="P1079" s="114">
        <v>0.82038014096643619</v>
      </c>
      <c r="Q1079" s="114">
        <v>0.19921207146606371</v>
      </c>
      <c r="R1079" s="114">
        <v>-1.8506396587638931</v>
      </c>
      <c r="S1079" s="114">
        <v>0.97988584180963556</v>
      </c>
      <c r="T1079" s="114">
        <v>1.3844663632376986</v>
      </c>
      <c r="U1079" s="114">
        <v>0.24005735584128979</v>
      </c>
      <c r="V1079" s="114">
        <v>-0.38485147293000699</v>
      </c>
      <c r="W1079" s="36">
        <v>0.61943580575735568</v>
      </c>
    </row>
    <row r="1080" spans="1:23" ht="19">
      <c r="A1080" s="81">
        <v>78</v>
      </c>
      <c r="B1080" s="114">
        <v>0.33476522136966769</v>
      </c>
      <c r="C1080" s="114">
        <v>0.89054807751132592</v>
      </c>
      <c r="D1080" s="114">
        <v>0.36848532417308788</v>
      </c>
      <c r="E1080" s="114">
        <v>0.36050957824334473</v>
      </c>
      <c r="F1080" s="114">
        <v>0.65941014739398329</v>
      </c>
      <c r="G1080" s="114">
        <v>0.6404831799938846</v>
      </c>
      <c r="H1080" s="114">
        <v>0.43913732375089398</v>
      </c>
      <c r="I1080" s="114">
        <v>0.45303515722187648</v>
      </c>
      <c r="J1080" s="114">
        <v>0.63670745849837229</v>
      </c>
      <c r="K1080" s="44">
        <v>0.57568555486157114</v>
      </c>
      <c r="M1080" s="37">
        <v>78</v>
      </c>
      <c r="N1080" s="114" cm="1">
        <f t="array" ref="N1080:W1080">(TRANSPOSE(MMULT(幕後結果!$AB$37:$AK$46, TRANSPOSE(N79:W79))))</f>
        <v>-0.58740719821690979</v>
      </c>
      <c r="O1080" s="114">
        <v>0.65045283447332902</v>
      </c>
      <c r="P1080" s="114">
        <v>-1.8276105365843835</v>
      </c>
      <c r="Q1080" s="114">
        <v>-0.55481916143762244</v>
      </c>
      <c r="R1080" s="114">
        <v>-0.32180615531301437</v>
      </c>
      <c r="S1080" s="114">
        <v>1.0491261531560094</v>
      </c>
      <c r="T1080" s="114">
        <v>-6.3351123361726741E-2</v>
      </c>
      <c r="U1080" s="114">
        <v>0.43831087145683201</v>
      </c>
      <c r="V1080" s="114">
        <v>-0.64447315216046519</v>
      </c>
      <c r="W1080" s="36">
        <v>-0.62781612468835923</v>
      </c>
    </row>
    <row r="1081" spans="1:23" ht="19">
      <c r="A1081" s="81">
        <v>79</v>
      </c>
      <c r="B1081" s="114">
        <v>0.13123017425287253</v>
      </c>
      <c r="C1081" s="114">
        <v>0.27205431528711088</v>
      </c>
      <c r="D1081" s="114">
        <v>0.63719317066220116</v>
      </c>
      <c r="E1081" s="114">
        <v>0.82289362911721375</v>
      </c>
      <c r="F1081" s="114">
        <v>0.19517428083365962</v>
      </c>
      <c r="G1081" s="114">
        <v>0.12121892799930656</v>
      </c>
      <c r="H1081" s="114">
        <v>0.36154456572818461</v>
      </c>
      <c r="I1081" s="114">
        <v>0.25023384823305284</v>
      </c>
      <c r="J1081" s="114">
        <v>0.14064926135017064</v>
      </c>
      <c r="K1081" s="44">
        <v>0.53379344192259359</v>
      </c>
      <c r="M1081" s="37">
        <v>79</v>
      </c>
      <c r="N1081" s="114" cm="1">
        <f t="array" ref="N1081:W1081">(TRANSPOSE(MMULT(幕後結果!$AB$37:$AK$46, TRANSPOSE(N80:W80))))</f>
        <v>0.41522908970911787</v>
      </c>
      <c r="O1081" s="114">
        <v>-0.79924957381163686</v>
      </c>
      <c r="P1081" s="114">
        <v>-1.2906086614754462</v>
      </c>
      <c r="Q1081" s="114">
        <v>-1.0042395971971867</v>
      </c>
      <c r="R1081" s="114">
        <v>0.18526460184295379</v>
      </c>
      <c r="S1081" s="114">
        <v>0.51421618533599567</v>
      </c>
      <c r="T1081" s="114">
        <v>1.3722649458377225</v>
      </c>
      <c r="U1081" s="114">
        <v>-1.6051517686112917</v>
      </c>
      <c r="V1081" s="114">
        <v>-3.4726399368153693E-2</v>
      </c>
      <c r="W1081" s="36">
        <v>2.3239634643715978E-2</v>
      </c>
    </row>
    <row r="1082" spans="1:23" ht="19">
      <c r="A1082" s="81">
        <v>80</v>
      </c>
      <c r="B1082" s="114">
        <v>0.47345904608241662</v>
      </c>
      <c r="C1082" s="114">
        <v>0.98903813986582745</v>
      </c>
      <c r="D1082" s="114">
        <v>0.78527070549536693</v>
      </c>
      <c r="E1082" s="114">
        <v>0.95682831138331514</v>
      </c>
      <c r="F1082" s="114">
        <v>0.62784050076748077</v>
      </c>
      <c r="G1082" s="114">
        <v>0.72428955720132215</v>
      </c>
      <c r="H1082" s="114">
        <v>0.61562635536976451</v>
      </c>
      <c r="I1082" s="114">
        <v>0.55409024434941623</v>
      </c>
      <c r="J1082" s="114">
        <v>0.4142937541719065</v>
      </c>
      <c r="K1082" s="44">
        <v>0.47091222487193574</v>
      </c>
      <c r="M1082" s="37">
        <v>80</v>
      </c>
      <c r="N1082" s="114" cm="1">
        <f t="array" ref="N1082:W1082">(TRANSPOSE(MMULT(幕後結果!$AB$37:$AK$46, TRANSPOSE(N81:W81))))</f>
        <v>-0.57136023673173053</v>
      </c>
      <c r="O1082" s="114">
        <v>-0.68782683297003733</v>
      </c>
      <c r="P1082" s="114">
        <v>-0.18724872905841825</v>
      </c>
      <c r="Q1082" s="114">
        <v>0.47029760679733856</v>
      </c>
      <c r="R1082" s="114">
        <v>0.54413243557161672</v>
      </c>
      <c r="S1082" s="114">
        <v>-0.70194062731112916</v>
      </c>
      <c r="T1082" s="114">
        <v>-1.1884669710615821</v>
      </c>
      <c r="U1082" s="114">
        <v>-1.0465366575992312</v>
      </c>
      <c r="V1082" s="114">
        <v>-0.42188933249831756</v>
      </c>
      <c r="W1082" s="36">
        <v>0.57039900921228215</v>
      </c>
    </row>
    <row r="1083" spans="1:23" ht="19">
      <c r="A1083" s="81">
        <v>81</v>
      </c>
      <c r="B1083" s="114">
        <v>0.48558820640883549</v>
      </c>
      <c r="C1083" s="114">
        <v>0.7385107146201364</v>
      </c>
      <c r="D1083" s="114">
        <v>0.99280259211372779</v>
      </c>
      <c r="E1083" s="114">
        <v>0.79116855524361962</v>
      </c>
      <c r="F1083" s="114">
        <v>0.64774429244102039</v>
      </c>
      <c r="G1083" s="114">
        <v>0.87030773516009097</v>
      </c>
      <c r="H1083" s="114">
        <v>0.81400926122920603</v>
      </c>
      <c r="I1083" s="114">
        <v>0.72574530097118672</v>
      </c>
      <c r="J1083" s="114">
        <v>1.2801826322430543E-2</v>
      </c>
      <c r="K1083" s="44">
        <v>0.779491362032529</v>
      </c>
      <c r="M1083" s="37">
        <v>81</v>
      </c>
      <c r="N1083" s="114" cm="1">
        <f t="array" ref="N1083:W1083">(TRANSPOSE(MMULT(幕後結果!$AB$37:$AK$46, TRANSPOSE(N82:W82))))</f>
        <v>0.40850646170165272</v>
      </c>
      <c r="O1083" s="114">
        <v>0.20297990422590623</v>
      </c>
      <c r="P1083" s="114">
        <v>-0.92609571276330149</v>
      </c>
      <c r="Q1083" s="114">
        <v>-0.5614614962982063</v>
      </c>
      <c r="R1083" s="114">
        <v>-0.52282785981955027</v>
      </c>
      <c r="S1083" s="114">
        <v>1.1101710626505643</v>
      </c>
      <c r="T1083" s="114">
        <v>-1.2533997243922417</v>
      </c>
      <c r="U1083" s="114">
        <v>-0.55787731812079255</v>
      </c>
      <c r="V1083" s="114">
        <v>-0.29139014356009046</v>
      </c>
      <c r="W1083" s="36">
        <v>3.2501833649232199</v>
      </c>
    </row>
    <row r="1084" spans="1:23" ht="19">
      <c r="A1084" s="81">
        <v>82</v>
      </c>
      <c r="B1084" s="114">
        <v>0.26378746566226541</v>
      </c>
      <c r="C1084" s="114">
        <v>0.57490975525839061</v>
      </c>
      <c r="D1084" s="114">
        <v>0.20734819296050255</v>
      </c>
      <c r="E1084" s="114">
        <v>0.14249766162161426</v>
      </c>
      <c r="F1084" s="114">
        <v>0.60481800933474217</v>
      </c>
      <c r="G1084" s="114">
        <v>0.79350853905013596</v>
      </c>
      <c r="H1084" s="114">
        <v>0.59449017666428272</v>
      </c>
      <c r="I1084" s="114">
        <v>0.65580875980454234</v>
      </c>
      <c r="J1084" s="114">
        <v>0.75574488577677346</v>
      </c>
      <c r="K1084" s="44">
        <v>0.83037924387809592</v>
      </c>
      <c r="M1084" s="37">
        <v>82</v>
      </c>
      <c r="N1084" s="114" cm="1">
        <f t="array" ref="N1084:W1084">(TRANSPOSE(MMULT(幕後結果!$AB$37:$AK$46, TRANSPOSE(N83:W83))))</f>
        <v>-1.0780730073449116</v>
      </c>
      <c r="O1084" s="114">
        <v>0.96282253683490693</v>
      </c>
      <c r="P1084" s="114">
        <v>-1.987383511017099</v>
      </c>
      <c r="Q1084" s="114">
        <v>0.62189386906738675</v>
      </c>
      <c r="R1084" s="114">
        <v>-1.9636822289665645</v>
      </c>
      <c r="S1084" s="114">
        <v>0.3482211232507979</v>
      </c>
      <c r="T1084" s="114">
        <v>1.2053022587603968</v>
      </c>
      <c r="U1084" s="114">
        <v>0.29350664652457092</v>
      </c>
      <c r="V1084" s="114">
        <v>7.9714883598125508E-2</v>
      </c>
      <c r="W1084" s="36">
        <v>-0.46516132112243624</v>
      </c>
    </row>
    <row r="1085" spans="1:23" ht="19">
      <c r="A1085" s="81">
        <v>83</v>
      </c>
      <c r="B1085" s="114">
        <v>0.13356978797084995</v>
      </c>
      <c r="C1085" s="114">
        <v>0.91589392167824046</v>
      </c>
      <c r="D1085" s="114">
        <v>0.57709823637547641</v>
      </c>
      <c r="E1085" s="114">
        <v>0.61035820009629038</v>
      </c>
      <c r="F1085" s="114">
        <v>0.88130000489743132</v>
      </c>
      <c r="G1085" s="114">
        <v>6.3543745893174242E-2</v>
      </c>
      <c r="H1085" s="114">
        <v>0.16805426497941012</v>
      </c>
      <c r="I1085" s="114">
        <v>0.84609024286517442</v>
      </c>
      <c r="J1085" s="114">
        <v>0.48163086791046927</v>
      </c>
      <c r="K1085" s="44">
        <v>0.31426307348897486</v>
      </c>
      <c r="M1085" s="37">
        <v>83</v>
      </c>
      <c r="N1085" s="114" cm="1">
        <f t="array" ref="N1085:W1085">(TRANSPOSE(MMULT(幕後結果!$AB$37:$AK$46, TRANSPOSE(N84:W84))))</f>
        <v>1.4747786242966789</v>
      </c>
      <c r="O1085" s="114">
        <v>-0.98504825202917645</v>
      </c>
      <c r="P1085" s="114">
        <v>-6.9557870506681163E-2</v>
      </c>
      <c r="Q1085" s="114">
        <v>0.51622207734143344</v>
      </c>
      <c r="R1085" s="114">
        <v>2.2472988693486973</v>
      </c>
      <c r="S1085" s="114">
        <v>0.90113770076818667</v>
      </c>
      <c r="T1085" s="114">
        <v>0.69586088946746694</v>
      </c>
      <c r="U1085" s="114">
        <v>0.5245508465261659</v>
      </c>
      <c r="V1085" s="114">
        <v>0.98647685208162295</v>
      </c>
      <c r="W1085" s="36">
        <v>0.93591425940304318</v>
      </c>
    </row>
    <row r="1086" spans="1:23" ht="19">
      <c r="A1086" s="81">
        <v>84</v>
      </c>
      <c r="B1086" s="114">
        <v>3.7513472608573295E-2</v>
      </c>
      <c r="C1086" s="114">
        <v>0.83385602979144591</v>
      </c>
      <c r="D1086" s="114">
        <v>0.50892778615315271</v>
      </c>
      <c r="E1086" s="114">
        <v>0.79212981879640476</v>
      </c>
      <c r="F1086" s="114">
        <v>0.3532731650929537</v>
      </c>
      <c r="G1086" s="114">
        <v>0.93175553449424764</v>
      </c>
      <c r="H1086" s="114">
        <v>0.55199789803239718</v>
      </c>
      <c r="I1086" s="114">
        <v>0.34956685276315369</v>
      </c>
      <c r="J1086" s="114">
        <v>0.34858694670833246</v>
      </c>
      <c r="K1086" s="44">
        <v>0.62764372498266385</v>
      </c>
      <c r="M1086" s="37">
        <v>84</v>
      </c>
      <c r="N1086" s="114" cm="1">
        <f t="array" ref="N1086:W1086">(TRANSPOSE(MMULT(幕後結果!$AB$37:$AK$46, TRANSPOSE(N85:W85))))</f>
        <v>-1.8910045865025091</v>
      </c>
      <c r="O1086" s="114">
        <v>1.0731162216120809</v>
      </c>
      <c r="P1086" s="114">
        <v>7.9338553254995725E-2</v>
      </c>
      <c r="Q1086" s="114">
        <v>1.3539461201809919</v>
      </c>
      <c r="R1086" s="114">
        <v>-0.78221017739570486</v>
      </c>
      <c r="S1086" s="114">
        <v>-1.0536797744209312</v>
      </c>
      <c r="T1086" s="114">
        <v>-1.1060433256769768</v>
      </c>
      <c r="U1086" s="114">
        <v>-0.50648726506337205</v>
      </c>
      <c r="V1086" s="114">
        <v>-6.1399943019665781E-2</v>
      </c>
      <c r="W1086" s="36">
        <v>1.1187785617176174</v>
      </c>
    </row>
    <row r="1087" spans="1:23" ht="19">
      <c r="A1087" s="81">
        <v>85</v>
      </c>
      <c r="B1087" s="114">
        <v>0.44389031405853507</v>
      </c>
      <c r="C1087" s="114">
        <v>0.43976311517176359</v>
      </c>
      <c r="D1087" s="114">
        <v>0.59141769843012337</v>
      </c>
      <c r="E1087" s="114">
        <v>0.30645507738397249</v>
      </c>
      <c r="F1087" s="114">
        <v>0.87188071018429691</v>
      </c>
      <c r="G1087" s="114">
        <v>0.70518683402643023</v>
      </c>
      <c r="H1087" s="114">
        <v>0.99852665487723935</v>
      </c>
      <c r="I1087" s="114">
        <v>0.59127673512344137</v>
      </c>
      <c r="J1087" s="114">
        <v>5.8519693379361915E-2</v>
      </c>
      <c r="K1087" s="44">
        <v>0.61686393114454052</v>
      </c>
      <c r="M1087" s="37">
        <v>85</v>
      </c>
      <c r="N1087" s="114" cm="1">
        <f t="array" ref="N1087:W1087">(TRANSPOSE(MMULT(幕後結果!$AB$37:$AK$46, TRANSPOSE(N86:W86))))</f>
        <v>-2.5748095602336853</v>
      </c>
      <c r="O1087" s="114">
        <v>-1.8154417094849447</v>
      </c>
      <c r="P1087" s="114">
        <v>-1.1261573163595946</v>
      </c>
      <c r="Q1087" s="114">
        <v>-0.43447818526932025</v>
      </c>
      <c r="R1087" s="114">
        <v>-1.1218513560159606</v>
      </c>
      <c r="S1087" s="114">
        <v>-0.98125245592526078</v>
      </c>
      <c r="T1087" s="114">
        <v>-0.5587154997341407</v>
      </c>
      <c r="U1087" s="114">
        <v>-1.7561679899936771</v>
      </c>
      <c r="V1087" s="114">
        <v>-0.65539381113543205</v>
      </c>
      <c r="W1087" s="36">
        <v>-2.1843927817528779</v>
      </c>
    </row>
    <row r="1088" spans="1:23" ht="19">
      <c r="A1088" s="81">
        <v>86</v>
      </c>
      <c r="B1088" s="114">
        <v>0.72344724436276464</v>
      </c>
      <c r="C1088" s="114">
        <v>0.7482362569924621</v>
      </c>
      <c r="D1088" s="114">
        <v>0.29990219739621526</v>
      </c>
      <c r="E1088" s="114">
        <v>0.10178473323327375</v>
      </c>
      <c r="F1088" s="114">
        <v>0.34466548134507824</v>
      </c>
      <c r="G1088" s="114">
        <v>0.7761665025785347</v>
      </c>
      <c r="H1088" s="114">
        <v>0.66247466737181093</v>
      </c>
      <c r="I1088" s="114">
        <v>0.76485320724518191</v>
      </c>
      <c r="J1088" s="114">
        <v>0.70625531349866932</v>
      </c>
      <c r="K1088" s="44">
        <v>0.99614214550293245</v>
      </c>
      <c r="M1088" s="37">
        <v>86</v>
      </c>
      <c r="N1088" s="114" cm="1">
        <f t="array" ref="N1088:W1088">(TRANSPOSE(MMULT(幕後結果!$AB$37:$AK$46, TRANSPOSE(N87:W87))))</f>
        <v>0.20580301939556317</v>
      </c>
      <c r="O1088" s="114">
        <v>9.6889511846142112E-2</v>
      </c>
      <c r="P1088" s="114">
        <v>-1.3001732061083988</v>
      </c>
      <c r="Q1088" s="114">
        <v>0.2110330913147393</v>
      </c>
      <c r="R1088" s="114">
        <v>6.0585908304719466E-2</v>
      </c>
      <c r="S1088" s="114">
        <v>0.76367209699874916</v>
      </c>
      <c r="T1088" s="114">
        <v>-1.7511059327461105</v>
      </c>
      <c r="U1088" s="114">
        <v>1.3635522366658288</v>
      </c>
      <c r="V1088" s="114">
        <v>-0.45047489695906262</v>
      </c>
      <c r="W1088" s="36">
        <v>0.63593864184519144</v>
      </c>
    </row>
    <row r="1089" spans="1:23" ht="19">
      <c r="A1089" s="81">
        <v>87</v>
      </c>
      <c r="B1089" s="114">
        <v>0.29642807632563839</v>
      </c>
      <c r="C1089" s="114">
        <v>0.55017705142374229</v>
      </c>
      <c r="D1089" s="114">
        <v>0.69748894766071778</v>
      </c>
      <c r="E1089" s="114">
        <v>0.88628264869851692</v>
      </c>
      <c r="F1089" s="114">
        <v>0.29917974803027358</v>
      </c>
      <c r="G1089" s="114">
        <v>0.80533435931815678</v>
      </c>
      <c r="H1089" s="114">
        <v>6.5196512777143667E-4</v>
      </c>
      <c r="I1089" s="114">
        <v>0.53413717777080638</v>
      </c>
      <c r="J1089" s="114">
        <v>0.18663295607895836</v>
      </c>
      <c r="K1089" s="44">
        <v>0.69499041821716601</v>
      </c>
      <c r="M1089" s="37">
        <v>87</v>
      </c>
      <c r="N1089" s="114" cm="1">
        <f t="array" ref="N1089:W1089">(TRANSPOSE(MMULT(幕後結果!$AB$37:$AK$46, TRANSPOSE(N88:W88))))</f>
        <v>0.76357729664359208</v>
      </c>
      <c r="O1089" s="114">
        <v>-0.88938346286325165</v>
      </c>
      <c r="P1089" s="114">
        <v>0.14703644264181592</v>
      </c>
      <c r="Q1089" s="114">
        <v>-1.743103336777434</v>
      </c>
      <c r="R1089" s="114">
        <v>-0.30775844253358564</v>
      </c>
      <c r="S1089" s="114">
        <v>0.17302597706318751</v>
      </c>
      <c r="T1089" s="114">
        <v>0.18067941154992601</v>
      </c>
      <c r="U1089" s="114">
        <v>0.15799041133234115</v>
      </c>
      <c r="V1089" s="114">
        <v>0.49157693522335466</v>
      </c>
      <c r="W1089" s="36">
        <v>-0.6097990738959882</v>
      </c>
    </row>
    <row r="1090" spans="1:23" ht="19">
      <c r="A1090" s="81">
        <v>88</v>
      </c>
      <c r="B1090" s="114">
        <v>0.50225010495364275</v>
      </c>
      <c r="C1090" s="114">
        <v>0.95759340366724466</v>
      </c>
      <c r="D1090" s="114">
        <v>0.29118920852142827</v>
      </c>
      <c r="E1090" s="114">
        <v>0.26611212848432864</v>
      </c>
      <c r="F1090" s="114">
        <v>0.69922623737729861</v>
      </c>
      <c r="G1090" s="114">
        <v>0.89871963839484192</v>
      </c>
      <c r="H1090" s="114">
        <v>0.16673756568488218</v>
      </c>
      <c r="I1090" s="114">
        <v>8.2915815172986962E-2</v>
      </c>
      <c r="J1090" s="114">
        <v>0.92721845801665892</v>
      </c>
      <c r="K1090" s="44">
        <v>0.15065997071119752</v>
      </c>
      <c r="M1090" s="37">
        <v>88</v>
      </c>
      <c r="N1090" s="114" cm="1">
        <f t="array" ref="N1090:W1090">(TRANSPOSE(MMULT(幕後結果!$AB$37:$AK$46, TRANSPOSE(N89:W89))))</f>
        <v>0.60376464576051236</v>
      </c>
      <c r="O1090" s="114">
        <v>-1.0601484459294187E-2</v>
      </c>
      <c r="P1090" s="114">
        <v>-0.39524375955334656</v>
      </c>
      <c r="Q1090" s="114">
        <v>-0.16449784855763896</v>
      </c>
      <c r="R1090" s="114">
        <v>-0.53244906564619809</v>
      </c>
      <c r="S1090" s="114">
        <v>0.83440146194902631</v>
      </c>
      <c r="T1090" s="114">
        <v>-0.8368303892165978</v>
      </c>
      <c r="U1090" s="114">
        <v>0.59357624238139051</v>
      </c>
      <c r="V1090" s="114">
        <v>-0.7663969458363955</v>
      </c>
      <c r="W1090" s="36">
        <v>0.425944483490033</v>
      </c>
    </row>
    <row r="1091" spans="1:23" ht="19">
      <c r="A1091" s="81">
        <v>89</v>
      </c>
      <c r="B1091" s="114">
        <v>0.77287291313399908</v>
      </c>
      <c r="C1091" s="114">
        <v>0.54909547373628076</v>
      </c>
      <c r="D1091" s="114">
        <v>0.63563103514946317</v>
      </c>
      <c r="E1091" s="114">
        <v>0.41155153502307451</v>
      </c>
      <c r="F1091" s="114">
        <v>0.42023575464883911</v>
      </c>
      <c r="G1091" s="114">
        <v>0.17014151356306373</v>
      </c>
      <c r="H1091" s="114">
        <v>0.6061160293635337</v>
      </c>
      <c r="I1091" s="114">
        <v>0.29402848404459681</v>
      </c>
      <c r="J1091" s="114">
        <v>0.22694174659589561</v>
      </c>
      <c r="K1091" s="44">
        <v>0.23741266130885674</v>
      </c>
      <c r="M1091" s="37">
        <v>89</v>
      </c>
      <c r="N1091" s="114" cm="1">
        <f t="array" ref="N1091:W1091">(TRANSPOSE(MMULT(幕後結果!$AB$37:$AK$46, TRANSPOSE(N90:W90))))</f>
        <v>0.38780855272878911</v>
      </c>
      <c r="O1091" s="114">
        <v>3.8758728112704074E-2</v>
      </c>
      <c r="P1091" s="114">
        <v>-1.1399877993410796</v>
      </c>
      <c r="Q1091" s="114">
        <v>1.095178387718267</v>
      </c>
      <c r="R1091" s="114">
        <v>1.719316825687855</v>
      </c>
      <c r="S1091" s="114">
        <v>-0.65558874259030686</v>
      </c>
      <c r="T1091" s="114">
        <v>0.54691415135347199</v>
      </c>
      <c r="U1091" s="114">
        <v>4.755054394496816E-2</v>
      </c>
      <c r="V1091" s="114">
        <v>1.6292514137034313</v>
      </c>
      <c r="W1091" s="36">
        <v>-0.65282387750885107</v>
      </c>
    </row>
    <row r="1092" spans="1:23" ht="19">
      <c r="A1092" s="81">
        <v>90</v>
      </c>
      <c r="B1092" s="114">
        <v>0.30008758345441611</v>
      </c>
      <c r="C1092" s="114">
        <v>0.89665163719404606</v>
      </c>
      <c r="D1092" s="114">
        <v>0.86208051613284642</v>
      </c>
      <c r="E1092" s="114">
        <v>0.87428706740724249</v>
      </c>
      <c r="F1092" s="114">
        <v>0.63753665364697687</v>
      </c>
      <c r="G1092" s="114">
        <v>0.90635204948380488</v>
      </c>
      <c r="H1092" s="114">
        <v>0.37350559191264021</v>
      </c>
      <c r="I1092" s="114">
        <v>0.2395120000492994</v>
      </c>
      <c r="J1092" s="114">
        <v>0.53839576047060844</v>
      </c>
      <c r="K1092" s="44">
        <v>0.31354884403775229</v>
      </c>
      <c r="M1092" s="37">
        <v>90</v>
      </c>
      <c r="N1092" s="114" cm="1">
        <f t="array" ref="N1092:W1092">(TRANSPOSE(MMULT(幕後結果!$AB$37:$AK$46, TRANSPOSE(N91:W91))))</f>
        <v>0.40489494901359102</v>
      </c>
      <c r="O1092" s="114">
        <v>-0.70796389397358939</v>
      </c>
      <c r="P1092" s="114">
        <v>8.5884154968008303E-2</v>
      </c>
      <c r="Q1092" s="114">
        <v>-1.6499144071366263</v>
      </c>
      <c r="R1092" s="114">
        <v>0.60166731987289279</v>
      </c>
      <c r="S1092" s="114">
        <v>-0.19463102947786259</v>
      </c>
      <c r="T1092" s="114">
        <v>0.44588672121400114</v>
      </c>
      <c r="U1092" s="114">
        <v>-0.17920974482358631</v>
      </c>
      <c r="V1092" s="114">
        <v>0.75440439353163202</v>
      </c>
      <c r="W1092" s="36">
        <v>-0.131734550193359</v>
      </c>
    </row>
    <row r="1093" spans="1:23" ht="19">
      <c r="A1093" s="81">
        <v>91</v>
      </c>
      <c r="B1093" s="114">
        <v>0.35196532435464123</v>
      </c>
      <c r="C1093" s="114">
        <v>0.83532215015889766</v>
      </c>
      <c r="D1093" s="114">
        <v>0.50971456493327039</v>
      </c>
      <c r="E1093" s="114">
        <v>0.80307897973281483</v>
      </c>
      <c r="F1093" s="114">
        <v>0.73676935771444141</v>
      </c>
      <c r="G1093" s="114">
        <v>7.7420129259001103E-2</v>
      </c>
      <c r="H1093" s="114">
        <v>0.82301551565433462</v>
      </c>
      <c r="I1093" s="114">
        <v>0.55901528594902405</v>
      </c>
      <c r="J1093" s="114">
        <v>0.28981336516137501</v>
      </c>
      <c r="K1093" s="44">
        <v>0.97838460163591545</v>
      </c>
      <c r="M1093" s="37">
        <v>91</v>
      </c>
      <c r="N1093" s="114" cm="1">
        <f t="array" ref="N1093:W1093">(TRANSPOSE(MMULT(幕後結果!$AB$37:$AK$46, TRANSPOSE(N92:W92))))</f>
        <v>0.38679724435288382</v>
      </c>
      <c r="O1093" s="114">
        <v>-1.046048392888002</v>
      </c>
      <c r="P1093" s="114">
        <v>0.89518634692126409</v>
      </c>
      <c r="Q1093" s="114">
        <v>0.15203156357016306</v>
      </c>
      <c r="R1093" s="114">
        <v>1.3000448252801116</v>
      </c>
      <c r="S1093" s="114">
        <v>-1.388185705244388</v>
      </c>
      <c r="T1093" s="114">
        <v>1.5161976342659362</v>
      </c>
      <c r="U1093" s="114">
        <v>0.32188060340171887</v>
      </c>
      <c r="V1093" s="114">
        <v>0.92841179828386122</v>
      </c>
      <c r="W1093" s="36">
        <v>-0.67290378163091624</v>
      </c>
    </row>
    <row r="1094" spans="1:23" ht="19">
      <c r="A1094" s="81">
        <v>92</v>
      </c>
      <c r="B1094" s="114">
        <v>0.30443377401818261</v>
      </c>
      <c r="C1094" s="114">
        <v>0.60778760412953159</v>
      </c>
      <c r="D1094" s="114">
        <v>0.50817116260268391</v>
      </c>
      <c r="E1094" s="114">
        <v>0.94690703163956869</v>
      </c>
      <c r="F1094" s="114">
        <v>0.58859564423716559</v>
      </c>
      <c r="G1094" s="114">
        <v>0.32833454804624718</v>
      </c>
      <c r="H1094" s="114">
        <v>5.7084682074302506E-2</v>
      </c>
      <c r="I1094" s="114">
        <v>0.88024870227912655</v>
      </c>
      <c r="J1094" s="114">
        <v>0.57754348408883271</v>
      </c>
      <c r="K1094" s="44">
        <v>0.56445750196873057</v>
      </c>
      <c r="M1094" s="37">
        <v>92</v>
      </c>
      <c r="N1094" s="114" cm="1">
        <f t="array" ref="N1094:W1094">(TRANSPOSE(MMULT(幕後結果!$AB$37:$AK$46, TRANSPOSE(N93:W93))))</f>
        <v>0.5758420257240604</v>
      </c>
      <c r="O1094" s="114">
        <v>1.3249197439530831</v>
      </c>
      <c r="P1094" s="114">
        <v>1.3362783766626802</v>
      </c>
      <c r="Q1094" s="114">
        <v>1.055803571522705</v>
      </c>
      <c r="R1094" s="114">
        <v>-7.7300926301607009E-2</v>
      </c>
      <c r="S1094" s="114">
        <v>5.7514744214470448E-2</v>
      </c>
      <c r="T1094" s="114">
        <v>-0.44339085730297634</v>
      </c>
      <c r="U1094" s="114">
        <v>1.1652907537311665</v>
      </c>
      <c r="V1094" s="114">
        <v>5.2544487534822437E-4</v>
      </c>
      <c r="W1094" s="36">
        <v>-0.2317580252399607</v>
      </c>
    </row>
    <row r="1095" spans="1:23" ht="19">
      <c r="A1095" s="81">
        <v>93</v>
      </c>
      <c r="B1095" s="114">
        <v>0.73262537586696475</v>
      </c>
      <c r="C1095" s="114">
        <v>0.23199510874133433</v>
      </c>
      <c r="D1095" s="114">
        <v>0.56797145097954971</v>
      </c>
      <c r="E1095" s="114">
        <v>0.84669340097226309</v>
      </c>
      <c r="F1095" s="114">
        <v>0.13661652740801888</v>
      </c>
      <c r="G1095" s="114">
        <v>0.83428294896979049</v>
      </c>
      <c r="H1095" s="114">
        <v>0.63382446671463244</v>
      </c>
      <c r="I1095" s="114">
        <v>0.41216306517831325</v>
      </c>
      <c r="J1095" s="114">
        <v>0.36723854237550846</v>
      </c>
      <c r="K1095" s="44">
        <v>0.80581487738692048</v>
      </c>
      <c r="M1095" s="37">
        <v>93</v>
      </c>
      <c r="N1095" s="114" cm="1">
        <f t="array" ref="N1095:W1095">(TRANSPOSE(MMULT(幕後結果!$AB$37:$AK$46, TRANSPOSE(N94:W94))))</f>
        <v>-0.60535223594335585</v>
      </c>
      <c r="O1095" s="114">
        <v>-2.4299241140212775</v>
      </c>
      <c r="P1095" s="114">
        <v>-2.5683727139813199</v>
      </c>
      <c r="Q1095" s="114">
        <v>0.25766791297316227</v>
      </c>
      <c r="R1095" s="114">
        <v>-0.56606977638655209</v>
      </c>
      <c r="S1095" s="114">
        <v>-1.1845480568036075</v>
      </c>
      <c r="T1095" s="114">
        <v>-0.41339622206568777</v>
      </c>
      <c r="U1095" s="114">
        <v>0.45988091976434076</v>
      </c>
      <c r="V1095" s="114">
        <v>-9.2882271236535696E-3</v>
      </c>
      <c r="W1095" s="36">
        <v>-2.3714047701172123</v>
      </c>
    </row>
    <row r="1096" spans="1:23" ht="19">
      <c r="A1096" s="81">
        <v>94</v>
      </c>
      <c r="B1096" s="114">
        <v>0.17622180505507035</v>
      </c>
      <c r="C1096" s="114">
        <v>0.60184047406233865</v>
      </c>
      <c r="D1096" s="114">
        <v>0.8438368240619718</v>
      </c>
      <c r="E1096" s="114">
        <v>0.70747236798811519</v>
      </c>
      <c r="F1096" s="114">
        <v>0.41787521193559773</v>
      </c>
      <c r="G1096" s="114">
        <v>0.94498434956322241</v>
      </c>
      <c r="H1096" s="114">
        <v>0.99682492570307857</v>
      </c>
      <c r="I1096" s="114">
        <v>0.93409098413006375</v>
      </c>
      <c r="J1096" s="114">
        <v>0.37387487763426752</v>
      </c>
      <c r="K1096" s="44">
        <v>0.44553204426683002</v>
      </c>
      <c r="M1096" s="37">
        <v>94</v>
      </c>
      <c r="N1096" s="114" cm="1">
        <f t="array" ref="N1096:W1096">(TRANSPOSE(MMULT(幕後結果!$AB$37:$AK$46, TRANSPOSE(N95:W95))))</f>
        <v>-1.3193619514836497</v>
      </c>
      <c r="O1096" s="114">
        <v>-0.91260751090797565</v>
      </c>
      <c r="P1096" s="114">
        <v>-0.46083619325933339</v>
      </c>
      <c r="Q1096" s="114">
        <v>1.4409129149961732</v>
      </c>
      <c r="R1096" s="114">
        <v>-1.3522740541856106</v>
      </c>
      <c r="S1096" s="114">
        <v>-0.4007697499818329</v>
      </c>
      <c r="T1096" s="114">
        <v>-0.44613656020236075</v>
      </c>
      <c r="U1096" s="114">
        <v>0.58838214121883559</v>
      </c>
      <c r="V1096" s="114">
        <v>-3.11425635325479</v>
      </c>
      <c r="W1096" s="36">
        <v>-1.5452462631713133</v>
      </c>
    </row>
    <row r="1097" spans="1:23" ht="19">
      <c r="A1097" s="81">
        <v>95</v>
      </c>
      <c r="B1097" s="114">
        <v>0.40220005784956636</v>
      </c>
      <c r="C1097" s="114">
        <v>0.17780725014751519</v>
      </c>
      <c r="D1097" s="114">
        <v>0.87349006600369838</v>
      </c>
      <c r="E1097" s="114">
        <v>0.82725549730796999</v>
      </c>
      <c r="F1097" s="114">
        <v>0.83538626587494402</v>
      </c>
      <c r="G1097" s="114">
        <v>0.57590539429002807</v>
      </c>
      <c r="H1097" s="114">
        <v>0.76997603403586345</v>
      </c>
      <c r="I1097" s="114">
        <v>0.87545899431084306</v>
      </c>
      <c r="J1097" s="114">
        <v>0.27264591699413332</v>
      </c>
      <c r="K1097" s="44">
        <v>0.60752606927838504</v>
      </c>
      <c r="M1097" s="37">
        <v>95</v>
      </c>
      <c r="N1097" s="114" cm="1">
        <f t="array" ref="N1097:W1097">(TRANSPOSE(MMULT(幕後結果!$AB$37:$AK$46, TRANSPOSE(N96:W96))))</f>
        <v>-1.4713291508050392</v>
      </c>
      <c r="O1097" s="114">
        <v>1.453948164414659</v>
      </c>
      <c r="P1097" s="114">
        <v>-1.2456121156704907</v>
      </c>
      <c r="Q1097" s="114">
        <v>1.4594759064705514</v>
      </c>
      <c r="R1097" s="114">
        <v>-0.68748267952459785</v>
      </c>
      <c r="S1097" s="114">
        <v>5.912097224081414E-2</v>
      </c>
      <c r="T1097" s="114">
        <v>-1.2183672028406605</v>
      </c>
      <c r="U1097" s="114">
        <v>-0.8623474108750786</v>
      </c>
      <c r="V1097" s="114">
        <v>-0.96616955698722462</v>
      </c>
      <c r="W1097" s="36">
        <v>-0.67870836271656931</v>
      </c>
    </row>
    <row r="1098" spans="1:23" ht="19">
      <c r="A1098" s="81">
        <v>96</v>
      </c>
      <c r="B1098" s="114">
        <v>0.78365234453306631</v>
      </c>
      <c r="C1098" s="114">
        <v>0.66914677173634329</v>
      </c>
      <c r="D1098" s="114">
        <v>0.15004195074469862</v>
      </c>
      <c r="E1098" s="114">
        <v>0.85035844472916167</v>
      </c>
      <c r="F1098" s="114">
        <v>0.51478699141709283</v>
      </c>
      <c r="G1098" s="114">
        <v>0.97212532849905675</v>
      </c>
      <c r="H1098" s="114">
        <v>0.88564303631178465</v>
      </c>
      <c r="I1098" s="114">
        <v>0.29220344115372243</v>
      </c>
      <c r="J1098" s="114">
        <v>0.72883700791065498</v>
      </c>
      <c r="K1098" s="44">
        <v>0.54208194906961471</v>
      </c>
      <c r="M1098" s="37">
        <v>96</v>
      </c>
      <c r="N1098" s="114" cm="1">
        <f t="array" ref="N1098:W1098">(TRANSPOSE(MMULT(幕後結果!$AB$37:$AK$46, TRANSPOSE(N97:W97))))</f>
        <v>0.51726711491345501</v>
      </c>
      <c r="O1098" s="114">
        <v>-8.5837871011049727E-2</v>
      </c>
      <c r="P1098" s="114">
        <v>2.6409949251749096</v>
      </c>
      <c r="Q1098" s="114">
        <v>0.14544246812995221</v>
      </c>
      <c r="R1098" s="114">
        <v>1.5009072742257774</v>
      </c>
      <c r="S1098" s="114">
        <v>2.0728396087913774</v>
      </c>
      <c r="T1098" s="114">
        <v>0.64702810399181598</v>
      </c>
      <c r="U1098" s="114">
        <v>1.7746960978641608</v>
      </c>
      <c r="V1098" s="114">
        <v>-0.34762509457136259</v>
      </c>
      <c r="W1098" s="36">
        <v>-3.6525432575403527E-2</v>
      </c>
    </row>
    <row r="1099" spans="1:23" ht="19">
      <c r="A1099" s="81">
        <v>97</v>
      </c>
      <c r="B1099" s="114">
        <v>0.15560974638678604</v>
      </c>
      <c r="C1099" s="114">
        <v>0.21719635166840723</v>
      </c>
      <c r="D1099" s="114">
        <v>0.63944899281287593</v>
      </c>
      <c r="E1099" s="114">
        <v>0.49092012226646098</v>
      </c>
      <c r="F1099" s="114">
        <v>0.39994851180351865</v>
      </c>
      <c r="G1099" s="114">
        <v>0.83765395286384514</v>
      </c>
      <c r="H1099" s="114">
        <v>0.80163044585719323</v>
      </c>
      <c r="I1099" s="114">
        <v>0.13703775615019143</v>
      </c>
      <c r="J1099" s="114">
        <v>0.96918782739831233</v>
      </c>
      <c r="K1099" s="44">
        <v>0.80398601282629434</v>
      </c>
      <c r="M1099" s="37">
        <v>97</v>
      </c>
      <c r="N1099" s="114" cm="1">
        <f t="array" ref="N1099:W1099">(TRANSPOSE(MMULT(幕後結果!$AB$37:$AK$46, TRANSPOSE(N98:W98))))</f>
        <v>-2.1428891944973776</v>
      </c>
      <c r="O1099" s="114">
        <v>0.73607643440582327</v>
      </c>
      <c r="P1099" s="114">
        <v>-0.68317716754686808</v>
      </c>
      <c r="Q1099" s="114">
        <v>1.666787399733128</v>
      </c>
      <c r="R1099" s="114">
        <v>0.22941695028333581</v>
      </c>
      <c r="S1099" s="114">
        <v>0.8461731547003154</v>
      </c>
      <c r="T1099" s="114">
        <v>-5.1754531028427475E-2</v>
      </c>
      <c r="U1099" s="114">
        <v>0.62258946101872903</v>
      </c>
      <c r="V1099" s="114">
        <v>-0.17165291322565152</v>
      </c>
      <c r="W1099" s="36">
        <v>1.0952402518806943</v>
      </c>
    </row>
    <row r="1100" spans="1:23" ht="19">
      <c r="A1100" s="81">
        <v>98</v>
      </c>
      <c r="B1100" s="114">
        <v>6.7770922871046135E-2</v>
      </c>
      <c r="C1100" s="114">
        <v>0.8334844710896725</v>
      </c>
      <c r="D1100" s="114">
        <v>0.13812048056034176</v>
      </c>
      <c r="E1100" s="114">
        <v>0.63474589063941367</v>
      </c>
      <c r="F1100" s="114">
        <v>0.86527681150025137</v>
      </c>
      <c r="G1100" s="114">
        <v>0.1356262100229424</v>
      </c>
      <c r="H1100" s="114">
        <v>0.78311503115108216</v>
      </c>
      <c r="I1100" s="114">
        <v>0.29389736168070968</v>
      </c>
      <c r="J1100" s="114">
        <v>8.6903085589483009E-2</v>
      </c>
      <c r="K1100" s="44">
        <v>0.83574685993743758</v>
      </c>
      <c r="M1100" s="37">
        <v>98</v>
      </c>
      <c r="N1100" s="114" cm="1">
        <f t="array" ref="N1100:W1100">(TRANSPOSE(MMULT(幕後結果!$AB$37:$AK$46, TRANSPOSE(N99:W99))))</f>
        <v>-0.30243936454982484</v>
      </c>
      <c r="O1100" s="114">
        <v>0.26714537771910757</v>
      </c>
      <c r="P1100" s="114">
        <v>1.2745012263898254</v>
      </c>
      <c r="Q1100" s="114">
        <v>0.809598068956914</v>
      </c>
      <c r="R1100" s="114">
        <v>-4.3751488850478637E-3</v>
      </c>
      <c r="S1100" s="114">
        <v>0.39355541590887166</v>
      </c>
      <c r="T1100" s="114">
        <v>1.2830744594191592</v>
      </c>
      <c r="U1100" s="114">
        <v>0.20583564573171947</v>
      </c>
      <c r="V1100" s="114">
        <v>0.18118206999342484</v>
      </c>
      <c r="W1100" s="36">
        <v>1.4376944133862248</v>
      </c>
    </row>
    <row r="1101" spans="1:23" ht="19">
      <c r="A1101" s="81">
        <v>99</v>
      </c>
      <c r="B1101" s="114">
        <v>0.56322416943338771</v>
      </c>
      <c r="C1101" s="114">
        <v>0.91110111530293136</v>
      </c>
      <c r="D1101" s="114">
        <v>0.61743911733655854</v>
      </c>
      <c r="E1101" s="114">
        <v>0.33550745505833879</v>
      </c>
      <c r="F1101" s="114">
        <v>0.1587952926458418</v>
      </c>
      <c r="G1101" s="114">
        <v>0.51285771908449118</v>
      </c>
      <c r="H1101" s="114">
        <v>0.1292673774964006</v>
      </c>
      <c r="I1101" s="114">
        <v>0.96790523681362206</v>
      </c>
      <c r="J1101" s="114">
        <v>8.2298086848583862E-2</v>
      </c>
      <c r="K1101" s="44">
        <v>0.78550481970519104</v>
      </c>
      <c r="M1101" s="37">
        <v>99</v>
      </c>
      <c r="N1101" s="114" cm="1">
        <f t="array" ref="N1101:W1101">(TRANSPOSE(MMULT(幕後結果!$AB$37:$AK$46, TRANSPOSE(N100:W100))))</f>
        <v>2.4378238619733104</v>
      </c>
      <c r="O1101" s="114">
        <v>1.1051695087934399</v>
      </c>
      <c r="P1101" s="114">
        <v>0.53207931559100108</v>
      </c>
      <c r="Q1101" s="114">
        <v>0.27351085127128716</v>
      </c>
      <c r="R1101" s="114">
        <v>-0.15211177107128226</v>
      </c>
      <c r="S1101" s="114">
        <v>0.78642770009175467</v>
      </c>
      <c r="T1101" s="114">
        <v>0.25414330651459094</v>
      </c>
      <c r="U1101" s="114">
        <v>0.76831014412905319</v>
      </c>
      <c r="V1101" s="114">
        <v>-1.5194610585706076</v>
      </c>
      <c r="W1101" s="36">
        <v>0.42962223844659958</v>
      </c>
    </row>
    <row r="1102" spans="1:23" ht="19">
      <c r="A1102" s="81">
        <v>100</v>
      </c>
      <c r="B1102" s="114">
        <v>5.452536838044697E-2</v>
      </c>
      <c r="C1102" s="114">
        <v>0.49024026719390612</v>
      </c>
      <c r="D1102" s="114">
        <v>0.84185899817011345</v>
      </c>
      <c r="E1102" s="114">
        <v>0.77533534798632076</v>
      </c>
      <c r="F1102" s="114">
        <v>0.68814287818036579</v>
      </c>
      <c r="G1102" s="114">
        <v>0.17597037825469575</v>
      </c>
      <c r="H1102" s="114">
        <v>0.10856036609317821</v>
      </c>
      <c r="I1102" s="114">
        <v>0.38462307182540156</v>
      </c>
      <c r="J1102" s="114">
        <v>0.78842200092969472</v>
      </c>
      <c r="K1102" s="44">
        <v>0.85869300133824966</v>
      </c>
      <c r="M1102" s="37">
        <v>100</v>
      </c>
      <c r="N1102" s="114" cm="1">
        <f t="array" ref="N1102:W1102">(TRANSPOSE(MMULT(幕後結果!$AB$37:$AK$46, TRANSPOSE(N101:W101))))</f>
        <v>-1.1579297218521662</v>
      </c>
      <c r="O1102" s="114">
        <v>0.28441812463142613</v>
      </c>
      <c r="P1102" s="114">
        <v>-1.5937684036307798</v>
      </c>
      <c r="Q1102" s="114">
        <v>1.694098104407133</v>
      </c>
      <c r="R1102" s="114">
        <v>-6.2839789541642432E-5</v>
      </c>
      <c r="S1102" s="114">
        <v>0.79522743130680706</v>
      </c>
      <c r="T1102" s="114">
        <v>3.4396500869612878E-2</v>
      </c>
      <c r="U1102" s="114">
        <v>0.63980755352981578</v>
      </c>
      <c r="V1102" s="114">
        <v>-0.75838127730967175</v>
      </c>
      <c r="W1102" s="36">
        <v>6.8443167224918472E-2</v>
      </c>
    </row>
    <row r="1103" spans="1:23" ht="19">
      <c r="A1103" s="81">
        <v>101</v>
      </c>
      <c r="B1103" s="114">
        <v>0.33101878060808843</v>
      </c>
      <c r="C1103" s="114">
        <v>0.27154762521557196</v>
      </c>
      <c r="D1103" s="114">
        <v>0.91374909123020265</v>
      </c>
      <c r="E1103" s="114">
        <v>0.10438340273514179</v>
      </c>
      <c r="F1103" s="114">
        <v>0.84767460174762466</v>
      </c>
      <c r="G1103" s="114">
        <v>0.90965949088304843</v>
      </c>
      <c r="H1103" s="114">
        <v>0.54228935594881822</v>
      </c>
      <c r="I1103" s="114">
        <v>0.61380168160338111</v>
      </c>
      <c r="J1103" s="114">
        <v>0.53791123208688907</v>
      </c>
      <c r="K1103" s="44">
        <v>0.28601603569041223</v>
      </c>
      <c r="M1103" s="37">
        <v>101</v>
      </c>
      <c r="N1103" s="114" cm="1">
        <f t="array" ref="N1103:W1103">(TRANSPOSE(MMULT(幕後結果!$AB$37:$AK$46, TRANSPOSE(N102:W102))))</f>
        <v>-0.33047514748395274</v>
      </c>
      <c r="O1103" s="114">
        <v>-1.5590832286529608</v>
      </c>
      <c r="P1103" s="114">
        <v>-0.77887786227735267</v>
      </c>
      <c r="Q1103" s="114">
        <v>1.0174785710479661</v>
      </c>
      <c r="R1103" s="114">
        <v>0.95490062672673592</v>
      </c>
      <c r="S1103" s="114">
        <v>-0.29394729019911892</v>
      </c>
      <c r="T1103" s="114">
        <v>0.40604527059459888</v>
      </c>
      <c r="U1103" s="114">
        <v>0.56418689285005619</v>
      </c>
      <c r="V1103" s="114">
        <v>4.7321332444594799E-2</v>
      </c>
      <c r="W1103" s="36">
        <v>-9.4098604616110193E-3</v>
      </c>
    </row>
    <row r="1104" spans="1:23" ht="19">
      <c r="A1104" s="81">
        <v>102</v>
      </c>
      <c r="B1104" s="114">
        <v>0.95373942382608168</v>
      </c>
      <c r="C1104" s="114">
        <v>0.38775844306284024</v>
      </c>
      <c r="D1104" s="114">
        <v>0.21323467548060338</v>
      </c>
      <c r="E1104" s="114">
        <v>7.8783254356438626E-2</v>
      </c>
      <c r="F1104" s="114">
        <v>0.80215581533033697</v>
      </c>
      <c r="G1104" s="114">
        <v>7.840669091758512E-3</v>
      </c>
      <c r="H1104" s="114">
        <v>0.39034883304203416</v>
      </c>
      <c r="I1104" s="114">
        <v>0.30355096633698686</v>
      </c>
      <c r="J1104" s="114">
        <v>0.90680164887740045</v>
      </c>
      <c r="K1104" s="44">
        <v>0.42113687823940515</v>
      </c>
      <c r="M1104" s="37">
        <v>102</v>
      </c>
      <c r="N1104" s="114" cm="1">
        <f t="array" ref="N1104:W1104">(TRANSPOSE(MMULT(幕後結果!$AB$37:$AK$46, TRANSPOSE(N103:W103))))</f>
        <v>-1.1538698243412524</v>
      </c>
      <c r="O1104" s="114">
        <v>-1.1837145180773481</v>
      </c>
      <c r="P1104" s="114">
        <v>0.41929668914390361</v>
      </c>
      <c r="Q1104" s="114">
        <v>1.4260167830736605</v>
      </c>
      <c r="R1104" s="114">
        <v>-0.52473795421121405</v>
      </c>
      <c r="S1104" s="114">
        <v>1.0537618084868567</v>
      </c>
      <c r="T1104" s="114">
        <v>0.22023842765957369</v>
      </c>
      <c r="U1104" s="114">
        <v>0.99720291435965658</v>
      </c>
      <c r="V1104" s="114">
        <v>-1.1241911538642961</v>
      </c>
      <c r="W1104" s="36">
        <v>-0.91332815371220666</v>
      </c>
    </row>
    <row r="1105" spans="1:23" ht="19">
      <c r="A1105" s="81">
        <v>103</v>
      </c>
      <c r="B1105" s="114">
        <v>0.29079288937398662</v>
      </c>
      <c r="C1105" s="114">
        <v>2.6679986288189461E-2</v>
      </c>
      <c r="D1105" s="114">
        <v>0.38036054930549223</v>
      </c>
      <c r="E1105" s="114">
        <v>0.14552944961865655</v>
      </c>
      <c r="F1105" s="114">
        <v>0.44116411695329427</v>
      </c>
      <c r="G1105" s="114">
        <v>6.6451574248185263E-2</v>
      </c>
      <c r="H1105" s="114">
        <v>4.0235431101386832E-2</v>
      </c>
      <c r="I1105" s="114">
        <v>0.44541251268226434</v>
      </c>
      <c r="J1105" s="114">
        <v>0.9127503341598282</v>
      </c>
      <c r="K1105" s="44">
        <v>0.88985155970686769</v>
      </c>
      <c r="M1105" s="37">
        <v>103</v>
      </c>
      <c r="N1105" s="114" cm="1">
        <f t="array" ref="N1105:W1105">(TRANSPOSE(MMULT(幕後結果!$AB$37:$AK$46, TRANSPOSE(N104:W104))))</f>
        <v>0.30737379386861713</v>
      </c>
      <c r="O1105" s="114">
        <v>0.95152481028640035</v>
      </c>
      <c r="P1105" s="114">
        <v>1.6536237397604543</v>
      </c>
      <c r="Q1105" s="114">
        <v>0.4544948136340568</v>
      </c>
      <c r="R1105" s="114">
        <v>0.40106277086681674</v>
      </c>
      <c r="S1105" s="114">
        <v>1.8800972196293464</v>
      </c>
      <c r="T1105" s="114">
        <v>-6.8223374506027779E-2</v>
      </c>
      <c r="U1105" s="114">
        <v>-0.30886938635643857</v>
      </c>
      <c r="V1105" s="114">
        <v>0.98922011963343115</v>
      </c>
      <c r="W1105" s="36">
        <v>0.22787995812081507</v>
      </c>
    </row>
    <row r="1106" spans="1:23" ht="19">
      <c r="A1106" s="81">
        <v>104</v>
      </c>
      <c r="B1106" s="114">
        <v>0.54128025194827889</v>
      </c>
      <c r="C1106" s="114">
        <v>0.40345823302798944</v>
      </c>
      <c r="D1106" s="114">
        <v>0.90521449574153423</v>
      </c>
      <c r="E1106" s="114">
        <v>0.28230294339751483</v>
      </c>
      <c r="F1106" s="114">
        <v>0.40152745436046167</v>
      </c>
      <c r="G1106" s="114">
        <v>0.61591967911566936</v>
      </c>
      <c r="H1106" s="114">
        <v>0.6853441340950448</v>
      </c>
      <c r="I1106" s="114">
        <v>0.80219588422125221</v>
      </c>
      <c r="J1106" s="114">
        <v>0.23586434637366649</v>
      </c>
      <c r="K1106" s="44">
        <v>0.26385874197431236</v>
      </c>
      <c r="M1106" s="37">
        <v>104</v>
      </c>
      <c r="N1106" s="114" cm="1">
        <f t="array" ref="N1106:W1106">(TRANSPOSE(MMULT(幕後結果!$AB$37:$AK$46, TRANSPOSE(N105:W105))))</f>
        <v>0.29909378814821758</v>
      </c>
      <c r="O1106" s="114">
        <v>0.6679095294444537</v>
      </c>
      <c r="P1106" s="114">
        <v>-0.33943628376213464</v>
      </c>
      <c r="Q1106" s="114">
        <v>1.9034635036015303E-2</v>
      </c>
      <c r="R1106" s="114">
        <v>1.2619826230320244</v>
      </c>
      <c r="S1106" s="114">
        <v>1.1630458022303498</v>
      </c>
      <c r="T1106" s="114">
        <v>0.51725837332520475</v>
      </c>
      <c r="U1106" s="114">
        <v>0.16469393728644974</v>
      </c>
      <c r="V1106" s="114">
        <v>0.39724413098883926</v>
      </c>
      <c r="W1106" s="36">
        <v>-6.4096273119674585E-2</v>
      </c>
    </row>
    <row r="1107" spans="1:23" ht="19">
      <c r="A1107" s="81">
        <v>105</v>
      </c>
      <c r="B1107" s="114">
        <v>0.33037302654768297</v>
      </c>
      <c r="C1107" s="114">
        <v>5.8823328697386712E-2</v>
      </c>
      <c r="D1107" s="114">
        <v>0.38304152119848944</v>
      </c>
      <c r="E1107" s="114">
        <v>0.67322418288713615</v>
      </c>
      <c r="F1107" s="114">
        <v>0.91501752853184803</v>
      </c>
      <c r="G1107" s="114">
        <v>0.68302938099954602</v>
      </c>
      <c r="H1107" s="114">
        <v>0.68701240889932969</v>
      </c>
      <c r="I1107" s="114">
        <v>0.86319474267551288</v>
      </c>
      <c r="J1107" s="114">
        <v>0.15066850783576125</v>
      </c>
      <c r="K1107" s="44">
        <v>0.7084449864291078</v>
      </c>
      <c r="M1107" s="37">
        <v>105</v>
      </c>
      <c r="N1107" s="114" cm="1">
        <f t="array" ref="N1107:W1107">(TRANSPOSE(MMULT(幕後結果!$AB$37:$AK$46, TRANSPOSE(N106:W106))))</f>
        <v>1.701434752746529</v>
      </c>
      <c r="O1107" s="114">
        <v>1.3334018541723913</v>
      </c>
      <c r="P1107" s="114">
        <v>3.8490476046374567</v>
      </c>
      <c r="Q1107" s="114">
        <v>1.1049798149698904</v>
      </c>
      <c r="R1107" s="114">
        <v>0.72764560019532976</v>
      </c>
      <c r="S1107" s="114">
        <v>0.53165921890529455</v>
      </c>
      <c r="T1107" s="114">
        <v>0.98503693371810974</v>
      </c>
      <c r="U1107" s="114">
        <v>1.5976327002931918</v>
      </c>
      <c r="V1107" s="114">
        <v>-1.6336487341950923E-2</v>
      </c>
      <c r="W1107" s="36">
        <v>1.0739870896117456</v>
      </c>
    </row>
    <row r="1108" spans="1:23" ht="19">
      <c r="A1108" s="81">
        <v>106</v>
      </c>
      <c r="B1108" s="114">
        <v>0.24341137015709324</v>
      </c>
      <c r="C1108" s="114">
        <v>0.78179798051748395</v>
      </c>
      <c r="D1108" s="114">
        <v>0.33457963451651906</v>
      </c>
      <c r="E1108" s="114">
        <v>0.95020722879223629</v>
      </c>
      <c r="F1108" s="114">
        <v>0.72383635575036109</v>
      </c>
      <c r="G1108" s="114">
        <v>0.60457386008527259</v>
      </c>
      <c r="H1108" s="114">
        <v>0.90462488855036782</v>
      </c>
      <c r="I1108" s="114">
        <v>0.92461714276689655</v>
      </c>
      <c r="J1108" s="114">
        <v>0.15408389845679427</v>
      </c>
      <c r="K1108" s="44">
        <v>0.97098329584550735</v>
      </c>
      <c r="M1108" s="37">
        <v>106</v>
      </c>
      <c r="N1108" s="114" cm="1">
        <f t="array" ref="N1108:W1108">(TRANSPOSE(MMULT(幕後結果!$AB$37:$AK$46, TRANSPOSE(N107:W107))))</f>
        <v>-0.48330846099745067</v>
      </c>
      <c r="O1108" s="114">
        <v>1.2121241108351815</v>
      </c>
      <c r="P1108" s="114">
        <v>-1.0286512054914729</v>
      </c>
      <c r="Q1108" s="114">
        <v>-1.165661521786985</v>
      </c>
      <c r="R1108" s="114">
        <v>0.31257632985347206</v>
      </c>
      <c r="S1108" s="114">
        <v>1.8240956475506056</v>
      </c>
      <c r="T1108" s="114">
        <v>-0.37504716430982382</v>
      </c>
      <c r="U1108" s="114">
        <v>-1.4056238589244994</v>
      </c>
      <c r="V1108" s="114">
        <v>8.7088770376174407E-2</v>
      </c>
      <c r="W1108" s="36">
        <v>0.5796074928129189</v>
      </c>
    </row>
    <row r="1109" spans="1:23" ht="19">
      <c r="A1109" s="81">
        <v>107</v>
      </c>
      <c r="B1109" s="114">
        <v>0.75784571222827268</v>
      </c>
      <c r="C1109" s="114">
        <v>0.43132659594032852</v>
      </c>
      <c r="D1109" s="114">
        <v>0.64254524910974364</v>
      </c>
      <c r="E1109" s="114">
        <v>0.59575597350070364</v>
      </c>
      <c r="F1109" s="114">
        <v>1.163825220435144E-2</v>
      </c>
      <c r="G1109" s="114">
        <v>0.77539546069516252</v>
      </c>
      <c r="H1109" s="114">
        <v>0.36981920453150385</v>
      </c>
      <c r="I1109" s="114">
        <v>0.31883580446638149</v>
      </c>
      <c r="J1109" s="114">
        <v>0.86872732619881265</v>
      </c>
      <c r="K1109" s="44">
        <v>0.83638916135763886</v>
      </c>
      <c r="M1109" s="37">
        <v>107</v>
      </c>
      <c r="N1109" s="114" cm="1">
        <f t="array" ref="N1109:W1109">(TRANSPOSE(MMULT(幕後結果!$AB$37:$AK$46, TRANSPOSE(N108:W108))))</f>
        <v>0.68574006505639806</v>
      </c>
      <c r="O1109" s="114">
        <v>0.5752728768634332</v>
      </c>
      <c r="P1109" s="114">
        <v>-0.51203545735407452</v>
      </c>
      <c r="Q1109" s="114">
        <v>0.54966789321296883</v>
      </c>
      <c r="R1109" s="114">
        <v>1.71541918534843</v>
      </c>
      <c r="S1109" s="114">
        <v>-0.53868175319855705</v>
      </c>
      <c r="T1109" s="114">
        <v>-0.55747349022580939</v>
      </c>
      <c r="U1109" s="114">
        <v>-0.8735297031067083</v>
      </c>
      <c r="V1109" s="114">
        <v>-6.5628641359436024E-2</v>
      </c>
      <c r="W1109" s="36">
        <v>0.67596737725409994</v>
      </c>
    </row>
    <row r="1110" spans="1:23" ht="19">
      <c r="A1110" s="81">
        <v>108</v>
      </c>
      <c r="B1110" s="114">
        <v>1.8445783344786637E-2</v>
      </c>
      <c r="C1110" s="114">
        <v>0.99299857062867392</v>
      </c>
      <c r="D1110" s="114">
        <v>0.27021071470906866</v>
      </c>
      <c r="E1110" s="114">
        <v>0.57888946637176075</v>
      </c>
      <c r="F1110" s="114">
        <v>0.8471315742998653</v>
      </c>
      <c r="G1110" s="114">
        <v>0.36733861047560956</v>
      </c>
      <c r="H1110" s="114">
        <v>0.22109431297915094</v>
      </c>
      <c r="I1110" s="114">
        <v>0.82690811314663848</v>
      </c>
      <c r="J1110" s="114">
        <v>0.26079675823880732</v>
      </c>
      <c r="K1110" s="44">
        <v>0.6406799277331261</v>
      </c>
      <c r="M1110" s="37">
        <v>108</v>
      </c>
      <c r="N1110" s="114" cm="1">
        <f t="array" ref="N1110:W1110">(TRANSPOSE(MMULT(幕後結果!$AB$37:$AK$46, TRANSPOSE(N109:W109))))</f>
        <v>-2.1824530007736831</v>
      </c>
      <c r="O1110" s="114">
        <v>-0.53237184898509793</v>
      </c>
      <c r="P1110" s="114">
        <v>-6.5444174672681488E-2</v>
      </c>
      <c r="Q1110" s="114">
        <v>-0.11542786499260541</v>
      </c>
      <c r="R1110" s="114">
        <v>-0.84672076363154858</v>
      </c>
      <c r="S1110" s="114">
        <v>1.1161207444258778</v>
      </c>
      <c r="T1110" s="114">
        <v>-0.58463315533937077</v>
      </c>
      <c r="U1110" s="114">
        <v>0.24020283300734896</v>
      </c>
      <c r="V1110" s="114">
        <v>-1.537726327593764</v>
      </c>
      <c r="W1110" s="36">
        <v>-0.80240478322643205</v>
      </c>
    </row>
    <row r="1111" spans="1:23" ht="19">
      <c r="A1111" s="81">
        <v>109</v>
      </c>
      <c r="B1111" s="114">
        <v>0.89395191897997273</v>
      </c>
      <c r="C1111" s="114">
        <v>0.4597217093326722</v>
      </c>
      <c r="D1111" s="114">
        <v>0.64460103501435451</v>
      </c>
      <c r="E1111" s="114">
        <v>0.47185289946968578</v>
      </c>
      <c r="F1111" s="114">
        <v>0.72608190067580658</v>
      </c>
      <c r="G1111" s="114">
        <v>0.76979432742255516</v>
      </c>
      <c r="H1111" s="114">
        <v>0.86991110044734388</v>
      </c>
      <c r="I1111" s="114">
        <v>0.83566482539796749</v>
      </c>
      <c r="J1111" s="114">
        <v>0.73566075257637165</v>
      </c>
      <c r="K1111" s="44">
        <v>0.12760449176019306</v>
      </c>
      <c r="M1111" s="37">
        <v>109</v>
      </c>
      <c r="N1111" s="114" cm="1">
        <f t="array" ref="N1111:W1111">(TRANSPOSE(MMULT(幕後結果!$AB$37:$AK$46, TRANSPOSE(N110:W110))))</f>
        <v>1.4902833226380514</v>
      </c>
      <c r="O1111" s="114">
        <v>0.38539468485664508</v>
      </c>
      <c r="P1111" s="114">
        <v>0.75028140927750842</v>
      </c>
      <c r="Q1111" s="114">
        <v>2.4000252934533535</v>
      </c>
      <c r="R1111" s="114">
        <v>0.71730458052122836</v>
      </c>
      <c r="S1111" s="114">
        <v>-1.0309653028385513</v>
      </c>
      <c r="T1111" s="114">
        <v>0.2815386591955446</v>
      </c>
      <c r="U1111" s="114">
        <v>1.7128009596861575</v>
      </c>
      <c r="V1111" s="114">
        <v>-1.4807796540466589</v>
      </c>
      <c r="W1111" s="36">
        <v>-1.3515209750118446</v>
      </c>
    </row>
    <row r="1112" spans="1:23" ht="19">
      <c r="A1112" s="81">
        <v>110</v>
      </c>
      <c r="B1112" s="114">
        <v>3.7571015831476595E-2</v>
      </c>
      <c r="C1112" s="114">
        <v>0.32422018751511272</v>
      </c>
      <c r="D1112" s="114">
        <v>0.87926267707244476</v>
      </c>
      <c r="E1112" s="114">
        <v>0.24288970604010163</v>
      </c>
      <c r="F1112" s="114">
        <v>0.98867502515738215</v>
      </c>
      <c r="G1112" s="114">
        <v>0.11511767374741688</v>
      </c>
      <c r="H1112" s="114">
        <v>0.19077016266771896</v>
      </c>
      <c r="I1112" s="114">
        <v>0.4515636053711507</v>
      </c>
      <c r="J1112" s="114">
        <v>0.44381031498523726</v>
      </c>
      <c r="K1112" s="44">
        <v>0.41864893723177588</v>
      </c>
      <c r="M1112" s="37">
        <v>110</v>
      </c>
      <c r="N1112" s="114" cm="1">
        <f t="array" ref="N1112:W1112">(TRANSPOSE(MMULT(幕後結果!$AB$37:$AK$46, TRANSPOSE(N111:W111))))</f>
        <v>-1.1358045275388551</v>
      </c>
      <c r="O1112" s="114">
        <v>0.34528642261997106</v>
      </c>
      <c r="P1112" s="114">
        <v>-7.0566722518886127E-2</v>
      </c>
      <c r="Q1112" s="114">
        <v>0.35793245500655518</v>
      </c>
      <c r="R1112" s="114">
        <v>-0.75853273953391542</v>
      </c>
      <c r="S1112" s="114">
        <v>-0.38144525584888</v>
      </c>
      <c r="T1112" s="114">
        <v>-0.33699136442767819</v>
      </c>
      <c r="U1112" s="114">
        <v>0.61271779138180982</v>
      </c>
      <c r="V1112" s="114">
        <v>-0.17786863701172423</v>
      </c>
      <c r="W1112" s="36">
        <v>-1.1830930019580714</v>
      </c>
    </row>
    <row r="1113" spans="1:23" ht="19">
      <c r="A1113" s="81">
        <v>111</v>
      </c>
      <c r="B1113" s="114">
        <v>0.18306222327374955</v>
      </c>
      <c r="C1113" s="114">
        <v>0.96976675289224645</v>
      </c>
      <c r="D1113" s="114">
        <v>0.22327387334740711</v>
      </c>
      <c r="E1113" s="114">
        <v>0.62200504182428706</v>
      </c>
      <c r="F1113" s="114">
        <v>0.26767644164032411</v>
      </c>
      <c r="G1113" s="114">
        <v>0.21190814071711261</v>
      </c>
      <c r="H1113" s="114">
        <v>0.35401913489798598</v>
      </c>
      <c r="I1113" s="114">
        <v>0.58234582545271407</v>
      </c>
      <c r="J1113" s="114">
        <v>0.28441090590644902</v>
      </c>
      <c r="K1113" s="44">
        <v>0.12245274177596444</v>
      </c>
      <c r="M1113" s="37">
        <v>111</v>
      </c>
      <c r="N1113" s="114" cm="1">
        <f t="array" ref="N1113:W1113">(TRANSPOSE(MMULT(幕後結果!$AB$37:$AK$46, TRANSPOSE(N112:W112))))</f>
        <v>-0.36459140104644749</v>
      </c>
      <c r="O1113" s="114">
        <v>-0.96027784957209306</v>
      </c>
      <c r="P1113" s="114">
        <v>0.11830041347713069</v>
      </c>
      <c r="Q1113" s="114">
        <v>-0.99715072257358306</v>
      </c>
      <c r="R1113" s="114">
        <v>-0.31971745142780073</v>
      </c>
      <c r="S1113" s="114">
        <v>-6.2479688783086629E-2</v>
      </c>
      <c r="T1113" s="114">
        <v>-0.13341740979213021</v>
      </c>
      <c r="U1113" s="114">
        <v>-1.1157651317584771</v>
      </c>
      <c r="V1113" s="114">
        <v>-1.5853515843565411</v>
      </c>
      <c r="W1113" s="36">
        <v>-1.3675966902953771</v>
      </c>
    </row>
    <row r="1114" spans="1:23" ht="19">
      <c r="A1114" s="81">
        <v>112</v>
      </c>
      <c r="B1114" s="114">
        <v>0.41400189870220339</v>
      </c>
      <c r="C1114" s="114">
        <v>0.81318595540280803</v>
      </c>
      <c r="D1114" s="114">
        <v>0.80388751231580136</v>
      </c>
      <c r="E1114" s="114">
        <v>0.39382973559267453</v>
      </c>
      <c r="F1114" s="114">
        <v>0.31436351570314991</v>
      </c>
      <c r="G1114" s="114">
        <v>0.55857738226768605</v>
      </c>
      <c r="H1114" s="114">
        <v>0.37079072000813462</v>
      </c>
      <c r="I1114" s="114">
        <v>0.12116232042501718</v>
      </c>
      <c r="J1114" s="114">
        <v>0.81281239868738764</v>
      </c>
      <c r="K1114" s="44">
        <v>0.72726651617408522</v>
      </c>
      <c r="M1114" s="37">
        <v>112</v>
      </c>
      <c r="N1114" s="114" cm="1">
        <f t="array" ref="N1114:W1114">(TRANSPOSE(MMULT(幕後結果!$AB$37:$AK$46, TRANSPOSE(N113:W113))))</f>
        <v>1.4718602101543621</v>
      </c>
      <c r="O1114" s="114">
        <v>0.15539741315940797</v>
      </c>
      <c r="P1114" s="114">
        <v>0.13120768114601999</v>
      </c>
      <c r="Q1114" s="114">
        <v>0.84016407481051059</v>
      </c>
      <c r="R1114" s="114">
        <v>-1.2814457251420504</v>
      </c>
      <c r="S1114" s="114">
        <v>9.3413237756240164E-2</v>
      </c>
      <c r="T1114" s="114">
        <v>-1.5083965523223246</v>
      </c>
      <c r="U1114" s="114">
        <v>-0.98007202473317345</v>
      </c>
      <c r="V1114" s="114">
        <v>-0.13720181486418814</v>
      </c>
      <c r="W1114" s="36">
        <v>1.2311678240328605</v>
      </c>
    </row>
    <row r="1115" spans="1:23" ht="19">
      <c r="A1115" s="81">
        <v>113</v>
      </c>
      <c r="B1115" s="114">
        <v>0.36330329847590437</v>
      </c>
      <c r="C1115" s="114">
        <v>0.59992791122794009</v>
      </c>
      <c r="D1115" s="114">
        <v>0.77607671615885976</v>
      </c>
      <c r="E1115" s="114">
        <v>2.063294732376586E-2</v>
      </c>
      <c r="F1115" s="114">
        <v>0.82357871732397658</v>
      </c>
      <c r="G1115" s="114">
        <v>0.66577217739517103</v>
      </c>
      <c r="H1115" s="114">
        <v>1.655063234827403E-2</v>
      </c>
      <c r="I1115" s="114">
        <v>9.011061829641509E-3</v>
      </c>
      <c r="J1115" s="114">
        <v>0.80652748663138785</v>
      </c>
      <c r="K1115" s="44">
        <v>0.8051114898445757</v>
      </c>
      <c r="M1115" s="37">
        <v>113</v>
      </c>
      <c r="N1115" s="114" cm="1">
        <f t="array" ref="N1115:W1115">(TRANSPOSE(MMULT(幕後結果!$AB$37:$AK$46, TRANSPOSE(N114:W114))))</f>
        <v>-1.6936479921871466</v>
      </c>
      <c r="O1115" s="114">
        <v>0.74083944609870156</v>
      </c>
      <c r="P1115" s="114">
        <v>0.49483508540708454</v>
      </c>
      <c r="Q1115" s="114">
        <v>0.50610099162537625</v>
      </c>
      <c r="R1115" s="114">
        <v>0.53713862242881649</v>
      </c>
      <c r="S1115" s="114">
        <v>-6.1362212714167308E-2</v>
      </c>
      <c r="T1115" s="114">
        <v>0.59967111504241899</v>
      </c>
      <c r="U1115" s="114">
        <v>0.55925951791576223</v>
      </c>
      <c r="V1115" s="114">
        <v>1.0808287022214977</v>
      </c>
      <c r="W1115" s="36">
        <v>-0.41024119471147613</v>
      </c>
    </row>
    <row r="1116" spans="1:23" ht="19">
      <c r="A1116" s="81">
        <v>114</v>
      </c>
      <c r="B1116" s="114">
        <v>0.36788937899172325</v>
      </c>
      <c r="C1116" s="114">
        <v>0.46160867705646136</v>
      </c>
      <c r="D1116" s="114">
        <v>0.31232645288169114</v>
      </c>
      <c r="E1116" s="114">
        <v>0.2379172514849881</v>
      </c>
      <c r="F1116" s="114">
        <v>0.53086664955140406</v>
      </c>
      <c r="G1116" s="114">
        <v>0.91324754384848594</v>
      </c>
      <c r="H1116" s="114">
        <v>0.44212504601814695</v>
      </c>
      <c r="I1116" s="114">
        <v>0.21290323960081414</v>
      </c>
      <c r="J1116" s="114">
        <v>0.17766629382982302</v>
      </c>
      <c r="K1116" s="44">
        <v>0.11628763713214263</v>
      </c>
      <c r="M1116" s="37">
        <v>114</v>
      </c>
      <c r="N1116" s="114" cm="1">
        <f t="array" ref="N1116:W1116">(TRANSPOSE(MMULT(幕後結果!$AB$37:$AK$46, TRANSPOSE(N115:W115))))</f>
        <v>1.0444122842952124</v>
      </c>
      <c r="O1116" s="114">
        <v>-0.39306599310936208</v>
      </c>
      <c r="P1116" s="114">
        <v>1.1888488200191927</v>
      </c>
      <c r="Q1116" s="114">
        <v>-0.36771021372671148</v>
      </c>
      <c r="R1116" s="114">
        <v>0.36780324429901179</v>
      </c>
      <c r="S1116" s="114">
        <v>-0.52765797022028982</v>
      </c>
      <c r="T1116" s="114">
        <v>-1.4994014947007788</v>
      </c>
      <c r="U1116" s="114">
        <v>6.0110574375253967E-2</v>
      </c>
      <c r="V1116" s="114">
        <v>-0.33908948570040126</v>
      </c>
      <c r="W1116" s="36">
        <v>-0.39360146546784314</v>
      </c>
    </row>
    <row r="1117" spans="1:23" ht="19">
      <c r="A1117" s="81">
        <v>115</v>
      </c>
      <c r="B1117" s="114">
        <v>0.40069293472184553</v>
      </c>
      <c r="C1117" s="114">
        <v>5.2610535978949713E-3</v>
      </c>
      <c r="D1117" s="114">
        <v>0.23003871363050243</v>
      </c>
      <c r="E1117" s="114">
        <v>7.2019064545710387E-2</v>
      </c>
      <c r="F1117" s="114">
        <v>0.90671670183037723</v>
      </c>
      <c r="G1117" s="114">
        <v>0.55180389971499855</v>
      </c>
      <c r="H1117" s="114">
        <v>0.90801044132689546</v>
      </c>
      <c r="I1117" s="114">
        <v>0.97049779903138234</v>
      </c>
      <c r="J1117" s="114">
        <v>0.32227608061792168</v>
      </c>
      <c r="K1117" s="44">
        <v>0.66414143556402339</v>
      </c>
      <c r="M1117" s="37">
        <v>115</v>
      </c>
      <c r="N1117" s="114" cm="1">
        <f t="array" ref="N1117:W1117">(TRANSPOSE(MMULT(幕後結果!$AB$37:$AK$46, TRANSPOSE(N116:W116))))</f>
        <v>7.2314306051049063E-2</v>
      </c>
      <c r="O1117" s="114">
        <v>0.37718058308189362</v>
      </c>
      <c r="P1117" s="114">
        <v>0.63747626435464988</v>
      </c>
      <c r="Q1117" s="114">
        <v>-5.3690396059665024E-2</v>
      </c>
      <c r="R1117" s="114">
        <v>0.88285415717100468</v>
      </c>
      <c r="S1117" s="114">
        <v>-1.0280879376596623</v>
      </c>
      <c r="T1117" s="114">
        <v>0.17803403403782495</v>
      </c>
      <c r="U1117" s="114">
        <v>-1.214532283904896</v>
      </c>
      <c r="V1117" s="114">
        <v>1.6393875374865892</v>
      </c>
      <c r="W1117" s="36">
        <v>-1.0796273340107183</v>
      </c>
    </row>
    <row r="1118" spans="1:23" ht="19">
      <c r="A1118" s="81">
        <v>116</v>
      </c>
      <c r="B1118" s="114">
        <v>0.26380824349362642</v>
      </c>
      <c r="C1118" s="114">
        <v>0.6291572258289686</v>
      </c>
      <c r="D1118" s="114">
        <v>0.71048635280304584</v>
      </c>
      <c r="E1118" s="114">
        <v>0.64993333247267104</v>
      </c>
      <c r="F1118" s="114">
        <v>0.52054460966562166</v>
      </c>
      <c r="G1118" s="114">
        <v>0.79375209653273782</v>
      </c>
      <c r="H1118" s="114">
        <v>0.58652227054572559</v>
      </c>
      <c r="I1118" s="114">
        <v>0.64285018097133295</v>
      </c>
      <c r="J1118" s="114">
        <v>0.54418386576261635</v>
      </c>
      <c r="K1118" s="44">
        <v>0.36328503144025448</v>
      </c>
      <c r="M1118" s="37">
        <v>116</v>
      </c>
      <c r="N1118" s="114" cm="1">
        <f t="array" ref="N1118:W1118">(TRANSPOSE(MMULT(幕後結果!$AB$37:$AK$46, TRANSPOSE(N117:W117))))</f>
        <v>2.1633570898152876</v>
      </c>
      <c r="O1118" s="114">
        <v>0.77049892182326862</v>
      </c>
      <c r="P1118" s="114">
        <v>0.36408815529835814</v>
      </c>
      <c r="Q1118" s="114">
        <v>-0.23355641564251794</v>
      </c>
      <c r="R1118" s="114">
        <v>-0.48119017000419928</v>
      </c>
      <c r="S1118" s="114">
        <v>-1.0414612793681393</v>
      </c>
      <c r="T1118" s="114">
        <v>-1.3543522071943563</v>
      </c>
      <c r="U1118" s="114">
        <v>-0.94219679500965436</v>
      </c>
      <c r="V1118" s="114">
        <v>1.0982952611464643E-2</v>
      </c>
      <c r="W1118" s="36">
        <v>0.4024815938819814</v>
      </c>
    </row>
    <row r="1119" spans="1:23" ht="19">
      <c r="A1119" s="81">
        <v>117</v>
      </c>
      <c r="B1119" s="114">
        <v>0.52409054627650531</v>
      </c>
      <c r="C1119" s="114">
        <v>0.44134777477302833</v>
      </c>
      <c r="D1119" s="114">
        <v>0.78841497061945698</v>
      </c>
      <c r="E1119" s="114">
        <v>0.14084233102485144</v>
      </c>
      <c r="F1119" s="114">
        <v>0.59647841961847958</v>
      </c>
      <c r="G1119" s="114">
        <v>1.0814101417787159E-2</v>
      </c>
      <c r="H1119" s="114">
        <v>0.59123462382546266</v>
      </c>
      <c r="I1119" s="114">
        <v>0.22806465748499272</v>
      </c>
      <c r="J1119" s="114">
        <v>0.41766982459751278</v>
      </c>
      <c r="K1119" s="44">
        <v>0.21267003708258758</v>
      </c>
      <c r="M1119" s="37">
        <v>117</v>
      </c>
      <c r="N1119" s="114" cm="1">
        <f t="array" ref="N1119:W1119">(TRANSPOSE(MMULT(幕後結果!$AB$37:$AK$46, TRANSPOSE(N118:W118))))</f>
        <v>1.3449968725563424</v>
      </c>
      <c r="O1119" s="114">
        <v>0.42064452848646322</v>
      </c>
      <c r="P1119" s="114">
        <v>1.0514369163273904</v>
      </c>
      <c r="Q1119" s="114">
        <v>-0.67041633696169445</v>
      </c>
      <c r="R1119" s="114">
        <v>-0.53584924160904313</v>
      </c>
      <c r="S1119" s="114">
        <v>0.45847673345590223</v>
      </c>
      <c r="T1119" s="114">
        <v>-0.42743121751939672</v>
      </c>
      <c r="U1119" s="114">
        <v>-1.1737426354845291</v>
      </c>
      <c r="V1119" s="114">
        <v>-0.50448618919218302</v>
      </c>
      <c r="W1119" s="36">
        <v>-0.14530240230200059</v>
      </c>
    </row>
    <row r="1120" spans="1:23" ht="19">
      <c r="A1120" s="81">
        <v>118</v>
      </c>
      <c r="B1120" s="114">
        <v>0.82362428151750122</v>
      </c>
      <c r="C1120" s="114">
        <v>0.92082519831292764</v>
      </c>
      <c r="D1120" s="114">
        <v>0.86011957492587054</v>
      </c>
      <c r="E1120" s="114">
        <v>0.10199719099940041</v>
      </c>
      <c r="F1120" s="114">
        <v>0.33624477786917351</v>
      </c>
      <c r="G1120" s="114">
        <v>0.61788989869815403</v>
      </c>
      <c r="H1120" s="114">
        <v>0.97774518134588884</v>
      </c>
      <c r="I1120" s="114">
        <v>0.16228775046944133</v>
      </c>
      <c r="J1120" s="114">
        <v>0.10896928269114969</v>
      </c>
      <c r="K1120" s="44">
        <v>0.47531574018607925</v>
      </c>
      <c r="M1120" s="37">
        <v>118</v>
      </c>
      <c r="N1120" s="114" cm="1">
        <f t="array" ref="N1120:W1120">(TRANSPOSE(MMULT(幕後結果!$AB$37:$AK$46, TRANSPOSE(N119:W119))))</f>
        <v>0.87107491574339546</v>
      </c>
      <c r="O1120" s="114">
        <v>-0.40629364200781509</v>
      </c>
      <c r="P1120" s="114">
        <v>1.2957575525293474</v>
      </c>
      <c r="Q1120" s="114">
        <v>1.4176254035891218</v>
      </c>
      <c r="R1120" s="114">
        <v>-1.2242353732883897</v>
      </c>
      <c r="S1120" s="114">
        <v>0.46457298876802755</v>
      </c>
      <c r="T1120" s="114">
        <v>0.60417186986510796</v>
      </c>
      <c r="U1120" s="114">
        <v>1.6905288415926027</v>
      </c>
      <c r="V1120" s="114">
        <v>-0.38745851029996642</v>
      </c>
      <c r="W1120" s="36">
        <v>-0.4253664988767748</v>
      </c>
    </row>
    <row r="1121" spans="1:23" ht="19">
      <c r="A1121" s="81">
        <v>119</v>
      </c>
      <c r="B1121" s="114">
        <v>0.484943372635535</v>
      </c>
      <c r="C1121" s="114">
        <v>0.5003333507042973</v>
      </c>
      <c r="D1121" s="114">
        <v>0.11777204715242529</v>
      </c>
      <c r="E1121" s="114">
        <v>0.46048308797538562</v>
      </c>
      <c r="F1121" s="114">
        <v>0.75087950022229855</v>
      </c>
      <c r="G1121" s="114">
        <v>0.11263728995023548</v>
      </c>
      <c r="H1121" s="114">
        <v>0.63781087062360609</v>
      </c>
      <c r="I1121" s="114">
        <v>0.87894676539445826</v>
      </c>
      <c r="J1121" s="114">
        <v>3.2451872877739207E-2</v>
      </c>
      <c r="K1121" s="44">
        <v>0.27598050594114198</v>
      </c>
      <c r="M1121" s="37">
        <v>119</v>
      </c>
      <c r="N1121" s="114" cm="1">
        <f t="array" ref="N1121:W1121">(TRANSPOSE(MMULT(幕後結果!$AB$37:$AK$46, TRANSPOSE(N120:W120))))</f>
        <v>0.80347598173018286</v>
      </c>
      <c r="O1121" s="114">
        <v>1.1721372261846448</v>
      </c>
      <c r="P1121" s="114">
        <v>-4.6960202726642197E-2</v>
      </c>
      <c r="Q1121" s="114">
        <v>0.81957656395966638</v>
      </c>
      <c r="R1121" s="114">
        <v>1.75792555821823</v>
      </c>
      <c r="S1121" s="114">
        <v>0.70864648295093446</v>
      </c>
      <c r="T1121" s="114">
        <v>-0.27380413793365299</v>
      </c>
      <c r="U1121" s="114">
        <v>4.9216816062954694E-3</v>
      </c>
      <c r="V1121" s="114">
        <v>1.3750899512616241</v>
      </c>
      <c r="W1121" s="36">
        <v>0.85672309250634981</v>
      </c>
    </row>
    <row r="1122" spans="1:23" ht="19">
      <c r="A1122" s="81">
        <v>120</v>
      </c>
      <c r="B1122" s="114">
        <v>0.63895138097492521</v>
      </c>
      <c r="C1122" s="114">
        <v>0.39349022891916174</v>
      </c>
      <c r="D1122" s="114">
        <v>0.95562412122261353</v>
      </c>
      <c r="E1122" s="114">
        <v>0.36389510304263895</v>
      </c>
      <c r="F1122" s="114">
        <v>0.92027336253032432</v>
      </c>
      <c r="G1122" s="114">
        <v>0.90310254832114523</v>
      </c>
      <c r="H1122" s="114">
        <v>0.34990573629196708</v>
      </c>
      <c r="I1122" s="114">
        <v>0.5127990821842372</v>
      </c>
      <c r="J1122" s="114">
        <v>0.7555240794658924</v>
      </c>
      <c r="K1122" s="44">
        <v>0.24752803403950763</v>
      </c>
      <c r="M1122" s="37">
        <v>120</v>
      </c>
      <c r="N1122" s="114" cm="1">
        <f t="array" ref="N1122:W1122">(TRANSPOSE(MMULT(幕後結果!$AB$37:$AK$46, TRANSPOSE(N121:W121))))</f>
        <v>-0.71288686850246075</v>
      </c>
      <c r="O1122" s="114">
        <v>1.1522592944816139</v>
      </c>
      <c r="P1122" s="114">
        <v>-2.1812430745855402</v>
      </c>
      <c r="Q1122" s="114">
        <v>-1.1322232818483862</v>
      </c>
      <c r="R1122" s="114">
        <v>-7.2370891151375183E-2</v>
      </c>
      <c r="S1122" s="114">
        <v>1.0445038216071829</v>
      </c>
      <c r="T1122" s="114">
        <v>-1.5752811579873296</v>
      </c>
      <c r="U1122" s="114">
        <v>-0.84576855162964582</v>
      </c>
      <c r="V1122" s="114">
        <v>-0.28574961080726102</v>
      </c>
      <c r="W1122" s="36">
        <v>-1.984250424246728</v>
      </c>
    </row>
    <row r="1123" spans="1:23" ht="19">
      <c r="A1123" s="81">
        <v>121</v>
      </c>
      <c r="B1123" s="114">
        <v>0.12641071752732147</v>
      </c>
      <c r="C1123" s="114">
        <v>0.6275704482823663</v>
      </c>
      <c r="D1123" s="114">
        <v>0.28515209897405724</v>
      </c>
      <c r="E1123" s="114">
        <v>0.23119109658631931</v>
      </c>
      <c r="F1123" s="114">
        <v>0.11434895030597891</v>
      </c>
      <c r="G1123" s="114">
        <v>0.28510058190118737</v>
      </c>
      <c r="H1123" s="114">
        <v>0.12712929071848644</v>
      </c>
      <c r="I1123" s="114">
        <v>0.89788453663275569</v>
      </c>
      <c r="J1123" s="114">
        <v>0.38475822557613015</v>
      </c>
      <c r="K1123" s="44">
        <v>0.41938239335060179</v>
      </c>
      <c r="M1123" s="37">
        <v>121</v>
      </c>
      <c r="N1123" s="114" cm="1">
        <f t="array" ref="N1123:W1123">(TRANSPOSE(MMULT(幕後結果!$AB$37:$AK$46, TRANSPOSE(N122:W122))))</f>
        <v>-0.91485841710987303</v>
      </c>
      <c r="O1123" s="114">
        <v>-0.84883930297922472</v>
      </c>
      <c r="P1123" s="114">
        <v>-0.48468944603839509</v>
      </c>
      <c r="Q1123" s="114">
        <v>-0.41428218461960536</v>
      </c>
      <c r="R1123" s="114">
        <v>0.52836137944858841</v>
      </c>
      <c r="S1123" s="114">
        <v>1.6833471999409539</v>
      </c>
      <c r="T1123" s="114">
        <v>-1.684456070000613</v>
      </c>
      <c r="U1123" s="114">
        <v>5.0282486273673987E-2</v>
      </c>
      <c r="V1123" s="114">
        <v>-0.13000352201805412</v>
      </c>
      <c r="W1123" s="36">
        <v>1.2715504425254027</v>
      </c>
    </row>
    <row r="1124" spans="1:23" ht="19">
      <c r="A1124" s="81">
        <v>122</v>
      </c>
      <c r="B1124" s="114">
        <v>0.63945901508621672</v>
      </c>
      <c r="C1124" s="114">
        <v>0.37221735863799288</v>
      </c>
      <c r="D1124" s="114">
        <v>0.12675640293049484</v>
      </c>
      <c r="E1124" s="114">
        <v>0.85505328813662884</v>
      </c>
      <c r="F1124" s="114">
        <v>0.60460802565153471</v>
      </c>
      <c r="G1124" s="114">
        <v>0.40759694415764613</v>
      </c>
      <c r="H1124" s="114">
        <v>0.57692785825105375</v>
      </c>
      <c r="I1124" s="114">
        <v>0.83141077852400724</v>
      </c>
      <c r="J1124" s="114">
        <v>0.15628742636657589</v>
      </c>
      <c r="K1124" s="44">
        <v>0.80568243199315037</v>
      </c>
      <c r="M1124" s="37">
        <v>122</v>
      </c>
      <c r="N1124" s="114" cm="1">
        <f t="array" ref="N1124:W1124">(TRANSPOSE(MMULT(幕後結果!$AB$37:$AK$46, TRANSPOSE(N123:W123))))</f>
        <v>-0.72137077605859501</v>
      </c>
      <c r="O1124" s="114">
        <v>1.4345067264379341</v>
      </c>
      <c r="P1124" s="114">
        <v>3.7430273463170335E-2</v>
      </c>
      <c r="Q1124" s="114">
        <v>-0.12140024601917909</v>
      </c>
      <c r="R1124" s="114">
        <v>0.96642836960539569</v>
      </c>
      <c r="S1124" s="114">
        <v>-0.87065814434451494</v>
      </c>
      <c r="T1124" s="114">
        <v>8.0506872763186077E-2</v>
      </c>
      <c r="U1124" s="114">
        <v>-9.4563295301188871E-2</v>
      </c>
      <c r="V1124" s="114">
        <v>-0.2631198818768225</v>
      </c>
      <c r="W1124" s="36">
        <v>0.75989011602441259</v>
      </c>
    </row>
    <row r="1125" spans="1:23" ht="19">
      <c r="A1125" s="81">
        <v>123</v>
      </c>
      <c r="B1125" s="114">
        <v>0.71516688127351791</v>
      </c>
      <c r="C1125" s="114">
        <v>0.44941629564920693</v>
      </c>
      <c r="D1125" s="114">
        <v>0.25160107210079863</v>
      </c>
      <c r="E1125" s="114">
        <v>8.6420836610503704E-2</v>
      </c>
      <c r="F1125" s="114">
        <v>0.71743617283181083</v>
      </c>
      <c r="G1125" s="114">
        <v>0.58552110498818166</v>
      </c>
      <c r="H1125" s="114">
        <v>0.94134782428337016</v>
      </c>
      <c r="I1125" s="114">
        <v>0.54654201406369407</v>
      </c>
      <c r="J1125" s="114">
        <v>0.63474233010771353</v>
      </c>
      <c r="K1125" s="44">
        <v>0.85328304161595248</v>
      </c>
      <c r="M1125" s="37">
        <v>123</v>
      </c>
      <c r="N1125" s="114" cm="1">
        <f t="array" ref="N1125:W1125">(TRANSPOSE(MMULT(幕後結果!$AB$37:$AK$46, TRANSPOSE(N124:W124))))</f>
        <v>0.32906774132167427</v>
      </c>
      <c r="O1125" s="114">
        <v>0.26863718731838304</v>
      </c>
      <c r="P1125" s="114">
        <v>0.82961818984343894</v>
      </c>
      <c r="Q1125" s="114">
        <v>-0.10671267375649673</v>
      </c>
      <c r="R1125" s="114">
        <v>1.4548347402025181</v>
      </c>
      <c r="S1125" s="114">
        <v>1.0601737482265006</v>
      </c>
      <c r="T1125" s="114">
        <v>-1.722187419616686</v>
      </c>
      <c r="U1125" s="114">
        <v>0.43803877987857481</v>
      </c>
      <c r="V1125" s="114">
        <v>0.42280094950122982</v>
      </c>
      <c r="W1125" s="36">
        <v>-0.31814645998533414</v>
      </c>
    </row>
    <row r="1126" spans="1:23" ht="19">
      <c r="A1126" s="81">
        <v>124</v>
      </c>
      <c r="B1126" s="114">
        <v>0.22919333312933343</v>
      </c>
      <c r="C1126" s="114">
        <v>0.35765129902613513</v>
      </c>
      <c r="D1126" s="114">
        <v>0.99592469816284912</v>
      </c>
      <c r="E1126" s="114">
        <v>0.24188509475678366</v>
      </c>
      <c r="F1126" s="114">
        <v>0.17811529170726215</v>
      </c>
      <c r="G1126" s="114">
        <v>0.55749547119333642</v>
      </c>
      <c r="H1126" s="114">
        <v>0.99429765511630741</v>
      </c>
      <c r="I1126" s="114">
        <v>0.59827702883206002</v>
      </c>
      <c r="J1126" s="114">
        <v>0.51602489286578757</v>
      </c>
      <c r="K1126" s="44">
        <v>0.67155652766136509</v>
      </c>
      <c r="M1126" s="37">
        <v>124</v>
      </c>
      <c r="N1126" s="114" cm="1">
        <f t="array" ref="N1126:W1126">(TRANSPOSE(MMULT(幕後結果!$AB$37:$AK$46, TRANSPOSE(N125:W125))))</f>
        <v>-2.0751540929026002</v>
      </c>
      <c r="O1126" s="114">
        <v>0.84803842821259745</v>
      </c>
      <c r="P1126" s="114">
        <v>-1.0947906029517394</v>
      </c>
      <c r="Q1126" s="114">
        <v>0.3434120942144766</v>
      </c>
      <c r="R1126" s="114">
        <v>-0.34487279074692956</v>
      </c>
      <c r="S1126" s="114">
        <v>-0.70769663699559016</v>
      </c>
      <c r="T1126" s="114">
        <v>0.77196462038259517</v>
      </c>
      <c r="U1126" s="114">
        <v>-1.9399589724391455</v>
      </c>
      <c r="V1126" s="114">
        <v>0.80959232377903434</v>
      </c>
      <c r="W1126" s="36">
        <v>-1.2202381103092264</v>
      </c>
    </row>
    <row r="1127" spans="1:23" ht="19">
      <c r="A1127" s="81">
        <v>125</v>
      </c>
      <c r="B1127" s="114">
        <v>0.537412312124665</v>
      </c>
      <c r="C1127" s="114">
        <v>0.99629704008807374</v>
      </c>
      <c r="D1127" s="114">
        <v>0.27774795134532004</v>
      </c>
      <c r="E1127" s="114">
        <v>0.6091583978212185</v>
      </c>
      <c r="F1127" s="114">
        <v>0.41037502648830104</v>
      </c>
      <c r="G1127" s="114">
        <v>0.22880887766222124</v>
      </c>
      <c r="H1127" s="114">
        <v>0.94551608812787036</v>
      </c>
      <c r="I1127" s="114">
        <v>0.65531596264303693</v>
      </c>
      <c r="J1127" s="114">
        <v>0.22067563374936472</v>
      </c>
      <c r="K1127" s="44">
        <v>0.46328114629542849</v>
      </c>
      <c r="M1127" s="37">
        <v>125</v>
      </c>
      <c r="N1127" s="114" cm="1">
        <f t="array" ref="N1127:W1127">(TRANSPOSE(MMULT(幕後結果!$AB$37:$AK$46, TRANSPOSE(N126:W126))))</f>
        <v>-0.46925900151736538</v>
      </c>
      <c r="O1127" s="114">
        <v>0.25576134103545561</v>
      </c>
      <c r="P1127" s="114">
        <v>0.32297687190960156</v>
      </c>
      <c r="Q1127" s="114">
        <v>-0.77119563663404866</v>
      </c>
      <c r="R1127" s="114">
        <v>0.47594112348199819</v>
      </c>
      <c r="S1127" s="114">
        <v>0.84481157608962698</v>
      </c>
      <c r="T1127" s="114">
        <v>-0.7285409545347159</v>
      </c>
      <c r="U1127" s="114">
        <v>-1.3019740866009322</v>
      </c>
      <c r="V1127" s="114">
        <v>-1.0022713247182204</v>
      </c>
      <c r="W1127" s="36">
        <v>0.87907839093097428</v>
      </c>
    </row>
    <row r="1128" spans="1:23" ht="19">
      <c r="A1128" s="81">
        <v>126</v>
      </c>
      <c r="B1128" s="114">
        <v>0.57930071284987239</v>
      </c>
      <c r="C1128" s="114">
        <v>0.69337599198515076</v>
      </c>
      <c r="D1128" s="114">
        <v>0.49182526522587922</v>
      </c>
      <c r="E1128" s="114">
        <v>0.37212556715512934</v>
      </c>
      <c r="F1128" s="114">
        <v>0.43103127677830599</v>
      </c>
      <c r="G1128" s="114">
        <v>0.63384902342725602</v>
      </c>
      <c r="H1128" s="114">
        <v>0.32519654674078202</v>
      </c>
      <c r="I1128" s="114">
        <v>0.64464709805170384</v>
      </c>
      <c r="J1128" s="114">
        <v>0.71676291815524751</v>
      </c>
      <c r="K1128" s="44">
        <v>0.87175573861262401</v>
      </c>
      <c r="M1128" s="37">
        <v>126</v>
      </c>
      <c r="N1128" s="114" cm="1">
        <f t="array" ref="N1128:W1128">(TRANSPOSE(MMULT(幕後結果!$AB$37:$AK$46, TRANSPOSE(N127:W127))))</f>
        <v>0.33199539079647816</v>
      </c>
      <c r="O1128" s="114">
        <v>0.96851682468651379</v>
      </c>
      <c r="P1128" s="114">
        <v>0.32162811613004377</v>
      </c>
      <c r="Q1128" s="114">
        <v>1.2124601274403797</v>
      </c>
      <c r="R1128" s="114">
        <v>-0.75380594899211539</v>
      </c>
      <c r="S1128" s="114">
        <v>0.65418388653217519</v>
      </c>
      <c r="T1128" s="114">
        <v>-0.91209652058420632</v>
      </c>
      <c r="U1128" s="114">
        <v>0.8497837290897674</v>
      </c>
      <c r="V1128" s="114">
        <v>-1.0148414963174583</v>
      </c>
      <c r="W1128" s="36">
        <v>-0.6363379203166164</v>
      </c>
    </row>
    <row r="1129" spans="1:23" ht="19">
      <c r="A1129" s="81">
        <v>127</v>
      </c>
      <c r="B1129" s="114">
        <v>0.44463199659876929</v>
      </c>
      <c r="C1129" s="114">
        <v>0.42249908974778161</v>
      </c>
      <c r="D1129" s="114">
        <v>0.67150612936095033</v>
      </c>
      <c r="E1129" s="114">
        <v>0.9921325369269427</v>
      </c>
      <c r="F1129" s="114">
        <v>0.59808606013698196</v>
      </c>
      <c r="G1129" s="114">
        <v>0.7604926453222991</v>
      </c>
      <c r="H1129" s="114">
        <v>5.6798323022453134E-2</v>
      </c>
      <c r="I1129" s="114">
        <v>0.38883889780338943</v>
      </c>
      <c r="J1129" s="114">
        <v>0.70414960565568374</v>
      </c>
      <c r="K1129" s="44">
        <v>0.71500788577291674</v>
      </c>
      <c r="M1129" s="37">
        <v>127</v>
      </c>
      <c r="N1129" s="114" cm="1">
        <f t="array" ref="N1129:W1129">(TRANSPOSE(MMULT(幕後結果!$AB$37:$AK$46, TRANSPOSE(N128:W128))))</f>
        <v>-2.2871961225614377</v>
      </c>
      <c r="O1129" s="114">
        <v>-0.88433205673520221</v>
      </c>
      <c r="P1129" s="114">
        <v>-1.0425363791015945</v>
      </c>
      <c r="Q1129" s="114">
        <v>0.28676599148770343</v>
      </c>
      <c r="R1129" s="114">
        <v>-0.53733393462905243</v>
      </c>
      <c r="S1129" s="114">
        <v>-1.0726509453288451</v>
      </c>
      <c r="T1129" s="114">
        <v>0.49470340069420637</v>
      </c>
      <c r="U1129" s="114">
        <v>0.31608016469230599</v>
      </c>
      <c r="V1129" s="114">
        <v>-0.94174947700562606</v>
      </c>
      <c r="W1129" s="36">
        <v>-9.6753381751472189E-2</v>
      </c>
    </row>
    <row r="1130" spans="1:23" ht="19">
      <c r="A1130" s="81">
        <v>128</v>
      </c>
      <c r="B1130" s="114">
        <v>0.14195235171820109</v>
      </c>
      <c r="C1130" s="114">
        <v>0.968582088798283</v>
      </c>
      <c r="D1130" s="114">
        <v>0.19299384122593022</v>
      </c>
      <c r="E1130" s="114">
        <v>0.51672473605622793</v>
      </c>
      <c r="F1130" s="114">
        <v>0.60160580825758569</v>
      </c>
      <c r="G1130" s="114">
        <v>0.69337731477804576</v>
      </c>
      <c r="H1130" s="114">
        <v>0.25977424206156052</v>
      </c>
      <c r="I1130" s="114">
        <v>0.22508302263070101</v>
      </c>
      <c r="J1130" s="114">
        <v>0.33421681365658729</v>
      </c>
      <c r="K1130" s="44">
        <v>0.1666692714968192</v>
      </c>
      <c r="M1130" s="37">
        <v>128</v>
      </c>
      <c r="N1130" s="114" cm="1">
        <f t="array" ref="N1130:W1130">(TRANSPOSE(MMULT(幕後結果!$AB$37:$AK$46, TRANSPOSE(N129:W129))))</f>
        <v>-0.73312544415309555</v>
      </c>
      <c r="O1130" s="114">
        <v>-3.0501803108319996E-2</v>
      </c>
      <c r="P1130" s="114">
        <v>-1.5130096825814316</v>
      </c>
      <c r="Q1130" s="114">
        <v>1.0050406462019901</v>
      </c>
      <c r="R1130" s="114">
        <v>-1.3061168046109222</v>
      </c>
      <c r="S1130" s="114">
        <v>-0.70438636755811612</v>
      </c>
      <c r="T1130" s="114">
        <v>-0.39237658046912094</v>
      </c>
      <c r="U1130" s="114">
        <v>0.84250950448810458</v>
      </c>
      <c r="V1130" s="114">
        <v>-2.2225491009338003</v>
      </c>
      <c r="W1130" s="36">
        <v>-2.3512412682542694</v>
      </c>
    </row>
    <row r="1131" spans="1:23" ht="19">
      <c r="A1131" s="81">
        <v>129</v>
      </c>
      <c r="B1131" s="114">
        <v>0.25304595526510498</v>
      </c>
      <c r="C1131" s="114">
        <v>0.26135546913751617</v>
      </c>
      <c r="D1131" s="114">
        <v>8.093322139579251E-2</v>
      </c>
      <c r="E1131" s="114">
        <v>0.18041412016480751</v>
      </c>
      <c r="F1131" s="114">
        <v>5.9295175693678148E-2</v>
      </c>
      <c r="G1131" s="114">
        <v>0.59826775197294846</v>
      </c>
      <c r="H1131" s="114">
        <v>0.67984370589401832</v>
      </c>
      <c r="I1131" s="114">
        <v>0.57774539219149323</v>
      </c>
      <c r="J1131" s="114">
        <v>0.53719586786326556</v>
      </c>
      <c r="K1131" s="44">
        <v>0.23473613069862198</v>
      </c>
      <c r="M1131" s="37">
        <v>129</v>
      </c>
      <c r="N1131" s="114" cm="1">
        <f t="array" ref="N1131:W1131">(TRANSPOSE(MMULT(幕後結果!$AB$37:$AK$46, TRANSPOSE(N130:W130))))</f>
        <v>0.13371909913311567</v>
      </c>
      <c r="O1131" s="114">
        <v>4.5640303675766325E-2</v>
      </c>
      <c r="P1131" s="114">
        <v>-1.0196222721663446</v>
      </c>
      <c r="Q1131" s="114">
        <v>1.2295779442143906</v>
      </c>
      <c r="R1131" s="114">
        <v>-7.942000079922179E-2</v>
      </c>
      <c r="S1131" s="114">
        <v>0.86228219716530563</v>
      </c>
      <c r="T1131" s="114">
        <v>0.48203619961540095</v>
      </c>
      <c r="U1131" s="114">
        <v>0.9186064380880582</v>
      </c>
      <c r="V1131" s="114">
        <v>0.50841964335782031</v>
      </c>
      <c r="W1131" s="36">
        <v>-0.90610614814840695</v>
      </c>
    </row>
    <row r="1132" spans="1:23" ht="19">
      <c r="A1132" s="81">
        <v>130</v>
      </c>
      <c r="B1132" s="114">
        <v>5.2773327450198915E-2</v>
      </c>
      <c r="C1132" s="114">
        <v>0.48931485991631041</v>
      </c>
      <c r="D1132" s="114">
        <v>0.41295117061525355</v>
      </c>
      <c r="E1132" s="114">
        <v>0.83898552119453962</v>
      </c>
      <c r="F1132" s="114">
        <v>0.89730442398410126</v>
      </c>
      <c r="G1132" s="114">
        <v>0.1739934239765919</v>
      </c>
      <c r="H1132" s="114">
        <v>0.8794974281002208</v>
      </c>
      <c r="I1132" s="114">
        <v>0.35915003680000845</v>
      </c>
      <c r="J1132" s="114">
        <v>0.99548659226402036</v>
      </c>
      <c r="K1132" s="44">
        <v>0.41443837553829432</v>
      </c>
      <c r="M1132" s="37">
        <v>130</v>
      </c>
      <c r="N1132" s="114" cm="1">
        <f t="array" ref="N1132:W1132">(TRANSPOSE(MMULT(幕後結果!$AB$37:$AK$46, TRANSPOSE(N131:W131))))</f>
        <v>0.13452870163968328</v>
      </c>
      <c r="O1132" s="114">
        <v>-1.4940723518578902</v>
      </c>
      <c r="P1132" s="114">
        <v>-0.276377722153203</v>
      </c>
      <c r="Q1132" s="114">
        <v>1.4759331384150394</v>
      </c>
      <c r="R1132" s="114">
        <v>-0.35656805855948692</v>
      </c>
      <c r="S1132" s="114">
        <v>-1.0994615552514733</v>
      </c>
      <c r="T1132" s="114">
        <v>-1.220134886909606</v>
      </c>
      <c r="U1132" s="114">
        <v>0.19926572453441904</v>
      </c>
      <c r="V1132" s="114">
        <v>-0.31073906888699726</v>
      </c>
      <c r="W1132" s="36">
        <v>0.72537172477290035</v>
      </c>
    </row>
    <row r="1133" spans="1:23" ht="19">
      <c r="A1133" s="81">
        <v>131</v>
      </c>
      <c r="B1133" s="114">
        <v>2.5249064683523503E-3</v>
      </c>
      <c r="C1133" s="114">
        <v>0.587987852862903</v>
      </c>
      <c r="D1133" s="114">
        <v>0.78061876363931382</v>
      </c>
      <c r="E1133" s="114">
        <v>7.6857500192499373E-2</v>
      </c>
      <c r="F1133" s="114">
        <v>0.80344634332145759</v>
      </c>
      <c r="G1133" s="114">
        <v>2.0276835597875742E-2</v>
      </c>
      <c r="H1133" s="114">
        <v>0.66457033248414632</v>
      </c>
      <c r="I1133" s="114">
        <v>0.46382448442162816</v>
      </c>
      <c r="J1133" s="114">
        <v>0.41164695110794836</v>
      </c>
      <c r="K1133" s="44">
        <v>0.8896849233727171</v>
      </c>
      <c r="M1133" s="37">
        <v>131</v>
      </c>
      <c r="N1133" s="114" cm="1">
        <f t="array" ref="N1133:W1133">(TRANSPOSE(MMULT(幕後結果!$AB$37:$AK$46, TRANSPOSE(N132:W132))))</f>
        <v>-1.7361801905346574</v>
      </c>
      <c r="O1133" s="114">
        <v>0.25829528527628753</v>
      </c>
      <c r="P1133" s="114">
        <v>-8.322922062884669E-2</v>
      </c>
      <c r="Q1133" s="114">
        <v>-0.8400439677277024</v>
      </c>
      <c r="R1133" s="114">
        <v>-2.5217858859077735E-2</v>
      </c>
      <c r="S1133" s="114">
        <v>-1.7936298409767812</v>
      </c>
      <c r="T1133" s="114">
        <v>-1.1881829640362158</v>
      </c>
      <c r="U1133" s="114">
        <v>-0.63679105445059503</v>
      </c>
      <c r="V1133" s="114">
        <v>0.4672199894273571</v>
      </c>
      <c r="W1133" s="36">
        <v>-0.90495125366226681</v>
      </c>
    </row>
    <row r="1134" spans="1:23" ht="19">
      <c r="A1134" s="81">
        <v>132</v>
      </c>
      <c r="B1134" s="114">
        <v>0.39714660786365275</v>
      </c>
      <c r="C1134" s="114">
        <v>0.95751886131053388</v>
      </c>
      <c r="D1134" s="114">
        <v>0.4339344979223978</v>
      </c>
      <c r="E1134" s="114">
        <v>0.1757584476016234</v>
      </c>
      <c r="F1134" s="114">
        <v>6.7051556057952544E-2</v>
      </c>
      <c r="G1134" s="114">
        <v>0.48859124265183596</v>
      </c>
      <c r="H1134" s="114">
        <v>0.98685980162083586</v>
      </c>
      <c r="I1134" s="114">
        <v>0.28340727042929514</v>
      </c>
      <c r="J1134" s="114">
        <v>0.65791736451590399</v>
      </c>
      <c r="K1134" s="44">
        <v>0.85803831534630892</v>
      </c>
      <c r="M1134" s="37">
        <v>132</v>
      </c>
      <c r="N1134" s="114" cm="1">
        <f t="array" ref="N1134:W1134">(TRANSPOSE(MMULT(幕後結果!$AB$37:$AK$46, TRANSPOSE(N133:W133))))</f>
        <v>1.327873955376027</v>
      </c>
      <c r="O1134" s="114">
        <v>0.93342136732962977</v>
      </c>
      <c r="P1134" s="114">
        <v>0.59073486200195346</v>
      </c>
      <c r="Q1134" s="114">
        <v>1.7518239047791617</v>
      </c>
      <c r="R1134" s="114">
        <v>-0.14807519679682879</v>
      </c>
      <c r="S1134" s="114">
        <v>0.12123984020738142</v>
      </c>
      <c r="T1134" s="114">
        <v>0.95273830967899809</v>
      </c>
      <c r="U1134" s="114">
        <v>1.8417442668481057</v>
      </c>
      <c r="V1134" s="114">
        <v>-0.2320317319963815</v>
      </c>
      <c r="W1134" s="36">
        <v>-1.1438992172274833</v>
      </c>
    </row>
    <row r="1135" spans="1:23" ht="19">
      <c r="A1135" s="81">
        <v>133</v>
      </c>
      <c r="B1135" s="114">
        <v>0.39517711736077632</v>
      </c>
      <c r="C1135" s="114">
        <v>0.23963331768803031</v>
      </c>
      <c r="D1135" s="114">
        <v>0.73835970855882582</v>
      </c>
      <c r="E1135" s="114">
        <v>0.38053433062002262</v>
      </c>
      <c r="F1135" s="114">
        <v>0.52147562057067054</v>
      </c>
      <c r="G1135" s="114">
        <v>0.33721266085161083</v>
      </c>
      <c r="H1135" s="114">
        <v>0.47634775634449156</v>
      </c>
      <c r="I1135" s="114">
        <v>0.16283647790434319</v>
      </c>
      <c r="J1135" s="114">
        <v>0.5046997847184187</v>
      </c>
      <c r="K1135" s="44">
        <v>0.47689896464746862</v>
      </c>
      <c r="M1135" s="37">
        <v>133</v>
      </c>
      <c r="N1135" s="114" cm="1">
        <f t="array" ref="N1135:W1135">(TRANSPOSE(MMULT(幕後結果!$AB$37:$AK$46, TRANSPOSE(N134:W134))))</f>
        <v>0.7386143402943034</v>
      </c>
      <c r="O1135" s="114">
        <v>-0.79754139323135276</v>
      </c>
      <c r="P1135" s="114">
        <v>-0.14505122431502798</v>
      </c>
      <c r="Q1135" s="114">
        <v>-0.62677543080649523</v>
      </c>
      <c r="R1135" s="114">
        <v>0.58760038640631507</v>
      </c>
      <c r="S1135" s="114">
        <v>-0.70719079527084272</v>
      </c>
      <c r="T1135" s="114">
        <v>-1.7476216514272451</v>
      </c>
      <c r="U1135" s="114">
        <v>-0.79079653099310021</v>
      </c>
      <c r="V1135" s="114">
        <v>1.5171813907531586</v>
      </c>
      <c r="W1135" s="36">
        <v>0.68859884707269947</v>
      </c>
    </row>
    <row r="1136" spans="1:23" ht="19">
      <c r="A1136" s="81">
        <v>134</v>
      </c>
      <c r="B1136" s="114">
        <v>0.25740568355884852</v>
      </c>
      <c r="C1136" s="114">
        <v>0.23101911986975465</v>
      </c>
      <c r="D1136" s="114">
        <v>0.75352733989857223</v>
      </c>
      <c r="E1136" s="114">
        <v>0.72056744703697051</v>
      </c>
      <c r="F1136" s="114">
        <v>7.3882783761401338E-2</v>
      </c>
      <c r="G1136" s="114">
        <v>0.1759604921699176</v>
      </c>
      <c r="H1136" s="114">
        <v>0.7981042537314289</v>
      </c>
      <c r="I1136" s="114">
        <v>0.15464774911708723</v>
      </c>
      <c r="J1136" s="114">
        <v>0.50128674206301316</v>
      </c>
      <c r="K1136" s="44">
        <v>9.3762958023167364E-2</v>
      </c>
      <c r="M1136" s="37">
        <v>134</v>
      </c>
      <c r="N1136" s="114" cm="1">
        <f t="array" ref="N1136:W1136">(TRANSPOSE(MMULT(幕後結果!$AB$37:$AK$46, TRANSPOSE(N135:W135))))</f>
        <v>-1.3941353951824136</v>
      </c>
      <c r="O1136" s="114">
        <v>0.91789024900374672</v>
      </c>
      <c r="P1136" s="114">
        <v>0.33831223090532453</v>
      </c>
      <c r="Q1136" s="114">
        <v>0.67682883646398539</v>
      </c>
      <c r="R1136" s="114">
        <v>0.40447131789198776</v>
      </c>
      <c r="S1136" s="114">
        <v>1.0823419739046107</v>
      </c>
      <c r="T1136" s="114">
        <v>1.2103464681300107</v>
      </c>
      <c r="U1136" s="114">
        <v>-0.39163356761905688</v>
      </c>
      <c r="V1136" s="114">
        <v>0.49583568670242395</v>
      </c>
      <c r="W1136" s="36">
        <v>0.41761225519017769</v>
      </c>
    </row>
    <row r="1137" spans="1:23" ht="19">
      <c r="A1137" s="81">
        <v>135</v>
      </c>
      <c r="B1137" s="114">
        <v>0.63471312005596348</v>
      </c>
      <c r="C1137" s="114">
        <v>0.82833808281713739</v>
      </c>
      <c r="D1137" s="114">
        <v>0.5121209200386756</v>
      </c>
      <c r="E1137" s="114">
        <v>0.25165170433765494</v>
      </c>
      <c r="F1137" s="114">
        <v>0.21984962009750775</v>
      </c>
      <c r="G1137" s="114">
        <v>0.34539843586332108</v>
      </c>
      <c r="H1137" s="114">
        <v>0.94308095271757142</v>
      </c>
      <c r="I1137" s="114">
        <v>0.12664528264534969</v>
      </c>
      <c r="J1137" s="114">
        <v>0.73527677476672126</v>
      </c>
      <c r="K1137" s="44">
        <v>0.80951596849580287</v>
      </c>
      <c r="M1137" s="37">
        <v>135</v>
      </c>
      <c r="N1137" s="114" cm="1">
        <f t="array" ref="N1137:W1137">(TRANSPOSE(MMULT(幕後結果!$AB$37:$AK$46, TRANSPOSE(N136:W136))))</f>
        <v>-0.94288837938172854</v>
      </c>
      <c r="O1137" s="114">
        <v>0.41300983480606968</v>
      </c>
      <c r="P1137" s="114">
        <v>-1.7210733155811329</v>
      </c>
      <c r="Q1137" s="114">
        <v>0.67077203209654279</v>
      </c>
      <c r="R1137" s="114">
        <v>1.1555790835122715</v>
      </c>
      <c r="S1137" s="114">
        <v>0.26334816597067279</v>
      </c>
      <c r="T1137" s="114">
        <v>0.43737278310866673</v>
      </c>
      <c r="U1137" s="114">
        <v>0.6836853636275686</v>
      </c>
      <c r="V1137" s="114">
        <v>0.65286857341267845</v>
      </c>
      <c r="W1137" s="36">
        <v>1.1507129999431667</v>
      </c>
    </row>
    <row r="1138" spans="1:23" ht="19">
      <c r="A1138" s="81">
        <v>136</v>
      </c>
      <c r="B1138" s="114">
        <v>0.78079518746458376</v>
      </c>
      <c r="C1138" s="114">
        <v>1.0138860616328627E-2</v>
      </c>
      <c r="D1138" s="114">
        <v>0.89129412156536314</v>
      </c>
      <c r="E1138" s="114">
        <v>0.19955278070670479</v>
      </c>
      <c r="F1138" s="114">
        <v>0.41554699582670507</v>
      </c>
      <c r="G1138" s="114">
        <v>0.48966106498427386</v>
      </c>
      <c r="H1138" s="114">
        <v>0.37743804673582004</v>
      </c>
      <c r="I1138" s="114">
        <v>0.67682969113849922</v>
      </c>
      <c r="J1138" s="114">
        <v>0.95014482563757685</v>
      </c>
      <c r="K1138" s="44">
        <v>0.71226053082284957</v>
      </c>
      <c r="M1138" s="37">
        <v>136</v>
      </c>
      <c r="N1138" s="114" cm="1">
        <f t="array" ref="N1138:W1138">(TRANSPOSE(MMULT(幕後結果!$AB$37:$AK$46, TRANSPOSE(N137:W137))))</f>
        <v>2.495524598967092</v>
      </c>
      <c r="O1138" s="114">
        <v>-0.20433327571101206</v>
      </c>
      <c r="P1138" s="114">
        <v>1.2050807088401447</v>
      </c>
      <c r="Q1138" s="114">
        <v>-0.53848152657678672</v>
      </c>
      <c r="R1138" s="114">
        <v>0.1809776523372475</v>
      </c>
      <c r="S1138" s="114">
        <v>-0.49193470243757548</v>
      </c>
      <c r="T1138" s="114">
        <v>-0.71235311753732589</v>
      </c>
      <c r="U1138" s="114">
        <v>-0.57841958855052567</v>
      </c>
      <c r="V1138" s="114">
        <v>5.0827369669969369E-2</v>
      </c>
      <c r="W1138" s="36">
        <v>0.80064524577256169</v>
      </c>
    </row>
    <row r="1139" spans="1:23" ht="19">
      <c r="A1139" s="81">
        <v>137</v>
      </c>
      <c r="B1139" s="114">
        <v>0.79608845620268776</v>
      </c>
      <c r="C1139" s="114">
        <v>0.5283647054732874</v>
      </c>
      <c r="D1139" s="114">
        <v>0.87510514489235636</v>
      </c>
      <c r="E1139" s="114">
        <v>0.81485561175790822</v>
      </c>
      <c r="F1139" s="114">
        <v>0.88944484374257526</v>
      </c>
      <c r="G1139" s="114">
        <v>9.8612034124975878E-2</v>
      </c>
      <c r="H1139" s="114">
        <v>0.33562020846065765</v>
      </c>
      <c r="I1139" s="114">
        <v>0.72956968992677984</v>
      </c>
      <c r="J1139" s="114">
        <v>0.93633998621985937</v>
      </c>
      <c r="K1139" s="44">
        <v>0.1619617139188807</v>
      </c>
      <c r="M1139" s="37">
        <v>137</v>
      </c>
      <c r="N1139" s="114" cm="1">
        <f t="array" ref="N1139:W1139">(TRANSPOSE(MMULT(幕後結果!$AB$37:$AK$46, TRANSPOSE(N138:W138))))</f>
        <v>-0.92583950084806665</v>
      </c>
      <c r="O1139" s="114">
        <v>0.13205102137193184</v>
      </c>
      <c r="P1139" s="114">
        <v>-0.47943060652338282</v>
      </c>
      <c r="Q1139" s="114">
        <v>-0.42211049544900614</v>
      </c>
      <c r="R1139" s="114">
        <v>-0.48648143439000247</v>
      </c>
      <c r="S1139" s="114">
        <v>0.78479137677732114</v>
      </c>
      <c r="T1139" s="114">
        <v>-0.77752740518802932</v>
      </c>
      <c r="U1139" s="114">
        <v>-0.62580623655263323</v>
      </c>
      <c r="V1139" s="114">
        <v>8.2473673120514346E-2</v>
      </c>
      <c r="W1139" s="36">
        <v>-0.56642338285074978</v>
      </c>
    </row>
    <row r="1140" spans="1:23" ht="19">
      <c r="A1140" s="81">
        <v>138</v>
      </c>
      <c r="B1140" s="114">
        <v>0.88657945175783115</v>
      </c>
      <c r="C1140" s="114">
        <v>0.68279854174406962</v>
      </c>
      <c r="D1140" s="114">
        <v>0.75168622725660761</v>
      </c>
      <c r="E1140" s="114">
        <v>0.6878698983346383</v>
      </c>
      <c r="F1140" s="114">
        <v>0.70994799992463853</v>
      </c>
      <c r="G1140" s="114">
        <v>0.25726146680648743</v>
      </c>
      <c r="H1140" s="114">
        <v>0.71140619939029559</v>
      </c>
      <c r="I1140" s="114">
        <v>0.15423800806744881</v>
      </c>
      <c r="J1140" s="114">
        <v>0.53075131620930827</v>
      </c>
      <c r="K1140" s="44">
        <v>0.19582746121679384</v>
      </c>
      <c r="M1140" s="37">
        <v>138</v>
      </c>
      <c r="N1140" s="114" cm="1">
        <f t="array" ref="N1140:W1140">(TRANSPOSE(MMULT(幕後結果!$AB$37:$AK$46, TRANSPOSE(N139:W139))))</f>
        <v>0.82094937228406362</v>
      </c>
      <c r="O1140" s="114">
        <v>-0.32087794379553003</v>
      </c>
      <c r="P1140" s="114">
        <v>1.5108878711955451</v>
      </c>
      <c r="Q1140" s="114">
        <v>0.22107850598899836</v>
      </c>
      <c r="R1140" s="114">
        <v>1.2464294381404641</v>
      </c>
      <c r="S1140" s="114">
        <v>3.3204677796802765E-2</v>
      </c>
      <c r="T1140" s="114">
        <v>2.0270606721284379</v>
      </c>
      <c r="U1140" s="114">
        <v>0.54243937272937859</v>
      </c>
      <c r="V1140" s="114">
        <v>1.0126197430741826</v>
      </c>
      <c r="W1140" s="36">
        <v>0.44476603246676832</v>
      </c>
    </row>
    <row r="1141" spans="1:23" ht="19">
      <c r="A1141" s="81">
        <v>139</v>
      </c>
      <c r="B1141" s="114">
        <v>0.9739803062544421</v>
      </c>
      <c r="C1141" s="114">
        <v>0.33464460819859321</v>
      </c>
      <c r="D1141" s="114">
        <v>0.61354994423191811</v>
      </c>
      <c r="E1141" s="114">
        <v>0.57190084969112642</v>
      </c>
      <c r="F1141" s="114">
        <v>0.85228674879258026</v>
      </c>
      <c r="G1141" s="114">
        <v>0.25062324674955816</v>
      </c>
      <c r="H1141" s="114">
        <v>0.31407985544637729</v>
      </c>
      <c r="I1141" s="114">
        <v>0.92805318822708038</v>
      </c>
      <c r="J1141" s="114">
        <v>0.38267638039222462</v>
      </c>
      <c r="K1141" s="44">
        <v>0.26125969261221482</v>
      </c>
      <c r="M1141" s="37">
        <v>139</v>
      </c>
      <c r="N1141" s="114" cm="1">
        <f t="array" ref="N1141:W1141">(TRANSPOSE(MMULT(幕後結果!$AB$37:$AK$46, TRANSPOSE(N140:W140))))</f>
        <v>-0.282715355345661</v>
      </c>
      <c r="O1141" s="114">
        <v>0.25944159350825907</v>
      </c>
      <c r="P1141" s="114">
        <v>-0.61977335786313903</v>
      </c>
      <c r="Q1141" s="114">
        <v>-8.8810786071077674E-3</v>
      </c>
      <c r="R1141" s="114">
        <v>-0.64963154062190576</v>
      </c>
      <c r="S1141" s="114">
        <v>-0.19280219695370182</v>
      </c>
      <c r="T1141" s="114">
        <v>-2.0652416425356348</v>
      </c>
      <c r="U1141" s="114">
        <v>8.7072918661835752E-2</v>
      </c>
      <c r="V1141" s="114">
        <v>0.43428603398367849</v>
      </c>
      <c r="W1141" s="36">
        <v>1.2338908201480678</v>
      </c>
    </row>
    <row r="1142" spans="1:23" ht="19">
      <c r="A1142" s="81">
        <v>140</v>
      </c>
      <c r="B1142" s="114">
        <v>0.93740397099166572</v>
      </c>
      <c r="C1142" s="114">
        <v>0.44989522260226211</v>
      </c>
      <c r="D1142" s="114">
        <v>0.45247743769899929</v>
      </c>
      <c r="E1142" s="114">
        <v>0.31841181913374461</v>
      </c>
      <c r="F1142" s="114">
        <v>4.3839036222823369E-2</v>
      </c>
      <c r="G1142" s="114">
        <v>0.31048416471318485</v>
      </c>
      <c r="H1142" s="114">
        <v>2.0734820057907166E-2</v>
      </c>
      <c r="I1142" s="114">
        <v>0.68975588448386294</v>
      </c>
      <c r="J1142" s="114">
        <v>0.23206866542113169</v>
      </c>
      <c r="K1142" s="44">
        <v>5.5162571246298864E-2</v>
      </c>
      <c r="M1142" s="37">
        <v>140</v>
      </c>
      <c r="N1142" s="114" cm="1">
        <f t="array" ref="N1142:W1142">(TRANSPOSE(MMULT(幕後結果!$AB$37:$AK$46, TRANSPOSE(N141:W141))))</f>
        <v>0.85847573768180707</v>
      </c>
      <c r="O1142" s="114">
        <v>1.0521450369567955</v>
      </c>
      <c r="P1142" s="114">
        <v>0.62657055508088588</v>
      </c>
      <c r="Q1142" s="114">
        <v>1.5719021929515953</v>
      </c>
      <c r="R1142" s="114">
        <v>2.0286695223669762</v>
      </c>
      <c r="S1142" s="114">
        <v>0.90975469930442598</v>
      </c>
      <c r="T1142" s="114">
        <v>-3.0074073785935074E-3</v>
      </c>
      <c r="U1142" s="114">
        <v>1.5519805181300146</v>
      </c>
      <c r="V1142" s="114">
        <v>1.100172996089154</v>
      </c>
      <c r="W1142" s="36">
        <v>1.6500729862782744</v>
      </c>
    </row>
    <row r="1143" spans="1:23" ht="19">
      <c r="A1143" s="81">
        <v>141</v>
      </c>
      <c r="B1143" s="114">
        <v>0.14380254710373142</v>
      </c>
      <c r="C1143" s="114">
        <v>0.62194338208038769</v>
      </c>
      <c r="D1143" s="114">
        <v>0.96678223355054627</v>
      </c>
      <c r="E1143" s="114">
        <v>0.88185686699468668</v>
      </c>
      <c r="F1143" s="114">
        <v>0.64283530734339034</v>
      </c>
      <c r="G1143" s="114">
        <v>4.8240677181022873E-2</v>
      </c>
      <c r="H1143" s="114">
        <v>0.50624036412838302</v>
      </c>
      <c r="I1143" s="114">
        <v>0.41836766553706028</v>
      </c>
      <c r="J1143" s="114">
        <v>0.55661321190117596</v>
      </c>
      <c r="K1143" s="44">
        <v>0.6213812859360861</v>
      </c>
      <c r="M1143" s="37">
        <v>141</v>
      </c>
      <c r="N1143" s="114" cm="1">
        <f t="array" ref="N1143:W1143">(TRANSPOSE(MMULT(幕後結果!$AB$37:$AK$46, TRANSPOSE(N142:W142))))</f>
        <v>0.7990515763693099</v>
      </c>
      <c r="O1143" s="114">
        <v>-0.34772232747833021</v>
      </c>
      <c r="P1143" s="114">
        <v>0.5760116715771314</v>
      </c>
      <c r="Q1143" s="114">
        <v>-0.40286998824168674</v>
      </c>
      <c r="R1143" s="114">
        <v>0.93690007361222971</v>
      </c>
      <c r="S1143" s="114">
        <v>0.97333543823024593</v>
      </c>
      <c r="T1143" s="114">
        <v>-1.2221098103480852</v>
      </c>
      <c r="U1143" s="114">
        <v>1.7010500401623714</v>
      </c>
      <c r="V1143" s="114">
        <v>0.34747671136003677</v>
      </c>
      <c r="W1143" s="36">
        <v>-0.23676109813072424</v>
      </c>
    </row>
    <row r="1144" spans="1:23" ht="19">
      <c r="A1144" s="81">
        <v>142</v>
      </c>
      <c r="B1144" s="114">
        <v>0.18537951033356848</v>
      </c>
      <c r="C1144" s="114">
        <v>0.2907211334027886</v>
      </c>
      <c r="D1144" s="114">
        <v>0.68035867246876114</v>
      </c>
      <c r="E1144" s="114">
        <v>0.80801711848300006</v>
      </c>
      <c r="F1144" s="114">
        <v>0.10518582457891212</v>
      </c>
      <c r="G1144" s="114">
        <v>0.64241874646189223</v>
      </c>
      <c r="H1144" s="114">
        <v>0.55046612762185987</v>
      </c>
      <c r="I1144" s="114">
        <v>0.41664869949402483</v>
      </c>
      <c r="J1144" s="114">
        <v>0.11992422188904772</v>
      </c>
      <c r="K1144" s="44">
        <v>0.9390718976814918</v>
      </c>
      <c r="M1144" s="37">
        <v>142</v>
      </c>
      <c r="N1144" s="114" cm="1">
        <f t="array" ref="N1144:W1144">(TRANSPOSE(MMULT(幕後結果!$AB$37:$AK$46, TRANSPOSE(N143:W143))))</f>
        <v>-1.5666952905774056</v>
      </c>
      <c r="O1144" s="114">
        <v>-0.53702738541246453</v>
      </c>
      <c r="P1144" s="114">
        <v>-5.1729923158197466E-2</v>
      </c>
      <c r="Q1144" s="114">
        <v>1.2837810618822574</v>
      </c>
      <c r="R1144" s="114">
        <v>-0.68034638243150769</v>
      </c>
      <c r="S1144" s="114">
        <v>0.68334225678570137</v>
      </c>
      <c r="T1144" s="114">
        <v>-9.330095059484167E-2</v>
      </c>
      <c r="U1144" s="114">
        <v>-0.21447903322149825</v>
      </c>
      <c r="V1144" s="114">
        <v>-0.25595825246391979</v>
      </c>
      <c r="W1144" s="36">
        <v>-0.32765796915823042</v>
      </c>
    </row>
    <row r="1145" spans="1:23" ht="19">
      <c r="A1145" s="81">
        <v>143</v>
      </c>
      <c r="B1145" s="114">
        <v>0.23299832503876816</v>
      </c>
      <c r="C1145" s="114">
        <v>0.23608079883481925</v>
      </c>
      <c r="D1145" s="114">
        <v>8.9756109181128974E-2</v>
      </c>
      <c r="E1145" s="114">
        <v>0.12702768496353678</v>
      </c>
      <c r="F1145" s="114">
        <v>0.87740025610889072</v>
      </c>
      <c r="G1145" s="114">
        <v>0.2353139688732957</v>
      </c>
      <c r="H1145" s="114">
        <v>0.71172756640689983</v>
      </c>
      <c r="I1145" s="114">
        <v>0.84759212211986967</v>
      </c>
      <c r="J1145" s="114">
        <v>0.41036609466372842</v>
      </c>
      <c r="K1145" s="44">
        <v>0.5514302503881332</v>
      </c>
      <c r="M1145" s="37">
        <v>143</v>
      </c>
      <c r="N1145" s="114" cm="1">
        <f t="array" ref="N1145:W1145">(TRANSPOSE(MMULT(幕後結果!$AB$37:$AK$46, TRANSPOSE(N144:W144))))</f>
        <v>0.19384570808404189</v>
      </c>
      <c r="O1145" s="114">
        <v>0.71392350454296905</v>
      </c>
      <c r="P1145" s="114">
        <v>0.45743855201986416</v>
      </c>
      <c r="Q1145" s="114">
        <v>-1.3268814464293912</v>
      </c>
      <c r="R1145" s="114">
        <v>0.38145010424087156</v>
      </c>
      <c r="S1145" s="114">
        <v>-0.41651921402749714</v>
      </c>
      <c r="T1145" s="114">
        <v>-0.85223080592567091</v>
      </c>
      <c r="U1145" s="114">
        <v>-0.36882833712802637</v>
      </c>
      <c r="V1145" s="114">
        <v>1.7233132167911258</v>
      </c>
      <c r="W1145" s="36">
        <v>1.3996618004938168</v>
      </c>
    </row>
    <row r="1146" spans="1:23" ht="19">
      <c r="A1146" s="81">
        <v>144</v>
      </c>
      <c r="B1146" s="114">
        <v>0.43754219609734735</v>
      </c>
      <c r="C1146" s="114">
        <v>0.3556805028709682</v>
      </c>
      <c r="D1146" s="114">
        <v>0.12646789959852356</v>
      </c>
      <c r="E1146" s="114">
        <v>0.47689794565370613</v>
      </c>
      <c r="F1146" s="114">
        <v>0.34346922528122792</v>
      </c>
      <c r="G1146" s="114">
        <v>0.33389326112540951</v>
      </c>
      <c r="H1146" s="114">
        <v>0.75057737856535756</v>
      </c>
      <c r="I1146" s="114">
        <v>0.30983307022711126</v>
      </c>
      <c r="J1146" s="114">
        <v>0.39919137940759786</v>
      </c>
      <c r="K1146" s="44">
        <v>0.60259021659809808</v>
      </c>
      <c r="M1146" s="37">
        <v>144</v>
      </c>
      <c r="N1146" s="114" cm="1">
        <f t="array" ref="N1146:W1146">(TRANSPOSE(MMULT(幕後結果!$AB$37:$AK$46, TRANSPOSE(N145:W145))))</f>
        <v>0.87415764438193688</v>
      </c>
      <c r="O1146" s="114">
        <v>-0.87873173282860928</v>
      </c>
      <c r="P1146" s="114">
        <v>-1.0213708611138053</v>
      </c>
      <c r="Q1146" s="114">
        <v>7.9571692283251227E-3</v>
      </c>
      <c r="R1146" s="114">
        <v>-0.78041513531236784</v>
      </c>
      <c r="S1146" s="114">
        <v>-1.5327710090530888</v>
      </c>
      <c r="T1146" s="114">
        <v>-0.68061123800615397</v>
      </c>
      <c r="U1146" s="114">
        <v>-0.81307668587458259</v>
      </c>
      <c r="V1146" s="114">
        <v>0.13647845157257055</v>
      </c>
      <c r="W1146" s="36">
        <v>-0.51367366128766179</v>
      </c>
    </row>
    <row r="1147" spans="1:23" ht="19">
      <c r="A1147" s="81">
        <v>145</v>
      </c>
      <c r="B1147" s="114">
        <v>0.96188564169438862</v>
      </c>
      <c r="C1147" s="114">
        <v>0.65942684828339893</v>
      </c>
      <c r="D1147" s="114">
        <v>0.12964494618373501</v>
      </c>
      <c r="E1147" s="114">
        <v>0.72161160708393024</v>
      </c>
      <c r="F1147" s="114">
        <v>0.12269834036841076</v>
      </c>
      <c r="G1147" s="114">
        <v>2.3292390302903199E-2</v>
      </c>
      <c r="H1147" s="114">
        <v>0.55026469393061483</v>
      </c>
      <c r="I1147" s="114">
        <v>0.63998945302796884</v>
      </c>
      <c r="J1147" s="114">
        <v>0.71972054986299927</v>
      </c>
      <c r="K1147" s="44">
        <v>8.916013618604457E-2</v>
      </c>
      <c r="M1147" s="37">
        <v>145</v>
      </c>
      <c r="N1147" s="114" cm="1">
        <f t="array" ref="N1147:W1147">(TRANSPOSE(MMULT(幕後結果!$AB$37:$AK$46, TRANSPOSE(N146:W146))))</f>
        <v>2.0877151885913134</v>
      </c>
      <c r="O1147" s="114">
        <v>-0.56381297981603129</v>
      </c>
      <c r="P1147" s="114">
        <v>0.98103782367233849</v>
      </c>
      <c r="Q1147" s="114">
        <v>0.4756920797980343</v>
      </c>
      <c r="R1147" s="114">
        <v>1.5778871951656948</v>
      </c>
      <c r="S1147" s="114">
        <v>-0.77051931714380373</v>
      </c>
      <c r="T1147" s="114">
        <v>-0.10941309755162959</v>
      </c>
      <c r="U1147" s="114">
        <v>1.3029655260084096</v>
      </c>
      <c r="V1147" s="114">
        <v>0.40391102496502096</v>
      </c>
      <c r="W1147" s="36">
        <v>0.80331368598007957</v>
      </c>
    </row>
    <row r="1148" spans="1:23" ht="19">
      <c r="A1148" s="81">
        <v>146</v>
      </c>
      <c r="B1148" s="114">
        <v>0.79261094416859112</v>
      </c>
      <c r="C1148" s="114">
        <v>0.28532632737720021</v>
      </c>
      <c r="D1148" s="114">
        <v>0.29201371931322284</v>
      </c>
      <c r="E1148" s="114">
        <v>0.68373345734135671</v>
      </c>
      <c r="F1148" s="114">
        <v>0.21139324862275299</v>
      </c>
      <c r="G1148" s="114">
        <v>0.40282701077063776</v>
      </c>
      <c r="H1148" s="114">
        <v>0.46086297455300373</v>
      </c>
      <c r="I1148" s="114">
        <v>0.4289867108949339</v>
      </c>
      <c r="J1148" s="114">
        <v>0.16022888405431956</v>
      </c>
      <c r="K1148" s="44">
        <v>0.74394634470140097</v>
      </c>
      <c r="M1148" s="37">
        <v>146</v>
      </c>
      <c r="N1148" s="114" cm="1">
        <f t="array" ref="N1148:W1148">(TRANSPOSE(MMULT(幕後結果!$AB$37:$AK$46, TRANSPOSE(N147:W147))))</f>
        <v>-1.1651125427192874</v>
      </c>
      <c r="O1148" s="114">
        <v>-0.3073635227162671</v>
      </c>
      <c r="P1148" s="114">
        <v>0.35145949878214838</v>
      </c>
      <c r="Q1148" s="114">
        <v>0.68972962110050751</v>
      </c>
      <c r="R1148" s="114">
        <v>1.495136835475368</v>
      </c>
      <c r="S1148" s="114">
        <v>-1.6020219644044373</v>
      </c>
      <c r="T1148" s="114">
        <v>1.6267936848773661</v>
      </c>
      <c r="U1148" s="114">
        <v>1.890311526276184</v>
      </c>
      <c r="V1148" s="114">
        <v>1.0540977256414295</v>
      </c>
      <c r="W1148" s="36">
        <v>0.15552643140627592</v>
      </c>
    </row>
    <row r="1149" spans="1:23" ht="19">
      <c r="A1149" s="81">
        <v>147</v>
      </c>
      <c r="B1149" s="114">
        <v>0.36353199782571077</v>
      </c>
      <c r="C1149" s="114">
        <v>0.14920422656434718</v>
      </c>
      <c r="D1149" s="114">
        <v>0.43992195176869608</v>
      </c>
      <c r="E1149" s="114">
        <v>0.90895691561717795</v>
      </c>
      <c r="F1149" s="114">
        <v>0.65667075646175554</v>
      </c>
      <c r="G1149" s="114">
        <v>0.61398194939762929</v>
      </c>
      <c r="H1149" s="114">
        <v>0.78456093866209176</v>
      </c>
      <c r="I1149" s="114">
        <v>8.5733600525628395E-2</v>
      </c>
      <c r="J1149" s="114">
        <v>0.88221994719445496</v>
      </c>
      <c r="K1149" s="44">
        <v>0.34427431990113</v>
      </c>
      <c r="M1149" s="37">
        <v>147</v>
      </c>
      <c r="N1149" s="114" cm="1">
        <f t="array" ref="N1149:W1149">(TRANSPOSE(MMULT(幕後結果!$AB$37:$AK$46, TRANSPOSE(N148:W148))))</f>
        <v>0.37609097014414822</v>
      </c>
      <c r="O1149" s="114">
        <v>1.7876384452175078</v>
      </c>
      <c r="P1149" s="114">
        <v>0.10403707765339398</v>
      </c>
      <c r="Q1149" s="114">
        <v>0.46684940727918189</v>
      </c>
      <c r="R1149" s="114">
        <v>-0.38703725717236392</v>
      </c>
      <c r="S1149" s="114">
        <v>-0.96471299061951166</v>
      </c>
      <c r="T1149" s="114">
        <v>1.3002029044485812</v>
      </c>
      <c r="U1149" s="114">
        <v>4.9946196814664001E-2</v>
      </c>
      <c r="V1149" s="114">
        <v>-1.8317752635875024</v>
      </c>
      <c r="W1149" s="36">
        <v>7.2441823887936629E-2</v>
      </c>
    </row>
    <row r="1150" spans="1:23" ht="19">
      <c r="A1150" s="81">
        <v>148</v>
      </c>
      <c r="B1150" s="114">
        <v>0.64892966508375771</v>
      </c>
      <c r="C1150" s="114">
        <v>0.94041353677559303</v>
      </c>
      <c r="D1150" s="114">
        <v>0.17687023825355097</v>
      </c>
      <c r="E1150" s="114">
        <v>0.47355235663896855</v>
      </c>
      <c r="F1150" s="114">
        <v>0.63751846392967981</v>
      </c>
      <c r="G1150" s="114">
        <v>0.36655752970485178</v>
      </c>
      <c r="H1150" s="114">
        <v>0.988806998080485</v>
      </c>
      <c r="I1150" s="114">
        <v>0.63686688784318868</v>
      </c>
      <c r="J1150" s="114">
        <v>8.0288922517524064E-4</v>
      </c>
      <c r="K1150" s="44">
        <v>0.96220259641443651</v>
      </c>
      <c r="M1150" s="37">
        <v>148</v>
      </c>
      <c r="N1150" s="114" cm="1">
        <f t="array" ref="N1150:W1150">(TRANSPOSE(MMULT(幕後結果!$AB$37:$AK$46, TRANSPOSE(N149:W149))))</f>
        <v>-0.41251036836461374</v>
      </c>
      <c r="O1150" s="114">
        <v>0.75319741445714583</v>
      </c>
      <c r="P1150" s="114">
        <v>6.0225589679952451E-2</v>
      </c>
      <c r="Q1150" s="114">
        <v>1.4200620564176414</v>
      </c>
      <c r="R1150" s="114">
        <v>-0.75855604613265759</v>
      </c>
      <c r="S1150" s="114">
        <v>-0.21077493110263018</v>
      </c>
      <c r="T1150" s="114">
        <v>-0.61296900285359823</v>
      </c>
      <c r="U1150" s="114">
        <v>2.0572196971298342</v>
      </c>
      <c r="V1150" s="114">
        <v>-0.73060308533493101</v>
      </c>
      <c r="W1150" s="36">
        <v>-1.4198653593566146</v>
      </c>
    </row>
    <row r="1151" spans="1:23" ht="19">
      <c r="A1151" s="81">
        <v>149</v>
      </c>
      <c r="B1151" s="114">
        <v>0.92109444164489007</v>
      </c>
      <c r="C1151" s="114">
        <v>1.4057216149081286E-2</v>
      </c>
      <c r="D1151" s="114">
        <v>0.67044146975447938</v>
      </c>
      <c r="E1151" s="114">
        <v>0.70132069085697979</v>
      </c>
      <c r="F1151" s="114">
        <v>0.45256006633212209</v>
      </c>
      <c r="G1151" s="114">
        <v>0.58722521485060097</v>
      </c>
      <c r="H1151" s="114">
        <v>0.77776195166861339</v>
      </c>
      <c r="I1151" s="114">
        <v>0.74288583384228279</v>
      </c>
      <c r="J1151" s="114">
        <v>0.37746382544681056</v>
      </c>
      <c r="K1151" s="44">
        <v>0.24462339994668691</v>
      </c>
      <c r="M1151" s="37">
        <v>149</v>
      </c>
      <c r="N1151" s="114" cm="1">
        <f t="array" ref="N1151:W1151">(TRANSPOSE(MMULT(幕後結果!$AB$37:$AK$46, TRANSPOSE(N150:W150))))</f>
        <v>0.97258743325293462</v>
      </c>
      <c r="O1151" s="114">
        <v>-0.15486569186871757</v>
      </c>
      <c r="P1151" s="114">
        <v>5.2462710892315911E-2</v>
      </c>
      <c r="Q1151" s="114">
        <v>-1.8164125471959638</v>
      </c>
      <c r="R1151" s="114">
        <v>0.29925905067486275</v>
      </c>
      <c r="S1151" s="114">
        <v>1.5135409397902266</v>
      </c>
      <c r="T1151" s="114">
        <v>-0.61345532629756572</v>
      </c>
      <c r="U1151" s="114">
        <v>-0.97788996653915095</v>
      </c>
      <c r="V1151" s="114">
        <v>0.72014960221190893</v>
      </c>
      <c r="W1151" s="36">
        <v>0.19934627400594868</v>
      </c>
    </row>
    <row r="1152" spans="1:23" ht="19">
      <c r="A1152" s="81">
        <v>150</v>
      </c>
      <c r="B1152" s="114">
        <v>0.40568405653409689</v>
      </c>
      <c r="C1152" s="114">
        <v>0.19670101305576448</v>
      </c>
      <c r="D1152" s="114">
        <v>0.10277698687594516</v>
      </c>
      <c r="E1152" s="114">
        <v>0.65087237378022711</v>
      </c>
      <c r="F1152" s="114">
        <v>0.54677686772410961</v>
      </c>
      <c r="G1152" s="114">
        <v>0.54496689978808299</v>
      </c>
      <c r="H1152" s="114">
        <v>0.26002312472087064</v>
      </c>
      <c r="I1152" s="114">
        <v>0.39339572195673611</v>
      </c>
      <c r="J1152" s="114">
        <v>0.43285639286415645</v>
      </c>
      <c r="K1152" s="44">
        <v>0.54829572866947651</v>
      </c>
      <c r="M1152" s="37">
        <v>150</v>
      </c>
      <c r="N1152" s="114" cm="1">
        <f t="array" ref="N1152:W1152">(TRANSPOSE(MMULT(幕後結果!$AB$37:$AK$46, TRANSPOSE(N151:W151))))</f>
        <v>-0.8633291516786975</v>
      </c>
      <c r="O1152" s="114">
        <v>-0.94041394544537971</v>
      </c>
      <c r="P1152" s="114">
        <v>-1.1963561814245329</v>
      </c>
      <c r="Q1152" s="114">
        <v>-1.2794838184673045</v>
      </c>
      <c r="R1152" s="114">
        <v>-2.2703050996915142</v>
      </c>
      <c r="S1152" s="114">
        <v>-1.3180351943707702E-2</v>
      </c>
      <c r="T1152" s="114">
        <v>-1.4611277940359129</v>
      </c>
      <c r="U1152" s="114">
        <v>-1.5277821344051221</v>
      </c>
      <c r="V1152" s="114">
        <v>-0.63025984746821828</v>
      </c>
      <c r="W1152" s="36">
        <v>-1.8768430328210439</v>
      </c>
    </row>
    <row r="1153" spans="1:23" ht="19">
      <c r="A1153" s="81">
        <v>151</v>
      </c>
      <c r="B1153" s="114">
        <v>0.74912409533568303</v>
      </c>
      <c r="C1153" s="114">
        <v>0.43372764907656047</v>
      </c>
      <c r="D1153" s="114">
        <v>0.38156939784558563</v>
      </c>
      <c r="E1153" s="114">
        <v>0.47245384230891596</v>
      </c>
      <c r="F1153" s="114">
        <v>4.5838535602007235E-2</v>
      </c>
      <c r="G1153" s="114">
        <v>0.56876352350722015</v>
      </c>
      <c r="H1153" s="114">
        <v>0.19224176364953038</v>
      </c>
      <c r="I1153" s="114">
        <v>0.83468919139116049</v>
      </c>
      <c r="J1153" s="114">
        <v>0.58362210591033481</v>
      </c>
      <c r="K1153" s="44">
        <v>0.79524613637904751</v>
      </c>
      <c r="M1153" s="37">
        <v>151</v>
      </c>
      <c r="N1153" s="114" cm="1">
        <f t="array" ref="N1153:W1153">(TRANSPOSE(MMULT(幕後結果!$AB$37:$AK$46, TRANSPOSE(N152:W152))))</f>
        <v>-0.16256500623281572</v>
      </c>
      <c r="O1153" s="114">
        <v>-0.65316677979893401</v>
      </c>
      <c r="P1153" s="114">
        <v>0.1267400596787277</v>
      </c>
      <c r="Q1153" s="114">
        <v>0.17237336882263204</v>
      </c>
      <c r="R1153" s="114">
        <v>1.1301479251404907</v>
      </c>
      <c r="S1153" s="114">
        <v>-2.0100083444194903</v>
      </c>
      <c r="T1153" s="114">
        <v>0.38213096140958869</v>
      </c>
      <c r="U1153" s="114">
        <v>0.72355056596988199</v>
      </c>
      <c r="V1153" s="114">
        <v>1.0608759795354752</v>
      </c>
      <c r="W1153" s="36">
        <v>1.2737264247053548</v>
      </c>
    </row>
    <row r="1154" spans="1:23" ht="19">
      <c r="A1154" s="81">
        <v>152</v>
      </c>
      <c r="B1154" s="114">
        <v>0.42954410269556798</v>
      </c>
      <c r="C1154" s="114">
        <v>0.17935780416972835</v>
      </c>
      <c r="D1154" s="114">
        <v>0.77699100281289701</v>
      </c>
      <c r="E1154" s="114">
        <v>0.1049035930668909</v>
      </c>
      <c r="F1154" s="114">
        <v>0.91867650390395372</v>
      </c>
      <c r="G1154" s="114">
        <v>0.22270593063655753</v>
      </c>
      <c r="H1154" s="114">
        <v>0.14318292071138461</v>
      </c>
      <c r="I1154" s="114">
        <v>0.18604919847819135</v>
      </c>
      <c r="J1154" s="114">
        <v>0.36180964900068968</v>
      </c>
      <c r="K1154" s="44">
        <v>0.78599187812210913</v>
      </c>
      <c r="M1154" s="37">
        <v>152</v>
      </c>
      <c r="N1154" s="114" cm="1">
        <f t="array" ref="N1154:W1154">(TRANSPOSE(MMULT(幕後結果!$AB$37:$AK$46, TRANSPOSE(N153:W153))))</f>
        <v>0.75219604978032861</v>
      </c>
      <c r="O1154" s="114">
        <v>0.72100826615966795</v>
      </c>
      <c r="P1154" s="114">
        <v>1.8816364216757586E-2</v>
      </c>
      <c r="Q1154" s="114">
        <v>-0.62510650456868322</v>
      </c>
      <c r="R1154" s="114">
        <v>-0.73973058032698424</v>
      </c>
      <c r="S1154" s="114">
        <v>-9.4470282908376724E-2</v>
      </c>
      <c r="T1154" s="114">
        <v>0.74476767256424403</v>
      </c>
      <c r="U1154" s="114">
        <v>-0.80110269381381249</v>
      </c>
      <c r="V1154" s="114">
        <v>0.73231284310340161</v>
      </c>
      <c r="W1154" s="36">
        <v>0.89836662460994077</v>
      </c>
    </row>
    <row r="1155" spans="1:23" ht="19">
      <c r="A1155" s="81">
        <v>153</v>
      </c>
      <c r="B1155" s="114">
        <v>0.55449236508915201</v>
      </c>
      <c r="C1155" s="114">
        <v>0.88637184917277279</v>
      </c>
      <c r="D1155" s="114">
        <v>0.560689885545544</v>
      </c>
      <c r="E1155" s="114">
        <v>0.40306373721258137</v>
      </c>
      <c r="F1155" s="114">
        <v>0.36575397612980587</v>
      </c>
      <c r="G1155" s="114">
        <v>0.48706498038888646</v>
      </c>
      <c r="H1155" s="114">
        <v>0.90434809658601956</v>
      </c>
      <c r="I1155" s="114">
        <v>0.8347561717778833</v>
      </c>
      <c r="J1155" s="114">
        <v>0.60869709840383845</v>
      </c>
      <c r="K1155" s="44">
        <v>0.56808536785614749</v>
      </c>
      <c r="M1155" s="37">
        <v>153</v>
      </c>
      <c r="N1155" s="114" cm="1">
        <f t="array" ref="N1155:W1155">(TRANSPOSE(MMULT(幕後結果!$AB$37:$AK$46, TRANSPOSE(N154:W154))))</f>
        <v>0.80435761561448571</v>
      </c>
      <c r="O1155" s="114">
        <v>1.1806911214173113</v>
      </c>
      <c r="P1155" s="114">
        <v>-0.20627382813775974</v>
      </c>
      <c r="Q1155" s="114">
        <v>0.83682815771272367</v>
      </c>
      <c r="R1155" s="114">
        <v>0.54392610316828083</v>
      </c>
      <c r="S1155" s="114">
        <v>0.30148117366876459</v>
      </c>
      <c r="T1155" s="114">
        <v>-0.32772561598122474</v>
      </c>
      <c r="U1155" s="114">
        <v>1.3785778382098095</v>
      </c>
      <c r="V1155" s="114">
        <v>-0.44171217146059072</v>
      </c>
      <c r="W1155" s="36">
        <v>-0.83654694978923783</v>
      </c>
    </row>
    <row r="1156" spans="1:23" ht="19">
      <c r="A1156" s="81">
        <v>154</v>
      </c>
      <c r="B1156" s="114">
        <v>0.41385444554319917</v>
      </c>
      <c r="C1156" s="114">
        <v>0.42657028001192199</v>
      </c>
      <c r="D1156" s="114">
        <v>0.88494488014501971</v>
      </c>
      <c r="E1156" s="114">
        <v>0.48877818143119445</v>
      </c>
      <c r="F1156" s="114">
        <v>0.32790220931010627</v>
      </c>
      <c r="G1156" s="114">
        <v>0.40348020763425896</v>
      </c>
      <c r="H1156" s="114">
        <v>0.19163925905000712</v>
      </c>
      <c r="I1156" s="114">
        <v>0.15432730405398787</v>
      </c>
      <c r="J1156" s="114">
        <v>0.66772582804081226</v>
      </c>
      <c r="K1156" s="44">
        <v>0.82219320316396982</v>
      </c>
      <c r="M1156" s="37">
        <v>154</v>
      </c>
      <c r="N1156" s="114" cm="1">
        <f t="array" ref="N1156:W1156">(TRANSPOSE(MMULT(幕後結果!$AB$37:$AK$46, TRANSPOSE(N155:W155))))</f>
        <v>-1.9474111936587652</v>
      </c>
      <c r="O1156" s="114">
        <v>0.72903487590011806</v>
      </c>
      <c r="P1156" s="114">
        <v>0.78317757953249967</v>
      </c>
      <c r="Q1156" s="114">
        <v>-0.50353523344228335</v>
      </c>
      <c r="R1156" s="114">
        <v>0.15857608930968314</v>
      </c>
      <c r="S1156" s="114">
        <v>0.55069467062172439</v>
      </c>
      <c r="T1156" s="114">
        <v>-0.38388649957976639</v>
      </c>
      <c r="U1156" s="114">
        <v>-0.20207724504617935</v>
      </c>
      <c r="V1156" s="114">
        <v>0.72245173689212416</v>
      </c>
      <c r="W1156" s="36">
        <v>1.3394828437954291</v>
      </c>
    </row>
    <row r="1157" spans="1:23" ht="19">
      <c r="A1157" s="81">
        <v>155</v>
      </c>
      <c r="B1157" s="114">
        <v>1.2461202036968544E-2</v>
      </c>
      <c r="C1157" s="114">
        <v>0.86879187643684008</v>
      </c>
      <c r="D1157" s="114">
        <v>1.5696574126204288E-2</v>
      </c>
      <c r="E1157" s="114">
        <v>0.89933056640185427</v>
      </c>
      <c r="F1157" s="114">
        <v>0.88430944392138877</v>
      </c>
      <c r="G1157" s="114">
        <v>0.95601559669432912</v>
      </c>
      <c r="H1157" s="114">
        <v>0.98974679067141502</v>
      </c>
      <c r="I1157" s="114">
        <v>3.5330191817382506E-2</v>
      </c>
      <c r="J1157" s="114">
        <v>0.63529415469871897</v>
      </c>
      <c r="K1157" s="44">
        <v>0.38415849724098905</v>
      </c>
      <c r="M1157" s="37">
        <v>155</v>
      </c>
      <c r="N1157" s="114" cm="1">
        <f t="array" ref="N1157:W1157">(TRANSPOSE(MMULT(幕後結果!$AB$37:$AK$46, TRANSPOSE(N156:W156))))</f>
        <v>-0.14919050378811025</v>
      </c>
      <c r="O1157" s="114">
        <v>0.38721246971721368</v>
      </c>
      <c r="P1157" s="114">
        <v>-0.4122431407504164</v>
      </c>
      <c r="Q1157" s="114">
        <v>4.0586531595544803E-2</v>
      </c>
      <c r="R1157" s="114">
        <v>-0.12788678162055767</v>
      </c>
      <c r="S1157" s="114">
        <v>-0.68932448701084947</v>
      </c>
      <c r="T1157" s="114">
        <v>-0.26052157062827364</v>
      </c>
      <c r="U1157" s="114">
        <v>0.30114109150415624</v>
      </c>
      <c r="V1157" s="114">
        <v>-0.90940958074348621</v>
      </c>
      <c r="W1157" s="36">
        <v>0.43933952350622019</v>
      </c>
    </row>
    <row r="1158" spans="1:23" ht="19">
      <c r="A1158" s="81">
        <v>156</v>
      </c>
      <c r="B1158" s="114">
        <v>0.62127179615119199</v>
      </c>
      <c r="C1158" s="114">
        <v>0.48208253019570435</v>
      </c>
      <c r="D1158" s="114">
        <v>0.81209429356807084</v>
      </c>
      <c r="E1158" s="114">
        <v>0.43216467561354999</v>
      </c>
      <c r="F1158" s="114">
        <v>0.61536314602658271</v>
      </c>
      <c r="G1158" s="114">
        <v>0.90412904691867513</v>
      </c>
      <c r="H1158" s="114">
        <v>0.11022928649663921</v>
      </c>
      <c r="I1158" s="114">
        <v>0.86401552531887371</v>
      </c>
      <c r="J1158" s="114">
        <v>0.51663286117627183</v>
      </c>
      <c r="K1158" s="44">
        <v>0.34386108462592913</v>
      </c>
      <c r="M1158" s="37">
        <v>156</v>
      </c>
      <c r="N1158" s="114" cm="1">
        <f t="array" ref="N1158:W1158">(TRANSPOSE(MMULT(幕後結果!$AB$37:$AK$46, TRANSPOSE(N157:W157))))</f>
        <v>-2.7883340904212055</v>
      </c>
      <c r="O1158" s="114">
        <v>0.3897258744032987</v>
      </c>
      <c r="P1158" s="114">
        <v>-0.17177118136251313</v>
      </c>
      <c r="Q1158" s="114">
        <v>0.80979968891550025</v>
      </c>
      <c r="R1158" s="114">
        <v>-2.954787027969088</v>
      </c>
      <c r="S1158" s="114">
        <v>1.2335290637801446</v>
      </c>
      <c r="T1158" s="114">
        <v>1.3421451607935186</v>
      </c>
      <c r="U1158" s="114">
        <v>-0.88669869453814187</v>
      </c>
      <c r="V1158" s="114">
        <v>-0.76106988948159038</v>
      </c>
      <c r="W1158" s="36">
        <v>0.27126290707268663</v>
      </c>
    </row>
    <row r="1159" spans="1:23" ht="19">
      <c r="A1159" s="81">
        <v>157</v>
      </c>
      <c r="B1159" s="114">
        <v>0.12733089285183818</v>
      </c>
      <c r="C1159" s="114">
        <v>0.38636084096355527</v>
      </c>
      <c r="D1159" s="114">
        <v>0.90642874823764541</v>
      </c>
      <c r="E1159" s="114">
        <v>0.20279110410863477</v>
      </c>
      <c r="F1159" s="114">
        <v>0.20029544821126732</v>
      </c>
      <c r="G1159" s="114">
        <v>0.80851616050146213</v>
      </c>
      <c r="H1159" s="114">
        <v>0.34790131181512018</v>
      </c>
      <c r="I1159" s="114">
        <v>0.90791988148636027</v>
      </c>
      <c r="J1159" s="114">
        <v>0.76544219546310099</v>
      </c>
      <c r="K1159" s="44">
        <v>0.99762987063601716</v>
      </c>
      <c r="M1159" s="37">
        <v>157</v>
      </c>
      <c r="N1159" s="114" cm="1">
        <f t="array" ref="N1159:W1159">(TRANSPOSE(MMULT(幕後結果!$AB$37:$AK$46, TRANSPOSE(N158:W158))))</f>
        <v>-0.10701652425165503</v>
      </c>
      <c r="O1159" s="114">
        <v>0.26184436138611922</v>
      </c>
      <c r="P1159" s="114">
        <v>0.75609359588854852</v>
      </c>
      <c r="Q1159" s="114">
        <v>1.0013304497430993</v>
      </c>
      <c r="R1159" s="114">
        <v>1.1537725970429391</v>
      </c>
      <c r="S1159" s="114">
        <v>0.7291273972083514</v>
      </c>
      <c r="T1159" s="114">
        <v>-1.6954490502189608</v>
      </c>
      <c r="U1159" s="114">
        <v>-2.633114991384633E-3</v>
      </c>
      <c r="V1159" s="114">
        <v>0.75964795576584077</v>
      </c>
      <c r="W1159" s="36">
        <v>1.7033488163112258</v>
      </c>
    </row>
    <row r="1160" spans="1:23" ht="19">
      <c r="A1160" s="81">
        <v>158</v>
      </c>
      <c r="B1160" s="114">
        <v>0.47043054264997264</v>
      </c>
      <c r="C1160" s="114">
        <v>0.54262601433397295</v>
      </c>
      <c r="D1160" s="114">
        <v>0.55357049808972203</v>
      </c>
      <c r="E1160" s="114">
        <v>0.17211094718934716</v>
      </c>
      <c r="F1160" s="114">
        <v>0.20612668521617117</v>
      </c>
      <c r="G1160" s="114">
        <v>0.22135518938008514</v>
      </c>
      <c r="H1160" s="114">
        <v>0.24755990341204948</v>
      </c>
      <c r="I1160" s="114">
        <v>8.5061627178961929E-2</v>
      </c>
      <c r="J1160" s="114">
        <v>0.20093374985708179</v>
      </c>
      <c r="K1160" s="44">
        <v>0.42540783062880427</v>
      </c>
      <c r="M1160" s="37">
        <v>158</v>
      </c>
      <c r="N1160" s="114" cm="1">
        <f t="array" ref="N1160:W1160">(TRANSPOSE(MMULT(幕後結果!$AB$37:$AK$46, TRANSPOSE(N159:W159))))</f>
        <v>0.79920944980825648</v>
      </c>
      <c r="O1160" s="114">
        <v>0.17707518528608981</v>
      </c>
      <c r="P1160" s="114">
        <v>-0.56266388601455541</v>
      </c>
      <c r="Q1160" s="114">
        <v>0.59234097768410998</v>
      </c>
      <c r="R1160" s="114">
        <v>-6.0112581626824479E-2</v>
      </c>
      <c r="S1160" s="114">
        <v>-0.15751373736086444</v>
      </c>
      <c r="T1160" s="114">
        <v>0.27755995768260866</v>
      </c>
      <c r="U1160" s="114">
        <v>0.845891366991113</v>
      </c>
      <c r="V1160" s="114">
        <v>0.87325401217226017</v>
      </c>
      <c r="W1160" s="36">
        <v>-0.66798523884390582</v>
      </c>
    </row>
    <row r="1161" spans="1:23" ht="19">
      <c r="A1161" s="81">
        <v>159</v>
      </c>
      <c r="B1161" s="114">
        <v>0.77845243727475077</v>
      </c>
      <c r="C1161" s="114">
        <v>0.54703908334779938</v>
      </c>
      <c r="D1161" s="114">
        <v>0.6579818345593913</v>
      </c>
      <c r="E1161" s="114">
        <v>0.29901280534191166</v>
      </c>
      <c r="F1161" s="114">
        <v>0.27737279378649271</v>
      </c>
      <c r="G1161" s="114">
        <v>0.83350286726219713</v>
      </c>
      <c r="H1161" s="114">
        <v>0.19479884370704426</v>
      </c>
      <c r="I1161" s="114">
        <v>0.75373964092521151</v>
      </c>
      <c r="J1161" s="114">
        <v>0.32232552589661645</v>
      </c>
      <c r="K1161" s="44">
        <v>0.52000347649431466</v>
      </c>
      <c r="M1161" s="37">
        <v>159</v>
      </c>
      <c r="N1161" s="114" cm="1">
        <f t="array" ref="N1161:W1161">(TRANSPOSE(MMULT(幕後結果!$AB$37:$AK$46, TRANSPOSE(N160:W160))))</f>
        <v>0.8383962565275197</v>
      </c>
      <c r="O1161" s="114">
        <v>0.60105631381837543</v>
      </c>
      <c r="P1161" s="114">
        <v>0.94411627093859873</v>
      </c>
      <c r="Q1161" s="114">
        <v>0.9868524609412912</v>
      </c>
      <c r="R1161" s="114">
        <v>-1.660120068432682</v>
      </c>
      <c r="S1161" s="114">
        <v>1.0053667454265691</v>
      </c>
      <c r="T1161" s="114">
        <v>-0.22200726716535796</v>
      </c>
      <c r="U1161" s="114">
        <v>1.6107664424902355</v>
      </c>
      <c r="V1161" s="114">
        <v>1.0599709480526172</v>
      </c>
      <c r="W1161" s="36">
        <v>-0.25290876293241299</v>
      </c>
    </row>
    <row r="1162" spans="1:23" ht="19">
      <c r="A1162" s="81">
        <v>160</v>
      </c>
      <c r="B1162" s="114">
        <v>0.40449288030810004</v>
      </c>
      <c r="C1162" s="114">
        <v>9.0237493848598138E-2</v>
      </c>
      <c r="D1162" s="114">
        <v>0.75666002209647321</v>
      </c>
      <c r="E1162" s="114">
        <v>0.56602786912152325</v>
      </c>
      <c r="F1162" s="114">
        <v>0.50290565378436192</v>
      </c>
      <c r="G1162" s="114">
        <v>0.50574275669929403</v>
      </c>
      <c r="H1162" s="114">
        <v>0.52415463444635302</v>
      </c>
      <c r="I1162" s="114">
        <v>9.5959833172692299E-2</v>
      </c>
      <c r="J1162" s="114">
        <v>0.28811822178484703</v>
      </c>
      <c r="K1162" s="44">
        <v>0.93594140372299361</v>
      </c>
      <c r="M1162" s="37">
        <v>160</v>
      </c>
      <c r="N1162" s="114" cm="1">
        <f t="array" ref="N1162:W1162">(TRANSPOSE(MMULT(幕後結果!$AB$37:$AK$46, TRANSPOSE(N161:W161))))</f>
        <v>0.4144713304162092</v>
      </c>
      <c r="O1162" s="114">
        <v>-1.3852907355889634</v>
      </c>
      <c r="P1162" s="114">
        <v>-0.59050922279661355</v>
      </c>
      <c r="Q1162" s="114">
        <v>-2.2683414169706149</v>
      </c>
      <c r="R1162" s="114">
        <v>0.80226600535303771</v>
      </c>
      <c r="S1162" s="114">
        <v>-1.3753789227175752</v>
      </c>
      <c r="T1162" s="114">
        <v>-0.94839673295455562</v>
      </c>
      <c r="U1162" s="114">
        <v>-3.1760670570780913</v>
      </c>
      <c r="V1162" s="114">
        <v>0.95004579391233401</v>
      </c>
      <c r="W1162" s="36">
        <v>-0.84413087801485376</v>
      </c>
    </row>
    <row r="1163" spans="1:23" ht="19">
      <c r="A1163" s="81">
        <v>161</v>
      </c>
      <c r="B1163" s="114">
        <v>0.36679560442094039</v>
      </c>
      <c r="C1163" s="114">
        <v>0.72754319738079332</v>
      </c>
      <c r="D1163" s="114">
        <v>0.53880849599772396</v>
      </c>
      <c r="E1163" s="114">
        <v>0.40451292443088827</v>
      </c>
      <c r="F1163" s="114">
        <v>0.15740032876723964</v>
      </c>
      <c r="G1163" s="114">
        <v>0.16112004464359919</v>
      </c>
      <c r="H1163" s="114">
        <v>0.33939273474343845</v>
      </c>
      <c r="I1163" s="114">
        <v>0.75319764854995785</v>
      </c>
      <c r="J1163" s="114">
        <v>0.58881793156268758</v>
      </c>
      <c r="K1163" s="44">
        <v>0.67377148562350664</v>
      </c>
      <c r="M1163" s="37">
        <v>161</v>
      </c>
      <c r="N1163" s="114" cm="1">
        <f t="array" ref="N1163:W1163">(TRANSPOSE(MMULT(幕後結果!$AB$37:$AK$46, TRANSPOSE(N162:W162))))</f>
        <v>0.44426681951529351</v>
      </c>
      <c r="O1163" s="114">
        <v>-0.18368822873393686</v>
      </c>
      <c r="P1163" s="114">
        <v>-0.71864492595265395</v>
      </c>
      <c r="Q1163" s="114">
        <v>-0.49475605914833076</v>
      </c>
      <c r="R1163" s="114">
        <v>1.3254990117180698</v>
      </c>
      <c r="S1163" s="114">
        <v>-0.18139011429597976</v>
      </c>
      <c r="T1163" s="114">
        <v>0.83268781364003264</v>
      </c>
      <c r="U1163" s="114">
        <v>-1.1219492785602689</v>
      </c>
      <c r="V1163" s="114">
        <v>1.611495458911937</v>
      </c>
      <c r="W1163" s="36">
        <v>0.69641808343732903</v>
      </c>
    </row>
    <row r="1164" spans="1:23" ht="19">
      <c r="A1164" s="81">
        <v>162</v>
      </c>
      <c r="B1164" s="114">
        <v>0.20659494933380129</v>
      </c>
      <c r="C1164" s="114">
        <v>0.84320358291714181</v>
      </c>
      <c r="D1164" s="114">
        <v>0.25806657435713154</v>
      </c>
      <c r="E1164" s="114">
        <v>0.68550732637848166</v>
      </c>
      <c r="F1164" s="114">
        <v>0.28275746957827841</v>
      </c>
      <c r="G1164" s="114">
        <v>3.5865494397134157E-2</v>
      </c>
      <c r="H1164" s="114">
        <v>0.70581559563391227</v>
      </c>
      <c r="I1164" s="114">
        <v>0.66178284047376223</v>
      </c>
      <c r="J1164" s="114">
        <v>0.20746022768977146</v>
      </c>
      <c r="K1164" s="44">
        <v>0.76271722363556016</v>
      </c>
      <c r="M1164" s="37">
        <v>162</v>
      </c>
      <c r="N1164" s="114" cm="1">
        <f t="array" ref="N1164:W1164">(TRANSPOSE(MMULT(幕後結果!$AB$37:$AK$46, TRANSPOSE(N163:W163))))</f>
        <v>-0.63146620325038982</v>
      </c>
      <c r="O1164" s="114">
        <v>-0.35356111942817831</v>
      </c>
      <c r="P1164" s="114">
        <v>-3.8985351419301706E-2</v>
      </c>
      <c r="Q1164" s="114">
        <v>1.196104920124722</v>
      </c>
      <c r="R1164" s="114">
        <v>0.62783237357739097</v>
      </c>
      <c r="S1164" s="114">
        <v>0.44638708202379929</v>
      </c>
      <c r="T1164" s="114">
        <v>1.1818179024824382</v>
      </c>
      <c r="U1164" s="114">
        <v>0.28131385197607506</v>
      </c>
      <c r="V1164" s="114">
        <v>-0.7735030083722465</v>
      </c>
      <c r="W1164" s="36">
        <v>-0.4027102376128614</v>
      </c>
    </row>
    <row r="1165" spans="1:23" ht="19">
      <c r="A1165" s="81">
        <v>163</v>
      </c>
      <c r="B1165" s="114">
        <v>0.71826262548225817</v>
      </c>
      <c r="C1165" s="114">
        <v>0.12946086004106183</v>
      </c>
      <c r="D1165" s="114">
        <v>0.11043400942211745</v>
      </c>
      <c r="E1165" s="114">
        <v>0.88168273787310225</v>
      </c>
      <c r="F1165" s="114">
        <v>0.16892953732521687</v>
      </c>
      <c r="G1165" s="114">
        <v>0.10239578325879939</v>
      </c>
      <c r="H1165" s="114">
        <v>0.32109082513138176</v>
      </c>
      <c r="I1165" s="114">
        <v>0.1392817627323526</v>
      </c>
      <c r="J1165" s="114">
        <v>3.2819842472778582E-2</v>
      </c>
      <c r="K1165" s="44">
        <v>0.19436134487958467</v>
      </c>
      <c r="M1165" s="37">
        <v>163</v>
      </c>
      <c r="N1165" s="114" cm="1">
        <f t="array" ref="N1165:W1165">(TRANSPOSE(MMULT(幕後結果!$AB$37:$AK$46, TRANSPOSE(N164:W164))))</f>
        <v>-1.0136371258016734</v>
      </c>
      <c r="O1165" s="114">
        <v>-3.7260928038427073E-2</v>
      </c>
      <c r="P1165" s="114">
        <v>-1.0656841062098896</v>
      </c>
      <c r="Q1165" s="114">
        <v>-1.1358568500141368</v>
      </c>
      <c r="R1165" s="114">
        <v>-2.6921848699218174</v>
      </c>
      <c r="S1165" s="114">
        <v>-1.1256188960548452</v>
      </c>
      <c r="T1165" s="114">
        <v>-1.0855521224883167</v>
      </c>
      <c r="U1165" s="114">
        <v>-0.7127573258857316</v>
      </c>
      <c r="V1165" s="114">
        <v>-2.5953381189721574</v>
      </c>
      <c r="W1165" s="36">
        <v>-1.0495821203547946</v>
      </c>
    </row>
    <row r="1166" spans="1:23" ht="19">
      <c r="A1166" s="81">
        <v>164</v>
      </c>
      <c r="B1166" s="114">
        <v>0.24571351698733213</v>
      </c>
      <c r="C1166" s="114">
        <v>1.8506545240086769E-2</v>
      </c>
      <c r="D1166" s="114">
        <v>0.3114317917029723</v>
      </c>
      <c r="E1166" s="114">
        <v>0.27352735851667376</v>
      </c>
      <c r="F1166" s="114">
        <v>0.96187527367744829</v>
      </c>
      <c r="G1166" s="114">
        <v>5.9165390321559208E-2</v>
      </c>
      <c r="H1166" s="114">
        <v>0.26571583806206656</v>
      </c>
      <c r="I1166" s="114">
        <v>0.67196319704847229</v>
      </c>
      <c r="J1166" s="114">
        <v>0.17609889065828033</v>
      </c>
      <c r="K1166" s="44">
        <v>0.17805869006709241</v>
      </c>
      <c r="M1166" s="37">
        <v>164</v>
      </c>
      <c r="N1166" s="114" cm="1">
        <f t="array" ref="N1166:W1166">(TRANSPOSE(MMULT(幕後結果!$AB$37:$AK$46, TRANSPOSE(N165:W165))))</f>
        <v>-1.4441865611198657</v>
      </c>
      <c r="O1166" s="114">
        <v>7.4509174961323768E-2</v>
      </c>
      <c r="P1166" s="114">
        <v>0.88395387491775324</v>
      </c>
      <c r="Q1166" s="114">
        <v>0.26339277015459084</v>
      </c>
      <c r="R1166" s="114">
        <v>-0.45284268484705137</v>
      </c>
      <c r="S1166" s="114">
        <v>-0.37989218364308602</v>
      </c>
      <c r="T1166" s="114">
        <v>1.5291795203578564</v>
      </c>
      <c r="U1166" s="114">
        <v>-6.8763269131759772E-2</v>
      </c>
      <c r="V1166" s="114">
        <v>0.29138520533988832</v>
      </c>
      <c r="W1166" s="36">
        <v>-0.31981760373961515</v>
      </c>
    </row>
    <row r="1167" spans="1:23" ht="19">
      <c r="A1167" s="81">
        <v>165</v>
      </c>
      <c r="B1167" s="114">
        <v>0.76435930782163086</v>
      </c>
      <c r="C1167" s="114">
        <v>0.35023222084498506</v>
      </c>
      <c r="D1167" s="114">
        <v>0.60556091478296215</v>
      </c>
      <c r="E1167" s="114">
        <v>1.8180523027854001E-2</v>
      </c>
      <c r="F1167" s="114">
        <v>0.38988400803420564</v>
      </c>
      <c r="G1167" s="114">
        <v>0.13733316056261824</v>
      </c>
      <c r="H1167" s="114">
        <v>0.67526816844168325</v>
      </c>
      <c r="I1167" s="114">
        <v>0.24326946600346422</v>
      </c>
      <c r="J1167" s="114">
        <v>3.2766647422749262E-2</v>
      </c>
      <c r="K1167" s="44">
        <v>0.67137260967811918</v>
      </c>
      <c r="M1167" s="37">
        <v>165</v>
      </c>
      <c r="N1167" s="114" cm="1">
        <f t="array" ref="N1167:W1167">(TRANSPOSE(MMULT(幕後結果!$AB$37:$AK$46, TRANSPOSE(N166:W166))))</f>
        <v>0.95188277662773046</v>
      </c>
      <c r="O1167" s="114">
        <v>0.92504509833146265</v>
      </c>
      <c r="P1167" s="114">
        <v>0.59492798530616253</v>
      </c>
      <c r="Q1167" s="114">
        <v>-0.2684026784521707</v>
      </c>
      <c r="R1167" s="114">
        <v>1.1374026183377464</v>
      </c>
      <c r="S1167" s="114">
        <v>-9.6723396014551988E-2</v>
      </c>
      <c r="T1167" s="114">
        <v>-0.72516073147536697</v>
      </c>
      <c r="U1167" s="114">
        <v>0.3432920565696555</v>
      </c>
      <c r="V1167" s="114">
        <v>-1.140265816829658</v>
      </c>
      <c r="W1167" s="36">
        <v>1.1287494714817903</v>
      </c>
    </row>
    <row r="1168" spans="1:23" ht="19">
      <c r="A1168" s="81">
        <v>166</v>
      </c>
      <c r="B1168" s="114">
        <v>2.7569932934959462E-2</v>
      </c>
      <c r="C1168" s="114">
        <v>0.11871239519328958</v>
      </c>
      <c r="D1168" s="114">
        <v>2.8343909609701345E-2</v>
      </c>
      <c r="E1168" s="114">
        <v>0.87840910447922194</v>
      </c>
      <c r="F1168" s="114">
        <v>0.69818061251835939</v>
      </c>
      <c r="G1168" s="114">
        <v>0.87440045906862074</v>
      </c>
      <c r="H1168" s="114">
        <v>0.3478980055758365</v>
      </c>
      <c r="I1168" s="114">
        <v>0.70623140338370516</v>
      </c>
      <c r="J1168" s="114">
        <v>0.18355518295107975</v>
      </c>
      <c r="K1168" s="44">
        <v>0.89902532502014787</v>
      </c>
      <c r="M1168" s="37">
        <v>166</v>
      </c>
      <c r="N1168" s="114" cm="1">
        <f t="array" ref="N1168:W1168">(TRANSPOSE(MMULT(幕後結果!$AB$37:$AK$46, TRANSPOSE(N167:W167))))</f>
        <v>0.24963692229664</v>
      </c>
      <c r="O1168" s="114">
        <v>-1.090918399381952</v>
      </c>
      <c r="P1168" s="114">
        <v>1.0254733228477666</v>
      </c>
      <c r="Q1168" s="114">
        <v>0.4232021708884649</v>
      </c>
      <c r="R1168" s="114">
        <v>-0.84098603568178387</v>
      </c>
      <c r="S1168" s="114">
        <v>0.39479509735009166</v>
      </c>
      <c r="T1168" s="114">
        <v>0.73238920598991242</v>
      </c>
      <c r="U1168" s="114">
        <v>-0.1358171379167904</v>
      </c>
      <c r="V1168" s="114">
        <v>-0.80621005640633048</v>
      </c>
      <c r="W1168" s="36">
        <v>-0.98709331462736705</v>
      </c>
    </row>
    <row r="1169" spans="1:23" ht="19">
      <c r="A1169" s="81">
        <v>167</v>
      </c>
      <c r="B1169" s="114">
        <v>0.8453066402678957</v>
      </c>
      <c r="C1169" s="114">
        <v>0.9547226809559235</v>
      </c>
      <c r="D1169" s="114">
        <v>0.9707127446067545</v>
      </c>
      <c r="E1169" s="114">
        <v>0.30692759480864718</v>
      </c>
      <c r="F1169" s="114">
        <v>0.26165728775788888</v>
      </c>
      <c r="G1169" s="114">
        <v>0.75067529558544144</v>
      </c>
      <c r="H1169" s="114">
        <v>0.1432455670415036</v>
      </c>
      <c r="I1169" s="114">
        <v>0.42481006414657263</v>
      </c>
      <c r="J1169" s="114">
        <v>0.55952787277883642</v>
      </c>
      <c r="K1169" s="44">
        <v>0.66601160573650642</v>
      </c>
      <c r="M1169" s="37">
        <v>167</v>
      </c>
      <c r="N1169" s="114" cm="1">
        <f t="array" ref="N1169:W1169">(TRANSPOSE(MMULT(幕後結果!$AB$37:$AK$46, TRANSPOSE(N168:W168))))</f>
        <v>-0.54990245464733478</v>
      </c>
      <c r="O1169" s="114">
        <v>0.57219809161238877</v>
      </c>
      <c r="P1169" s="114">
        <v>1.5006151940226262</v>
      </c>
      <c r="Q1169" s="114">
        <v>0.41383347530704878</v>
      </c>
      <c r="R1169" s="114">
        <v>-0.9883564389531545</v>
      </c>
      <c r="S1169" s="114">
        <v>0.6172123310417692</v>
      </c>
      <c r="T1169" s="114">
        <v>-1.3060242602890604</v>
      </c>
      <c r="U1169" s="114">
        <v>0.23462599439853049</v>
      </c>
      <c r="V1169" s="114">
        <v>-0.60809791341030994</v>
      </c>
      <c r="W1169" s="36">
        <v>-1.1004492149611269</v>
      </c>
    </row>
    <row r="1170" spans="1:23" ht="19">
      <c r="A1170" s="81">
        <v>168</v>
      </c>
      <c r="B1170" s="114">
        <v>0.17941264952405089</v>
      </c>
      <c r="C1170" s="114">
        <v>0.89568534511643128</v>
      </c>
      <c r="D1170" s="114">
        <v>0.47095698717486667</v>
      </c>
      <c r="E1170" s="114">
        <v>0.39498954732959546</v>
      </c>
      <c r="F1170" s="114">
        <v>0.70755374864874843</v>
      </c>
      <c r="G1170" s="114">
        <v>8.2014588372721242E-2</v>
      </c>
      <c r="H1170" s="114">
        <v>0.12965015609291664</v>
      </c>
      <c r="I1170" s="114">
        <v>0.3416616733286757</v>
      </c>
      <c r="J1170" s="114">
        <v>0.73805558046054021</v>
      </c>
      <c r="K1170" s="44">
        <v>0.68003448463218508</v>
      </c>
      <c r="M1170" s="37">
        <v>168</v>
      </c>
      <c r="N1170" s="114" cm="1">
        <f t="array" ref="N1170:W1170">(TRANSPOSE(MMULT(幕後結果!$AB$37:$AK$46, TRANSPOSE(N169:W169))))</f>
        <v>0.66880190936582795</v>
      </c>
      <c r="O1170" s="114">
        <v>1.1595393896360815</v>
      </c>
      <c r="P1170" s="114">
        <v>1.201756726807284</v>
      </c>
      <c r="Q1170" s="114">
        <v>6.5826374316099501E-2</v>
      </c>
      <c r="R1170" s="114">
        <v>1.6480674184304838</v>
      </c>
      <c r="S1170" s="114">
        <v>1.21191260900287</v>
      </c>
      <c r="T1170" s="114">
        <v>0.555319179588871</v>
      </c>
      <c r="U1170" s="114">
        <v>0.87761922717597951</v>
      </c>
      <c r="V1170" s="114">
        <v>0.90339800108414192</v>
      </c>
      <c r="W1170" s="36">
        <v>0.24929282760213134</v>
      </c>
    </row>
    <row r="1171" spans="1:23" ht="19">
      <c r="A1171" s="81">
        <v>169</v>
      </c>
      <c r="B1171" s="114">
        <v>0.66571092059375014</v>
      </c>
      <c r="C1171" s="114">
        <v>7.8995724813042179E-2</v>
      </c>
      <c r="D1171" s="114">
        <v>0.90700600056001091</v>
      </c>
      <c r="E1171" s="114">
        <v>0.28207751008397719</v>
      </c>
      <c r="F1171" s="114">
        <v>0.19955037689248956</v>
      </c>
      <c r="G1171" s="114">
        <v>0.78213838596763119</v>
      </c>
      <c r="H1171" s="114">
        <v>0.2708549542238563</v>
      </c>
      <c r="I1171" s="114">
        <v>0.27857352208960084</v>
      </c>
      <c r="J1171" s="114">
        <v>0.68247197327962472</v>
      </c>
      <c r="K1171" s="44">
        <v>0.78448994977740183</v>
      </c>
      <c r="M1171" s="37">
        <v>169</v>
      </c>
      <c r="N1171" s="114" cm="1">
        <f t="array" ref="N1171:W1171">(TRANSPOSE(MMULT(幕後結果!$AB$37:$AK$46, TRANSPOSE(N170:W170))))</f>
        <v>1.0697354432809241</v>
      </c>
      <c r="O1171" s="114">
        <v>7.0272241847527353E-2</v>
      </c>
      <c r="P1171" s="114">
        <v>3.0208198353906717</v>
      </c>
      <c r="Q1171" s="114">
        <v>-0.24068948326066786</v>
      </c>
      <c r="R1171" s="114">
        <v>-0.67998363956592389</v>
      </c>
      <c r="S1171" s="114">
        <v>-0.68100061673646883</v>
      </c>
      <c r="T1171" s="114">
        <v>0.36866127092705947</v>
      </c>
      <c r="U1171" s="114">
        <v>2.0814423007985888E-2</v>
      </c>
      <c r="V1171" s="114">
        <v>0.31171641450977522</v>
      </c>
      <c r="W1171" s="36">
        <v>0.48350653288881063</v>
      </c>
    </row>
    <row r="1172" spans="1:23" ht="19">
      <c r="A1172" s="81">
        <v>170</v>
      </c>
      <c r="B1172" s="114">
        <v>0.68608162238570891</v>
      </c>
      <c r="C1172" s="114">
        <v>0.78754582891140457</v>
      </c>
      <c r="D1172" s="114">
        <v>0.21740514010394985</v>
      </c>
      <c r="E1172" s="114">
        <v>0.90558704920288879</v>
      </c>
      <c r="F1172" s="114">
        <v>0.20589054686470476</v>
      </c>
      <c r="G1172" s="114">
        <v>0.83872672540115722</v>
      </c>
      <c r="H1172" s="114">
        <v>0.63555643157134711</v>
      </c>
      <c r="I1172" s="114">
        <v>0.40025671249083916</v>
      </c>
      <c r="J1172" s="114">
        <v>0.70563269980879739</v>
      </c>
      <c r="K1172" s="44">
        <v>0.10665239801989856</v>
      </c>
      <c r="M1172" s="37">
        <v>170</v>
      </c>
      <c r="N1172" s="114" cm="1">
        <f t="array" ref="N1172:W1172">(TRANSPOSE(MMULT(幕後結果!$AB$37:$AK$46, TRANSPOSE(N171:W171))))</f>
        <v>0.7908038871959594</v>
      </c>
      <c r="O1172" s="114">
        <v>2.3442366688350647</v>
      </c>
      <c r="P1172" s="114">
        <v>1.9191015227009083</v>
      </c>
      <c r="Q1172" s="114">
        <v>1.8027132233013623</v>
      </c>
      <c r="R1172" s="114">
        <v>-0.24417617275648729</v>
      </c>
      <c r="S1172" s="114">
        <v>0.23953292307504276</v>
      </c>
      <c r="T1172" s="114">
        <v>-0.20950154765803658</v>
      </c>
      <c r="U1172" s="114">
        <v>0.93874841594106828</v>
      </c>
      <c r="V1172" s="114">
        <v>-1.4232478891859852</v>
      </c>
      <c r="W1172" s="36">
        <v>1.0334276248125087</v>
      </c>
    </row>
    <row r="1173" spans="1:23" ht="19">
      <c r="A1173" s="81">
        <v>171</v>
      </c>
      <c r="B1173" s="114">
        <v>0.11108218642225842</v>
      </c>
      <c r="C1173" s="114">
        <v>0.98893294642052032</v>
      </c>
      <c r="D1173" s="114">
        <v>0.16233144675904709</v>
      </c>
      <c r="E1173" s="114">
        <v>0.65583328308532174</v>
      </c>
      <c r="F1173" s="114">
        <v>0.1512150162008945</v>
      </c>
      <c r="G1173" s="114">
        <v>0.39494209707572447</v>
      </c>
      <c r="H1173" s="114">
        <v>0.8875651785372598</v>
      </c>
      <c r="I1173" s="114">
        <v>0.63697903377272258</v>
      </c>
      <c r="J1173" s="114">
        <v>0.34022422757332516</v>
      </c>
      <c r="K1173" s="44">
        <v>0.30102585544435145</v>
      </c>
      <c r="M1173" s="37">
        <v>171</v>
      </c>
      <c r="N1173" s="114" cm="1">
        <f t="array" ref="N1173:W1173">(TRANSPOSE(MMULT(幕後結果!$AB$37:$AK$46, TRANSPOSE(N172:W172))))</f>
        <v>0.24492005949840742</v>
      </c>
      <c r="O1173" s="114">
        <v>0.93930624931435924</v>
      </c>
      <c r="P1173" s="114">
        <v>-1.0415073327257129</v>
      </c>
      <c r="Q1173" s="114">
        <v>0.55750908908384789</v>
      </c>
      <c r="R1173" s="114">
        <v>-1.4461558021247609</v>
      </c>
      <c r="S1173" s="114">
        <v>0.10676277408567236</v>
      </c>
      <c r="T1173" s="114">
        <v>-0.27812321482913982</v>
      </c>
      <c r="U1173" s="114">
        <v>0.83278017229881895</v>
      </c>
      <c r="V1173" s="114">
        <v>-1.0233372709469366</v>
      </c>
      <c r="W1173" s="36">
        <v>-0.94851215004223655</v>
      </c>
    </row>
    <row r="1174" spans="1:23" ht="19">
      <c r="A1174" s="81">
        <v>172</v>
      </c>
      <c r="B1174" s="114">
        <v>0.3235180410920877</v>
      </c>
      <c r="C1174" s="114">
        <v>0.69164814946833064</v>
      </c>
      <c r="D1174" s="114">
        <v>0.96811028654361975</v>
      </c>
      <c r="E1174" s="114">
        <v>0.26591637864964235</v>
      </c>
      <c r="F1174" s="114">
        <v>0.75615874173721243</v>
      </c>
      <c r="G1174" s="114">
        <v>0.54463183171592444</v>
      </c>
      <c r="H1174" s="114">
        <v>0.33427029814490128</v>
      </c>
      <c r="I1174" s="114">
        <v>0.68685725114723861</v>
      </c>
      <c r="J1174" s="114">
        <v>0.2787978651651517</v>
      </c>
      <c r="K1174" s="44">
        <v>0.67862094108200144</v>
      </c>
      <c r="M1174" s="37">
        <v>172</v>
      </c>
      <c r="N1174" s="114" cm="1">
        <f t="array" ref="N1174:W1174">(TRANSPOSE(MMULT(幕後結果!$AB$37:$AK$46, TRANSPOSE(N173:W173))))</f>
        <v>0.74974830844090967</v>
      </c>
      <c r="O1174" s="114">
        <v>0.53543812354812192</v>
      </c>
      <c r="P1174" s="114">
        <v>1.5847635122948338</v>
      </c>
      <c r="Q1174" s="114">
        <v>0.27787039172775152</v>
      </c>
      <c r="R1174" s="114">
        <v>-0.61266575185876571</v>
      </c>
      <c r="S1174" s="114">
        <v>-1.1641850608154547</v>
      </c>
      <c r="T1174" s="114">
        <v>0.61748268259875072</v>
      </c>
      <c r="U1174" s="114">
        <v>1.9145263966974919</v>
      </c>
      <c r="V1174" s="114">
        <v>0.3478433328940575</v>
      </c>
      <c r="W1174" s="36">
        <v>0.3921236808269698</v>
      </c>
    </row>
    <row r="1175" spans="1:23" ht="19">
      <c r="A1175" s="81">
        <v>173</v>
      </c>
      <c r="B1175" s="114">
        <v>0.71460017769880935</v>
      </c>
      <c r="C1175" s="114">
        <v>0.50551401616924885</v>
      </c>
      <c r="D1175" s="114">
        <v>0.53672843699522788</v>
      </c>
      <c r="E1175" s="114">
        <v>0.65753477720789144</v>
      </c>
      <c r="F1175" s="114">
        <v>8.5815865811173619E-2</v>
      </c>
      <c r="G1175" s="114">
        <v>0.70692283774846176</v>
      </c>
      <c r="H1175" s="114">
        <v>0.79080736889360193</v>
      </c>
      <c r="I1175" s="114">
        <v>0.47235335300500791</v>
      </c>
      <c r="J1175" s="114">
        <v>0.694115708755767</v>
      </c>
      <c r="K1175" s="44">
        <v>0.98396238871877006</v>
      </c>
      <c r="M1175" s="37">
        <v>173</v>
      </c>
      <c r="N1175" s="114" cm="1">
        <f t="array" ref="N1175:W1175">(TRANSPOSE(MMULT(幕後結果!$AB$37:$AK$46, TRANSPOSE(N174:W174))))</f>
        <v>0.56690558318853956</v>
      </c>
      <c r="O1175" s="114">
        <v>-0.26575904421842311</v>
      </c>
      <c r="P1175" s="114">
        <v>-0.66177453094111816</v>
      </c>
      <c r="Q1175" s="114">
        <v>-0.62681538261620395</v>
      </c>
      <c r="R1175" s="114">
        <v>-0.37916454910766406</v>
      </c>
      <c r="S1175" s="114">
        <v>-0.14460150179353459</v>
      </c>
      <c r="T1175" s="114">
        <v>-1.1771739079745376</v>
      </c>
      <c r="U1175" s="114">
        <v>-0.58422341134047384</v>
      </c>
      <c r="V1175" s="114">
        <v>0.26273316626714605</v>
      </c>
      <c r="W1175" s="36">
        <v>-0.26545896054634199</v>
      </c>
    </row>
    <row r="1176" spans="1:23" ht="19">
      <c r="A1176" s="81">
        <v>174</v>
      </c>
      <c r="B1176" s="114">
        <v>0.21550252133256476</v>
      </c>
      <c r="C1176" s="114">
        <v>0.28855309156247921</v>
      </c>
      <c r="D1176" s="114">
        <v>8.0295574966144923E-2</v>
      </c>
      <c r="E1176" s="114">
        <v>0.75793279050395301</v>
      </c>
      <c r="F1176" s="114">
        <v>0.20328234496215991</v>
      </c>
      <c r="G1176" s="114">
        <v>0.50753210785358438</v>
      </c>
      <c r="H1176" s="114">
        <v>0.27376925107288663</v>
      </c>
      <c r="I1176" s="114">
        <v>0.89683222636086324</v>
      </c>
      <c r="J1176" s="114">
        <v>0.34802778718056504</v>
      </c>
      <c r="K1176" s="44">
        <v>0.89653539241798219</v>
      </c>
      <c r="M1176" s="37">
        <v>174</v>
      </c>
      <c r="N1176" s="114" cm="1">
        <f t="array" ref="N1176:W1176">(TRANSPOSE(MMULT(幕後結果!$AB$37:$AK$46, TRANSPOSE(N175:W175))))</f>
        <v>1.0838617738619507</v>
      </c>
      <c r="O1176" s="114">
        <v>-6.2176302898885996E-2</v>
      </c>
      <c r="P1176" s="114">
        <v>-1.1192443525184992</v>
      </c>
      <c r="Q1176" s="114">
        <v>0.13266626174619162</v>
      </c>
      <c r="R1176" s="114">
        <v>0.90527324747596571</v>
      </c>
      <c r="S1176" s="114">
        <v>-1.7312141368689684</v>
      </c>
      <c r="T1176" s="114">
        <v>1.542045517259695</v>
      </c>
      <c r="U1176" s="114">
        <v>8.1087736167957877E-2</v>
      </c>
      <c r="V1176" s="114">
        <v>1.4105396055249766</v>
      </c>
      <c r="W1176" s="36">
        <v>-0.36011204382617223</v>
      </c>
    </row>
    <row r="1177" spans="1:23" ht="19">
      <c r="A1177" s="81">
        <v>175</v>
      </c>
      <c r="B1177" s="114">
        <v>0.30717561893840561</v>
      </c>
      <c r="C1177" s="114">
        <v>0.24931349220969912</v>
      </c>
      <c r="D1177" s="114">
        <v>0.47146811913797748</v>
      </c>
      <c r="E1177" s="114">
        <v>0.9754585408987293</v>
      </c>
      <c r="F1177" s="114">
        <v>0.37581805234916854</v>
      </c>
      <c r="G1177" s="114">
        <v>0.40412483894207929</v>
      </c>
      <c r="H1177" s="114">
        <v>0.71065492162641197</v>
      </c>
      <c r="I1177" s="114">
        <v>5.8407453357581574E-2</v>
      </c>
      <c r="J1177" s="114">
        <v>6.9920224806816478E-3</v>
      </c>
      <c r="K1177" s="44">
        <v>0.45310358575002874</v>
      </c>
      <c r="M1177" s="37">
        <v>175</v>
      </c>
      <c r="N1177" s="114" cm="1">
        <f t="array" ref="N1177:W1177">(TRANSPOSE(MMULT(幕後結果!$AB$37:$AK$46, TRANSPOSE(N176:W176))))</f>
        <v>0.39639777507739993</v>
      </c>
      <c r="O1177" s="114">
        <v>0.52934754448076793</v>
      </c>
      <c r="P1177" s="114">
        <v>1.5284572277362622</v>
      </c>
      <c r="Q1177" s="114">
        <v>0.8469797169730815</v>
      </c>
      <c r="R1177" s="114">
        <v>-0.4401638214240236</v>
      </c>
      <c r="S1177" s="114">
        <v>-7.0224820320226408E-2</v>
      </c>
      <c r="T1177" s="114">
        <v>-0.5957088032231177</v>
      </c>
      <c r="U1177" s="114">
        <v>-8.0142587489795969E-2</v>
      </c>
      <c r="V1177" s="114">
        <v>-7.5944317829285957E-2</v>
      </c>
      <c r="W1177" s="36">
        <v>0.97557106050437437</v>
      </c>
    </row>
    <row r="1178" spans="1:23" ht="19">
      <c r="A1178" s="81">
        <v>176</v>
      </c>
      <c r="B1178" s="114">
        <v>0.10311491253270466</v>
      </c>
      <c r="C1178" s="114">
        <v>0.28186942070885612</v>
      </c>
      <c r="D1178" s="114">
        <v>0.65740501061937495</v>
      </c>
      <c r="E1178" s="114">
        <v>0.17643762863615686</v>
      </c>
      <c r="F1178" s="114">
        <v>0.41047449196909769</v>
      </c>
      <c r="G1178" s="114">
        <v>0.15436173786548002</v>
      </c>
      <c r="H1178" s="114">
        <v>0.26843948145922258</v>
      </c>
      <c r="I1178" s="114">
        <v>0.94862022129072909</v>
      </c>
      <c r="J1178" s="114">
        <v>0.26817112905816853</v>
      </c>
      <c r="K1178" s="44">
        <v>0.80627212126639169</v>
      </c>
      <c r="M1178" s="37">
        <v>176</v>
      </c>
      <c r="N1178" s="114" cm="1">
        <f t="array" ref="N1178:W1178">(TRANSPOSE(MMULT(幕後結果!$AB$37:$AK$46, TRANSPOSE(N177:W177))))</f>
        <v>-0.45635883443068553</v>
      </c>
      <c r="O1178" s="114">
        <v>-1.0709067006842303</v>
      </c>
      <c r="P1178" s="114">
        <v>-1.1139910918690856</v>
      </c>
      <c r="Q1178" s="114">
        <v>-0.56287448236073845</v>
      </c>
      <c r="R1178" s="114">
        <v>-1.9260501330720405</v>
      </c>
      <c r="S1178" s="114">
        <v>-0.90994694547441723</v>
      </c>
      <c r="T1178" s="114">
        <v>-0.87548781353304506</v>
      </c>
      <c r="U1178" s="114">
        <v>-0.31810360762623008</v>
      </c>
      <c r="V1178" s="114">
        <v>-0.91705041667070542</v>
      </c>
      <c r="W1178" s="36">
        <v>-0.88565292714642707</v>
      </c>
    </row>
    <row r="1179" spans="1:23" ht="19">
      <c r="A1179" s="81">
        <v>177</v>
      </c>
      <c r="B1179" s="114">
        <v>0.6162125819388411</v>
      </c>
      <c r="C1179" s="114">
        <v>0.35464053236890547</v>
      </c>
      <c r="D1179" s="114">
        <v>0.42879777524642582</v>
      </c>
      <c r="E1179" s="114">
        <v>0.42025193462616417</v>
      </c>
      <c r="F1179" s="114">
        <v>0.13423581376289695</v>
      </c>
      <c r="G1179" s="114">
        <v>0.47381720486558754</v>
      </c>
      <c r="H1179" s="114">
        <v>0.89859114567556575</v>
      </c>
      <c r="I1179" s="114">
        <v>0.36583830639076842</v>
      </c>
      <c r="J1179" s="114">
        <v>5.8535877577519768E-2</v>
      </c>
      <c r="K1179" s="44">
        <v>0.89174092529907378</v>
      </c>
      <c r="M1179" s="37">
        <v>177</v>
      </c>
      <c r="N1179" s="114" cm="1">
        <f t="array" ref="N1179:W1179">(TRANSPOSE(MMULT(幕後結果!$AB$37:$AK$46, TRANSPOSE(N178:W178))))</f>
        <v>-0.93569815815177404</v>
      </c>
      <c r="O1179" s="114">
        <v>0.10331135013600551</v>
      </c>
      <c r="P1179" s="114">
        <v>-0.41384185187568878</v>
      </c>
      <c r="Q1179" s="114">
        <v>-0.86425571518952826</v>
      </c>
      <c r="R1179" s="114">
        <v>0.17414836856390453</v>
      </c>
      <c r="S1179" s="114">
        <v>-0.42740816659050485</v>
      </c>
      <c r="T1179" s="114">
        <v>0.47884797259971285</v>
      </c>
      <c r="U1179" s="114">
        <v>-0.43765354490309649</v>
      </c>
      <c r="V1179" s="114">
        <v>0.61878227813238751</v>
      </c>
      <c r="W1179" s="36">
        <v>0.64170804558678274</v>
      </c>
    </row>
    <row r="1180" spans="1:23" ht="19">
      <c r="A1180" s="81">
        <v>178</v>
      </c>
      <c r="B1180" s="114">
        <v>0.32513677760365978</v>
      </c>
      <c r="C1180" s="114">
        <v>0.64307157513291413</v>
      </c>
      <c r="D1180" s="114">
        <v>0.83450703739007803</v>
      </c>
      <c r="E1180" s="114">
        <v>0.57357171236670146</v>
      </c>
      <c r="F1180" s="114">
        <v>0.26785084593900255</v>
      </c>
      <c r="G1180" s="114">
        <v>0.20360136840253773</v>
      </c>
      <c r="H1180" s="114">
        <v>0.72127262662598413</v>
      </c>
      <c r="I1180" s="114">
        <v>0.98835930819296891</v>
      </c>
      <c r="J1180" s="114">
        <v>0.19140753818556933</v>
      </c>
      <c r="K1180" s="44">
        <v>0.42994783635580203</v>
      </c>
      <c r="M1180" s="37">
        <v>178</v>
      </c>
      <c r="N1180" s="114" cm="1">
        <f t="array" ref="N1180:W1180">(TRANSPOSE(MMULT(幕後結果!$AB$37:$AK$46, TRANSPOSE(N179:W179))))</f>
        <v>-4.9056201605586325E-2</v>
      </c>
      <c r="O1180" s="114">
        <v>-0.56052911729607202</v>
      </c>
      <c r="P1180" s="114">
        <v>-1.7022440272740664</v>
      </c>
      <c r="Q1180" s="114">
        <v>-1.1698695177553495</v>
      </c>
      <c r="R1180" s="114">
        <v>-0.22572605242107452</v>
      </c>
      <c r="S1180" s="114">
        <v>-8.7994309746056681E-2</v>
      </c>
      <c r="T1180" s="114">
        <v>-1.7266646230676075</v>
      </c>
      <c r="U1180" s="114">
        <v>-5.6969952471819907E-2</v>
      </c>
      <c r="V1180" s="114">
        <v>-0.31250364990404411</v>
      </c>
      <c r="W1180" s="36">
        <v>2.6489926343703285E-2</v>
      </c>
    </row>
    <row r="1181" spans="1:23" ht="19">
      <c r="A1181" s="81">
        <v>179</v>
      </c>
      <c r="B1181" s="114">
        <v>0.46130991466082816</v>
      </c>
      <c r="C1181" s="114">
        <v>0.69516188325380668</v>
      </c>
      <c r="D1181" s="114">
        <v>0.52175577938572992</v>
      </c>
      <c r="E1181" s="114">
        <v>0.53592305211615421</v>
      </c>
      <c r="F1181" s="114">
        <v>0.13866401907835524</v>
      </c>
      <c r="G1181" s="114">
        <v>0.70982388816245945</v>
      </c>
      <c r="H1181" s="114">
        <v>0.81720318528719949</v>
      </c>
      <c r="I1181" s="114">
        <v>0.12042571564561144</v>
      </c>
      <c r="J1181" s="114">
        <v>0.32690104002801657</v>
      </c>
      <c r="K1181" s="44">
        <v>0.74821074998867365</v>
      </c>
      <c r="M1181" s="37">
        <v>179</v>
      </c>
      <c r="N1181" s="114" cm="1">
        <f t="array" ref="N1181:W1181">(TRANSPOSE(MMULT(幕後結果!$AB$37:$AK$46, TRANSPOSE(N180:W180))))</f>
        <v>1.3411259389990171</v>
      </c>
      <c r="O1181" s="114">
        <v>-0.12091660564177835</v>
      </c>
      <c r="P1181" s="114">
        <v>2.1229281365937807</v>
      </c>
      <c r="Q1181" s="114">
        <v>-0.27483356963646433</v>
      </c>
      <c r="R1181" s="114">
        <v>1.7306046474201426</v>
      </c>
      <c r="S1181" s="114">
        <v>1.6779489929338891</v>
      </c>
      <c r="T1181" s="114">
        <v>-0.4672787591193624</v>
      </c>
      <c r="U1181" s="114">
        <v>8.4099494302847383E-2</v>
      </c>
      <c r="V1181" s="114">
        <v>1.2341934675583779</v>
      </c>
      <c r="W1181" s="36">
        <v>1.6531085644721655</v>
      </c>
    </row>
    <row r="1182" spans="1:23" ht="19">
      <c r="A1182" s="81">
        <v>180</v>
      </c>
      <c r="B1182" s="114">
        <v>0.77106680068316824</v>
      </c>
      <c r="C1182" s="114">
        <v>0.17514434132152856</v>
      </c>
      <c r="D1182" s="114">
        <v>0.70369494197302251</v>
      </c>
      <c r="E1182" s="114">
        <v>0.30327711630032494</v>
      </c>
      <c r="F1182" s="114">
        <v>0.91787867896696529</v>
      </c>
      <c r="G1182" s="114">
        <v>1.4915417673573739E-2</v>
      </c>
      <c r="H1182" s="114">
        <v>0.91039010422797095</v>
      </c>
      <c r="I1182" s="114">
        <v>0.75513207643973024</v>
      </c>
      <c r="J1182" s="114">
        <v>0.95305001793182531</v>
      </c>
      <c r="K1182" s="44">
        <v>0.71730598867621587</v>
      </c>
      <c r="M1182" s="37">
        <v>180</v>
      </c>
      <c r="N1182" s="114" cm="1">
        <f t="array" ref="N1182:W1182">(TRANSPOSE(MMULT(幕後結果!$AB$37:$AK$46, TRANSPOSE(N181:W181))))</f>
        <v>-1.4364327547909417</v>
      </c>
      <c r="O1182" s="114">
        <v>1.3936337943040586</v>
      </c>
      <c r="P1182" s="114">
        <v>-0.40839908935191405</v>
      </c>
      <c r="Q1182" s="114">
        <v>-0.17658663487949269</v>
      </c>
      <c r="R1182" s="114">
        <v>2.1823355760469978</v>
      </c>
      <c r="S1182" s="114">
        <v>1.4617691981328984</v>
      </c>
      <c r="T1182" s="114">
        <v>-1.1784578820125977</v>
      </c>
      <c r="U1182" s="114">
        <v>0.93459467087582704</v>
      </c>
      <c r="V1182" s="114">
        <v>-2.0947525581458848E-2</v>
      </c>
      <c r="W1182" s="36">
        <v>1.4048718129107134</v>
      </c>
    </row>
    <row r="1183" spans="1:23" ht="19">
      <c r="A1183" s="81">
        <v>181</v>
      </c>
      <c r="B1183" s="114">
        <v>0.50070606115104854</v>
      </c>
      <c r="C1183" s="114">
        <v>0.38142722849251398</v>
      </c>
      <c r="D1183" s="114">
        <v>0.21556621999981052</v>
      </c>
      <c r="E1183" s="114">
        <v>0.92782515187761527</v>
      </c>
      <c r="F1183" s="114">
        <v>0.13373500399574878</v>
      </c>
      <c r="G1183" s="114">
        <v>0.52009986380316287</v>
      </c>
      <c r="H1183" s="114">
        <v>0.45696083540575505</v>
      </c>
      <c r="I1183" s="114">
        <v>0.38683442878877017</v>
      </c>
      <c r="J1183" s="114">
        <v>0.64815191932478977</v>
      </c>
      <c r="K1183" s="44">
        <v>0.42352898836746045</v>
      </c>
      <c r="M1183" s="37">
        <v>181</v>
      </c>
      <c r="N1183" s="114" cm="1">
        <f t="array" ref="N1183:W1183">(TRANSPOSE(MMULT(幕後結果!$AB$37:$AK$46, TRANSPOSE(N182:W182))))</f>
        <v>-1.3885801331084362</v>
      </c>
      <c r="O1183" s="114">
        <v>-0.3864348283309702</v>
      </c>
      <c r="P1183" s="114">
        <v>0.19820394923540108</v>
      </c>
      <c r="Q1183" s="114">
        <v>-0.31605844900645236</v>
      </c>
      <c r="R1183" s="114">
        <v>0.59998629541838289</v>
      </c>
      <c r="S1183" s="114">
        <v>-0.39633429996302505</v>
      </c>
      <c r="T1183" s="114">
        <v>1.2546169370543523</v>
      </c>
      <c r="U1183" s="114">
        <v>-0.63818104411508247</v>
      </c>
      <c r="V1183" s="114">
        <v>1.5630865217102554</v>
      </c>
      <c r="W1183" s="36">
        <v>-0.15045470415019691</v>
      </c>
    </row>
    <row r="1184" spans="1:23" ht="19">
      <c r="A1184" s="81">
        <v>182</v>
      </c>
      <c r="B1184" s="114">
        <v>0.98294740238460143</v>
      </c>
      <c r="C1184" s="114">
        <v>0.48835635341214423</v>
      </c>
      <c r="D1184" s="114">
        <v>0.20305786849316321</v>
      </c>
      <c r="E1184" s="114">
        <v>0.62305575207292763</v>
      </c>
      <c r="F1184" s="114">
        <v>0.95035571212575598</v>
      </c>
      <c r="G1184" s="114">
        <v>0.52407600167065849</v>
      </c>
      <c r="H1184" s="114">
        <v>0.13455567976859717</v>
      </c>
      <c r="I1184" s="114">
        <v>0.5774920325866828</v>
      </c>
      <c r="J1184" s="114">
        <v>0.89208725452364246</v>
      </c>
      <c r="K1184" s="44">
        <v>0.31337010235983143</v>
      </c>
      <c r="M1184" s="37">
        <v>182</v>
      </c>
      <c r="N1184" s="114" cm="1">
        <f t="array" ref="N1184:W1184">(TRANSPOSE(MMULT(幕後結果!$AB$37:$AK$46, TRANSPOSE(N183:W183))))</f>
        <v>-0.92108145691211563</v>
      </c>
      <c r="O1184" s="114">
        <v>-0.40637945169964679</v>
      </c>
      <c r="P1184" s="114">
        <v>0.23791250231338107</v>
      </c>
      <c r="Q1184" s="114">
        <v>-1.819878062704716</v>
      </c>
      <c r="R1184" s="114">
        <v>-1.6346871080403813</v>
      </c>
      <c r="S1184" s="114">
        <v>-0.40357622172828955</v>
      </c>
      <c r="T1184" s="114">
        <v>0.21428193240119731</v>
      </c>
      <c r="U1184" s="114">
        <v>-0.47839767369564734</v>
      </c>
      <c r="V1184" s="114">
        <v>-0.46754907527258632</v>
      </c>
      <c r="W1184" s="36">
        <v>0.2701831169664155</v>
      </c>
    </row>
    <row r="1185" spans="1:23" ht="19">
      <c r="A1185" s="81">
        <v>183</v>
      </c>
      <c r="B1185" s="114">
        <v>0.93195182638115193</v>
      </c>
      <c r="C1185" s="114">
        <v>0.3318624583553762</v>
      </c>
      <c r="D1185" s="114">
        <v>4.8427700230880388E-2</v>
      </c>
      <c r="E1185" s="114">
        <v>0.8283575152190279</v>
      </c>
      <c r="F1185" s="114">
        <v>0.541154327480599</v>
      </c>
      <c r="G1185" s="114">
        <v>0.57526210754324336</v>
      </c>
      <c r="H1185" s="114">
        <v>0.26755853525563067</v>
      </c>
      <c r="I1185" s="114">
        <v>0.5567712681871162</v>
      </c>
      <c r="J1185" s="114">
        <v>0.7548418274581048</v>
      </c>
      <c r="K1185" s="44">
        <v>0.84625595312167534</v>
      </c>
      <c r="M1185" s="37">
        <v>183</v>
      </c>
      <c r="N1185" s="114" cm="1">
        <f t="array" ref="N1185:W1185">(TRANSPOSE(MMULT(幕後結果!$AB$37:$AK$46, TRANSPOSE(N184:W184))))</f>
        <v>1.0947012228422015</v>
      </c>
      <c r="O1185" s="114">
        <v>0.31200694884300045</v>
      </c>
      <c r="P1185" s="114">
        <v>1.1557231343167866</v>
      </c>
      <c r="Q1185" s="114">
        <v>1.7157129582842821</v>
      </c>
      <c r="R1185" s="114">
        <v>0.12617311983102053</v>
      </c>
      <c r="S1185" s="114">
        <v>-0.43069486843592275</v>
      </c>
      <c r="T1185" s="114">
        <v>-0.62815810540708616</v>
      </c>
      <c r="U1185" s="114">
        <v>-0.23376383329628747</v>
      </c>
      <c r="V1185" s="114">
        <v>-0.20002030183694855</v>
      </c>
      <c r="W1185" s="36">
        <v>0.63159709399094854</v>
      </c>
    </row>
    <row r="1186" spans="1:23" ht="19">
      <c r="A1186" s="81">
        <v>184</v>
      </c>
      <c r="B1186" s="114">
        <v>0.79623401985987785</v>
      </c>
      <c r="C1186" s="114">
        <v>0.98729210724712746</v>
      </c>
      <c r="D1186" s="114">
        <v>0.36942915959814293</v>
      </c>
      <c r="E1186" s="114">
        <v>0.87441746574298329</v>
      </c>
      <c r="F1186" s="114">
        <v>0.77882350734756467</v>
      </c>
      <c r="G1186" s="114">
        <v>7.1929165100783399E-2</v>
      </c>
      <c r="H1186" s="114">
        <v>6.7404059857034238E-2</v>
      </c>
      <c r="I1186" s="114">
        <v>0.23679929321876014</v>
      </c>
      <c r="J1186" s="114">
        <v>0.32681936577135939</v>
      </c>
      <c r="K1186" s="44">
        <v>0.67579463930962502</v>
      </c>
      <c r="M1186" s="37">
        <v>184</v>
      </c>
      <c r="N1186" s="114" cm="1">
        <f t="array" ref="N1186:W1186">(TRANSPOSE(MMULT(幕後結果!$AB$37:$AK$46, TRANSPOSE(N185:W185))))</f>
        <v>3.5207824247885246E-2</v>
      </c>
      <c r="O1186" s="114">
        <v>-0.85230179128489769</v>
      </c>
      <c r="P1186" s="114">
        <v>-1.1737563315777984</v>
      </c>
      <c r="Q1186" s="114">
        <v>-2.3833095934880477E-2</v>
      </c>
      <c r="R1186" s="114">
        <v>-1.2038979682629264E-2</v>
      </c>
      <c r="S1186" s="114">
        <v>1.5310962581426466</v>
      </c>
      <c r="T1186" s="114">
        <v>-0.29461708998956659</v>
      </c>
      <c r="U1186" s="114">
        <v>-0.52358611602334193</v>
      </c>
      <c r="V1186" s="114">
        <v>1.762578413129156</v>
      </c>
      <c r="W1186" s="36">
        <v>0.65509595580685498</v>
      </c>
    </row>
    <row r="1187" spans="1:23" ht="19">
      <c r="A1187" s="81">
        <v>185</v>
      </c>
      <c r="B1187" s="114">
        <v>0.80771301759128411</v>
      </c>
      <c r="C1187" s="114">
        <v>0.49347086789742178</v>
      </c>
      <c r="D1187" s="114">
        <v>0.95495373551820562</v>
      </c>
      <c r="E1187" s="114">
        <v>0.56136218477965438</v>
      </c>
      <c r="F1187" s="114">
        <v>0.22167272875723665</v>
      </c>
      <c r="G1187" s="114">
        <v>0.62880373724282657</v>
      </c>
      <c r="H1187" s="114">
        <v>0.44272342924896968</v>
      </c>
      <c r="I1187" s="114">
        <v>5.4478527624935769E-2</v>
      </c>
      <c r="J1187" s="114">
        <v>0.42848326637265854</v>
      </c>
      <c r="K1187" s="44">
        <v>0.82556419731545327</v>
      </c>
      <c r="M1187" s="37">
        <v>185</v>
      </c>
      <c r="N1187" s="114" cm="1">
        <f t="array" ref="N1187:W1187">(TRANSPOSE(MMULT(幕後結果!$AB$37:$AK$46, TRANSPOSE(N186:W186))))</f>
        <v>-0.58973162654388511</v>
      </c>
      <c r="O1187" s="114">
        <v>-0.69221945800411289</v>
      </c>
      <c r="P1187" s="114">
        <v>-0.44275618961592578</v>
      </c>
      <c r="Q1187" s="114">
        <v>0.35799794724929207</v>
      </c>
      <c r="R1187" s="114">
        <v>0.16750958349277045</v>
      </c>
      <c r="S1187" s="114">
        <v>-1.6236121884195323</v>
      </c>
      <c r="T1187" s="114">
        <v>7.3592100353437884E-3</v>
      </c>
      <c r="U1187" s="114">
        <v>0.16012067437779898</v>
      </c>
      <c r="V1187" s="114">
        <v>-0.67237880715430065</v>
      </c>
      <c r="W1187" s="36">
        <v>-2.0240746001579462</v>
      </c>
    </row>
    <row r="1188" spans="1:23" ht="19">
      <c r="A1188" s="81">
        <v>186</v>
      </c>
      <c r="B1188" s="114">
        <v>0.71435453209680766</v>
      </c>
      <c r="C1188" s="114">
        <v>0.37517639685412574</v>
      </c>
      <c r="D1188" s="114">
        <v>0.1573325975930937</v>
      </c>
      <c r="E1188" s="114">
        <v>0.33828988183725306</v>
      </c>
      <c r="F1188" s="114">
        <v>0.59691345598745627</v>
      </c>
      <c r="G1188" s="114">
        <v>0.55463761472485951</v>
      </c>
      <c r="H1188" s="114">
        <v>0.75130933855299542</v>
      </c>
      <c r="I1188" s="114">
        <v>0.26408660004490403</v>
      </c>
      <c r="J1188" s="114">
        <v>0.12398017219712476</v>
      </c>
      <c r="K1188" s="44">
        <v>0.12744480644070921</v>
      </c>
      <c r="M1188" s="37">
        <v>186</v>
      </c>
      <c r="N1188" s="114" cm="1">
        <f t="array" ref="N1188:W1188">(TRANSPOSE(MMULT(幕後結果!$AB$37:$AK$46, TRANSPOSE(N187:W187))))</f>
        <v>0.86122533406311663</v>
      </c>
      <c r="O1188" s="114">
        <v>1.4957586170412414</v>
      </c>
      <c r="P1188" s="114">
        <v>0.38025833360412642</v>
      </c>
      <c r="Q1188" s="114">
        <v>1.4236177092903821</v>
      </c>
      <c r="R1188" s="114">
        <v>-0.14942706397504435</v>
      </c>
      <c r="S1188" s="114">
        <v>1.1862040936392471</v>
      </c>
      <c r="T1188" s="114">
        <v>-0.14370808783489394</v>
      </c>
      <c r="U1188" s="114">
        <v>2.2665063717712015</v>
      </c>
      <c r="V1188" s="114">
        <v>-0.13124843679570825</v>
      </c>
      <c r="W1188" s="36">
        <v>-0.78975999910876837</v>
      </c>
    </row>
    <row r="1189" spans="1:23" ht="19">
      <c r="A1189" s="81">
        <v>187</v>
      </c>
      <c r="B1189" s="114">
        <v>5.5176931793894823E-2</v>
      </c>
      <c r="C1189" s="114">
        <v>0.93215563832563242</v>
      </c>
      <c r="D1189" s="114">
        <v>0.75331590158528128</v>
      </c>
      <c r="E1189" s="114">
        <v>0.9197904306303446</v>
      </c>
      <c r="F1189" s="114">
        <v>0.4396180685758162</v>
      </c>
      <c r="G1189" s="114">
        <v>0.50073585361095385</v>
      </c>
      <c r="H1189" s="114">
        <v>0.64302992636261513</v>
      </c>
      <c r="I1189" s="114">
        <v>0.1400441821165781</v>
      </c>
      <c r="J1189" s="114">
        <v>0.26648743450749124</v>
      </c>
      <c r="K1189" s="44">
        <v>0.81162444322474947</v>
      </c>
      <c r="M1189" s="37">
        <v>187</v>
      </c>
      <c r="N1189" s="114" cm="1">
        <f t="array" ref="N1189:W1189">(TRANSPOSE(MMULT(幕後結果!$AB$37:$AK$46, TRANSPOSE(N188:W188))))</f>
        <v>2.2078600895869109</v>
      </c>
      <c r="O1189" s="114">
        <v>1.2915015419201705</v>
      </c>
      <c r="P1189" s="114">
        <v>1.1089038955199753</v>
      </c>
      <c r="Q1189" s="114">
        <v>0.7971599559168342</v>
      </c>
      <c r="R1189" s="114">
        <v>1.4991962434470654</v>
      </c>
      <c r="S1189" s="114">
        <v>-0.12279392068156486</v>
      </c>
      <c r="T1189" s="114">
        <v>-0.6887371715906011</v>
      </c>
      <c r="U1189" s="114">
        <v>0.79203098840883768</v>
      </c>
      <c r="V1189" s="114">
        <v>1.408343388653132</v>
      </c>
      <c r="W1189" s="36">
        <v>0.35924837384385844</v>
      </c>
    </row>
    <row r="1190" spans="1:23" ht="19">
      <c r="A1190" s="81">
        <v>188</v>
      </c>
      <c r="B1190" s="114">
        <v>0.26126202112215702</v>
      </c>
      <c r="C1190" s="114">
        <v>0.62646439267814347</v>
      </c>
      <c r="D1190" s="114">
        <v>0.2967935533922712</v>
      </c>
      <c r="E1190" s="114">
        <v>0.60029740975038148</v>
      </c>
      <c r="F1190" s="114">
        <v>0.17258912414262295</v>
      </c>
      <c r="G1190" s="114">
        <v>0.30808814348016589</v>
      </c>
      <c r="H1190" s="114">
        <v>0.82946358739613713</v>
      </c>
      <c r="I1190" s="114">
        <v>0.44784157304189343</v>
      </c>
      <c r="J1190" s="114">
        <v>3.5748581213040476E-2</v>
      </c>
      <c r="K1190" s="44">
        <v>0.55459378166927786</v>
      </c>
      <c r="M1190" s="37">
        <v>188</v>
      </c>
      <c r="N1190" s="114" cm="1">
        <f t="array" ref="N1190:W1190">(TRANSPOSE(MMULT(幕後結果!$AB$37:$AK$46, TRANSPOSE(N189:W189))))</f>
        <v>1.2554411615826877</v>
      </c>
      <c r="O1190" s="114">
        <v>-1.2793396657093454</v>
      </c>
      <c r="P1190" s="114">
        <v>-1.2009864993534964</v>
      </c>
      <c r="Q1190" s="114">
        <v>-1.1637861247791124</v>
      </c>
      <c r="R1190" s="114">
        <v>1.7264189790432283</v>
      </c>
      <c r="S1190" s="114">
        <v>0.42818577335790153</v>
      </c>
      <c r="T1190" s="114">
        <v>0.33264184218221349</v>
      </c>
      <c r="U1190" s="114">
        <v>-0.39242720193389502</v>
      </c>
      <c r="V1190" s="114">
        <v>1.0644975903236824</v>
      </c>
      <c r="W1190" s="36">
        <v>0.14917330946550916</v>
      </c>
    </row>
    <row r="1191" spans="1:23" ht="19">
      <c r="A1191" s="81">
        <v>189</v>
      </c>
      <c r="B1191" s="114">
        <v>0.18852091666363213</v>
      </c>
      <c r="C1191" s="114">
        <v>3.5554281443165969E-2</v>
      </c>
      <c r="D1191" s="114">
        <v>0.39191654012985189</v>
      </c>
      <c r="E1191" s="114">
        <v>0.52888320736231353</v>
      </c>
      <c r="F1191" s="114">
        <v>0.18901817869208881</v>
      </c>
      <c r="G1191" s="114">
        <v>0.51651983623404707</v>
      </c>
      <c r="H1191" s="114">
        <v>0.43388395251690026</v>
      </c>
      <c r="I1191" s="114">
        <v>0.20283620511056366</v>
      </c>
      <c r="J1191" s="114">
        <v>4.6379905091083806E-2</v>
      </c>
      <c r="K1191" s="44">
        <v>0.67792448157548169</v>
      </c>
      <c r="M1191" s="37">
        <v>189</v>
      </c>
      <c r="N1191" s="114" cm="1">
        <f t="array" ref="N1191:W1191">(TRANSPOSE(MMULT(幕後結果!$AB$37:$AK$46, TRANSPOSE(N190:W190))))</f>
        <v>1.0310651875478072</v>
      </c>
      <c r="O1191" s="114">
        <v>-0.74477408238762199</v>
      </c>
      <c r="P1191" s="114">
        <v>-0.3654053566520491</v>
      </c>
      <c r="Q1191" s="114">
        <v>5.4402554839339146E-2</v>
      </c>
      <c r="R1191" s="114">
        <v>2.325719362626566E-2</v>
      </c>
      <c r="S1191" s="114">
        <v>0.32876154324722634</v>
      </c>
      <c r="T1191" s="114">
        <v>-0.1481856425717564</v>
      </c>
      <c r="U1191" s="114">
        <v>-0.75549244494001311</v>
      </c>
      <c r="V1191" s="114">
        <v>-0.57842030135003308</v>
      </c>
      <c r="W1191" s="36">
        <v>0.60447246432297308</v>
      </c>
    </row>
    <row r="1192" spans="1:23" ht="19">
      <c r="A1192" s="81">
        <v>190</v>
      </c>
      <c r="B1192" s="114">
        <v>0.41481631728485491</v>
      </c>
      <c r="C1192" s="114">
        <v>0.49011718076416799</v>
      </c>
      <c r="D1192" s="114">
        <v>0.87613051625604998</v>
      </c>
      <c r="E1192" s="114">
        <v>0.10480923318778523</v>
      </c>
      <c r="F1192" s="114">
        <v>0.38995462928005553</v>
      </c>
      <c r="G1192" s="114">
        <v>0.77277761226713459</v>
      </c>
      <c r="H1192" s="114">
        <v>6.8947712557321017E-2</v>
      </c>
      <c r="I1192" s="114">
        <v>0.13644220423523734</v>
      </c>
      <c r="J1192" s="114">
        <v>0.88579453651820761</v>
      </c>
      <c r="K1192" s="44">
        <v>0.30526804701514942</v>
      </c>
      <c r="M1192" s="37">
        <v>190</v>
      </c>
      <c r="N1192" s="114" cm="1">
        <f t="array" ref="N1192:W1192">(TRANSPOSE(MMULT(幕後結果!$AB$37:$AK$46, TRANSPOSE(N191:W191))))</f>
        <v>-0.69773057668399341</v>
      </c>
      <c r="O1192" s="114">
        <v>1.5169223215512548</v>
      </c>
      <c r="P1192" s="114">
        <v>9.6877721645111575E-2</v>
      </c>
      <c r="Q1192" s="114">
        <v>-0.40844602266617769</v>
      </c>
      <c r="R1192" s="114">
        <v>-1.534574352666118</v>
      </c>
      <c r="S1192" s="114">
        <v>-1.0494194362598588</v>
      </c>
      <c r="T1192" s="114">
        <v>-0.37003337220158816</v>
      </c>
      <c r="U1192" s="114">
        <v>-0.60723450626418829</v>
      </c>
      <c r="V1192" s="114">
        <v>-0.65274077221792082</v>
      </c>
      <c r="W1192" s="36">
        <v>-4.684541661761564E-2</v>
      </c>
    </row>
    <row r="1193" spans="1:23" ht="19">
      <c r="A1193" s="81">
        <v>191</v>
      </c>
      <c r="B1193" s="114">
        <v>0.26057454899332044</v>
      </c>
      <c r="C1193" s="114">
        <v>1.1078859543187214E-2</v>
      </c>
      <c r="D1193" s="114">
        <v>0.66641069692670318</v>
      </c>
      <c r="E1193" s="114">
        <v>0.75782427114403417</v>
      </c>
      <c r="F1193" s="114">
        <v>0.33151525926298753</v>
      </c>
      <c r="G1193" s="114">
        <v>0.5543888642614736</v>
      </c>
      <c r="H1193" s="114">
        <v>0.96017724938761373</v>
      </c>
      <c r="I1193" s="114">
        <v>0.99925007128921406</v>
      </c>
      <c r="J1193" s="114">
        <v>8.2787184420487048E-2</v>
      </c>
      <c r="K1193" s="44">
        <v>0.86815949734720665</v>
      </c>
      <c r="M1193" s="37">
        <v>191</v>
      </c>
      <c r="N1193" s="114" cm="1">
        <f t="array" ref="N1193:W1193">(TRANSPOSE(MMULT(幕後結果!$AB$37:$AK$46, TRANSPOSE(N192:W192))))</f>
        <v>-0.54479284699797625</v>
      </c>
      <c r="O1193" s="114">
        <v>-0.16918016136484909</v>
      </c>
      <c r="P1193" s="114">
        <v>-0.32019974836599457</v>
      </c>
      <c r="Q1193" s="114">
        <v>1.0721661189222231</v>
      </c>
      <c r="R1193" s="114">
        <v>0.52323767016437805</v>
      </c>
      <c r="S1193" s="114">
        <v>-0.95235197347891198</v>
      </c>
      <c r="T1193" s="114">
        <v>-0.55017687181019548</v>
      </c>
      <c r="U1193" s="114">
        <v>-1.4118652345723104</v>
      </c>
      <c r="V1193" s="114">
        <v>1.3299892285324368</v>
      </c>
      <c r="W1193" s="36">
        <v>1.6927917132209886</v>
      </c>
    </row>
    <row r="1194" spans="1:23" ht="19">
      <c r="A1194" s="81">
        <v>192</v>
      </c>
      <c r="B1194" s="114">
        <v>0.11561898670794624</v>
      </c>
      <c r="C1194" s="114">
        <v>0.91007247683931536</v>
      </c>
      <c r="D1194" s="114">
        <v>0.21351160667865865</v>
      </c>
      <c r="E1194" s="114">
        <v>0.72753134773790173</v>
      </c>
      <c r="F1194" s="114">
        <v>0.86429867881330913</v>
      </c>
      <c r="G1194" s="114">
        <v>0.49034728051111309</v>
      </c>
      <c r="H1194" s="114">
        <v>0.92284127615127942</v>
      </c>
      <c r="I1194" s="114">
        <v>0.85599175685609885</v>
      </c>
      <c r="J1194" s="114">
        <v>0.42525943348120165</v>
      </c>
      <c r="K1194" s="44">
        <v>0.40480586239282013</v>
      </c>
      <c r="M1194" s="37">
        <v>192</v>
      </c>
      <c r="N1194" s="114" cm="1">
        <f t="array" ref="N1194:W1194">(TRANSPOSE(MMULT(幕後結果!$AB$37:$AK$46, TRANSPOSE(N193:W193))))</f>
        <v>0.74321732626290493</v>
      </c>
      <c r="O1194" s="114">
        <v>-1.300069714493757</v>
      </c>
      <c r="P1194" s="114">
        <v>-0.74000091612803598</v>
      </c>
      <c r="Q1194" s="114">
        <v>-0.27542341288007471</v>
      </c>
      <c r="R1194" s="114">
        <v>-0.52601484114268882</v>
      </c>
      <c r="S1194" s="114">
        <v>-1.8397667836998643E-2</v>
      </c>
      <c r="T1194" s="114">
        <v>0.65281832536383311</v>
      </c>
      <c r="U1194" s="114">
        <v>-0.21060610135116925</v>
      </c>
      <c r="V1194" s="114">
        <v>1.1866548206637093</v>
      </c>
      <c r="W1194" s="36">
        <v>0.33390580502215228</v>
      </c>
    </row>
    <row r="1195" spans="1:23" ht="19">
      <c r="A1195" s="81">
        <v>193</v>
      </c>
      <c r="B1195" s="114">
        <v>0.7924481976158142</v>
      </c>
      <c r="C1195" s="114">
        <v>5.6695562546048794E-2</v>
      </c>
      <c r="D1195" s="114">
        <v>0.68221156614928313</v>
      </c>
      <c r="E1195" s="114">
        <v>0.42813865517345606</v>
      </c>
      <c r="F1195" s="114">
        <v>0.24324409211844311</v>
      </c>
      <c r="G1195" s="114">
        <v>0.94312344208485532</v>
      </c>
      <c r="H1195" s="114">
        <v>0.40743760290322251</v>
      </c>
      <c r="I1195" s="114">
        <v>0.41630515530623424</v>
      </c>
      <c r="J1195" s="114">
        <v>0.60322718343582538</v>
      </c>
      <c r="K1195" s="44">
        <v>0.81534255103036735</v>
      </c>
      <c r="M1195" s="37">
        <v>193</v>
      </c>
      <c r="N1195" s="114" cm="1">
        <f t="array" ref="N1195:W1195">(TRANSPOSE(MMULT(幕後結果!$AB$37:$AK$46, TRANSPOSE(N194:W194))))</f>
        <v>-0.17790581195042024</v>
      </c>
      <c r="O1195" s="114">
        <v>-1.4774600143643983</v>
      </c>
      <c r="P1195" s="114">
        <v>1.8276732602317951</v>
      </c>
      <c r="Q1195" s="114">
        <v>-0.7046951587091872</v>
      </c>
      <c r="R1195" s="114">
        <v>-0.70926793163843471</v>
      </c>
      <c r="S1195" s="114">
        <v>-1.6537711093741851</v>
      </c>
      <c r="T1195" s="114">
        <v>0.45034867920342053</v>
      </c>
      <c r="U1195" s="114">
        <v>-0.56704165816705343</v>
      </c>
      <c r="V1195" s="114">
        <v>0.88159232766431606</v>
      </c>
      <c r="W1195" s="36">
        <v>3.6009556126099795E-2</v>
      </c>
    </row>
    <row r="1196" spans="1:23" ht="19">
      <c r="A1196" s="81">
        <v>194</v>
      </c>
      <c r="B1196" s="114">
        <v>0.93406762143406308</v>
      </c>
      <c r="C1196" s="114">
        <v>0.97158217860156615</v>
      </c>
      <c r="D1196" s="114">
        <v>0.8433885566643462</v>
      </c>
      <c r="E1196" s="114">
        <v>0.76653542370465066</v>
      </c>
      <c r="F1196" s="114">
        <v>0.8264937966184045</v>
      </c>
      <c r="G1196" s="114">
        <v>0.1925880185257498</v>
      </c>
      <c r="H1196" s="114">
        <v>0.49936582141027674</v>
      </c>
      <c r="I1196" s="114">
        <v>0.99968391155240477</v>
      </c>
      <c r="J1196" s="114">
        <v>0.25525368610503629</v>
      </c>
      <c r="K1196" s="44">
        <v>0.19937107068681592</v>
      </c>
      <c r="M1196" s="37">
        <v>194</v>
      </c>
      <c r="N1196" s="114" cm="1">
        <f t="array" ref="N1196:W1196">(TRANSPOSE(MMULT(幕後結果!$AB$37:$AK$46, TRANSPOSE(N195:W195))))</f>
        <v>1.6745966709488749</v>
      </c>
      <c r="O1196" s="114">
        <v>-0.71166365726868053</v>
      </c>
      <c r="P1196" s="114">
        <v>1.0884960740772434</v>
      </c>
      <c r="Q1196" s="114">
        <v>-1.5918247249650423</v>
      </c>
      <c r="R1196" s="114">
        <v>-0.98589959457815779</v>
      </c>
      <c r="S1196" s="114">
        <v>-2.2238674692523528</v>
      </c>
      <c r="T1196" s="114">
        <v>-0.22629502249095071</v>
      </c>
      <c r="U1196" s="114">
        <v>-0.72687946742654574</v>
      </c>
      <c r="V1196" s="114">
        <v>-2.7128035558627805E-2</v>
      </c>
      <c r="W1196" s="36">
        <v>-0.61196712084136573</v>
      </c>
    </row>
    <row r="1197" spans="1:23" ht="19">
      <c r="A1197" s="81">
        <v>195</v>
      </c>
      <c r="B1197" s="114">
        <v>0.50360134613414087</v>
      </c>
      <c r="C1197" s="114">
        <v>8.2738673428244036E-2</v>
      </c>
      <c r="D1197" s="114">
        <v>0.27471088580154102</v>
      </c>
      <c r="E1197" s="114">
        <v>0.62062506171668219</v>
      </c>
      <c r="F1197" s="114">
        <v>0.88072567064658647</v>
      </c>
      <c r="G1197" s="114">
        <v>0.51401402832288623</v>
      </c>
      <c r="H1197" s="114">
        <v>0.62825396503161146</v>
      </c>
      <c r="I1197" s="114">
        <v>0.82042356891210089</v>
      </c>
      <c r="J1197" s="114">
        <v>0.69308922564603859</v>
      </c>
      <c r="K1197" s="44">
        <v>8.6664528435382859E-3</v>
      </c>
      <c r="M1197" s="37">
        <v>195</v>
      </c>
      <c r="N1197" s="114" cm="1">
        <f t="array" ref="N1197:W1197">(TRANSPOSE(MMULT(幕後結果!$AB$37:$AK$46, TRANSPOSE(N196:W196))))</f>
        <v>-0.48102789020538894</v>
      </c>
      <c r="O1197" s="114">
        <v>2.3859103263029517</v>
      </c>
      <c r="P1197" s="114">
        <v>1.0698238408390608</v>
      </c>
      <c r="Q1197" s="114">
        <v>1.7011218672414081</v>
      </c>
      <c r="R1197" s="114">
        <v>0.75388298439524937</v>
      </c>
      <c r="S1197" s="114">
        <v>0.97959628858494452</v>
      </c>
      <c r="T1197" s="114">
        <v>-3.4987633691512143E-2</v>
      </c>
      <c r="U1197" s="114">
        <v>1.0112126373063672</v>
      </c>
      <c r="V1197" s="114">
        <v>-6.9331342604623758E-2</v>
      </c>
      <c r="W1197" s="36">
        <v>0.81373901097653356</v>
      </c>
    </row>
    <row r="1198" spans="1:23" ht="19">
      <c r="A1198" s="81">
        <v>196</v>
      </c>
      <c r="B1198" s="114">
        <v>0.30349322185587102</v>
      </c>
      <c r="C1198" s="114">
        <v>9.8087332078487632E-2</v>
      </c>
      <c r="D1198" s="114">
        <v>0.22184031718835784</v>
      </c>
      <c r="E1198" s="114">
        <v>0.17506863218828084</v>
      </c>
      <c r="F1198" s="114">
        <v>0.68551239312884205</v>
      </c>
      <c r="G1198" s="114">
        <v>0.2395577268744753</v>
      </c>
      <c r="H1198" s="114">
        <v>0.56899856302170648</v>
      </c>
      <c r="I1198" s="114">
        <v>0.77582736610799552</v>
      </c>
      <c r="J1198" s="114">
        <v>0.45554712529235486</v>
      </c>
      <c r="K1198" s="44">
        <v>0.79453503672580417</v>
      </c>
      <c r="M1198" s="37">
        <v>196</v>
      </c>
      <c r="N1198" s="114" cm="1">
        <f t="array" ref="N1198:W1198">(TRANSPOSE(MMULT(幕後結果!$AB$37:$AK$46, TRANSPOSE(N197:W197))))</f>
        <v>1.962864263539922</v>
      </c>
      <c r="O1198" s="114">
        <v>0.54823670690616533</v>
      </c>
      <c r="P1198" s="114">
        <v>1.5470291641846008</v>
      </c>
      <c r="Q1198" s="114">
        <v>1.392634655828014</v>
      </c>
      <c r="R1198" s="114">
        <v>2.861442048333072</v>
      </c>
      <c r="S1198" s="114">
        <v>-1.6429218595412576E-2</v>
      </c>
      <c r="T1198" s="114">
        <v>0.15912304968228741</v>
      </c>
      <c r="U1198" s="114">
        <v>2.7213486468446115</v>
      </c>
      <c r="V1198" s="114">
        <v>0.32474648113831739</v>
      </c>
      <c r="W1198" s="36">
        <v>-0.46879276766488187</v>
      </c>
    </row>
    <row r="1199" spans="1:23" ht="19">
      <c r="A1199" s="81">
        <v>197</v>
      </c>
      <c r="B1199" s="114">
        <v>0.12576291189107458</v>
      </c>
      <c r="C1199" s="114">
        <v>0.84237941151831608</v>
      </c>
      <c r="D1199" s="114">
        <v>4.9799936322842964E-3</v>
      </c>
      <c r="E1199" s="114">
        <v>0.17477146105356689</v>
      </c>
      <c r="F1199" s="114">
        <v>0.2697722291116782</v>
      </c>
      <c r="G1199" s="114">
        <v>0.47734972733021608</v>
      </c>
      <c r="H1199" s="114">
        <v>0.21801582710591361</v>
      </c>
      <c r="I1199" s="114">
        <v>0.54564885401931362</v>
      </c>
      <c r="J1199" s="114">
        <v>0.83044032345255014</v>
      </c>
      <c r="K1199" s="44">
        <v>0.88701444383067352</v>
      </c>
      <c r="M1199" s="37">
        <v>197</v>
      </c>
      <c r="N1199" s="114" cm="1">
        <f t="array" ref="N1199:W1199">(TRANSPOSE(MMULT(幕後結果!$AB$37:$AK$46, TRANSPOSE(N198:W198))))</f>
        <v>0.88898604538656378</v>
      </c>
      <c r="O1199" s="114">
        <v>-0.33159438288573767</v>
      </c>
      <c r="P1199" s="114">
        <v>1.0066559912019593</v>
      </c>
      <c r="Q1199" s="114">
        <v>1.2987896536371577</v>
      </c>
      <c r="R1199" s="114">
        <v>1.216096934549193</v>
      </c>
      <c r="S1199" s="114">
        <v>2.6877914922647252</v>
      </c>
      <c r="T1199" s="114">
        <v>0.95750949989588297</v>
      </c>
      <c r="U1199" s="114">
        <v>2.2439047662231837</v>
      </c>
      <c r="V1199" s="114">
        <v>-0.46838284240815531</v>
      </c>
      <c r="W1199" s="36">
        <v>1.8399045274354204</v>
      </c>
    </row>
    <row r="1200" spans="1:23" ht="19">
      <c r="A1200" s="81">
        <v>198</v>
      </c>
      <c r="B1200" s="114">
        <v>0.44342026164048587</v>
      </c>
      <c r="C1200" s="114">
        <v>0.93430356648754809</v>
      </c>
      <c r="D1200" s="114">
        <v>8.0637193374704097E-3</v>
      </c>
      <c r="E1200" s="114">
        <v>0.67303333065765258</v>
      </c>
      <c r="F1200" s="114">
        <v>0.15933802090916993</v>
      </c>
      <c r="G1200" s="114">
        <v>0.61398039694725104</v>
      </c>
      <c r="H1200" s="114">
        <v>0.68660607747578428</v>
      </c>
      <c r="I1200" s="114">
        <v>0.37422114573721221</v>
      </c>
      <c r="J1200" s="114">
        <v>0.49182173419656583</v>
      </c>
      <c r="K1200" s="44">
        <v>0.52667167092417677</v>
      </c>
      <c r="M1200" s="37">
        <v>198</v>
      </c>
      <c r="N1200" s="114" cm="1">
        <f t="array" ref="N1200:W1200">(TRANSPOSE(MMULT(幕後結果!$AB$37:$AK$46, TRANSPOSE(N199:W199))))</f>
        <v>1.4205589424777161</v>
      </c>
      <c r="O1200" s="114">
        <v>-2.1519560292858726</v>
      </c>
      <c r="P1200" s="114">
        <v>2.1611857296469532</v>
      </c>
      <c r="Q1200" s="114">
        <v>1.1719734457260613</v>
      </c>
      <c r="R1200" s="114">
        <v>0.69512682192744268</v>
      </c>
      <c r="S1200" s="114">
        <v>-3.3817772786977451E-2</v>
      </c>
      <c r="T1200" s="114">
        <v>7.1170230335088555E-2</v>
      </c>
      <c r="U1200" s="114">
        <v>0.17655080270731305</v>
      </c>
      <c r="V1200" s="114">
        <v>0.66619820461412482</v>
      </c>
      <c r="W1200" s="36">
        <v>2.9368794598990527E-2</v>
      </c>
    </row>
    <row r="1201" spans="1:23" ht="19">
      <c r="A1201" s="81">
        <v>199</v>
      </c>
      <c r="B1201" s="114">
        <v>0.87290216158994594</v>
      </c>
      <c r="C1201" s="114">
        <v>0.18734319289472601</v>
      </c>
      <c r="D1201" s="114">
        <v>0.84962162756642057</v>
      </c>
      <c r="E1201" s="114">
        <v>0.92469341216243905</v>
      </c>
      <c r="F1201" s="114">
        <v>0.13439524977417028</v>
      </c>
      <c r="G1201" s="114">
        <v>0.40433610054684976</v>
      </c>
      <c r="H1201" s="114">
        <v>0.75886363199476836</v>
      </c>
      <c r="I1201" s="114">
        <v>0.75193975077568975</v>
      </c>
      <c r="J1201" s="114">
        <v>0.28327326465253022</v>
      </c>
      <c r="K1201" s="44">
        <v>0.61464617862886151</v>
      </c>
      <c r="M1201" s="37">
        <v>199</v>
      </c>
      <c r="N1201" s="114" cm="1">
        <f t="array" ref="N1201:W1201">(TRANSPOSE(MMULT(幕後結果!$AB$37:$AK$46, TRANSPOSE(N200:W200))))</f>
        <v>2.6000213253854616</v>
      </c>
      <c r="O1201" s="114">
        <v>-0.60641358433324044</v>
      </c>
      <c r="P1201" s="114">
        <v>0.98284640113230859</v>
      </c>
      <c r="Q1201" s="114">
        <v>0.56176572900774913</v>
      </c>
      <c r="R1201" s="114">
        <v>0.85273400832355706</v>
      </c>
      <c r="S1201" s="114">
        <v>-0.27014139655944358</v>
      </c>
      <c r="T1201" s="114">
        <v>0.12947236579289362</v>
      </c>
      <c r="U1201" s="114">
        <v>0.43405362106542483</v>
      </c>
      <c r="V1201" s="114">
        <v>0.49299378159242468</v>
      </c>
      <c r="W1201" s="36">
        <v>1.2512987661471286</v>
      </c>
    </row>
    <row r="1202" spans="1:23" ht="19">
      <c r="A1202" s="81">
        <v>200</v>
      </c>
      <c r="B1202" s="114">
        <v>0.44070855114242624</v>
      </c>
      <c r="C1202" s="114">
        <v>0.56626862022631852</v>
      </c>
      <c r="D1202" s="114">
        <v>0.4336343208012936</v>
      </c>
      <c r="E1202" s="114">
        <v>0.88820266232708689</v>
      </c>
      <c r="F1202" s="114">
        <v>0.82704709282913713</v>
      </c>
      <c r="G1202" s="114">
        <v>0.17603023452949285</v>
      </c>
      <c r="H1202" s="114">
        <v>0.83382257999906439</v>
      </c>
      <c r="I1202" s="114">
        <v>0.45010831026544751</v>
      </c>
      <c r="J1202" s="114">
        <v>0.72568987010178909</v>
      </c>
      <c r="K1202" s="44">
        <v>0.34818100766091353</v>
      </c>
      <c r="M1202" s="37">
        <v>200</v>
      </c>
      <c r="N1202" s="114" cm="1">
        <f t="array" ref="N1202:W1202">(TRANSPOSE(MMULT(幕後結果!$AB$37:$AK$46, TRANSPOSE(N201:W201))))</f>
        <v>0.62357524310552659</v>
      </c>
      <c r="O1202" s="114">
        <v>-2.0461367773334169E-3</v>
      </c>
      <c r="P1202" s="114">
        <v>-0.22989635856335985</v>
      </c>
      <c r="Q1202" s="114">
        <v>1.1364404421319154</v>
      </c>
      <c r="R1202" s="114">
        <v>0.9102194636669052</v>
      </c>
      <c r="S1202" s="114">
        <v>0.88244291719346113</v>
      </c>
      <c r="T1202" s="114">
        <v>1.3407630391029826</v>
      </c>
      <c r="U1202" s="114">
        <v>0.97800118891522669</v>
      </c>
      <c r="V1202" s="114">
        <v>0.32696879258356648</v>
      </c>
      <c r="W1202" s="36">
        <v>0.58450647729310212</v>
      </c>
    </row>
    <row r="1203" spans="1:23" ht="19">
      <c r="A1203" s="81">
        <v>201</v>
      </c>
      <c r="B1203" s="114">
        <v>0.48115508646060468</v>
      </c>
      <c r="C1203" s="114">
        <v>0.28545639760072072</v>
      </c>
      <c r="D1203" s="114">
        <v>0.90030343399891377</v>
      </c>
      <c r="E1203" s="114">
        <v>0.65754159391285061</v>
      </c>
      <c r="F1203" s="114">
        <v>0.85894338641726753</v>
      </c>
      <c r="G1203" s="114">
        <v>0.1225447523392087</v>
      </c>
      <c r="H1203" s="114">
        <v>0.39318572277624364</v>
      </c>
      <c r="I1203" s="114">
        <v>1.2367746703021432E-2</v>
      </c>
      <c r="J1203" s="114">
        <v>0.6656575437751846</v>
      </c>
      <c r="K1203" s="44">
        <v>0.88886191530501768</v>
      </c>
      <c r="M1203" s="37">
        <v>201</v>
      </c>
      <c r="N1203" s="114" cm="1">
        <f t="array" ref="N1203:W1203">(TRANSPOSE(MMULT(幕後結果!$AB$37:$AK$46, TRANSPOSE(N202:W202))))</f>
        <v>-0.10976540665387084</v>
      </c>
      <c r="O1203" s="114">
        <v>1.7709268063640118</v>
      </c>
      <c r="P1203" s="114">
        <v>1.7842303681485043</v>
      </c>
      <c r="Q1203" s="114">
        <v>1.9511466567364146</v>
      </c>
      <c r="R1203" s="114">
        <v>0.16849265756860576</v>
      </c>
      <c r="S1203" s="114">
        <v>0.77842797158500798</v>
      </c>
      <c r="T1203" s="114">
        <v>1.199636027162901</v>
      </c>
      <c r="U1203" s="114">
        <v>0.5445328529410598</v>
      </c>
      <c r="V1203" s="114">
        <v>-0.34208922857053847</v>
      </c>
      <c r="W1203" s="36">
        <v>1.7643112381010373</v>
      </c>
    </row>
    <row r="1204" spans="1:23" ht="19">
      <c r="A1204" s="81">
        <v>202</v>
      </c>
      <c r="B1204" s="114">
        <v>0.53205352138453144</v>
      </c>
      <c r="C1204" s="114">
        <v>0.72861338389876718</v>
      </c>
      <c r="D1204" s="114">
        <v>0.70484816345416368</v>
      </c>
      <c r="E1204" s="114">
        <v>5.1180183297877768E-2</v>
      </c>
      <c r="F1204" s="114">
        <v>0.1882380725900703</v>
      </c>
      <c r="G1204" s="114">
        <v>0.49800188202955775</v>
      </c>
      <c r="H1204" s="114">
        <v>7.1431727991226435E-2</v>
      </c>
      <c r="I1204" s="114">
        <v>0.6626687337542887</v>
      </c>
      <c r="J1204" s="114">
        <v>0.95594955122483127</v>
      </c>
      <c r="K1204" s="44">
        <v>0.34597093385056987</v>
      </c>
      <c r="M1204" s="37">
        <v>202</v>
      </c>
      <c r="N1204" s="114" cm="1">
        <f t="array" ref="N1204:W1204">(TRANSPOSE(MMULT(幕後結果!$AB$37:$AK$46, TRANSPOSE(N203:W203))))</f>
        <v>0.14311631502532024</v>
      </c>
      <c r="O1204" s="114">
        <v>1.6964932930846834</v>
      </c>
      <c r="P1204" s="114">
        <v>-1.8096063831535436</v>
      </c>
      <c r="Q1204" s="114">
        <v>-0.10274149612038566</v>
      </c>
      <c r="R1204" s="114">
        <v>-2.4394278711962785</v>
      </c>
      <c r="S1204" s="114">
        <v>-0.21782403084100069</v>
      </c>
      <c r="T1204" s="114">
        <v>-2.0496361818926561</v>
      </c>
      <c r="U1204" s="114">
        <v>-1.861799010760387</v>
      </c>
      <c r="V1204" s="114">
        <v>-1.0505831772089489</v>
      </c>
      <c r="W1204" s="36">
        <v>-5.6826311872011065E-2</v>
      </c>
    </row>
    <row r="1205" spans="1:23" ht="19">
      <c r="A1205" s="81">
        <v>203</v>
      </c>
      <c r="B1205" s="114">
        <v>0.37962772472501016</v>
      </c>
      <c r="C1205" s="114">
        <v>0.36796047291626754</v>
      </c>
      <c r="D1205" s="114">
        <v>0.56258191180789741</v>
      </c>
      <c r="E1205" s="114">
        <v>0.51269339497344624</v>
      </c>
      <c r="F1205" s="114">
        <v>0.71499341399361582</v>
      </c>
      <c r="G1205" s="114">
        <v>0.26289117302203846</v>
      </c>
      <c r="H1205" s="114">
        <v>4.9274821003659097E-2</v>
      </c>
      <c r="I1205" s="114">
        <v>1.4846665791719005E-2</v>
      </c>
      <c r="J1205" s="114">
        <v>0.27909237042183044</v>
      </c>
      <c r="K1205" s="44">
        <v>0.33917803753368392</v>
      </c>
      <c r="M1205" s="37">
        <v>203</v>
      </c>
      <c r="N1205" s="114" cm="1">
        <f t="array" ref="N1205:W1205">(TRANSPOSE(MMULT(幕後結果!$AB$37:$AK$46, TRANSPOSE(N204:W204))))</f>
        <v>0.36358422617165642</v>
      </c>
      <c r="O1205" s="114">
        <v>0.80087513114456388</v>
      </c>
      <c r="P1205" s="114">
        <v>-0.23646003981381578</v>
      </c>
      <c r="Q1205" s="114">
        <v>-1.1629762975608158</v>
      </c>
      <c r="R1205" s="114">
        <v>-0.71657422887672695</v>
      </c>
      <c r="S1205" s="114">
        <v>0.93460636649511886</v>
      </c>
      <c r="T1205" s="114">
        <v>-1.1499102935163745</v>
      </c>
      <c r="U1205" s="114">
        <v>-1.0962636493917655</v>
      </c>
      <c r="V1205" s="114">
        <v>-0.63192089268951523</v>
      </c>
      <c r="W1205" s="36">
        <v>-0.21654572872997746</v>
      </c>
    </row>
    <row r="1206" spans="1:23" ht="19">
      <c r="A1206" s="81">
        <v>204</v>
      </c>
      <c r="B1206" s="114">
        <v>7.8137642277045227E-2</v>
      </c>
      <c r="C1206" s="114">
        <v>0.54410169827306332</v>
      </c>
      <c r="D1206" s="114">
        <v>0.53128185735864464</v>
      </c>
      <c r="E1206" s="114">
        <v>0.23689173002628849</v>
      </c>
      <c r="F1206" s="114">
        <v>0.35157915019060648</v>
      </c>
      <c r="G1206" s="114">
        <v>0.65240765249307953</v>
      </c>
      <c r="H1206" s="114">
        <v>0.30294796429306015</v>
      </c>
      <c r="I1206" s="114">
        <v>2.2410088757668367E-2</v>
      </c>
      <c r="J1206" s="114">
        <v>0.52852597226443043</v>
      </c>
      <c r="K1206" s="44">
        <v>0.39939720042982874</v>
      </c>
      <c r="M1206" s="37">
        <v>204</v>
      </c>
      <c r="N1206" s="114" cm="1">
        <f t="array" ref="N1206:W1206">(TRANSPOSE(MMULT(幕後結果!$AB$37:$AK$46, TRANSPOSE(N205:W205))))</f>
        <v>-2.8089111950942294</v>
      </c>
      <c r="O1206" s="114">
        <v>-0.3153162393634964</v>
      </c>
      <c r="P1206" s="114">
        <v>-1.7985937616137733</v>
      </c>
      <c r="Q1206" s="114">
        <v>0.49962984568618207</v>
      </c>
      <c r="R1206" s="114">
        <v>-0.25533215225919897</v>
      </c>
      <c r="S1206" s="114">
        <v>0.31951937663506197</v>
      </c>
      <c r="T1206" s="114">
        <v>0.56900145031328553</v>
      </c>
      <c r="U1206" s="114">
        <v>-0.67737848820344648</v>
      </c>
      <c r="V1206" s="114">
        <v>-0.47086257427054407</v>
      </c>
      <c r="W1206" s="36">
        <v>0.18965637710292671</v>
      </c>
    </row>
    <row r="1207" spans="1:23" ht="19">
      <c r="A1207" s="81">
        <v>205</v>
      </c>
      <c r="B1207" s="114">
        <v>0.77204213715740044</v>
      </c>
      <c r="C1207" s="114">
        <v>1.1655036232485205E-3</v>
      </c>
      <c r="D1207" s="114">
        <v>0.31179983110246612</v>
      </c>
      <c r="E1207" s="114">
        <v>0.64159091050335904</v>
      </c>
      <c r="F1207" s="114">
        <v>3.6979552429892815E-2</v>
      </c>
      <c r="G1207" s="114">
        <v>0.77578020047901974</v>
      </c>
      <c r="H1207" s="114">
        <v>0.93094115673025279</v>
      </c>
      <c r="I1207" s="114">
        <v>0.59122544128348475</v>
      </c>
      <c r="J1207" s="114">
        <v>0.75146923832688484</v>
      </c>
      <c r="K1207" s="44">
        <v>5.8287145759230219E-2</v>
      </c>
      <c r="M1207" s="37">
        <v>205</v>
      </c>
      <c r="N1207" s="114" cm="1">
        <f t="array" ref="N1207:W1207">(TRANSPOSE(MMULT(幕後結果!$AB$37:$AK$46, TRANSPOSE(N206:W206))))</f>
        <v>1.8432500986029698</v>
      </c>
      <c r="O1207" s="114">
        <v>0.29342525592034735</v>
      </c>
      <c r="P1207" s="114">
        <v>-0.52920909684060846</v>
      </c>
      <c r="Q1207" s="114">
        <v>3.0075246354162144E-2</v>
      </c>
      <c r="R1207" s="114">
        <v>0.60091041313731697</v>
      </c>
      <c r="S1207" s="114">
        <v>0.20658292282223228</v>
      </c>
      <c r="T1207" s="114">
        <v>0.27437985951287303</v>
      </c>
      <c r="U1207" s="114">
        <v>0.39529525763318352</v>
      </c>
      <c r="V1207" s="114">
        <v>3.418126651279535E-2</v>
      </c>
      <c r="W1207" s="36">
        <v>0.56191023684868124</v>
      </c>
    </row>
    <row r="1208" spans="1:23" ht="19">
      <c r="A1208" s="81">
        <v>206</v>
      </c>
      <c r="B1208" s="114">
        <v>0.56483309248400815</v>
      </c>
      <c r="C1208" s="114">
        <v>0.95703442075521283</v>
      </c>
      <c r="D1208" s="114">
        <v>0.7334581983681383</v>
      </c>
      <c r="E1208" s="114">
        <v>0.98905228751740459</v>
      </c>
      <c r="F1208" s="114">
        <v>0.90055428636614465</v>
      </c>
      <c r="G1208" s="114">
        <v>0.52992826612307797</v>
      </c>
      <c r="H1208" s="114">
        <v>3.9850862985778557E-2</v>
      </c>
      <c r="I1208" s="114">
        <v>0.90509634525820348</v>
      </c>
      <c r="J1208" s="114">
        <v>0.2815242652472616</v>
      </c>
      <c r="K1208" s="44">
        <v>0.21115728813683665</v>
      </c>
      <c r="M1208" s="37">
        <v>206</v>
      </c>
      <c r="N1208" s="114" cm="1">
        <f t="array" ref="N1208:W1208">(TRANSPOSE(MMULT(幕後結果!$AB$37:$AK$46, TRANSPOSE(N207:W207))))</f>
        <v>0.56994604255312498</v>
      </c>
      <c r="O1208" s="114">
        <v>0.30950024718760943</v>
      </c>
      <c r="P1208" s="114">
        <v>0.69193871648191818</v>
      </c>
      <c r="Q1208" s="114">
        <v>0.42367883388446592</v>
      </c>
      <c r="R1208" s="114">
        <v>0.25144914410417274</v>
      </c>
      <c r="S1208" s="114">
        <v>0.29338677732804513</v>
      </c>
      <c r="T1208" s="114">
        <v>-0.88047168325290515</v>
      </c>
      <c r="U1208" s="114">
        <v>-0.33122203216609447</v>
      </c>
      <c r="V1208" s="114">
        <v>-0.26119410087169764</v>
      </c>
      <c r="W1208" s="36">
        <v>0.63779420405961929</v>
      </c>
    </row>
    <row r="1209" spans="1:23" ht="19">
      <c r="A1209" s="81">
        <v>207</v>
      </c>
      <c r="B1209" s="114">
        <v>0.90283203913145305</v>
      </c>
      <c r="C1209" s="114">
        <v>0.99756502353663357</v>
      </c>
      <c r="D1209" s="114">
        <v>0.47216048610421324</v>
      </c>
      <c r="E1209" s="114">
        <v>2.3465169438704692E-2</v>
      </c>
      <c r="F1209" s="114">
        <v>0.81266076927516995</v>
      </c>
      <c r="G1209" s="114">
        <v>0.20543841288850184</v>
      </c>
      <c r="H1209" s="114">
        <v>0.13954755367793781</v>
      </c>
      <c r="I1209" s="114">
        <v>0.31382737484145817</v>
      </c>
      <c r="J1209" s="114">
        <v>0.63295697394417538</v>
      </c>
      <c r="K1209" s="44">
        <v>0.5948831881653498</v>
      </c>
      <c r="M1209" s="37">
        <v>207</v>
      </c>
      <c r="N1209" s="114" cm="1">
        <f t="array" ref="N1209:W1209">(TRANSPOSE(MMULT(幕後結果!$AB$37:$AK$46, TRANSPOSE(N208:W208))))</f>
        <v>0.10770298905240774</v>
      </c>
      <c r="O1209" s="114">
        <v>-1.5841365024771767</v>
      </c>
      <c r="P1209" s="114">
        <v>0.90688006009205391</v>
      </c>
      <c r="Q1209" s="114">
        <v>0.93484522901588307</v>
      </c>
      <c r="R1209" s="114">
        <v>-0.43597506151001963</v>
      </c>
      <c r="S1209" s="114">
        <v>-1.5586784863295273</v>
      </c>
      <c r="T1209" s="114">
        <v>1.0660535609721793E-2</v>
      </c>
      <c r="U1209" s="114">
        <v>0.52039844678347646</v>
      </c>
      <c r="V1209" s="114">
        <v>-0.22368914596409789</v>
      </c>
      <c r="W1209" s="36">
        <v>0.40570193042754732</v>
      </c>
    </row>
    <row r="1210" spans="1:23" ht="19">
      <c r="A1210" s="81">
        <v>208</v>
      </c>
      <c r="B1210" s="114">
        <v>0.41388187758735295</v>
      </c>
      <c r="C1210" s="114">
        <v>0.80246328204380468</v>
      </c>
      <c r="D1210" s="114">
        <v>1.7533893583962623E-2</v>
      </c>
      <c r="E1210" s="114">
        <v>0.84775720443157754</v>
      </c>
      <c r="F1210" s="114">
        <v>0.12290640938837338</v>
      </c>
      <c r="G1210" s="114">
        <v>0.5485652706593096</v>
      </c>
      <c r="H1210" s="114">
        <v>0.92040508650791253</v>
      </c>
      <c r="I1210" s="114">
        <v>0.76511269958247841</v>
      </c>
      <c r="J1210" s="114">
        <v>0.43933074832393815</v>
      </c>
      <c r="K1210" s="44">
        <v>3.8361751214156081E-2</v>
      </c>
      <c r="M1210" s="37">
        <v>208</v>
      </c>
      <c r="N1210" s="114" cm="1">
        <f t="array" ref="N1210:W1210">(TRANSPOSE(MMULT(幕後結果!$AB$37:$AK$46, TRANSPOSE(N209:W209))))</f>
        <v>1.1643723103853467</v>
      </c>
      <c r="O1210" s="114">
        <v>-0.84550905195927817</v>
      </c>
      <c r="P1210" s="114">
        <v>-0.18613173305494707</v>
      </c>
      <c r="Q1210" s="114">
        <v>0.51075254783346002</v>
      </c>
      <c r="R1210" s="114">
        <v>1.4424080704189457</v>
      </c>
      <c r="S1210" s="114">
        <v>-1.03815081630804</v>
      </c>
      <c r="T1210" s="114">
        <v>-0.57184910957679158</v>
      </c>
      <c r="U1210" s="114">
        <v>0.33694007889579747</v>
      </c>
      <c r="V1210" s="114">
        <v>1.6214198499654318</v>
      </c>
      <c r="W1210" s="36">
        <v>0.93617126372960391</v>
      </c>
    </row>
    <row r="1211" spans="1:23" ht="19">
      <c r="A1211" s="81">
        <v>209</v>
      </c>
      <c r="B1211" s="114">
        <v>0.59138580706936672</v>
      </c>
      <c r="C1211" s="114">
        <v>0.70684191035575306</v>
      </c>
      <c r="D1211" s="114">
        <v>0.58739255024576953</v>
      </c>
      <c r="E1211" s="114">
        <v>0.28712138188172731</v>
      </c>
      <c r="F1211" s="114">
        <v>0.57705401190895533</v>
      </c>
      <c r="G1211" s="114">
        <v>0.33226328795183147</v>
      </c>
      <c r="H1211" s="114">
        <v>0.71113086780953982</v>
      </c>
      <c r="I1211" s="114">
        <v>1.4260895198680457E-2</v>
      </c>
      <c r="J1211" s="114">
        <v>0.25525960491085864</v>
      </c>
      <c r="K1211" s="44">
        <v>0.35715451499109552</v>
      </c>
      <c r="M1211" s="37">
        <v>209</v>
      </c>
      <c r="N1211" s="114" cm="1">
        <f t="array" ref="N1211:W1211">(TRANSPOSE(MMULT(幕後結果!$AB$37:$AK$46, TRANSPOSE(N210:W210))))</f>
        <v>-0.18509299048239372</v>
      </c>
      <c r="O1211" s="114">
        <v>0.45355821081837561</v>
      </c>
      <c r="P1211" s="114">
        <v>-0.81995389612454073</v>
      </c>
      <c r="Q1211" s="114">
        <v>0.27869052249709642</v>
      </c>
      <c r="R1211" s="114">
        <v>-0.8375777855147255</v>
      </c>
      <c r="S1211" s="114">
        <v>0.79218698819884059</v>
      </c>
      <c r="T1211" s="114">
        <v>-0.44914997041718496</v>
      </c>
      <c r="U1211" s="114">
        <v>-0.19678114246162759</v>
      </c>
      <c r="V1211" s="114">
        <v>-0.52206558590900976</v>
      </c>
      <c r="W1211" s="36">
        <v>-8.9717356406488105E-2</v>
      </c>
    </row>
    <row r="1212" spans="1:23" ht="19">
      <c r="A1212" s="81">
        <v>210</v>
      </c>
      <c r="B1212" s="114">
        <v>0.69518411395257784</v>
      </c>
      <c r="C1212" s="114">
        <v>0.99604736726646337</v>
      </c>
      <c r="D1212" s="114">
        <v>0.8880349092051103</v>
      </c>
      <c r="E1212" s="114">
        <v>0.52743648461627668</v>
      </c>
      <c r="F1212" s="114">
        <v>0.48435008146129088</v>
      </c>
      <c r="G1212" s="114">
        <v>0.60336505301400845</v>
      </c>
      <c r="H1212" s="114">
        <v>0.1614859666651498</v>
      </c>
      <c r="I1212" s="114">
        <v>0.4119758461579377</v>
      </c>
      <c r="J1212" s="114">
        <v>0.69621243685741341</v>
      </c>
      <c r="K1212" s="44">
        <v>0.50772312881813919</v>
      </c>
      <c r="M1212" s="37">
        <v>210</v>
      </c>
      <c r="N1212" s="114" cm="1">
        <f t="array" ref="N1212:W1212">(TRANSPOSE(MMULT(幕後結果!$AB$37:$AK$46, TRANSPOSE(N211:W211))))</f>
        <v>2.1587918838023235E-2</v>
      </c>
      <c r="O1212" s="114">
        <v>-1.0179908610731634</v>
      </c>
      <c r="P1212" s="114">
        <v>-0.4770360299726395</v>
      </c>
      <c r="Q1212" s="114">
        <v>0.48291215887221972</v>
      </c>
      <c r="R1212" s="114">
        <v>-1.055773252832007</v>
      </c>
      <c r="S1212" s="114">
        <v>-0.87604963222857868</v>
      </c>
      <c r="T1212" s="114">
        <v>0.14882179919015454</v>
      </c>
      <c r="U1212" s="114">
        <v>-9.2275515832943661E-2</v>
      </c>
      <c r="V1212" s="114">
        <v>-0.88887831595739275</v>
      </c>
      <c r="W1212" s="36">
        <v>8.300370952908187E-2</v>
      </c>
    </row>
    <row r="1213" spans="1:23" ht="19">
      <c r="A1213" s="81">
        <v>211</v>
      </c>
      <c r="B1213" s="114">
        <v>0.90499368135626401</v>
      </c>
      <c r="C1213" s="114">
        <v>0.86332287966772014</v>
      </c>
      <c r="D1213" s="114">
        <v>0.60252729320863851</v>
      </c>
      <c r="E1213" s="114">
        <v>0.87920324357129842</v>
      </c>
      <c r="F1213" s="114">
        <v>0.72320451203048886</v>
      </c>
      <c r="G1213" s="114">
        <v>0.95287577981826366</v>
      </c>
      <c r="H1213" s="114">
        <v>1.2796358919644479E-3</v>
      </c>
      <c r="I1213" s="114">
        <v>0.73574846211276035</v>
      </c>
      <c r="J1213" s="114">
        <v>0.52655957274946164</v>
      </c>
      <c r="K1213" s="44">
        <v>0.80055060856914473</v>
      </c>
      <c r="M1213" s="37">
        <v>211</v>
      </c>
      <c r="N1213" s="114" cm="1">
        <f t="array" ref="N1213:W1213">(TRANSPOSE(MMULT(幕後結果!$AB$37:$AK$46, TRANSPOSE(N212:W212))))</f>
        <v>-0.32563535109247604</v>
      </c>
      <c r="O1213" s="114">
        <v>-0.7814830419745824</v>
      </c>
      <c r="P1213" s="114">
        <v>0.25728150819597467</v>
      </c>
      <c r="Q1213" s="114">
        <v>0.49846043023889919</v>
      </c>
      <c r="R1213" s="114">
        <v>-0.86391670140438293</v>
      </c>
      <c r="S1213" s="114">
        <v>-1.2455732033700673</v>
      </c>
      <c r="T1213" s="114">
        <v>0.50286771002050379</v>
      </c>
      <c r="U1213" s="114">
        <v>-0.66662173014321979</v>
      </c>
      <c r="V1213" s="114">
        <v>0.17709940626977888</v>
      </c>
      <c r="W1213" s="36">
        <v>-0.66273168602729471</v>
      </c>
    </row>
    <row r="1214" spans="1:23" ht="19">
      <c r="A1214" s="81">
        <v>212</v>
      </c>
      <c r="B1214" s="114">
        <v>0.48810521318887745</v>
      </c>
      <c r="C1214" s="114">
        <v>0.44182487729080955</v>
      </c>
      <c r="D1214" s="114">
        <v>0.53056471682013084</v>
      </c>
      <c r="E1214" s="114">
        <v>0.52217348521985207</v>
      </c>
      <c r="F1214" s="114">
        <v>0.70017575297069823</v>
      </c>
      <c r="G1214" s="114">
        <v>0.29363851858204759</v>
      </c>
      <c r="H1214" s="114">
        <v>0.44892677444426643</v>
      </c>
      <c r="I1214" s="114">
        <v>0.44142586719519716</v>
      </c>
      <c r="J1214" s="114">
        <v>0.14183454815135788</v>
      </c>
      <c r="K1214" s="44">
        <v>0.89212356240415414</v>
      </c>
      <c r="M1214" s="37">
        <v>212</v>
      </c>
      <c r="N1214" s="114" cm="1">
        <f t="array" ref="N1214:W1214">(TRANSPOSE(MMULT(幕後結果!$AB$37:$AK$46, TRANSPOSE(N213:W213))))</f>
        <v>-0.46314925307429311</v>
      </c>
      <c r="O1214" s="114">
        <v>-0.27460124760737131</v>
      </c>
      <c r="P1214" s="114">
        <v>0.25007697878589275</v>
      </c>
      <c r="Q1214" s="114">
        <v>1.5496053119676638</v>
      </c>
      <c r="R1214" s="114">
        <v>-0.89486385029247062</v>
      </c>
      <c r="S1214" s="114">
        <v>0.26535217867356664</v>
      </c>
      <c r="T1214" s="114">
        <v>2.1758583335496899</v>
      </c>
      <c r="U1214" s="114">
        <v>0.93734767741762071</v>
      </c>
      <c r="V1214" s="114">
        <v>-0.14121821394630607</v>
      </c>
      <c r="W1214" s="36">
        <v>0.57056605296618601</v>
      </c>
    </row>
    <row r="1215" spans="1:23" ht="19">
      <c r="A1215" s="81">
        <v>213</v>
      </c>
      <c r="B1215" s="114">
        <v>0.46337249801703995</v>
      </c>
      <c r="C1215" s="114">
        <v>0.93336521837694852</v>
      </c>
      <c r="D1215" s="114">
        <v>0.64166937229936538</v>
      </c>
      <c r="E1215" s="114">
        <v>0.11407093799140555</v>
      </c>
      <c r="F1215" s="114">
        <v>0.73586150581429077</v>
      </c>
      <c r="G1215" s="114">
        <v>0.5789087590418065</v>
      </c>
      <c r="H1215" s="114">
        <v>0.31956633546790436</v>
      </c>
      <c r="I1215" s="114">
        <v>0.13841787216495671</v>
      </c>
      <c r="J1215" s="114">
        <v>0.24341220254128171</v>
      </c>
      <c r="K1215" s="44">
        <v>0.57363026603804901</v>
      </c>
      <c r="M1215" s="37">
        <v>213</v>
      </c>
      <c r="N1215" s="114" cm="1">
        <f t="array" ref="N1215:W1215">(TRANSPOSE(MMULT(幕後結果!$AB$37:$AK$46, TRANSPOSE(N214:W214))))</f>
        <v>-0.11503210358297729</v>
      </c>
      <c r="O1215" s="114">
        <v>-0.92582658275214558</v>
      </c>
      <c r="P1215" s="114">
        <v>1.7405475871448792</v>
      </c>
      <c r="Q1215" s="114">
        <v>-9.8771522392468503E-2</v>
      </c>
      <c r="R1215" s="114">
        <v>0.15227170817655933</v>
      </c>
      <c r="S1215" s="114">
        <v>-0.58596053538458515</v>
      </c>
      <c r="T1215" s="114">
        <v>-0.46683388652106284</v>
      </c>
      <c r="U1215" s="114">
        <v>-0.10894257842619082</v>
      </c>
      <c r="V1215" s="114">
        <v>0.32896891367330572</v>
      </c>
      <c r="W1215" s="36">
        <v>0.38581616781192873</v>
      </c>
    </row>
    <row r="1216" spans="1:23" ht="19">
      <c r="A1216" s="81">
        <v>214</v>
      </c>
      <c r="B1216" s="114">
        <v>0.26580259237984616</v>
      </c>
      <c r="C1216" s="114">
        <v>6.6628318347648818E-2</v>
      </c>
      <c r="D1216" s="114">
        <v>0.1288323998173031</v>
      </c>
      <c r="E1216" s="114">
        <v>0.52098684257776462</v>
      </c>
      <c r="F1216" s="114">
        <v>0.64597455952776972</v>
      </c>
      <c r="G1216" s="114">
        <v>0.55364876765676474</v>
      </c>
      <c r="H1216" s="114">
        <v>0.99072840609741375</v>
      </c>
      <c r="I1216" s="114">
        <v>0.59497847475693955</v>
      </c>
      <c r="J1216" s="114">
        <v>0.62329078244292835</v>
      </c>
      <c r="K1216" s="44">
        <v>7.165610389126309E-2</v>
      </c>
      <c r="M1216" s="37">
        <v>214</v>
      </c>
      <c r="N1216" s="114" cm="1">
        <f t="array" ref="N1216:W1216">(TRANSPOSE(MMULT(幕後結果!$AB$37:$AK$46, TRANSPOSE(N215:W215))))</f>
        <v>-2.8829644567673975</v>
      </c>
      <c r="O1216" s="114">
        <v>0.4235920710436808</v>
      </c>
      <c r="P1216" s="114">
        <v>-0.18632919814543047</v>
      </c>
      <c r="Q1216" s="114">
        <v>0.72230136819755086</v>
      </c>
      <c r="R1216" s="114">
        <v>-1.2683292946699143</v>
      </c>
      <c r="S1216" s="114">
        <v>1.5562876149131981</v>
      </c>
      <c r="T1216" s="114">
        <v>-0.73757703990227941</v>
      </c>
      <c r="U1216" s="114">
        <v>0.3642116979710206</v>
      </c>
      <c r="V1216" s="114">
        <v>-1.9802345725873369</v>
      </c>
      <c r="W1216" s="36">
        <v>-0.10066248419087631</v>
      </c>
    </row>
    <row r="1217" spans="1:23" ht="19">
      <c r="A1217" s="81">
        <v>215</v>
      </c>
      <c r="B1217" s="114">
        <v>0.11652116867160633</v>
      </c>
      <c r="C1217" s="114">
        <v>0.95963537573596591</v>
      </c>
      <c r="D1217" s="114">
        <v>0.25072629986788608</v>
      </c>
      <c r="E1217" s="114">
        <v>0.89347974308070821</v>
      </c>
      <c r="F1217" s="114">
        <v>0.78358388125467382</v>
      </c>
      <c r="G1217" s="114">
        <v>4.2792238172828512E-2</v>
      </c>
      <c r="H1217" s="114">
        <v>0.73189097514932699</v>
      </c>
      <c r="I1217" s="114">
        <v>0.80615866776512357</v>
      </c>
      <c r="J1217" s="114">
        <v>0.76108234093944027</v>
      </c>
      <c r="K1217" s="44">
        <v>7.8805453903365574E-2</v>
      </c>
      <c r="M1217" s="37">
        <v>215</v>
      </c>
      <c r="N1217" s="114" cm="1">
        <f t="array" ref="N1217:W1217">(TRANSPOSE(MMULT(幕後結果!$AB$37:$AK$46, TRANSPOSE(N216:W216))))</f>
        <v>0.5683222302754829</v>
      </c>
      <c r="O1217" s="114">
        <v>0.32130573836658105</v>
      </c>
      <c r="P1217" s="114">
        <v>-0.77361226474646616</v>
      </c>
      <c r="Q1217" s="114">
        <v>1.2094604435267442E-2</v>
      </c>
      <c r="R1217" s="114">
        <v>-1.7004322151164744</v>
      </c>
      <c r="S1217" s="114">
        <v>-0.83419465142794003</v>
      </c>
      <c r="T1217" s="114">
        <v>-1.0677825791498008E-3</v>
      </c>
      <c r="U1217" s="114">
        <v>0.2488892748258402</v>
      </c>
      <c r="V1217" s="114">
        <v>-2.0394525844157334</v>
      </c>
      <c r="W1217" s="36">
        <v>3.1112030313647732E-2</v>
      </c>
    </row>
    <row r="1218" spans="1:23" ht="19">
      <c r="A1218" s="81">
        <v>216</v>
      </c>
      <c r="B1218" s="114">
        <v>0.79522152288218551</v>
      </c>
      <c r="C1218" s="114">
        <v>3.370026075586452E-3</v>
      </c>
      <c r="D1218" s="114">
        <v>0.18772668605828313</v>
      </c>
      <c r="E1218" s="114">
        <v>0.60655283086223477</v>
      </c>
      <c r="F1218" s="114">
        <v>0.6181988612395557</v>
      </c>
      <c r="G1218" s="114">
        <v>0.52723560427507277</v>
      </c>
      <c r="H1218" s="114">
        <v>0.66143865964496262</v>
      </c>
      <c r="I1218" s="114">
        <v>0.13215525583987908</v>
      </c>
      <c r="J1218" s="114">
        <v>0.70489814026038533</v>
      </c>
      <c r="K1218" s="44">
        <v>0.66781313344703563</v>
      </c>
      <c r="M1218" s="37">
        <v>216</v>
      </c>
      <c r="N1218" s="114" cm="1">
        <f t="array" ref="N1218:W1218">(TRANSPOSE(MMULT(幕後結果!$AB$37:$AK$46, TRANSPOSE(N217:W217))))</f>
        <v>0.13487055993854746</v>
      </c>
      <c r="O1218" s="114">
        <v>0.19776196432934467</v>
      </c>
      <c r="P1218" s="114">
        <v>-0.58822468227513935</v>
      </c>
      <c r="Q1218" s="114">
        <v>-0.37912032258473016</v>
      </c>
      <c r="R1218" s="114">
        <v>0.76584204034708803</v>
      </c>
      <c r="S1218" s="114">
        <v>0.22608067729396428</v>
      </c>
      <c r="T1218" s="114">
        <v>-0.65873717609554716</v>
      </c>
      <c r="U1218" s="114">
        <v>-0.22146462109372561</v>
      </c>
      <c r="V1218" s="114">
        <v>-1.2257235026512956</v>
      </c>
      <c r="W1218" s="36">
        <v>0.20335365169762015</v>
      </c>
    </row>
    <row r="1219" spans="1:23" ht="19">
      <c r="A1219" s="81">
        <v>217</v>
      </c>
      <c r="B1219" s="114">
        <v>0.62109686319040391</v>
      </c>
      <c r="C1219" s="114">
        <v>0.16913365998818652</v>
      </c>
      <c r="D1219" s="114">
        <v>0.24537558393550341</v>
      </c>
      <c r="E1219" s="114">
        <v>0.11687628092966795</v>
      </c>
      <c r="F1219" s="114">
        <v>0.65751807126526751</v>
      </c>
      <c r="G1219" s="114">
        <v>0.67564511277001382</v>
      </c>
      <c r="H1219" s="114">
        <v>2.1441432936567306E-2</v>
      </c>
      <c r="I1219" s="114">
        <v>0.75163367196108233</v>
      </c>
      <c r="J1219" s="114">
        <v>0.52887050492242738</v>
      </c>
      <c r="K1219" s="44">
        <v>4.4802735630866009E-2</v>
      </c>
      <c r="M1219" s="37">
        <v>217</v>
      </c>
      <c r="N1219" s="114" cm="1">
        <f t="array" ref="N1219:W1219">(TRANSPOSE(MMULT(幕後結果!$AB$37:$AK$46, TRANSPOSE(N218:W218))))</f>
        <v>0.61838924914048043</v>
      </c>
      <c r="O1219" s="114">
        <v>-0.36916014702426048</v>
      </c>
      <c r="P1219" s="114">
        <v>-0.4908384738864715</v>
      </c>
      <c r="Q1219" s="114">
        <v>7.1316228004237703E-2</v>
      </c>
      <c r="R1219" s="114">
        <v>1.3606283324383435</v>
      </c>
      <c r="S1219" s="114">
        <v>-1.2015720968073536</v>
      </c>
      <c r="T1219" s="114">
        <v>0.57790650751520323</v>
      </c>
      <c r="U1219" s="114">
        <v>-0.85985228622531473</v>
      </c>
      <c r="V1219" s="114">
        <v>2.1103313242552364</v>
      </c>
      <c r="W1219" s="36">
        <v>1.8923237568389752</v>
      </c>
    </row>
    <row r="1220" spans="1:23" ht="19">
      <c r="A1220" s="81">
        <v>218</v>
      </c>
      <c r="B1220" s="114">
        <v>0.31381445054240964</v>
      </c>
      <c r="C1220" s="114">
        <v>0.95755521792985809</v>
      </c>
      <c r="D1220" s="114">
        <v>0.61652125749835385</v>
      </c>
      <c r="E1220" s="114">
        <v>0.12225835520900952</v>
      </c>
      <c r="F1220" s="114">
        <v>0.23254122914183428</v>
      </c>
      <c r="G1220" s="114">
        <v>0.86134065272918936</v>
      </c>
      <c r="H1220" s="114">
        <v>0.22519911130287196</v>
      </c>
      <c r="I1220" s="114">
        <v>9.3872560670752447E-2</v>
      </c>
      <c r="J1220" s="114">
        <v>0.37820187231905078</v>
      </c>
      <c r="K1220" s="44">
        <v>0.8102026000700504</v>
      </c>
      <c r="M1220" s="37">
        <v>218</v>
      </c>
      <c r="N1220" s="114" cm="1">
        <f t="array" ref="N1220:W1220">(TRANSPOSE(MMULT(幕後結果!$AB$37:$AK$46, TRANSPOSE(N219:W219))))</f>
        <v>0.23272613633748523</v>
      </c>
      <c r="O1220" s="114">
        <v>0.54447315272462815</v>
      </c>
      <c r="P1220" s="114">
        <v>-3.4603058286865329E-2</v>
      </c>
      <c r="Q1220" s="114">
        <v>0.57888486183021171</v>
      </c>
      <c r="R1220" s="114">
        <v>1.5154621664616343</v>
      </c>
      <c r="S1220" s="114">
        <v>1.802192002388594</v>
      </c>
      <c r="T1220" s="114">
        <v>2.0562375366849763</v>
      </c>
      <c r="U1220" s="114">
        <v>1.029985109323696</v>
      </c>
      <c r="V1220" s="114">
        <v>0.6039364106343944</v>
      </c>
      <c r="W1220" s="36">
        <v>0.43655777648654909</v>
      </c>
    </row>
    <row r="1221" spans="1:23" ht="19">
      <c r="A1221" s="81">
        <v>219</v>
      </c>
      <c r="B1221" s="114">
        <v>8.6444649287229725E-2</v>
      </c>
      <c r="C1221" s="114">
        <v>0.83595714877026328</v>
      </c>
      <c r="D1221" s="114">
        <v>0.79534307487296907</v>
      </c>
      <c r="E1221" s="114">
        <v>0.52878961751682785</v>
      </c>
      <c r="F1221" s="114">
        <v>0.2981690122681766</v>
      </c>
      <c r="G1221" s="114">
        <v>0.31520079478516116</v>
      </c>
      <c r="H1221" s="114">
        <v>0.57247230867940968</v>
      </c>
      <c r="I1221" s="114">
        <v>0.86483437005603681</v>
      </c>
      <c r="J1221" s="114">
        <v>0.16422570937785141</v>
      </c>
      <c r="K1221" s="44">
        <v>0.68306729417814127</v>
      </c>
      <c r="M1221" s="37">
        <v>219</v>
      </c>
      <c r="N1221" s="114" cm="1">
        <f t="array" ref="N1221:W1221">(TRANSPOSE(MMULT(幕後結果!$AB$37:$AK$46, TRANSPOSE(N220:W220))))</f>
        <v>2.1847262880722029</v>
      </c>
      <c r="O1221" s="114">
        <v>1.641125804160191</v>
      </c>
      <c r="P1221" s="114">
        <v>1.8027287080802374</v>
      </c>
      <c r="Q1221" s="114">
        <v>0.41968784026799932</v>
      </c>
      <c r="R1221" s="114">
        <v>-0.24184780923508731</v>
      </c>
      <c r="S1221" s="114">
        <v>0.10204024597268682</v>
      </c>
      <c r="T1221" s="114">
        <v>0.59749149365875287</v>
      </c>
      <c r="U1221" s="114">
        <v>0.95954486077315759</v>
      </c>
      <c r="V1221" s="114">
        <v>0.90261000055718077</v>
      </c>
      <c r="W1221" s="36">
        <v>0.83876089497489226</v>
      </c>
    </row>
    <row r="1222" spans="1:23" ht="19">
      <c r="A1222" s="81">
        <v>220</v>
      </c>
      <c r="B1222" s="114">
        <v>0.6131129754855309</v>
      </c>
      <c r="C1222" s="114">
        <v>9.3904271464577915E-2</v>
      </c>
      <c r="D1222" s="114">
        <v>0.67491891023516892</v>
      </c>
      <c r="E1222" s="114">
        <v>0.66994425769869248</v>
      </c>
      <c r="F1222" s="114">
        <v>3.3072239406424453E-2</v>
      </c>
      <c r="G1222" s="114">
        <v>7.5291193012202662E-2</v>
      </c>
      <c r="H1222" s="114">
        <v>0.18031547508974755</v>
      </c>
      <c r="I1222" s="114">
        <v>0.53665654159187803</v>
      </c>
      <c r="J1222" s="114">
        <v>0.23454408761434853</v>
      </c>
      <c r="K1222" s="44">
        <v>5.6557978327460567E-2</v>
      </c>
      <c r="M1222" s="37">
        <v>220</v>
      </c>
      <c r="N1222" s="114" cm="1">
        <f t="array" ref="N1222:W1222">(TRANSPOSE(MMULT(幕後結果!$AB$37:$AK$46, TRANSPOSE(N221:W221))))</f>
        <v>0.81985527873630648</v>
      </c>
      <c r="O1222" s="114">
        <v>2.5053499640202985</v>
      </c>
      <c r="P1222" s="114">
        <v>-1.0577889245932925</v>
      </c>
      <c r="Q1222" s="114">
        <v>2.0363215553587311</v>
      </c>
      <c r="R1222" s="114">
        <v>2.098840330327636</v>
      </c>
      <c r="S1222" s="114">
        <v>2.1215637151563285</v>
      </c>
      <c r="T1222" s="114">
        <v>1.357610659719334</v>
      </c>
      <c r="U1222" s="114">
        <v>2.8570944110417247</v>
      </c>
      <c r="V1222" s="114">
        <v>0.33972914148713407</v>
      </c>
      <c r="W1222" s="36">
        <v>3.1023267288628005</v>
      </c>
    </row>
    <row r="1223" spans="1:23" ht="19">
      <c r="A1223" s="81">
        <v>221</v>
      </c>
      <c r="B1223" s="114">
        <v>0.47767857391288238</v>
      </c>
      <c r="C1223" s="114">
        <v>0.39393606272804127</v>
      </c>
      <c r="D1223" s="114">
        <v>0.66428892879014612</v>
      </c>
      <c r="E1223" s="114">
        <v>0.53862159487307992</v>
      </c>
      <c r="F1223" s="114">
        <v>0.11311625888685262</v>
      </c>
      <c r="G1223" s="114">
        <v>0.6446805986920936</v>
      </c>
      <c r="H1223" s="114">
        <v>0.45363492561935614</v>
      </c>
      <c r="I1223" s="114">
        <v>0.69001771543947976</v>
      </c>
      <c r="J1223" s="114">
        <v>0.97077134129152332</v>
      </c>
      <c r="K1223" s="44">
        <v>0.63715416292913485</v>
      </c>
      <c r="M1223" s="37">
        <v>221</v>
      </c>
      <c r="N1223" s="114" cm="1">
        <f t="array" ref="N1223:W1223">(TRANSPOSE(MMULT(幕後結果!$AB$37:$AK$46, TRANSPOSE(N222:W222))))</f>
        <v>0.33763190518562186</v>
      </c>
      <c r="O1223" s="114">
        <v>0.4207747903832107</v>
      </c>
      <c r="P1223" s="114">
        <v>-1.1642117217292108E-2</v>
      </c>
      <c r="Q1223" s="114">
        <v>0.41414063418140395</v>
      </c>
      <c r="R1223" s="114">
        <v>0.27295279568439451</v>
      </c>
      <c r="S1223" s="114">
        <v>0.60203634190193644</v>
      </c>
      <c r="T1223" s="114">
        <v>0.25651851890681343</v>
      </c>
      <c r="U1223" s="114">
        <v>0.73121828018252666</v>
      </c>
      <c r="V1223" s="114">
        <v>-0.84723455991431951</v>
      </c>
      <c r="W1223" s="36">
        <v>5.7891215787132758E-2</v>
      </c>
    </row>
    <row r="1224" spans="1:23" ht="19">
      <c r="A1224" s="81">
        <v>222</v>
      </c>
      <c r="B1224" s="114">
        <v>0.98888145980484476</v>
      </c>
      <c r="C1224" s="114">
        <v>0.40754817097913554</v>
      </c>
      <c r="D1224" s="114">
        <v>0.73252484043100718</v>
      </c>
      <c r="E1224" s="114">
        <v>0.9774291866061211</v>
      </c>
      <c r="F1224" s="114">
        <v>0.16279047359013887</v>
      </c>
      <c r="G1224" s="114">
        <v>0.16661371106803657</v>
      </c>
      <c r="H1224" s="114">
        <v>0.19843340002428245</v>
      </c>
      <c r="I1224" s="114">
        <v>0.30883037411651615</v>
      </c>
      <c r="J1224" s="114">
        <v>7.7408110600859281E-2</v>
      </c>
      <c r="K1224" s="44">
        <v>0.59653439759221882</v>
      </c>
      <c r="M1224" s="37">
        <v>222</v>
      </c>
      <c r="N1224" s="114" cm="1">
        <f t="array" ref="N1224:W1224">(TRANSPOSE(MMULT(幕後結果!$AB$37:$AK$46, TRANSPOSE(N223:W223))))</f>
        <v>-0.56913451220480304</v>
      </c>
      <c r="O1224" s="114">
        <v>-1.8824146548544309</v>
      </c>
      <c r="P1224" s="114">
        <v>-0.82383312189007207</v>
      </c>
      <c r="Q1224" s="114">
        <v>-0.73697201525589418</v>
      </c>
      <c r="R1224" s="114">
        <v>0.16420389694785009</v>
      </c>
      <c r="S1224" s="114">
        <v>-0.18329871813467138</v>
      </c>
      <c r="T1224" s="114">
        <v>0.43933670621054616</v>
      </c>
      <c r="U1224" s="114">
        <v>-1.140252523644194</v>
      </c>
      <c r="V1224" s="114">
        <v>-2.6612424491628373E-2</v>
      </c>
      <c r="W1224" s="36">
        <v>-0.77685351520538648</v>
      </c>
    </row>
    <row r="1225" spans="1:23" ht="19">
      <c r="A1225" s="81">
        <v>223</v>
      </c>
      <c r="B1225" s="114">
        <v>0.7246711010988407</v>
      </c>
      <c r="C1225" s="114">
        <v>0.16141957848919852</v>
      </c>
      <c r="D1225" s="114">
        <v>0.88931690908139216</v>
      </c>
      <c r="E1225" s="114">
        <v>2.4679863079607012E-2</v>
      </c>
      <c r="F1225" s="114">
        <v>0.12164836504370391</v>
      </c>
      <c r="G1225" s="114">
        <v>2.7021802046394594E-2</v>
      </c>
      <c r="H1225" s="114">
        <v>0.84312167049936071</v>
      </c>
      <c r="I1225" s="114">
        <v>0.62848320283883319</v>
      </c>
      <c r="J1225" s="114">
        <v>0.69106698264070587</v>
      </c>
      <c r="K1225" s="44">
        <v>0.6777630895455824</v>
      </c>
      <c r="M1225" s="37">
        <v>223</v>
      </c>
      <c r="N1225" s="114" cm="1">
        <f t="array" ref="N1225:W1225">(TRANSPOSE(MMULT(幕後結果!$AB$37:$AK$46, TRANSPOSE(N224:W224))))</f>
        <v>-1.3459445075566596</v>
      </c>
      <c r="O1225" s="114">
        <v>-0.78379368136065963</v>
      </c>
      <c r="P1225" s="114">
        <v>-3.5002848916419471E-2</v>
      </c>
      <c r="Q1225" s="114">
        <v>-0.44707009395285124</v>
      </c>
      <c r="R1225" s="114">
        <v>0.42125765531608916</v>
      </c>
      <c r="S1225" s="114">
        <v>0.39634857223934034</v>
      </c>
      <c r="T1225" s="114">
        <v>0.85916336994996012</v>
      </c>
      <c r="U1225" s="114">
        <v>-8.9560098752088924E-3</v>
      </c>
      <c r="V1225" s="114">
        <v>-0.54752729852450921</v>
      </c>
      <c r="W1225" s="36">
        <v>5.293763597878931E-2</v>
      </c>
    </row>
    <row r="1226" spans="1:23" ht="19">
      <c r="A1226" s="81">
        <v>224</v>
      </c>
      <c r="B1226" s="114">
        <v>0.41994276369082173</v>
      </c>
      <c r="C1226" s="114">
        <v>0.26339432855040346</v>
      </c>
      <c r="D1226" s="114">
        <v>0.37014356427162642</v>
      </c>
      <c r="E1226" s="114">
        <v>0.84720066337985678</v>
      </c>
      <c r="F1226" s="114">
        <v>0.67996274775116161</v>
      </c>
      <c r="G1226" s="114">
        <v>0.36808327875908442</v>
      </c>
      <c r="H1226" s="114">
        <v>0.54091876726734056</v>
      </c>
      <c r="I1226" s="114">
        <v>0.6028045218045226</v>
      </c>
      <c r="J1226" s="114">
        <v>0.4082604219152155</v>
      </c>
      <c r="K1226" s="44">
        <v>0.552021353844528</v>
      </c>
      <c r="M1226" s="37">
        <v>224</v>
      </c>
      <c r="N1226" s="114" cm="1">
        <f t="array" ref="N1226:W1226">(TRANSPOSE(MMULT(幕後結果!$AB$37:$AK$46, TRANSPOSE(N225:W225))))</f>
        <v>0.2766578673260926</v>
      </c>
      <c r="O1226" s="114">
        <v>0.1037805345516621</v>
      </c>
      <c r="P1226" s="114">
        <v>0.84074224195736835</v>
      </c>
      <c r="Q1226" s="114">
        <v>-0.21281166015377767</v>
      </c>
      <c r="R1226" s="114">
        <v>-0.64540021678422399</v>
      </c>
      <c r="S1226" s="114">
        <v>-0.7115806562407232</v>
      </c>
      <c r="T1226" s="114">
        <v>0.87543983975003925</v>
      </c>
      <c r="U1226" s="114">
        <v>-0.93441371927911643</v>
      </c>
      <c r="V1226" s="114">
        <v>0.95587059876156966</v>
      </c>
      <c r="W1226" s="36">
        <v>2.5450023037354392</v>
      </c>
    </row>
    <row r="1227" spans="1:23" ht="19">
      <c r="A1227" s="81">
        <v>225</v>
      </c>
      <c r="B1227" s="114">
        <v>0.7039681419506405</v>
      </c>
      <c r="C1227" s="114">
        <v>0.32146009772629447</v>
      </c>
      <c r="D1227" s="114">
        <v>0.54619468779422076</v>
      </c>
      <c r="E1227" s="114">
        <v>0.59119578719023291</v>
      </c>
      <c r="F1227" s="114">
        <v>0.74744296393500909</v>
      </c>
      <c r="G1227" s="114">
        <v>7.0177230316331052E-2</v>
      </c>
      <c r="H1227" s="114">
        <v>0.21342742730117847</v>
      </c>
      <c r="I1227" s="114">
        <v>0.7412092612270722</v>
      </c>
      <c r="J1227" s="114">
        <v>0.71618453988347386</v>
      </c>
      <c r="K1227" s="44">
        <v>0.28573137550146699</v>
      </c>
      <c r="M1227" s="37">
        <v>225</v>
      </c>
      <c r="N1227" s="114" cm="1">
        <f t="array" ref="N1227:W1227">(TRANSPOSE(MMULT(幕後結果!$AB$37:$AK$46, TRANSPOSE(N226:W226))))</f>
        <v>0.1888982204496284</v>
      </c>
      <c r="O1227" s="114">
        <v>-0.93611296424765578</v>
      </c>
      <c r="P1227" s="114">
        <v>-0.62930022544266273</v>
      </c>
      <c r="Q1227" s="114">
        <v>-1.0751297489813947</v>
      </c>
      <c r="R1227" s="114">
        <v>0.70157482566347618</v>
      </c>
      <c r="S1227" s="114">
        <v>1.7164741577588505</v>
      </c>
      <c r="T1227" s="114">
        <v>-1.0573805553863203</v>
      </c>
      <c r="U1227" s="114">
        <v>0.39329768851223224</v>
      </c>
      <c r="V1227" s="114">
        <v>-3.488316821316767E-2</v>
      </c>
      <c r="W1227" s="36">
        <v>0.29866804795720492</v>
      </c>
    </row>
    <row r="1228" spans="1:23" ht="19">
      <c r="A1228" s="81">
        <v>226</v>
      </c>
      <c r="B1228" s="114">
        <v>0.33408768372618236</v>
      </c>
      <c r="C1228" s="114">
        <v>0.17297004901300261</v>
      </c>
      <c r="D1228" s="114">
        <v>0.25298417931080053</v>
      </c>
      <c r="E1228" s="114">
        <v>0.37510808709223631</v>
      </c>
      <c r="F1228" s="114">
        <v>0.23047223307276088</v>
      </c>
      <c r="G1228" s="114">
        <v>0.45753232068361593</v>
      </c>
      <c r="H1228" s="114">
        <v>0.13737626632128364</v>
      </c>
      <c r="I1228" s="114">
        <v>0.82441640374935665</v>
      </c>
      <c r="J1228" s="114">
        <v>0.7142285737104983</v>
      </c>
      <c r="K1228" s="44">
        <v>0.46271138814002422</v>
      </c>
      <c r="M1228" s="37">
        <v>226</v>
      </c>
      <c r="N1228" s="114" cm="1">
        <f t="array" ref="N1228:W1228">(TRANSPOSE(MMULT(幕後結果!$AB$37:$AK$46, TRANSPOSE(N227:W227))))</f>
        <v>-0.39902423182941438</v>
      </c>
      <c r="O1228" s="114">
        <v>1.3235590262741208</v>
      </c>
      <c r="P1228" s="114">
        <v>-0.34287317408345613</v>
      </c>
      <c r="Q1228" s="114">
        <v>0.84492324694116028</v>
      </c>
      <c r="R1228" s="114">
        <v>1.0623122500744291</v>
      </c>
      <c r="S1228" s="114">
        <v>-1.0927660172813205</v>
      </c>
      <c r="T1228" s="114">
        <v>1.6233315417218142</v>
      </c>
      <c r="U1228" s="114">
        <v>8.5262863580041537E-2</v>
      </c>
      <c r="V1228" s="114">
        <v>0.10802835098368455</v>
      </c>
      <c r="W1228" s="36">
        <v>0.72402927817821761</v>
      </c>
    </row>
    <row r="1229" spans="1:23" ht="19">
      <c r="A1229" s="81">
        <v>227</v>
      </c>
      <c r="B1229" s="114">
        <v>0.56878795416254135</v>
      </c>
      <c r="C1229" s="114">
        <v>0.2434315286890798</v>
      </c>
      <c r="D1229" s="114">
        <v>0.22581426427503559</v>
      </c>
      <c r="E1229" s="114">
        <v>0.46013722858769834</v>
      </c>
      <c r="F1229" s="114">
        <v>0.45286462377254999</v>
      </c>
      <c r="G1229" s="114">
        <v>0.90636857087110356</v>
      </c>
      <c r="H1229" s="114">
        <v>0.21232553587246716</v>
      </c>
      <c r="I1229" s="114">
        <v>0.31989964282651995</v>
      </c>
      <c r="J1229" s="114">
        <v>0.2781706367974921</v>
      </c>
      <c r="K1229" s="44">
        <v>0.24781199127898557</v>
      </c>
      <c r="M1229" s="37">
        <v>227</v>
      </c>
      <c r="N1229" s="114" cm="1">
        <f t="array" ref="N1229:W1229">(TRANSPOSE(MMULT(幕後結果!$AB$37:$AK$46, TRANSPOSE(N228:W228))))</f>
        <v>1.6320007934481104</v>
      </c>
      <c r="O1229" s="114">
        <v>1.0127237228590955</v>
      </c>
      <c r="P1229" s="114">
        <v>1.3857564834808076</v>
      </c>
      <c r="Q1229" s="114">
        <v>0.21020458558690108</v>
      </c>
      <c r="R1229" s="114">
        <v>0.55560918885679977</v>
      </c>
      <c r="S1229" s="114">
        <v>2.2432130211492693</v>
      </c>
      <c r="T1229" s="114">
        <v>-1.0189059816336092</v>
      </c>
      <c r="U1229" s="114">
        <v>-0.32707677612382524</v>
      </c>
      <c r="V1229" s="114">
        <v>1.4515509875385977</v>
      </c>
      <c r="W1229" s="36">
        <v>1.0602651486653103</v>
      </c>
    </row>
    <row r="1230" spans="1:23" ht="19">
      <c r="A1230" s="81">
        <v>228</v>
      </c>
      <c r="B1230" s="114">
        <v>0.87592989914286856</v>
      </c>
      <c r="C1230" s="114">
        <v>0.41293133596243803</v>
      </c>
      <c r="D1230" s="114">
        <v>0.4622547929268046</v>
      </c>
      <c r="E1230" s="114">
        <v>0.66810710419102315</v>
      </c>
      <c r="F1230" s="114">
        <v>0.63737196063799728</v>
      </c>
      <c r="G1230" s="114">
        <v>0.67622456513022966</v>
      </c>
      <c r="H1230" s="114">
        <v>0.86151735785170724</v>
      </c>
      <c r="I1230" s="114">
        <v>3.5871243311806023E-2</v>
      </c>
      <c r="J1230" s="114">
        <v>0.38971652333621765</v>
      </c>
      <c r="K1230" s="44">
        <v>0.25639574319982716</v>
      </c>
      <c r="M1230" s="37">
        <v>228</v>
      </c>
      <c r="N1230" s="114" cm="1">
        <f t="array" ref="N1230:W1230">(TRANSPOSE(MMULT(幕後結果!$AB$37:$AK$46, TRANSPOSE(N229:W229))))</f>
        <v>-1.6427425185799951</v>
      </c>
      <c r="O1230" s="114">
        <v>8.9651330582877456E-2</v>
      </c>
      <c r="P1230" s="114">
        <v>-1.4006983461966507</v>
      </c>
      <c r="Q1230" s="114">
        <v>-1.3608450925927547</v>
      </c>
      <c r="R1230" s="114">
        <v>-1.1602744832421956</v>
      </c>
      <c r="S1230" s="114">
        <v>-0.50543266705501655</v>
      </c>
      <c r="T1230" s="114">
        <v>-0.76479185925449056</v>
      </c>
      <c r="U1230" s="114">
        <v>-2.4144446240569892</v>
      </c>
      <c r="V1230" s="114">
        <v>-0.47934919901265072</v>
      </c>
      <c r="W1230" s="36">
        <v>-1.2462893325079649</v>
      </c>
    </row>
    <row r="1231" spans="1:23" ht="19">
      <c r="A1231" s="81">
        <v>229</v>
      </c>
      <c r="B1231" s="114">
        <v>0.44195417057653774</v>
      </c>
      <c r="C1231" s="114">
        <v>0.95244436869681248</v>
      </c>
      <c r="D1231" s="114">
        <v>0.69935824079100306</v>
      </c>
      <c r="E1231" s="114">
        <v>0.67077677170979677</v>
      </c>
      <c r="F1231" s="114">
        <v>0.10000916733583853</v>
      </c>
      <c r="G1231" s="114">
        <v>0.41330772836689267</v>
      </c>
      <c r="H1231" s="114">
        <v>0.15711639228951935</v>
      </c>
      <c r="I1231" s="114">
        <v>2.8898902005621618E-2</v>
      </c>
      <c r="J1231" s="114">
        <v>0.90831014470642524</v>
      </c>
      <c r="K1231" s="44">
        <v>0.8349825787075229</v>
      </c>
      <c r="M1231" s="37">
        <v>229</v>
      </c>
      <c r="N1231" s="114" cm="1">
        <f t="array" ref="N1231:W1231">(TRANSPOSE(MMULT(幕後結果!$AB$37:$AK$46, TRANSPOSE(N230:W230))))</f>
        <v>-8.3487465647835032E-2</v>
      </c>
      <c r="O1231" s="114">
        <v>-0.46169252933021959</v>
      </c>
      <c r="P1231" s="114">
        <v>-0.18300393579213953</v>
      </c>
      <c r="Q1231" s="114">
        <v>0.26960032805603557</v>
      </c>
      <c r="R1231" s="114">
        <v>2.2503338015122822</v>
      </c>
      <c r="S1231" s="114">
        <v>1.2962980187127608</v>
      </c>
      <c r="T1231" s="114">
        <v>0.99153957426882966</v>
      </c>
      <c r="U1231" s="114">
        <v>-0.20918045498420756</v>
      </c>
      <c r="V1231" s="114">
        <v>0.20321230924951639</v>
      </c>
      <c r="W1231" s="36">
        <v>1.5837102493724908</v>
      </c>
    </row>
    <row r="1232" spans="1:23" ht="19">
      <c r="A1232" s="81">
        <v>230</v>
      </c>
      <c r="B1232" s="114">
        <v>0.67273602290861656</v>
      </c>
      <c r="C1232" s="114">
        <v>0.49803691565194108</v>
      </c>
      <c r="D1232" s="114">
        <v>0.94735202050474854</v>
      </c>
      <c r="E1232" s="114">
        <v>0.37721808515171129</v>
      </c>
      <c r="F1232" s="114">
        <v>0.86553617220503543</v>
      </c>
      <c r="G1232" s="114">
        <v>0.74281913281329492</v>
      </c>
      <c r="H1232" s="114">
        <v>5.9638239620330546E-2</v>
      </c>
      <c r="I1232" s="114">
        <v>0.86450849364176419</v>
      </c>
      <c r="J1232" s="114">
        <v>0.2583452159891666</v>
      </c>
      <c r="K1232" s="44">
        <v>0.52477827801910104</v>
      </c>
      <c r="M1232" s="37">
        <v>230</v>
      </c>
      <c r="N1232" s="114" cm="1">
        <f t="array" ref="N1232:W1232">(TRANSPOSE(MMULT(幕後結果!$AB$37:$AK$46, TRANSPOSE(N231:W231))))</f>
        <v>-0.71899428544912425</v>
      </c>
      <c r="O1232" s="114">
        <v>0.5324763660386459</v>
      </c>
      <c r="P1232" s="114">
        <v>1.1440012126405321</v>
      </c>
      <c r="Q1232" s="114">
        <v>1.1662065841013685</v>
      </c>
      <c r="R1232" s="114">
        <v>1.2246065840310942</v>
      </c>
      <c r="S1232" s="114">
        <v>0.4968532351214332</v>
      </c>
      <c r="T1232" s="114">
        <v>0.29773678855442276</v>
      </c>
      <c r="U1232" s="114">
        <v>0.49439682778132676</v>
      </c>
      <c r="V1232" s="114">
        <v>0.10956735311992305</v>
      </c>
      <c r="W1232" s="36">
        <v>-0.73190815411286625</v>
      </c>
    </row>
    <row r="1233" spans="1:23" ht="19">
      <c r="A1233" s="81">
        <v>231</v>
      </c>
      <c r="B1233" s="114">
        <v>0.63577589729372508</v>
      </c>
      <c r="C1233" s="114">
        <v>0.63349186720862516</v>
      </c>
      <c r="D1233" s="114">
        <v>0.57046095994654111</v>
      </c>
      <c r="E1233" s="114">
        <v>0.35269415007949578</v>
      </c>
      <c r="F1233" s="114">
        <v>0.12449614127460817</v>
      </c>
      <c r="G1233" s="114">
        <v>0.52104895233793647</v>
      </c>
      <c r="H1233" s="114">
        <v>0.43153958411361515</v>
      </c>
      <c r="I1233" s="114">
        <v>0.27609614517976344</v>
      </c>
      <c r="J1233" s="114">
        <v>0.53156806129376477</v>
      </c>
      <c r="K1233" s="44">
        <v>0.85586312953671428</v>
      </c>
      <c r="M1233" s="37">
        <v>231</v>
      </c>
      <c r="N1233" s="114" cm="1">
        <f t="array" ref="N1233:W1233">(TRANSPOSE(MMULT(幕後結果!$AB$37:$AK$46, TRANSPOSE(N232:W232))))</f>
        <v>1.0377886431227954</v>
      </c>
      <c r="O1233" s="114">
        <v>0.45564445571043644</v>
      </c>
      <c r="P1233" s="114">
        <v>1.5358475502697422</v>
      </c>
      <c r="Q1233" s="114">
        <v>0.5128503343084726</v>
      </c>
      <c r="R1233" s="114">
        <v>-1.1938544745237403</v>
      </c>
      <c r="S1233" s="114">
        <v>-1.2408464295573092</v>
      </c>
      <c r="T1233" s="114">
        <v>-1.5122915669161481</v>
      </c>
      <c r="U1233" s="114">
        <v>0.59135628466057255</v>
      </c>
      <c r="V1233" s="114">
        <v>-0.26258854320499414</v>
      </c>
      <c r="W1233" s="36">
        <v>0.48904574658775379</v>
      </c>
    </row>
    <row r="1234" spans="1:23" ht="19">
      <c r="A1234" s="81">
        <v>232</v>
      </c>
      <c r="B1234" s="114">
        <v>0.24220849427980484</v>
      </c>
      <c r="C1234" s="114">
        <v>0.87033656675835513</v>
      </c>
      <c r="D1234" s="114">
        <v>0.79976885845067192</v>
      </c>
      <c r="E1234" s="114">
        <v>0.68794140427595507</v>
      </c>
      <c r="F1234" s="114">
        <v>4.2944755708543836E-2</v>
      </c>
      <c r="G1234" s="114">
        <v>1.8326837252744088E-2</v>
      </c>
      <c r="H1234" s="114">
        <v>0.33709590153408242</v>
      </c>
      <c r="I1234" s="114">
        <v>0.5205948990418634</v>
      </c>
      <c r="J1234" s="114">
        <v>5.9222243184451351E-2</v>
      </c>
      <c r="K1234" s="44">
        <v>0.67681406906799579</v>
      </c>
      <c r="M1234" s="37">
        <v>232</v>
      </c>
      <c r="N1234" s="114" cm="1">
        <f t="array" ref="N1234:W1234">(TRANSPOSE(MMULT(幕後結果!$AB$37:$AK$46, TRANSPOSE(N233:W233))))</f>
        <v>-0.33066530422016976</v>
      </c>
      <c r="O1234" s="114">
        <v>-0.14104246008915203</v>
      </c>
      <c r="P1234" s="114">
        <v>-1.2144843806409573</v>
      </c>
      <c r="Q1234" s="114">
        <v>-0.44657096173054706</v>
      </c>
      <c r="R1234" s="114">
        <v>1.9493493899760457</v>
      </c>
      <c r="S1234" s="114">
        <v>0.92039516465179383</v>
      </c>
      <c r="T1234" s="114">
        <v>-0.12063155016357835</v>
      </c>
      <c r="U1234" s="114">
        <v>-0.46582617763718154</v>
      </c>
      <c r="V1234" s="114">
        <v>1.6123699912203109</v>
      </c>
      <c r="W1234" s="36">
        <v>0.29279958096364495</v>
      </c>
    </row>
    <row r="1235" spans="1:23" ht="19">
      <c r="A1235" s="81">
        <v>233</v>
      </c>
      <c r="B1235" s="114">
        <v>0.90456711368970333</v>
      </c>
      <c r="C1235" s="114">
        <v>0.96839934747698142</v>
      </c>
      <c r="D1235" s="114">
        <v>0.29430817153135003</v>
      </c>
      <c r="E1235" s="114">
        <v>0.47708697711259518</v>
      </c>
      <c r="F1235" s="114">
        <v>0.50211934214038689</v>
      </c>
      <c r="G1235" s="114">
        <v>0.76180945076018647</v>
      </c>
      <c r="H1235" s="114">
        <v>0.42809348865902641</v>
      </c>
      <c r="I1235" s="114">
        <v>0.63719436185490586</v>
      </c>
      <c r="J1235" s="114">
        <v>0.86216651825203372</v>
      </c>
      <c r="K1235" s="44">
        <v>0.9974053200175812</v>
      </c>
      <c r="M1235" s="37">
        <v>233</v>
      </c>
      <c r="N1235" s="114" cm="1">
        <f t="array" ref="N1235:W1235">(TRANSPOSE(MMULT(幕後結果!$AB$37:$AK$46, TRANSPOSE(N234:W234))))</f>
        <v>1.7640709057778452</v>
      </c>
      <c r="O1235" s="114">
        <v>2.2805751415689404</v>
      </c>
      <c r="P1235" s="114">
        <v>1.1568073508896271</v>
      </c>
      <c r="Q1235" s="114">
        <v>0.11332449154351154</v>
      </c>
      <c r="R1235" s="114">
        <v>3.3427322836497648</v>
      </c>
      <c r="S1235" s="114">
        <v>1.0260733948639162</v>
      </c>
      <c r="T1235" s="114">
        <v>-0.85756446198676262</v>
      </c>
      <c r="U1235" s="114">
        <v>1.3641881326919671</v>
      </c>
      <c r="V1235" s="114">
        <v>2.0394515464976619</v>
      </c>
      <c r="W1235" s="36">
        <v>2.753624367793341</v>
      </c>
    </row>
    <row r="1236" spans="1:23" ht="19">
      <c r="A1236" s="81">
        <v>234</v>
      </c>
      <c r="B1236" s="114">
        <v>0.44766148977452391</v>
      </c>
      <c r="C1236" s="114">
        <v>0.81789214919076048</v>
      </c>
      <c r="D1236" s="114">
        <v>0.42465415833774123</v>
      </c>
      <c r="E1236" s="114">
        <v>0.9050721847501344</v>
      </c>
      <c r="F1236" s="114">
        <v>0.59763188575781978</v>
      </c>
      <c r="G1236" s="114">
        <v>0.67894474396646354</v>
      </c>
      <c r="H1236" s="114">
        <v>0.89646859013035329</v>
      </c>
      <c r="I1236" s="114">
        <v>0.46900033491008908</v>
      </c>
      <c r="J1236" s="114">
        <v>0.45431493673997925</v>
      </c>
      <c r="K1236" s="44">
        <v>2.5739141345055616E-2</v>
      </c>
      <c r="M1236" s="37">
        <v>234</v>
      </c>
      <c r="N1236" s="114" cm="1">
        <f t="array" ref="N1236:W1236">(TRANSPOSE(MMULT(幕後結果!$AB$37:$AK$46, TRANSPOSE(N235:W235))))</f>
        <v>0.58797651818441443</v>
      </c>
      <c r="O1236" s="114">
        <v>0.26944763313578474</v>
      </c>
      <c r="P1236" s="114">
        <v>4.6559729570051805E-2</v>
      </c>
      <c r="Q1236" s="114">
        <v>-6.6013498715477612E-2</v>
      </c>
      <c r="R1236" s="114">
        <v>-0.10734053202505633</v>
      </c>
      <c r="S1236" s="114">
        <v>1.5428628431370779</v>
      </c>
      <c r="T1236" s="114">
        <v>-0.94368846964272279</v>
      </c>
      <c r="U1236" s="114">
        <v>-0.84822105790092706</v>
      </c>
      <c r="V1236" s="114">
        <v>-9.0337845309143155E-2</v>
      </c>
      <c r="W1236" s="36">
        <v>0.56974338551282855</v>
      </c>
    </row>
    <row r="1237" spans="1:23" ht="19">
      <c r="A1237" s="81">
        <v>235</v>
      </c>
      <c r="B1237" s="114">
        <v>0.3472727595824634</v>
      </c>
      <c r="C1237" s="114">
        <v>0.42054925726626236</v>
      </c>
      <c r="D1237" s="114">
        <v>0.34015398081285508</v>
      </c>
      <c r="E1237" s="114">
        <v>0.19035525626070937</v>
      </c>
      <c r="F1237" s="114">
        <v>7.472369375519472E-2</v>
      </c>
      <c r="G1237" s="114">
        <v>0.76884328506658228</v>
      </c>
      <c r="H1237" s="114">
        <v>0.57761361694295221</v>
      </c>
      <c r="I1237" s="114">
        <v>0.70048906091045704</v>
      </c>
      <c r="J1237" s="114">
        <v>0.98045332897457316</v>
      </c>
      <c r="K1237" s="44">
        <v>6.9185768992744423E-2</v>
      </c>
      <c r="M1237" s="37">
        <v>235</v>
      </c>
      <c r="N1237" s="114" cm="1">
        <f t="array" ref="N1237:W1237">(TRANSPOSE(MMULT(幕後結果!$AB$37:$AK$46, TRANSPOSE(N236:W236))))</f>
        <v>0.37521252076267769</v>
      </c>
      <c r="O1237" s="114">
        <v>2.7919436239273452</v>
      </c>
      <c r="P1237" s="114">
        <v>-2.2639112391983605</v>
      </c>
      <c r="Q1237" s="114">
        <v>-0.43936572832452142</v>
      </c>
      <c r="R1237" s="114">
        <v>1.653265346053947</v>
      </c>
      <c r="S1237" s="114">
        <v>1.7584040740741673</v>
      </c>
      <c r="T1237" s="114">
        <v>-0.32939761283399011</v>
      </c>
      <c r="U1237" s="114">
        <v>1.1022433547736876</v>
      </c>
      <c r="V1237" s="114">
        <v>0.22139414393600321</v>
      </c>
      <c r="W1237" s="36">
        <v>0.68349698343003673</v>
      </c>
    </row>
    <row r="1238" spans="1:23" ht="19">
      <c r="A1238" s="81">
        <v>236</v>
      </c>
      <c r="B1238" s="114">
        <v>7.8044272765449563E-2</v>
      </c>
      <c r="C1238" s="114">
        <v>0.71671653846750139</v>
      </c>
      <c r="D1238" s="114">
        <v>0.49938031046610365</v>
      </c>
      <c r="E1238" s="114">
        <v>0.91872805634901855</v>
      </c>
      <c r="F1238" s="114">
        <v>0.33366412465383744</v>
      </c>
      <c r="G1238" s="114">
        <v>0.16429303683360441</v>
      </c>
      <c r="H1238" s="114">
        <v>4.5353788152090679E-2</v>
      </c>
      <c r="I1238" s="114">
        <v>0.41049251293286071</v>
      </c>
      <c r="J1238" s="114">
        <v>7.4483968566205094E-2</v>
      </c>
      <c r="K1238" s="44">
        <v>4.5026688499987477E-2</v>
      </c>
      <c r="M1238" s="37">
        <v>236</v>
      </c>
      <c r="N1238" s="114" cm="1">
        <f t="array" ref="N1238:W1238">(TRANSPOSE(MMULT(幕後結果!$AB$37:$AK$46, TRANSPOSE(N237:W237))))</f>
        <v>0.30952429511032076</v>
      </c>
      <c r="O1238" s="114">
        <v>0.90721406530104165</v>
      </c>
      <c r="P1238" s="114">
        <v>1.4935377358207034</v>
      </c>
      <c r="Q1238" s="114">
        <v>0.64918600744163713</v>
      </c>
      <c r="R1238" s="114">
        <v>-0.16481289455930564</v>
      </c>
      <c r="S1238" s="114">
        <v>-0.58629885052977082</v>
      </c>
      <c r="T1238" s="114">
        <v>1.20393153752823E-2</v>
      </c>
      <c r="U1238" s="114">
        <v>-0.33706315053182506</v>
      </c>
      <c r="V1238" s="114">
        <v>0.78714416930590514</v>
      </c>
      <c r="W1238" s="36">
        <v>1.353593059692539</v>
      </c>
    </row>
    <row r="1239" spans="1:23" ht="19">
      <c r="A1239" s="81">
        <v>237</v>
      </c>
      <c r="B1239" s="114">
        <v>0.29941320708572206</v>
      </c>
      <c r="C1239" s="114">
        <v>0.33135568477526767</v>
      </c>
      <c r="D1239" s="114">
        <v>0.34976779478564657</v>
      </c>
      <c r="E1239" s="114">
        <v>0.84138500976637642</v>
      </c>
      <c r="F1239" s="114">
        <v>0.52763942876146541</v>
      </c>
      <c r="G1239" s="114">
        <v>0.4266423646569415</v>
      </c>
      <c r="H1239" s="114">
        <v>0.10677719742537417</v>
      </c>
      <c r="I1239" s="114">
        <v>0.62412938092938841</v>
      </c>
      <c r="J1239" s="114">
        <v>0.13693052085425794</v>
      </c>
      <c r="K1239" s="44">
        <v>0.47378790305152618</v>
      </c>
      <c r="M1239" s="37">
        <v>237</v>
      </c>
      <c r="N1239" s="114" cm="1">
        <f t="array" ref="N1239:W1239">(TRANSPOSE(MMULT(幕後結果!$AB$37:$AK$46, TRANSPOSE(N238:W238))))</f>
        <v>8.3021493062260379E-2</v>
      </c>
      <c r="O1239" s="114">
        <v>1.657726321146116</v>
      </c>
      <c r="P1239" s="114">
        <v>-0.97305337805912617</v>
      </c>
      <c r="Q1239" s="114">
        <v>0.86791207559357997</v>
      </c>
      <c r="R1239" s="114">
        <v>0.11269604593638094</v>
      </c>
      <c r="S1239" s="114">
        <v>6.6561647654652778E-2</v>
      </c>
      <c r="T1239" s="114">
        <v>-9.0317985265867401E-2</v>
      </c>
      <c r="U1239" s="114">
        <v>0.29142336440945382</v>
      </c>
      <c r="V1239" s="114">
        <v>0.57087485964483409</v>
      </c>
      <c r="W1239" s="36">
        <v>-0.58767344996022997</v>
      </c>
    </row>
    <row r="1240" spans="1:23" ht="19">
      <c r="A1240" s="81">
        <v>238</v>
      </c>
      <c r="B1240" s="114">
        <v>0.26016244828764701</v>
      </c>
      <c r="C1240" s="114">
        <v>2.0012950548697894E-3</v>
      </c>
      <c r="D1240" s="114">
        <v>0.2035484961310865</v>
      </c>
      <c r="E1240" s="114">
        <v>0.810838340531014</v>
      </c>
      <c r="F1240" s="114">
        <v>0.59163314643033615</v>
      </c>
      <c r="G1240" s="114">
        <v>2.0972931452076127E-2</v>
      </c>
      <c r="H1240" s="114">
        <v>0.19154283513157133</v>
      </c>
      <c r="I1240" s="114">
        <v>0.83367007311425811</v>
      </c>
      <c r="J1240" s="114">
        <v>0.38621814742107308</v>
      </c>
      <c r="K1240" s="44">
        <v>0.52528887879360164</v>
      </c>
      <c r="M1240" s="37">
        <v>238</v>
      </c>
      <c r="N1240" s="114" cm="1">
        <f t="array" ref="N1240:W1240">(TRANSPOSE(MMULT(幕後結果!$AB$37:$AK$46, TRANSPOSE(N239:W239))))</f>
        <v>0.72640341801417396</v>
      </c>
      <c r="O1240" s="114">
        <v>1.3686583065735396</v>
      </c>
      <c r="P1240" s="114">
        <v>0.44874848482936597</v>
      </c>
      <c r="Q1240" s="114">
        <v>0.66815822225445909</v>
      </c>
      <c r="R1240" s="114">
        <v>0.58734519285999087</v>
      </c>
      <c r="S1240" s="114">
        <v>-0.72565154521977637</v>
      </c>
      <c r="T1240" s="114">
        <v>3.543814383052285E-2</v>
      </c>
      <c r="U1240" s="114">
        <v>0.59541981986185222</v>
      </c>
      <c r="V1240" s="114">
        <v>1.9989677509092638</v>
      </c>
      <c r="W1240" s="36">
        <v>0.8281567301429702</v>
      </c>
    </row>
    <row r="1241" spans="1:23" ht="19">
      <c r="A1241" s="81">
        <v>239</v>
      </c>
      <c r="B1241" s="114">
        <v>0.3813369365098398</v>
      </c>
      <c r="C1241" s="114">
        <v>0.51358516024014889</v>
      </c>
      <c r="D1241" s="114">
        <v>0.53254191147162255</v>
      </c>
      <c r="E1241" s="114">
        <v>0.37022819889174974</v>
      </c>
      <c r="F1241" s="114">
        <v>0.3629753539482381</v>
      </c>
      <c r="G1241" s="114">
        <v>0.48637496516800094</v>
      </c>
      <c r="H1241" s="114">
        <v>9.3978733946311621E-2</v>
      </c>
      <c r="I1241" s="114">
        <v>0.45328705888678522</v>
      </c>
      <c r="J1241" s="114">
        <v>0.83704028888500615</v>
      </c>
      <c r="K1241" s="44">
        <v>0.99237806371481807</v>
      </c>
      <c r="M1241" s="37">
        <v>239</v>
      </c>
      <c r="N1241" s="114" cm="1">
        <f t="array" ref="N1241:W1241">(TRANSPOSE(MMULT(幕後結果!$AB$37:$AK$46, TRANSPOSE(N240:W240))))</f>
        <v>-0.32131921369019484</v>
      </c>
      <c r="O1241" s="114">
        <v>1.4255273980452197</v>
      </c>
      <c r="P1241" s="114">
        <v>1.0978633657466885</v>
      </c>
      <c r="Q1241" s="114">
        <v>0.36234435407687338</v>
      </c>
      <c r="R1241" s="114">
        <v>2.5648227971071047</v>
      </c>
      <c r="S1241" s="114">
        <v>0.25460517438795605</v>
      </c>
      <c r="T1241" s="114">
        <v>1.0580038566787022</v>
      </c>
      <c r="U1241" s="114">
        <v>0.94035907751206604</v>
      </c>
      <c r="V1241" s="114">
        <v>0.34338143822653044</v>
      </c>
      <c r="W1241" s="36">
        <v>1.3681129383191593</v>
      </c>
    </row>
    <row r="1242" spans="1:23" ht="19">
      <c r="A1242" s="81">
        <v>240</v>
      </c>
      <c r="B1242" s="114">
        <v>0.40633449715894554</v>
      </c>
      <c r="C1242" s="114">
        <v>0.22725185737525755</v>
      </c>
      <c r="D1242" s="114">
        <v>0.57403131651382244</v>
      </c>
      <c r="E1242" s="114">
        <v>0.30290125630029152</v>
      </c>
      <c r="F1242" s="114">
        <v>0.28920790062176738</v>
      </c>
      <c r="G1242" s="114">
        <v>0.56078482782284289</v>
      </c>
      <c r="H1242" s="114">
        <v>0.88165152744847175</v>
      </c>
      <c r="I1242" s="114">
        <v>0.89102700079507313</v>
      </c>
      <c r="J1242" s="114">
        <v>0.61972565860825335</v>
      </c>
      <c r="K1242" s="44">
        <v>0.69337078442150091</v>
      </c>
      <c r="M1242" s="37">
        <v>240</v>
      </c>
      <c r="N1242" s="114" cm="1">
        <f t="array" ref="N1242:W1242">(TRANSPOSE(MMULT(幕後結果!$AB$37:$AK$46, TRANSPOSE(N241:W241))))</f>
        <v>-1.535059700292184</v>
      </c>
      <c r="O1242" s="114">
        <v>0.29700578865698596</v>
      </c>
      <c r="P1242" s="114">
        <v>0.16916799131144927</v>
      </c>
      <c r="Q1242" s="114">
        <v>0.39835773063581237</v>
      </c>
      <c r="R1242" s="114">
        <v>-0.38054239560402459</v>
      </c>
      <c r="S1242" s="114">
        <v>-1.6344627997047827</v>
      </c>
      <c r="T1242" s="114">
        <v>-5.3987146474707426E-2</v>
      </c>
      <c r="U1242" s="114">
        <v>-0.98310505410460725</v>
      </c>
      <c r="V1242" s="114">
        <v>-1.3759205077475865</v>
      </c>
      <c r="W1242" s="36">
        <v>5.5056561959535566E-2</v>
      </c>
    </row>
    <row r="1243" spans="1:23" ht="19">
      <c r="A1243" s="81">
        <v>241</v>
      </c>
      <c r="B1243" s="114">
        <v>0.60797188082795217</v>
      </c>
      <c r="C1243" s="114">
        <v>0.73629205335134063</v>
      </c>
      <c r="D1243" s="114">
        <v>2.9348812392951062E-2</v>
      </c>
      <c r="E1243" s="114">
        <v>5.4936259159003464E-2</v>
      </c>
      <c r="F1243" s="114">
        <v>0.82818470787558152</v>
      </c>
      <c r="G1243" s="114">
        <v>0.21009961570277902</v>
      </c>
      <c r="H1243" s="114">
        <v>0.73606752032400924</v>
      </c>
      <c r="I1243" s="114">
        <v>0.78349032074537472</v>
      </c>
      <c r="J1243" s="114">
        <v>0.73872391605726406</v>
      </c>
      <c r="K1243" s="44">
        <v>0.48613493579423106</v>
      </c>
      <c r="M1243" s="37">
        <v>241</v>
      </c>
      <c r="N1243" s="114" cm="1">
        <f t="array" ref="N1243:W1243">(TRANSPOSE(MMULT(幕後結果!$AB$37:$AK$46, TRANSPOSE(N242:W242))))</f>
        <v>-0.83154440047548728</v>
      </c>
      <c r="O1243" s="114">
        <v>-1.8356764015979561</v>
      </c>
      <c r="P1243" s="114">
        <v>-0.21653182799465409</v>
      </c>
      <c r="Q1243" s="114">
        <v>0.55298210435484574</v>
      </c>
      <c r="R1243" s="114">
        <v>6.7237413739893614E-2</v>
      </c>
      <c r="S1243" s="114">
        <v>-0.69070962814268255</v>
      </c>
      <c r="T1243" s="114">
        <v>-0.83466788012738169</v>
      </c>
      <c r="U1243" s="114">
        <v>0.30717420761640024</v>
      </c>
      <c r="V1243" s="114">
        <v>-1.0559184818204215</v>
      </c>
      <c r="W1243" s="36">
        <v>-1.1436540599168832</v>
      </c>
    </row>
    <row r="1244" spans="1:23" ht="19">
      <c r="A1244" s="81">
        <v>242</v>
      </c>
      <c r="B1244" s="114">
        <v>0.23489822355837275</v>
      </c>
      <c r="C1244" s="114">
        <v>0.9684357438678135</v>
      </c>
      <c r="D1244" s="114">
        <v>0.51920657925433789</v>
      </c>
      <c r="E1244" s="114">
        <v>0.60367804167524719</v>
      </c>
      <c r="F1244" s="114">
        <v>0.47203755586237639</v>
      </c>
      <c r="G1244" s="114">
        <v>0.7969606027714955</v>
      </c>
      <c r="H1244" s="114">
        <v>0.94106699117775183</v>
      </c>
      <c r="I1244" s="114">
        <v>0.16269731920087827</v>
      </c>
      <c r="J1244" s="114">
        <v>0.12047981759689907</v>
      </c>
      <c r="K1244" s="44">
        <v>0.85971517101059747</v>
      </c>
      <c r="M1244" s="37">
        <v>242</v>
      </c>
      <c r="N1244" s="114" cm="1">
        <f t="array" ref="N1244:W1244">(TRANSPOSE(MMULT(幕後結果!$AB$37:$AK$46, TRANSPOSE(N243:W243))))</f>
        <v>-1.38690409605007</v>
      </c>
      <c r="O1244" s="114">
        <v>0.44436585230778441</v>
      </c>
      <c r="P1244" s="114">
        <v>0.47048883411670456</v>
      </c>
      <c r="Q1244" s="114">
        <v>-0.27441489504151417</v>
      </c>
      <c r="R1244" s="114">
        <v>-2.1889612426087615</v>
      </c>
      <c r="S1244" s="114">
        <v>-1.28676695628737</v>
      </c>
      <c r="T1244" s="114">
        <v>0.28161818281276207</v>
      </c>
      <c r="U1244" s="114">
        <v>-0.80689597084700437</v>
      </c>
      <c r="V1244" s="114">
        <v>-0.93182717114510338</v>
      </c>
      <c r="W1244" s="36">
        <v>-0.62960914889730224</v>
      </c>
    </row>
    <row r="1245" spans="1:23" ht="19">
      <c r="A1245" s="81">
        <v>243</v>
      </c>
      <c r="B1245" s="114">
        <v>0.56421940080692945</v>
      </c>
      <c r="C1245" s="114">
        <v>0.77658689613155807</v>
      </c>
      <c r="D1245" s="114">
        <v>0.53884113971367853</v>
      </c>
      <c r="E1245" s="114">
        <v>9.7621391940349689E-2</v>
      </c>
      <c r="F1245" s="114">
        <v>0.20358229659388583</v>
      </c>
      <c r="G1245" s="114">
        <v>0.67725801372511696</v>
      </c>
      <c r="H1245" s="114">
        <v>0.96758067629216682</v>
      </c>
      <c r="I1245" s="114">
        <v>0.90442272636220955</v>
      </c>
      <c r="J1245" s="114">
        <v>0.74881228516846265</v>
      </c>
      <c r="K1245" s="44">
        <v>0.69326756315022586</v>
      </c>
      <c r="M1245" s="37">
        <v>243</v>
      </c>
      <c r="N1245" s="114" cm="1">
        <f t="array" ref="N1245:W1245">(TRANSPOSE(MMULT(幕後結果!$AB$37:$AK$46, TRANSPOSE(N244:W244))))</f>
        <v>-0.58866114612426468</v>
      </c>
      <c r="O1245" s="114">
        <v>0.48594432611073834</v>
      </c>
      <c r="P1245" s="114">
        <v>-1.3665767068745531</v>
      </c>
      <c r="Q1245" s="114">
        <v>-1.1403869421478803</v>
      </c>
      <c r="R1245" s="114">
        <v>0.57452826024400461</v>
      </c>
      <c r="S1245" s="114">
        <v>1.2092459961743833</v>
      </c>
      <c r="T1245" s="114">
        <v>0.17392180235246327</v>
      </c>
      <c r="U1245" s="114">
        <v>-1.6354264235781315</v>
      </c>
      <c r="V1245" s="114">
        <v>-0.10776609042776053</v>
      </c>
      <c r="W1245" s="36">
        <v>-0.18763782440542973</v>
      </c>
    </row>
    <row r="1246" spans="1:23" ht="19">
      <c r="A1246" s="81">
        <v>244</v>
      </c>
      <c r="B1246" s="114">
        <v>0.30046102838562239</v>
      </c>
      <c r="C1246" s="114">
        <v>0.42571005322551514</v>
      </c>
      <c r="D1246" s="114">
        <v>0.34491529131876497</v>
      </c>
      <c r="E1246" s="114">
        <v>0.65125615271399995</v>
      </c>
      <c r="F1246" s="114">
        <v>0.81218119968922586</v>
      </c>
      <c r="G1246" s="114">
        <v>0.74544569630625857</v>
      </c>
      <c r="H1246" s="114">
        <v>0.82148656111450191</v>
      </c>
      <c r="I1246" s="114">
        <v>0.98454373115312754</v>
      </c>
      <c r="J1246" s="114">
        <v>0.31459411614830546</v>
      </c>
      <c r="K1246" s="44">
        <v>0.74760180448764446</v>
      </c>
      <c r="M1246" s="37">
        <v>244</v>
      </c>
      <c r="N1246" s="114" cm="1">
        <f t="array" ref="N1246:W1246">(TRANSPOSE(MMULT(幕後結果!$AB$37:$AK$46, TRANSPOSE(N245:W245))))</f>
        <v>0.50648017463577955</v>
      </c>
      <c r="O1246" s="114">
        <v>-2.2801156511801026</v>
      </c>
      <c r="P1246" s="114">
        <v>-0.56222285553877582</v>
      </c>
      <c r="Q1246" s="114">
        <v>-0.25475084814583915</v>
      </c>
      <c r="R1246" s="114">
        <v>-1.0075114254340636</v>
      </c>
      <c r="S1246" s="114">
        <v>-1.2666161256517077</v>
      </c>
      <c r="T1246" s="114">
        <v>0.37787342853571948</v>
      </c>
      <c r="U1246" s="114">
        <v>0.45886382067432385</v>
      </c>
      <c r="V1246" s="114">
        <v>-0.80961974361589018</v>
      </c>
      <c r="W1246" s="36">
        <v>-2.8172102585205927</v>
      </c>
    </row>
    <row r="1247" spans="1:23" ht="19">
      <c r="A1247" s="81">
        <v>245</v>
      </c>
      <c r="B1247" s="114">
        <v>0.99183155957063973</v>
      </c>
      <c r="C1247" s="114">
        <v>0.4378564843863213</v>
      </c>
      <c r="D1247" s="114">
        <v>0.44566732539536957</v>
      </c>
      <c r="E1247" s="114">
        <v>0.79206650401201451</v>
      </c>
      <c r="F1247" s="114">
        <v>3.5575762288380108E-2</v>
      </c>
      <c r="G1247" s="114">
        <v>0.4098510623733076</v>
      </c>
      <c r="H1247" s="114">
        <v>0.82629590416695664</v>
      </c>
      <c r="I1247" s="114">
        <v>0.91438900092066078</v>
      </c>
      <c r="J1247" s="114">
        <v>0.58696425444785283</v>
      </c>
      <c r="K1247" s="44">
        <v>0.96838367643705126</v>
      </c>
      <c r="M1247" s="37">
        <v>245</v>
      </c>
      <c r="N1247" s="114" cm="1">
        <f t="array" ref="N1247:W1247">(TRANSPOSE(MMULT(幕後結果!$AB$37:$AK$46, TRANSPOSE(N246:W246))))</f>
        <v>-1.8345646976541521</v>
      </c>
      <c r="O1247" s="114">
        <v>-0.17250653564869997</v>
      </c>
      <c r="P1247" s="114">
        <v>-1.1556505096145258</v>
      </c>
      <c r="Q1247" s="114">
        <v>-0.1419345204694539</v>
      </c>
      <c r="R1247" s="114">
        <v>-1.2197806383146963</v>
      </c>
      <c r="S1247" s="114">
        <v>-1.8625074530135459</v>
      </c>
      <c r="T1247" s="114">
        <v>-0.90309296499438563</v>
      </c>
      <c r="U1247" s="114">
        <v>-0.28727254308900385</v>
      </c>
      <c r="V1247" s="114">
        <v>-1.1571424181758532</v>
      </c>
      <c r="W1247" s="36">
        <v>-0.57271115645960036</v>
      </c>
    </row>
    <row r="1248" spans="1:23" ht="19">
      <c r="A1248" s="81">
        <v>246</v>
      </c>
      <c r="B1248" s="114">
        <v>9.1423830682713092E-3</v>
      </c>
      <c r="C1248" s="114">
        <v>0.67338353733072309</v>
      </c>
      <c r="D1248" s="114">
        <v>0.98327849476141904</v>
      </c>
      <c r="E1248" s="114">
        <v>0.47072939522739321</v>
      </c>
      <c r="F1248" s="114">
        <v>0.16006486017955646</v>
      </c>
      <c r="G1248" s="114">
        <v>0.13016208713156319</v>
      </c>
      <c r="H1248" s="114">
        <v>0.48190567959441322</v>
      </c>
      <c r="I1248" s="114">
        <v>0.31444724086557829</v>
      </c>
      <c r="J1248" s="114">
        <v>0.16804715182136731</v>
      </c>
      <c r="K1248" s="44">
        <v>0.40284541880542779</v>
      </c>
      <c r="M1248" s="37">
        <v>246</v>
      </c>
      <c r="N1248" s="114" cm="1">
        <f t="array" ref="N1248:W1248">(TRANSPOSE(MMULT(幕後結果!$AB$37:$AK$46, TRANSPOSE(N247:W247))))</f>
        <v>0.83263143420283003</v>
      </c>
      <c r="O1248" s="114">
        <v>1.8292060518323854</v>
      </c>
      <c r="P1248" s="114">
        <v>-2.1738306159209353</v>
      </c>
      <c r="Q1248" s="114">
        <v>-0.31174655628657644</v>
      </c>
      <c r="R1248" s="114">
        <v>-0.92769338486764763</v>
      </c>
      <c r="S1248" s="114">
        <v>0.55117096180079739</v>
      </c>
      <c r="T1248" s="114">
        <v>-0.25556498471426353</v>
      </c>
      <c r="U1248" s="114">
        <v>-4.4523592471767487E-2</v>
      </c>
      <c r="V1248" s="114">
        <v>-0.4135759244113994</v>
      </c>
      <c r="W1248" s="36">
        <v>0.56619784813627327</v>
      </c>
    </row>
    <row r="1249" spans="1:23" ht="19">
      <c r="A1249" s="81">
        <v>247</v>
      </c>
      <c r="B1249" s="114">
        <v>0.50356712984786189</v>
      </c>
      <c r="C1249" s="114">
        <v>5.6691189787362095E-2</v>
      </c>
      <c r="D1249" s="114">
        <v>0.2324012425825468</v>
      </c>
      <c r="E1249" s="114">
        <v>0.44384016496032075</v>
      </c>
      <c r="F1249" s="114">
        <v>0.59465384035796975</v>
      </c>
      <c r="G1249" s="114">
        <v>0.89924780411910832</v>
      </c>
      <c r="H1249" s="114">
        <v>0.85523006829531112</v>
      </c>
      <c r="I1249" s="114">
        <v>0.38087973515375451</v>
      </c>
      <c r="J1249" s="114">
        <v>0.14892721754362381</v>
      </c>
      <c r="K1249" s="44">
        <v>0.35825510473094591</v>
      </c>
      <c r="M1249" s="37">
        <v>247</v>
      </c>
      <c r="N1249" s="114" cm="1">
        <f t="array" ref="N1249:W1249">(TRANSPOSE(MMULT(幕後結果!$AB$37:$AK$46, TRANSPOSE(N248:W248))))</f>
        <v>1.8098629256080203</v>
      </c>
      <c r="O1249" s="114">
        <v>0.81134239923171902</v>
      </c>
      <c r="P1249" s="114">
        <v>3.2796632554614202</v>
      </c>
      <c r="Q1249" s="114">
        <v>1.9731251991488583</v>
      </c>
      <c r="R1249" s="114">
        <v>2.4569972176882571</v>
      </c>
      <c r="S1249" s="114">
        <v>2.719968259242683</v>
      </c>
      <c r="T1249" s="114">
        <v>0.8089218398518484</v>
      </c>
      <c r="U1249" s="114">
        <v>2.8955056159880397</v>
      </c>
      <c r="V1249" s="114">
        <v>-0.61575787186313258</v>
      </c>
      <c r="W1249" s="36">
        <v>1.7414261805628031</v>
      </c>
    </row>
    <row r="1250" spans="1:23" ht="19">
      <c r="A1250" s="81">
        <v>248</v>
      </c>
      <c r="B1250" s="114">
        <v>0.7646059211720504</v>
      </c>
      <c r="C1250" s="114">
        <v>0.41248360567892006</v>
      </c>
      <c r="D1250" s="114">
        <v>9.7331691405698528E-2</v>
      </c>
      <c r="E1250" s="114">
        <v>0.23775566229599843</v>
      </c>
      <c r="F1250" s="114">
        <v>0.35264694684889886</v>
      </c>
      <c r="G1250" s="114">
        <v>0.6125018357044214</v>
      </c>
      <c r="H1250" s="114">
        <v>0.600348375847503</v>
      </c>
      <c r="I1250" s="114">
        <v>0.51144066354801465</v>
      </c>
      <c r="J1250" s="114">
        <v>0.19246177385727625</v>
      </c>
      <c r="K1250" s="44">
        <v>0.40376634475422435</v>
      </c>
      <c r="M1250" s="37">
        <v>248</v>
      </c>
      <c r="N1250" s="114" cm="1">
        <f t="array" ref="N1250:W1250">(TRANSPOSE(MMULT(幕後結果!$AB$37:$AK$46, TRANSPOSE(N249:W249))))</f>
        <v>-1.1095202738500216</v>
      </c>
      <c r="O1250" s="114">
        <v>0.27100184333838517</v>
      </c>
      <c r="P1250" s="114">
        <v>-0.62744017998794765</v>
      </c>
      <c r="Q1250" s="114">
        <v>1.0223093992694032</v>
      </c>
      <c r="R1250" s="114">
        <v>-1.063406538190049</v>
      </c>
      <c r="S1250" s="114">
        <v>-1.6343245474357473</v>
      </c>
      <c r="T1250" s="114">
        <v>-1.6156192744555884</v>
      </c>
      <c r="U1250" s="114">
        <v>-0.64821414997112903</v>
      </c>
      <c r="V1250" s="114">
        <v>-1.047501197042322</v>
      </c>
      <c r="W1250" s="36">
        <v>-0.11821403378044881</v>
      </c>
    </row>
    <row r="1251" spans="1:23" ht="19">
      <c r="A1251" s="81">
        <v>249</v>
      </c>
      <c r="B1251" s="114">
        <v>0.29295702333552676</v>
      </c>
      <c r="C1251" s="114">
        <v>0.78357368408126526</v>
      </c>
      <c r="D1251" s="114">
        <v>0.30364299974967413</v>
      </c>
      <c r="E1251" s="114">
        <v>0.92600050164213776</v>
      </c>
      <c r="F1251" s="114">
        <v>0.84389579188525721</v>
      </c>
      <c r="G1251" s="114">
        <v>0.61340069782190665</v>
      </c>
      <c r="H1251" s="114">
        <v>0.40674495521446374</v>
      </c>
      <c r="I1251" s="114">
        <v>0.99806635168383373</v>
      </c>
      <c r="J1251" s="114">
        <v>0.86399577077859946</v>
      </c>
      <c r="K1251" s="44">
        <v>0.34124808463448697</v>
      </c>
      <c r="M1251" s="37">
        <v>249</v>
      </c>
      <c r="N1251" s="114" cm="1">
        <f t="array" ref="N1251:W1251">(TRANSPOSE(MMULT(幕後結果!$AB$37:$AK$46, TRANSPOSE(N250:W250))))</f>
        <v>-1.7608071659412585</v>
      </c>
      <c r="O1251" s="114">
        <v>-0.88422381274943762</v>
      </c>
      <c r="P1251" s="114">
        <v>-1.6791031924821944</v>
      </c>
      <c r="Q1251" s="114">
        <v>-2.1102215874502805</v>
      </c>
      <c r="R1251" s="114">
        <v>-1.2149804294476421</v>
      </c>
      <c r="S1251" s="114">
        <v>0.12400267116823643</v>
      </c>
      <c r="T1251" s="114">
        <v>0.52865807009501187</v>
      </c>
      <c r="U1251" s="114">
        <v>-2.6766705961262689</v>
      </c>
      <c r="V1251" s="114">
        <v>0.5909223935629524</v>
      </c>
      <c r="W1251" s="36">
        <v>-0.77254840659647639</v>
      </c>
    </row>
    <row r="1252" spans="1:23" ht="19">
      <c r="A1252" s="81">
        <v>250</v>
      </c>
      <c r="B1252" s="114">
        <v>0.20300662817524096</v>
      </c>
      <c r="C1252" s="114">
        <v>9.326996087088979E-3</v>
      </c>
      <c r="D1252" s="114">
        <v>9.6448064287616431E-2</v>
      </c>
      <c r="E1252" s="114">
        <v>0.93249987011598989</v>
      </c>
      <c r="F1252" s="114">
        <v>0.30758344958102124</v>
      </c>
      <c r="G1252" s="114">
        <v>2.2662062300655927E-2</v>
      </c>
      <c r="H1252" s="114">
        <v>0.27885928416336947</v>
      </c>
      <c r="I1252" s="114">
        <v>0.14974593969540306</v>
      </c>
      <c r="J1252" s="114">
        <v>0.21027112786224533</v>
      </c>
      <c r="K1252" s="44">
        <v>0.56570105768476364</v>
      </c>
      <c r="M1252" s="37">
        <v>250</v>
      </c>
      <c r="N1252" s="114" cm="1">
        <f t="array" ref="N1252:W1252">(TRANSPOSE(MMULT(幕後結果!$AB$37:$AK$46, TRANSPOSE(N251:W251))))</f>
        <v>0.2311179739729794</v>
      </c>
      <c r="O1252" s="114">
        <v>-0.65484787598145244</v>
      </c>
      <c r="P1252" s="114">
        <v>0.65013215184348006</v>
      </c>
      <c r="Q1252" s="114">
        <v>1.0032996436814541</v>
      </c>
      <c r="R1252" s="114">
        <v>0.9394570294408543</v>
      </c>
      <c r="S1252" s="114">
        <v>0.91033316561127342</v>
      </c>
      <c r="T1252" s="114">
        <v>0.53258001174517622</v>
      </c>
      <c r="U1252" s="114">
        <v>0.4821474498397631</v>
      </c>
      <c r="V1252" s="114">
        <v>0.52668111729218192</v>
      </c>
      <c r="W1252" s="36">
        <v>0.30927843161710356</v>
      </c>
    </row>
    <row r="1253" spans="1:23" ht="19">
      <c r="A1253" s="81">
        <v>251</v>
      </c>
      <c r="B1253" s="114">
        <v>0.68425054226392645</v>
      </c>
      <c r="C1253" s="114">
        <v>0.24350050923383471</v>
      </c>
      <c r="D1253" s="114">
        <v>0.11177653043204816</v>
      </c>
      <c r="E1253" s="114">
        <v>0.51476040866199702</v>
      </c>
      <c r="F1253" s="114">
        <v>0.2502620044980215</v>
      </c>
      <c r="G1253" s="114">
        <v>0.2270839096033288</v>
      </c>
      <c r="H1253" s="114">
        <v>0.81526373516647377</v>
      </c>
      <c r="I1253" s="114">
        <v>0.53884851692231406</v>
      </c>
      <c r="J1253" s="114">
        <v>0.45716040463022556</v>
      </c>
      <c r="K1253" s="44">
        <v>0.24601380511261661</v>
      </c>
      <c r="M1253" s="37">
        <v>251</v>
      </c>
      <c r="N1253" s="114" cm="1">
        <f t="array" ref="N1253:W1253">(TRANSPOSE(MMULT(幕後結果!$AB$37:$AK$46, TRANSPOSE(N252:W252))))</f>
        <v>-0.50159080996261829</v>
      </c>
      <c r="O1253" s="114">
        <v>-3.8249032715668811E-3</v>
      </c>
      <c r="P1253" s="114">
        <v>-1.16863464946689</v>
      </c>
      <c r="Q1253" s="114">
        <v>-1.7707375591225183</v>
      </c>
      <c r="R1253" s="114">
        <v>-0.97751173635930277</v>
      </c>
      <c r="S1253" s="114">
        <v>0.50302465589288747</v>
      </c>
      <c r="T1253" s="114">
        <v>0.29646022185341014</v>
      </c>
      <c r="U1253" s="114">
        <v>-2.07371054341671</v>
      </c>
      <c r="V1253" s="114">
        <v>-9.490075614796166E-2</v>
      </c>
      <c r="W1253" s="36">
        <v>-1.084965706936255</v>
      </c>
    </row>
    <row r="1254" spans="1:23" ht="19">
      <c r="A1254" s="81">
        <v>252</v>
      </c>
      <c r="B1254" s="114">
        <v>0.7649398622800978</v>
      </c>
      <c r="C1254" s="114">
        <v>0.50572999147182873</v>
      </c>
      <c r="D1254" s="114">
        <v>0.57286996551963321</v>
      </c>
      <c r="E1254" s="114">
        <v>0.8278793368346038</v>
      </c>
      <c r="F1254" s="114">
        <v>0.38886526205667815</v>
      </c>
      <c r="G1254" s="114">
        <v>0.98818741851519243</v>
      </c>
      <c r="H1254" s="114">
        <v>0.7025781947491303</v>
      </c>
      <c r="I1254" s="114">
        <v>0.19348621653257347</v>
      </c>
      <c r="J1254" s="114">
        <v>0.29714088672736483</v>
      </c>
      <c r="K1254" s="44">
        <v>0.36963869834318253</v>
      </c>
      <c r="M1254" s="37">
        <v>252</v>
      </c>
      <c r="N1254" s="114" cm="1">
        <f t="array" ref="N1254:W1254">(TRANSPOSE(MMULT(幕後結果!$AB$37:$AK$46, TRANSPOSE(N253:W253))))</f>
        <v>0.94559643061033605</v>
      </c>
      <c r="O1254" s="114">
        <v>0.9662735628801471</v>
      </c>
      <c r="P1254" s="114">
        <v>1.1278028866050001</v>
      </c>
      <c r="Q1254" s="114">
        <v>0.32335253539411452</v>
      </c>
      <c r="R1254" s="114">
        <v>0.69273890006185401</v>
      </c>
      <c r="S1254" s="114">
        <v>1.279817495870492</v>
      </c>
      <c r="T1254" s="114">
        <v>0.47357688918449675</v>
      </c>
      <c r="U1254" s="114">
        <v>-0.14795571327244184</v>
      </c>
      <c r="V1254" s="114">
        <v>1.3476265846036459</v>
      </c>
      <c r="W1254" s="36">
        <v>-0.3771544001858671</v>
      </c>
    </row>
    <row r="1255" spans="1:23" ht="19">
      <c r="A1255" s="81">
        <v>253</v>
      </c>
      <c r="B1255" s="114">
        <v>0.89153700990393592</v>
      </c>
      <c r="C1255" s="114">
        <v>0.20960205165711288</v>
      </c>
      <c r="D1255" s="114">
        <v>0.5775454484132938</v>
      </c>
      <c r="E1255" s="114">
        <v>0.98572684469020366</v>
      </c>
      <c r="F1255" s="114">
        <v>4.0647239272067814E-2</v>
      </c>
      <c r="G1255" s="114">
        <v>0.93036238405371607</v>
      </c>
      <c r="H1255" s="114">
        <v>0.35528153236025739</v>
      </c>
      <c r="I1255" s="114">
        <v>0.85217365834199921</v>
      </c>
      <c r="J1255" s="114">
        <v>0.66016678771246928</v>
      </c>
      <c r="K1255" s="44">
        <v>0.31989348624456282</v>
      </c>
      <c r="M1255" s="37">
        <v>253</v>
      </c>
      <c r="N1255" s="114" cm="1">
        <f t="array" ref="N1255:W1255">(TRANSPOSE(MMULT(幕後結果!$AB$37:$AK$46, TRANSPOSE(N254:W254))))</f>
        <v>-0.58847407413964514</v>
      </c>
      <c r="O1255" s="114">
        <v>1.3512905254580547</v>
      </c>
      <c r="P1255" s="114">
        <v>1.3050241983656745</v>
      </c>
      <c r="Q1255" s="114">
        <v>1.3493695418355176</v>
      </c>
      <c r="R1255" s="114">
        <v>0.17043056898697001</v>
      </c>
      <c r="S1255" s="114">
        <v>0.80115228247923154</v>
      </c>
      <c r="T1255" s="114">
        <v>-0.22570378855023315</v>
      </c>
      <c r="U1255" s="114">
        <v>1.5176007907210336</v>
      </c>
      <c r="V1255" s="114">
        <v>-1.0303461385646333</v>
      </c>
      <c r="W1255" s="36">
        <v>1.6401629827523527</v>
      </c>
    </row>
    <row r="1256" spans="1:23" ht="19">
      <c r="A1256" s="81">
        <v>254</v>
      </c>
      <c r="B1256" s="114">
        <v>0.56969241281379168</v>
      </c>
      <c r="C1256" s="114">
        <v>0.43410842076229139</v>
      </c>
      <c r="D1256" s="114">
        <v>0.86458096654898031</v>
      </c>
      <c r="E1256" s="114">
        <v>0.57090850824965611</v>
      </c>
      <c r="F1256" s="114">
        <v>0.27830323353132513</v>
      </c>
      <c r="G1256" s="114">
        <v>5.4698092987115254E-2</v>
      </c>
      <c r="H1256" s="114">
        <v>0.27533790995233121</v>
      </c>
      <c r="I1256" s="114">
        <v>0.75312788587552015</v>
      </c>
      <c r="J1256" s="114">
        <v>0.64214168468498345</v>
      </c>
      <c r="K1256" s="44">
        <v>0.75850786588102581</v>
      </c>
      <c r="M1256" s="37">
        <v>254</v>
      </c>
      <c r="N1256" s="114" cm="1">
        <f t="array" ref="N1256:W1256">(TRANSPOSE(MMULT(幕後結果!$AB$37:$AK$46, TRANSPOSE(N255:W255))))</f>
        <v>1.0103644268247729</v>
      </c>
      <c r="O1256" s="114">
        <v>2.4887262363017665E-3</v>
      </c>
      <c r="P1256" s="114">
        <v>0.36011144556796015</v>
      </c>
      <c r="Q1256" s="114">
        <v>0.24482699161475949</v>
      </c>
      <c r="R1256" s="114">
        <v>7.0308678762262766E-2</v>
      </c>
      <c r="S1256" s="114">
        <v>-0.71663511292788851</v>
      </c>
      <c r="T1256" s="114">
        <v>0.33246067805022894</v>
      </c>
      <c r="U1256" s="114">
        <v>1.0296527219864029</v>
      </c>
      <c r="V1256" s="114">
        <v>1.0681175385837831</v>
      </c>
      <c r="W1256" s="36">
        <v>-0.48249245368622806</v>
      </c>
    </row>
    <row r="1257" spans="1:23" ht="19">
      <c r="A1257" s="81">
        <v>255</v>
      </c>
      <c r="B1257" s="114">
        <v>0.61972870731303109</v>
      </c>
      <c r="C1257" s="114">
        <v>0.85048271283654509</v>
      </c>
      <c r="D1257" s="114">
        <v>0.62331521009228208</v>
      </c>
      <c r="E1257" s="114">
        <v>0.65739569617374105</v>
      </c>
      <c r="F1257" s="114">
        <v>0.34537522929252895</v>
      </c>
      <c r="G1257" s="114">
        <v>0.6479205408530806</v>
      </c>
      <c r="H1257" s="114">
        <v>0.85111453775545831</v>
      </c>
      <c r="I1257" s="114">
        <v>0.45253093547823942</v>
      </c>
      <c r="J1257" s="114">
        <v>0.99423752533120568</v>
      </c>
      <c r="K1257" s="44">
        <v>0.32641524090746343</v>
      </c>
      <c r="M1257" s="37">
        <v>255</v>
      </c>
      <c r="N1257" s="114" cm="1">
        <f t="array" ref="N1257:W1257">(TRANSPOSE(MMULT(幕後結果!$AB$37:$AK$46, TRANSPOSE(N256:W256))))</f>
        <v>-0.91054789477110543</v>
      </c>
      <c r="O1257" s="114">
        <v>0.19964022472053922</v>
      </c>
      <c r="P1257" s="114">
        <v>-6.8234575230667505E-2</v>
      </c>
      <c r="Q1257" s="114">
        <v>8.9473319709121896E-2</v>
      </c>
      <c r="R1257" s="114">
        <v>-1.2981554981253791</v>
      </c>
      <c r="S1257" s="114">
        <v>-0.34804935330108988</v>
      </c>
      <c r="T1257" s="114">
        <v>8.7434490528390543E-2</v>
      </c>
      <c r="U1257" s="114">
        <v>-1.139135508290873</v>
      </c>
      <c r="V1257" s="114">
        <v>-2.8979910498876076</v>
      </c>
      <c r="W1257" s="36">
        <v>-2.1118590835704145</v>
      </c>
    </row>
    <row r="1258" spans="1:23" ht="19">
      <c r="A1258" s="81">
        <v>256</v>
      </c>
      <c r="B1258" s="114">
        <v>0.67532669265480605</v>
      </c>
      <c r="C1258" s="114">
        <v>4.2471917143930282E-2</v>
      </c>
      <c r="D1258" s="114">
        <v>0.50080590814279824</v>
      </c>
      <c r="E1258" s="114">
        <v>0.45414279449578965</v>
      </c>
      <c r="F1258" s="114">
        <v>0.52167934097577096</v>
      </c>
      <c r="G1258" s="114">
        <v>0.27343043382572318</v>
      </c>
      <c r="H1258" s="114">
        <v>0.49210481952775087</v>
      </c>
      <c r="I1258" s="114">
        <v>0.55446283351821779</v>
      </c>
      <c r="J1258" s="114">
        <v>0.49822564189878227</v>
      </c>
      <c r="K1258" s="44">
        <v>0.30594649096358761</v>
      </c>
      <c r="M1258" s="37">
        <v>256</v>
      </c>
      <c r="N1258" s="114" cm="1">
        <f t="array" ref="N1258:W1258">(TRANSPOSE(MMULT(幕後結果!$AB$37:$AK$46, TRANSPOSE(N257:W257))))</f>
        <v>-0.12144175200745008</v>
      </c>
      <c r="O1258" s="114">
        <v>-0.22498892922844346</v>
      </c>
      <c r="P1258" s="114">
        <v>-0.2881012626692353</v>
      </c>
      <c r="Q1258" s="114">
        <v>2.5377918990230914</v>
      </c>
      <c r="R1258" s="114">
        <v>0.15640559095793771</v>
      </c>
      <c r="S1258" s="114">
        <v>1.2464180964009508</v>
      </c>
      <c r="T1258" s="114">
        <v>1.1875718032175411</v>
      </c>
      <c r="U1258" s="114">
        <v>1.0451647565828803</v>
      </c>
      <c r="V1258" s="114">
        <v>-0.16774628423160604</v>
      </c>
      <c r="W1258" s="36">
        <v>0.94661746706013095</v>
      </c>
    </row>
    <row r="1259" spans="1:23" ht="19">
      <c r="A1259" s="81">
        <v>257</v>
      </c>
      <c r="B1259" s="114">
        <v>0.46385265679427645</v>
      </c>
      <c r="C1259" s="114">
        <v>0.25918855226688531</v>
      </c>
      <c r="D1259" s="114">
        <v>0.60400101242098048</v>
      </c>
      <c r="E1259" s="114">
        <v>4.6510393525210469E-2</v>
      </c>
      <c r="F1259" s="114">
        <v>0.54983931999852165</v>
      </c>
      <c r="G1259" s="114">
        <v>7.2122676844313727E-2</v>
      </c>
      <c r="H1259" s="114">
        <v>9.5895518962350712E-2</v>
      </c>
      <c r="I1259" s="114">
        <v>0.83420078332409875</v>
      </c>
      <c r="J1259" s="114">
        <v>0.17920383112172966</v>
      </c>
      <c r="K1259" s="44">
        <v>0.96200909745782592</v>
      </c>
      <c r="M1259" s="37">
        <v>257</v>
      </c>
      <c r="N1259" s="114" cm="1">
        <f t="array" ref="N1259:W1259">(TRANSPOSE(MMULT(幕後結果!$AB$37:$AK$46, TRANSPOSE(N258:W258))))</f>
        <v>0.59582982255976569</v>
      </c>
      <c r="O1259" s="114">
        <v>0.56825695808373855</v>
      </c>
      <c r="P1259" s="114">
        <v>3.4336895815124144</v>
      </c>
      <c r="Q1259" s="114">
        <v>1.4454729702678519</v>
      </c>
      <c r="R1259" s="114">
        <v>1.5938409421160227</v>
      </c>
      <c r="S1259" s="114">
        <v>0.34974424403165183</v>
      </c>
      <c r="T1259" s="114">
        <v>1.8200479344306841</v>
      </c>
      <c r="U1259" s="114">
        <v>1.4928805252829629</v>
      </c>
      <c r="V1259" s="114">
        <v>1.8627085010979296</v>
      </c>
      <c r="W1259" s="36">
        <v>0.37277535487635305</v>
      </c>
    </row>
    <row r="1260" spans="1:23" ht="19">
      <c r="A1260" s="81">
        <v>258</v>
      </c>
      <c r="B1260" s="114">
        <v>0.76469165317710153</v>
      </c>
      <c r="C1260" s="114">
        <v>0.92114969204709962</v>
      </c>
      <c r="D1260" s="114">
        <v>0.12107884954632375</v>
      </c>
      <c r="E1260" s="114">
        <v>0.580854654715661</v>
      </c>
      <c r="F1260" s="114">
        <v>0.25409520785497852</v>
      </c>
      <c r="G1260" s="114">
        <v>0.3586647415376969</v>
      </c>
      <c r="H1260" s="114">
        <v>0.70707081862990262</v>
      </c>
      <c r="I1260" s="114">
        <v>0.51575236006664027</v>
      </c>
      <c r="J1260" s="114">
        <v>0.19287393686273058</v>
      </c>
      <c r="K1260" s="44">
        <v>0.36133580448465441</v>
      </c>
      <c r="M1260" s="37">
        <v>258</v>
      </c>
      <c r="N1260" s="114" cm="1">
        <f t="array" ref="N1260:W1260">(TRANSPOSE(MMULT(幕後結果!$AB$37:$AK$46, TRANSPOSE(N259:W259))))</f>
        <v>2.2557389179472139E-2</v>
      </c>
      <c r="O1260" s="114">
        <v>-0.10945083853025167</v>
      </c>
      <c r="P1260" s="114">
        <v>-0.4010139222756175</v>
      </c>
      <c r="Q1260" s="114">
        <v>0.79817183824567117</v>
      </c>
      <c r="R1260" s="114">
        <v>-0.94335794854362831</v>
      </c>
      <c r="S1260" s="114">
        <v>-0.10369702447642172</v>
      </c>
      <c r="T1260" s="114">
        <v>7.846792165571137E-2</v>
      </c>
      <c r="U1260" s="114">
        <v>-0.19730413516201734</v>
      </c>
      <c r="V1260" s="114">
        <v>1.1712058455190799</v>
      </c>
      <c r="W1260" s="36">
        <v>-9.9824911449845621E-2</v>
      </c>
    </row>
    <row r="1261" spans="1:23" ht="19">
      <c r="A1261" s="81">
        <v>259</v>
      </c>
      <c r="B1261" s="114">
        <v>0.82149390729336202</v>
      </c>
      <c r="C1261" s="114">
        <v>0.15341482048370936</v>
      </c>
      <c r="D1261" s="114">
        <v>0.28762684627616975</v>
      </c>
      <c r="E1261" s="114">
        <v>0.42335614324926807</v>
      </c>
      <c r="F1261" s="114">
        <v>0.97355236509121679</v>
      </c>
      <c r="G1261" s="114">
        <v>0.30622411051343024</v>
      </c>
      <c r="H1261" s="114">
        <v>0.73352319078507389</v>
      </c>
      <c r="I1261" s="114">
        <v>0.19824513725872417</v>
      </c>
      <c r="J1261" s="114">
        <v>0.17471926070979049</v>
      </c>
      <c r="K1261" s="44">
        <v>0.49671695290294937</v>
      </c>
      <c r="M1261" s="37">
        <v>259</v>
      </c>
      <c r="N1261" s="114" cm="1">
        <f t="array" ref="N1261:W1261">(TRANSPOSE(MMULT(幕後結果!$AB$37:$AK$46, TRANSPOSE(N260:W260))))</f>
        <v>0.39917498231988968</v>
      </c>
      <c r="O1261" s="114">
        <v>-0.11315136969603018</v>
      </c>
      <c r="P1261" s="114">
        <v>1.6171333323823665</v>
      </c>
      <c r="Q1261" s="114">
        <v>-3.1581191161967337E-3</v>
      </c>
      <c r="R1261" s="114">
        <v>-0.20612828190492744</v>
      </c>
      <c r="S1261" s="114">
        <v>0.24014887670759558</v>
      </c>
      <c r="T1261" s="114">
        <v>0.49414759975284506</v>
      </c>
      <c r="U1261" s="114">
        <v>0.87738818616296987</v>
      </c>
      <c r="V1261" s="114">
        <v>3.3841043813092136E-2</v>
      </c>
      <c r="W1261" s="36">
        <v>-1.0717358750920474</v>
      </c>
    </row>
    <row r="1262" spans="1:23" ht="19">
      <c r="A1262" s="81">
        <v>260</v>
      </c>
      <c r="B1262" s="114">
        <v>3.3027586923393581E-2</v>
      </c>
      <c r="C1262" s="114">
        <v>0.85808532102154045</v>
      </c>
      <c r="D1262" s="114">
        <v>0.11663968801263858</v>
      </c>
      <c r="E1262" s="114">
        <v>0.39150879203013056</v>
      </c>
      <c r="F1262" s="114">
        <v>0.97152090435710448</v>
      </c>
      <c r="G1262" s="114">
        <v>8.1545623367062836E-2</v>
      </c>
      <c r="H1262" s="114">
        <v>0.21660372283449081</v>
      </c>
      <c r="I1262" s="114">
        <v>0.53956923152367509</v>
      </c>
      <c r="J1262" s="114">
        <v>0.37032346976474706</v>
      </c>
      <c r="K1262" s="44">
        <v>0.59404285110844302</v>
      </c>
      <c r="M1262" s="37">
        <v>260</v>
      </c>
      <c r="N1262" s="114" cm="1">
        <f t="array" ref="N1262:W1262">(TRANSPOSE(MMULT(幕後結果!$AB$37:$AK$46, TRANSPOSE(N261:W261))))</f>
        <v>-0.22067256259883924</v>
      </c>
      <c r="O1262" s="114">
        <v>-0.16216586899424609</v>
      </c>
      <c r="P1262" s="114">
        <v>-1.4259184845078412</v>
      </c>
      <c r="Q1262" s="114">
        <v>-0.81136654160111021</v>
      </c>
      <c r="R1262" s="114">
        <v>-0.78175692209598624</v>
      </c>
      <c r="S1262" s="114">
        <v>-1.5089757982727134</v>
      </c>
      <c r="T1262" s="114">
        <v>-0.61347490001334726</v>
      </c>
      <c r="U1262" s="114">
        <v>-1.4678270928113064</v>
      </c>
      <c r="V1262" s="114">
        <v>-0.12168326952270878</v>
      </c>
      <c r="W1262" s="36">
        <v>0.3403163017675388</v>
      </c>
    </row>
    <row r="1263" spans="1:23" ht="19">
      <c r="A1263" s="81">
        <v>261</v>
      </c>
      <c r="B1263" s="114">
        <v>0.23143995318380983</v>
      </c>
      <c r="C1263" s="114">
        <v>0.19826360384868003</v>
      </c>
      <c r="D1263" s="114">
        <v>0.61610834709808437</v>
      </c>
      <c r="E1263" s="114">
        <v>0.64999685965523679</v>
      </c>
      <c r="F1263" s="114">
        <v>0.55768374015825461</v>
      </c>
      <c r="G1263" s="114">
        <v>0.72064979938832319</v>
      </c>
      <c r="H1263" s="114">
        <v>0.97193793150828123</v>
      </c>
      <c r="I1263" s="114">
        <v>0.87562078856094439</v>
      </c>
      <c r="J1263" s="114">
        <v>0.93722888296154316</v>
      </c>
      <c r="K1263" s="44">
        <v>0.61617003063314812</v>
      </c>
      <c r="M1263" s="37">
        <v>261</v>
      </c>
      <c r="N1263" s="114" cm="1">
        <f t="array" ref="N1263:W1263">(TRANSPOSE(MMULT(幕後結果!$AB$37:$AK$46, TRANSPOSE(N262:W262))))</f>
        <v>-0.34898437120104803</v>
      </c>
      <c r="O1263" s="114">
        <v>-0.1700173529365489</v>
      </c>
      <c r="P1263" s="114">
        <v>0.52542669398420316</v>
      </c>
      <c r="Q1263" s="114">
        <v>1.0480187060402024</v>
      </c>
      <c r="R1263" s="114">
        <v>0.56338274483272177</v>
      </c>
      <c r="S1263" s="114">
        <v>-0.90485851535659922</v>
      </c>
      <c r="T1263" s="114">
        <v>-0.75422326798905259</v>
      </c>
      <c r="U1263" s="114">
        <v>-0.39057758119684788</v>
      </c>
      <c r="V1263" s="114">
        <v>1.101268678259069</v>
      </c>
      <c r="W1263" s="36">
        <v>0.62131489312559751</v>
      </c>
    </row>
    <row r="1264" spans="1:23" ht="19">
      <c r="A1264" s="81">
        <v>262</v>
      </c>
      <c r="B1264" s="114">
        <v>0.62155559544051076</v>
      </c>
      <c r="C1264" s="114">
        <v>0.80637530896797061</v>
      </c>
      <c r="D1264" s="114">
        <v>0.31770373746886449</v>
      </c>
      <c r="E1264" s="114">
        <v>0.6289826748050098</v>
      </c>
      <c r="F1264" s="114">
        <v>0.61039543019952913</v>
      </c>
      <c r="G1264" s="114">
        <v>0.28994167315342922</v>
      </c>
      <c r="H1264" s="114">
        <v>0.68251904609306879</v>
      </c>
      <c r="I1264" s="114">
        <v>0.23828654853491571</v>
      </c>
      <c r="J1264" s="114">
        <v>0.4340558424732428</v>
      </c>
      <c r="K1264" s="44">
        <v>0.43522911585472634</v>
      </c>
      <c r="M1264" s="37">
        <v>262</v>
      </c>
      <c r="N1264" s="114" cm="1">
        <f t="array" ref="N1264:W1264">(TRANSPOSE(MMULT(幕後結果!$AB$37:$AK$46, TRANSPOSE(N263:W263))))</f>
        <v>1.407077279247769</v>
      </c>
      <c r="O1264" s="114">
        <v>1.8179488617032151</v>
      </c>
      <c r="P1264" s="114">
        <v>-0.17462089541688663</v>
      </c>
      <c r="Q1264" s="114">
        <v>0.41664356448661843</v>
      </c>
      <c r="R1264" s="114">
        <v>-0.53055596892736667</v>
      </c>
      <c r="S1264" s="114">
        <v>-2.2637489936900819</v>
      </c>
      <c r="T1264" s="114">
        <v>1.295462008568524</v>
      </c>
      <c r="U1264" s="114">
        <v>-0.38048855168746099</v>
      </c>
      <c r="V1264" s="114">
        <v>0.27933806492696517</v>
      </c>
      <c r="W1264" s="36">
        <v>0.90066453398595692</v>
      </c>
    </row>
    <row r="1265" spans="1:23" ht="19">
      <c r="A1265" s="81">
        <v>263</v>
      </c>
      <c r="B1265" s="114">
        <v>0.30151370801780963</v>
      </c>
      <c r="C1265" s="114">
        <v>0.76760085112020815</v>
      </c>
      <c r="D1265" s="114">
        <v>0.40409541015965478</v>
      </c>
      <c r="E1265" s="114">
        <v>0.67660463532459159</v>
      </c>
      <c r="F1265" s="114">
        <v>0.77652714589739524</v>
      </c>
      <c r="G1265" s="114">
        <v>0.41423923429373555</v>
      </c>
      <c r="H1265" s="114">
        <v>4.6681427744356796E-2</v>
      </c>
      <c r="I1265" s="114">
        <v>0.26176528690028356</v>
      </c>
      <c r="J1265" s="114">
        <v>0.72799463376745988</v>
      </c>
      <c r="K1265" s="44">
        <v>0.26777864893206171</v>
      </c>
      <c r="M1265" s="37">
        <v>263</v>
      </c>
      <c r="N1265" s="114" cm="1">
        <f t="array" ref="N1265:W1265">(TRANSPOSE(MMULT(幕後結果!$AB$37:$AK$46, TRANSPOSE(N264:W264))))</f>
        <v>0.68912672241307238</v>
      </c>
      <c r="O1265" s="114">
        <v>-1.4379864903889351E-2</v>
      </c>
      <c r="P1265" s="114">
        <v>0.43235277645167047</v>
      </c>
      <c r="Q1265" s="114">
        <v>0.50911535529294616</v>
      </c>
      <c r="R1265" s="114">
        <v>-0.79111883581394893</v>
      </c>
      <c r="S1265" s="114">
        <v>-0.40452884271275558</v>
      </c>
      <c r="T1265" s="114">
        <v>-0.99997387976824081</v>
      </c>
      <c r="U1265" s="114">
        <v>0.83133834937104534</v>
      </c>
      <c r="V1265" s="114">
        <v>-0.5883507217851851</v>
      </c>
      <c r="W1265" s="36">
        <v>-1.1723568623401839</v>
      </c>
    </row>
    <row r="1266" spans="1:23" ht="19">
      <c r="A1266" s="81">
        <v>264</v>
      </c>
      <c r="B1266" s="114">
        <v>0.89046600240060703</v>
      </c>
      <c r="C1266" s="114">
        <v>0.77938041971725358</v>
      </c>
      <c r="D1266" s="114">
        <v>0.98369501766482847</v>
      </c>
      <c r="E1266" s="114">
        <v>0.17706389979227977</v>
      </c>
      <c r="F1266" s="114">
        <v>3.4993460384108444E-2</v>
      </c>
      <c r="G1266" s="114">
        <v>0.43241046893855573</v>
      </c>
      <c r="H1266" s="114">
        <v>0.34508882370428573</v>
      </c>
      <c r="I1266" s="114">
        <v>0.54606888773919704</v>
      </c>
      <c r="J1266" s="114">
        <v>0.14298408496042003</v>
      </c>
      <c r="K1266" s="44">
        <v>0.72825915294736476</v>
      </c>
      <c r="M1266" s="37">
        <v>264</v>
      </c>
      <c r="N1266" s="114" cm="1">
        <f t="array" ref="N1266:W1266">(TRANSPOSE(MMULT(幕後結果!$AB$37:$AK$46, TRANSPOSE(N265:W265))))</f>
        <v>1.0219217381211025</v>
      </c>
      <c r="O1266" s="114">
        <v>-0.46292358240801429</v>
      </c>
      <c r="P1266" s="114">
        <v>-0.93226453841080181</v>
      </c>
      <c r="Q1266" s="114">
        <v>0.6363694465628692</v>
      </c>
      <c r="R1266" s="114">
        <v>1.4338092523258565</v>
      </c>
      <c r="S1266" s="114">
        <v>0.56475580189511176</v>
      </c>
      <c r="T1266" s="114">
        <v>1.0842823402373269</v>
      </c>
      <c r="U1266" s="114">
        <v>0.69664712440945031</v>
      </c>
      <c r="V1266" s="114">
        <v>0.45676256377856556</v>
      </c>
      <c r="W1266" s="36">
        <v>2.5626216744595948E-2</v>
      </c>
    </row>
    <row r="1267" spans="1:23" ht="19">
      <c r="A1267" s="81">
        <v>265</v>
      </c>
      <c r="B1267" s="114">
        <v>0.11218356903407312</v>
      </c>
      <c r="C1267" s="114">
        <v>0.39741357809334943</v>
      </c>
      <c r="D1267" s="114">
        <v>0.71061942217199947</v>
      </c>
      <c r="E1267" s="114">
        <v>0.66719149498146835</v>
      </c>
      <c r="F1267" s="114">
        <v>0.29634847392697261</v>
      </c>
      <c r="G1267" s="114">
        <v>0.42791511495039392</v>
      </c>
      <c r="H1267" s="114">
        <v>0.80984426389195496</v>
      </c>
      <c r="I1267" s="114">
        <v>7.526235275862514E-2</v>
      </c>
      <c r="J1267" s="114">
        <v>4.6587003254156656E-2</v>
      </c>
      <c r="K1267" s="44">
        <v>0.32628271656552754</v>
      </c>
      <c r="M1267" s="37">
        <v>265</v>
      </c>
      <c r="N1267" s="114" cm="1">
        <f t="array" ref="N1267:W1267">(TRANSPOSE(MMULT(幕後結果!$AB$37:$AK$46, TRANSPOSE(N266:W266))))</f>
        <v>1.0922019952992703</v>
      </c>
      <c r="O1267" s="114">
        <v>-1.1766265224879966</v>
      </c>
      <c r="P1267" s="114">
        <v>1.0638523721080912</v>
      </c>
      <c r="Q1267" s="114">
        <v>-1.0534402025363043</v>
      </c>
      <c r="R1267" s="114">
        <v>0.68571896199360127</v>
      </c>
      <c r="S1267" s="114">
        <v>0.81784304324599377</v>
      </c>
      <c r="T1267" s="114">
        <v>-0.72896023027278889</v>
      </c>
      <c r="U1267" s="114">
        <v>-0.51722834751394964</v>
      </c>
      <c r="V1267" s="114">
        <v>0.42864026749103695</v>
      </c>
      <c r="W1267" s="36">
        <v>-0.14925226057448637</v>
      </c>
    </row>
    <row r="1268" spans="1:23" ht="19">
      <c r="A1268" s="81">
        <v>266</v>
      </c>
      <c r="B1268" s="114">
        <v>0.97492328669471773</v>
      </c>
      <c r="C1268" s="114">
        <v>0.3355643422725032</v>
      </c>
      <c r="D1268" s="114">
        <v>0.82867584381423942</v>
      </c>
      <c r="E1268" s="114">
        <v>0.3185675992899184</v>
      </c>
      <c r="F1268" s="114">
        <v>0.34101181784757584</v>
      </c>
      <c r="G1268" s="114">
        <v>0.87482033809391213</v>
      </c>
      <c r="H1268" s="114">
        <v>0.22529768208788226</v>
      </c>
      <c r="I1268" s="114">
        <v>0.62083652840937931</v>
      </c>
      <c r="J1268" s="114">
        <v>0.77558176594960293</v>
      </c>
      <c r="K1268" s="44">
        <v>0.27844563320558713</v>
      </c>
      <c r="M1268" s="37">
        <v>266</v>
      </c>
      <c r="N1268" s="114" cm="1">
        <f t="array" ref="N1268:W1268">(TRANSPOSE(MMULT(幕後結果!$AB$37:$AK$46, TRANSPOSE(N267:W267))))</f>
        <v>0.9884951266940748</v>
      </c>
      <c r="O1268" s="114">
        <v>-0.18093237678872809</v>
      </c>
      <c r="P1268" s="114">
        <v>-0.32453725394443583</v>
      </c>
      <c r="Q1268" s="114">
        <v>-0.59630669175277407</v>
      </c>
      <c r="R1268" s="114">
        <v>0.15193340061696897</v>
      </c>
      <c r="S1268" s="114">
        <v>0.32293013260225772</v>
      </c>
      <c r="T1268" s="114">
        <v>-0.69508613233081773</v>
      </c>
      <c r="U1268" s="114">
        <v>-0.89599148531116279</v>
      </c>
      <c r="V1268" s="114">
        <v>0.17156355207749596</v>
      </c>
      <c r="W1268" s="36">
        <v>-0.3499959494174415</v>
      </c>
    </row>
    <row r="1269" spans="1:23" ht="19">
      <c r="A1269" s="81">
        <v>267</v>
      </c>
      <c r="B1269" s="114">
        <v>0.29505455286178406</v>
      </c>
      <c r="C1269" s="114">
        <v>9.7997742327866399E-2</v>
      </c>
      <c r="D1269" s="114">
        <v>0.98892790232713645</v>
      </c>
      <c r="E1269" s="114">
        <v>0.89264927282737827</v>
      </c>
      <c r="F1269" s="114">
        <v>0.82975517141225219</v>
      </c>
      <c r="G1269" s="114">
        <v>0.22542587185174989</v>
      </c>
      <c r="H1269" s="114">
        <v>0.29877869566956639</v>
      </c>
      <c r="I1269" s="114">
        <v>0.97605535689171274</v>
      </c>
      <c r="J1269" s="114">
        <v>0.52735496239964985</v>
      </c>
      <c r="K1269" s="44">
        <v>0.36119202792075344</v>
      </c>
      <c r="M1269" s="37">
        <v>267</v>
      </c>
      <c r="N1269" s="114" cm="1">
        <f t="array" ref="N1269:W1269">(TRANSPOSE(MMULT(幕後結果!$AB$37:$AK$46, TRANSPOSE(N268:W268))))</f>
        <v>0.56672788435473354</v>
      </c>
      <c r="O1269" s="114">
        <v>-0.99490266218344736</v>
      </c>
      <c r="P1269" s="114">
        <v>-1.7519821226259433</v>
      </c>
      <c r="Q1269" s="114">
        <v>-4.7392974529762322E-2</v>
      </c>
      <c r="R1269" s="114">
        <v>1.3093370198862009</v>
      </c>
      <c r="S1269" s="114">
        <v>-1.1920964918635315</v>
      </c>
      <c r="T1269" s="114">
        <v>0.27082290911260176</v>
      </c>
      <c r="U1269" s="114">
        <v>-0.91784950534958731</v>
      </c>
      <c r="V1269" s="114">
        <v>0.90479584390253609</v>
      </c>
      <c r="W1269" s="36">
        <v>0.48062101254060458</v>
      </c>
    </row>
    <row r="1270" spans="1:23" ht="19">
      <c r="A1270" s="81">
        <v>268</v>
      </c>
      <c r="B1270" s="114">
        <v>0.15111083486026611</v>
      </c>
      <c r="C1270" s="114">
        <v>0.39459858048067864</v>
      </c>
      <c r="D1270" s="114">
        <v>0.2225894224713536</v>
      </c>
      <c r="E1270" s="114">
        <v>0.96920524679154196</v>
      </c>
      <c r="F1270" s="114">
        <v>0.6980463976930591</v>
      </c>
      <c r="G1270" s="114">
        <v>0.50051869308448538</v>
      </c>
      <c r="H1270" s="114">
        <v>0.14656884765322364</v>
      </c>
      <c r="I1270" s="114">
        <v>0.19545651040264889</v>
      </c>
      <c r="J1270" s="114">
        <v>0.92320706474430647</v>
      </c>
      <c r="K1270" s="44">
        <v>0.24464651746094801</v>
      </c>
      <c r="M1270" s="37">
        <v>268</v>
      </c>
      <c r="N1270" s="114" cm="1">
        <f t="array" ref="N1270:W1270">(TRANSPOSE(MMULT(幕後結果!$AB$37:$AK$46, TRANSPOSE(N269:W269))))</f>
        <v>-0.80198361720823996</v>
      </c>
      <c r="O1270" s="114">
        <v>-0.67938923002959828</v>
      </c>
      <c r="P1270" s="114">
        <v>-0.38839672068511216</v>
      </c>
      <c r="Q1270" s="114">
        <v>-0.32884464619948922</v>
      </c>
      <c r="R1270" s="114">
        <v>-1.806149330537131</v>
      </c>
      <c r="S1270" s="114">
        <v>-1.5782551195443739</v>
      </c>
      <c r="T1270" s="114">
        <v>0.22301940583001356</v>
      </c>
      <c r="U1270" s="114">
        <v>-1.6363118586422472</v>
      </c>
      <c r="V1270" s="114">
        <v>-0.91987711661600424</v>
      </c>
      <c r="W1270" s="36">
        <v>-1.035171023407389</v>
      </c>
    </row>
    <row r="1271" spans="1:23" ht="19">
      <c r="A1271" s="81">
        <v>269</v>
      </c>
      <c r="B1271" s="114">
        <v>0.7072882859307501</v>
      </c>
      <c r="C1271" s="114">
        <v>0.44943949404208894</v>
      </c>
      <c r="D1271" s="114">
        <v>0.9163961690293867</v>
      </c>
      <c r="E1271" s="114">
        <v>0.33507635695518689</v>
      </c>
      <c r="F1271" s="114">
        <v>0.3992621556024134</v>
      </c>
      <c r="G1271" s="114">
        <v>0.82722868880129186</v>
      </c>
      <c r="H1271" s="114">
        <v>0.18705547280421131</v>
      </c>
      <c r="I1271" s="114">
        <v>0.496126139833311</v>
      </c>
      <c r="J1271" s="114">
        <v>0.10692678196315075</v>
      </c>
      <c r="K1271" s="44">
        <v>0.17994718246972052</v>
      </c>
      <c r="M1271" s="37">
        <v>269</v>
      </c>
      <c r="N1271" s="114" cm="1">
        <f t="array" ref="N1271:W1271">(TRANSPOSE(MMULT(幕後結果!$AB$37:$AK$46, TRANSPOSE(N270:W270))))</f>
        <v>1.0031290419324912</v>
      </c>
      <c r="O1271" s="114">
        <v>-1.8551552727910814</v>
      </c>
      <c r="P1271" s="114">
        <v>0.46466535628586542</v>
      </c>
      <c r="Q1271" s="114">
        <v>0.50599840933541018</v>
      </c>
      <c r="R1271" s="114">
        <v>-2.2196473941320582</v>
      </c>
      <c r="S1271" s="114">
        <v>4.029822508171399E-2</v>
      </c>
      <c r="T1271" s="114">
        <v>0.86330653877916952</v>
      </c>
      <c r="U1271" s="114">
        <v>0.15842549003171288</v>
      </c>
      <c r="V1271" s="114">
        <v>1.3200257868273346</v>
      </c>
      <c r="W1271" s="36">
        <v>-0.73421597475262601</v>
      </c>
    </row>
    <row r="1272" spans="1:23" ht="19">
      <c r="A1272" s="81">
        <v>270</v>
      </c>
      <c r="B1272" s="114">
        <v>0.55223431887704066</v>
      </c>
      <c r="C1272" s="114">
        <v>0.78149350049327548</v>
      </c>
      <c r="D1272" s="114">
        <v>0.3066631364707102</v>
      </c>
      <c r="E1272" s="114">
        <v>0.72905892833559038</v>
      </c>
      <c r="F1272" s="114">
        <v>0.86137977019705247</v>
      </c>
      <c r="G1272" s="114">
        <v>0.73472280529703604</v>
      </c>
      <c r="H1272" s="114">
        <v>0.56711832144678853</v>
      </c>
      <c r="I1272" s="114">
        <v>0.20721993689562734</v>
      </c>
      <c r="J1272" s="114">
        <v>0.88287470798852086</v>
      </c>
      <c r="K1272" s="44">
        <v>5.7680653467980791E-2</v>
      </c>
      <c r="M1272" s="37">
        <v>270</v>
      </c>
      <c r="N1272" s="114" cm="1">
        <f t="array" ref="N1272:W1272">(TRANSPOSE(MMULT(幕後結果!$AB$37:$AK$46, TRANSPOSE(N271:W271))))</f>
        <v>-8.7866986371309519E-2</v>
      </c>
      <c r="O1272" s="114">
        <v>0.31838792213048811</v>
      </c>
      <c r="P1272" s="114">
        <v>2.3182086060571661</v>
      </c>
      <c r="Q1272" s="114">
        <v>0.83564957963601039</v>
      </c>
      <c r="R1272" s="114">
        <v>-0.30487511799098699</v>
      </c>
      <c r="S1272" s="114">
        <v>1.5722659691079516E-2</v>
      </c>
      <c r="T1272" s="114">
        <v>0.60998756988395342</v>
      </c>
      <c r="U1272" s="114">
        <v>0.69003674077486843</v>
      </c>
      <c r="V1272" s="114">
        <v>1.1783270412662643</v>
      </c>
      <c r="W1272" s="36">
        <v>1.4109906633463414</v>
      </c>
    </row>
    <row r="1273" spans="1:23" ht="19">
      <c r="A1273" s="81">
        <v>271</v>
      </c>
      <c r="B1273" s="114">
        <v>2.3908151515200204E-2</v>
      </c>
      <c r="C1273" s="114">
        <v>0.69048676010503174</v>
      </c>
      <c r="D1273" s="114">
        <v>0.51132633980470477</v>
      </c>
      <c r="E1273" s="114">
        <v>0.31841301753351225</v>
      </c>
      <c r="F1273" s="114">
        <v>0.11039608520612343</v>
      </c>
      <c r="G1273" s="114">
        <v>0.47468850977140264</v>
      </c>
      <c r="H1273" s="114">
        <v>0.69413847889126212</v>
      </c>
      <c r="I1273" s="114">
        <v>0.49208794537005018</v>
      </c>
      <c r="J1273" s="114">
        <v>0.83135207296606572</v>
      </c>
      <c r="K1273" s="44">
        <v>0.61017804093519734</v>
      </c>
      <c r="M1273" s="37">
        <v>271</v>
      </c>
      <c r="N1273" s="114" cm="1">
        <f t="array" ref="N1273:W1273">(TRANSPOSE(MMULT(幕後結果!$AB$37:$AK$46, TRANSPOSE(N272:W272))))</f>
        <v>-0.57498336505810554</v>
      </c>
      <c r="O1273" s="114">
        <v>-0.86005173690037318</v>
      </c>
      <c r="P1273" s="114">
        <v>-2.8020494610972169E-2</v>
      </c>
      <c r="Q1273" s="114">
        <v>-1.1783952193692531</v>
      </c>
      <c r="R1273" s="114">
        <v>-0.59590292652851518</v>
      </c>
      <c r="S1273" s="114">
        <v>-0.70538108644458453</v>
      </c>
      <c r="T1273" s="114">
        <v>0.13695574508298627</v>
      </c>
      <c r="U1273" s="114">
        <v>-1.7135824288220429</v>
      </c>
      <c r="V1273" s="114">
        <v>4.845775743769816E-2</v>
      </c>
      <c r="W1273" s="36">
        <v>-0.31497553071460571</v>
      </c>
    </row>
    <row r="1274" spans="1:23" ht="19">
      <c r="A1274" s="81">
        <v>272</v>
      </c>
      <c r="B1274" s="114">
        <v>0.60035686290207191</v>
      </c>
      <c r="C1274" s="114">
        <v>0.61934954637244388</v>
      </c>
      <c r="D1274" s="114">
        <v>0.46904682369649464</v>
      </c>
      <c r="E1274" s="114">
        <v>0.97293086072780355</v>
      </c>
      <c r="F1274" s="114">
        <v>0.87943234761873601</v>
      </c>
      <c r="G1274" s="114">
        <v>0.25513034396193501</v>
      </c>
      <c r="H1274" s="114">
        <v>0.45009455884808691</v>
      </c>
      <c r="I1274" s="114">
        <v>0.85472464311043184</v>
      </c>
      <c r="J1274" s="114">
        <v>0.84923551001088171</v>
      </c>
      <c r="K1274" s="44">
        <v>0.1834984417589014</v>
      </c>
      <c r="M1274" s="37">
        <v>272</v>
      </c>
      <c r="N1274" s="114" cm="1">
        <f t="array" ref="N1274:W1274">(TRANSPOSE(MMULT(幕後結果!$AB$37:$AK$46, TRANSPOSE(N273:W273))))</f>
        <v>1.3144297466827395</v>
      </c>
      <c r="O1274" s="114">
        <v>1.0829695050492527E-2</v>
      </c>
      <c r="P1274" s="114">
        <v>0.75759055195990754</v>
      </c>
      <c r="Q1274" s="114">
        <v>-0.81396536811592002</v>
      </c>
      <c r="R1274" s="114">
        <v>1.6829486446693156</v>
      </c>
      <c r="S1274" s="114">
        <v>-0.4464841118642815</v>
      </c>
      <c r="T1274" s="114">
        <v>-1.6139102533197272</v>
      </c>
      <c r="U1274" s="114">
        <v>0.27409367561606085</v>
      </c>
      <c r="V1274" s="114">
        <v>1.2257997200177182</v>
      </c>
      <c r="W1274" s="36">
        <v>2.0775925960459585</v>
      </c>
    </row>
    <row r="1275" spans="1:23" ht="19">
      <c r="A1275" s="81">
        <v>273</v>
      </c>
      <c r="B1275" s="114">
        <v>0.42957828957237343</v>
      </c>
      <c r="C1275" s="114">
        <v>0.42872189101887326</v>
      </c>
      <c r="D1275" s="114">
        <v>1.2044167479728252E-2</v>
      </c>
      <c r="E1275" s="114">
        <v>0.51059328416164629</v>
      </c>
      <c r="F1275" s="114">
        <v>0.91640769794869636</v>
      </c>
      <c r="G1275" s="114">
        <v>0.22200589479570598</v>
      </c>
      <c r="H1275" s="114">
        <v>0.20707596333156553</v>
      </c>
      <c r="I1275" s="114">
        <v>0.77895390499895711</v>
      </c>
      <c r="J1275" s="114">
        <v>0.26900182681302298</v>
      </c>
      <c r="K1275" s="44">
        <v>0.14133021488113839</v>
      </c>
      <c r="M1275" s="37">
        <v>273</v>
      </c>
      <c r="N1275" s="114" cm="1">
        <f t="array" ref="N1275:W1275">(TRANSPOSE(MMULT(幕後結果!$AB$37:$AK$46, TRANSPOSE(N274:W274))))</f>
        <v>0.34255502117290276</v>
      </c>
      <c r="O1275" s="114">
        <v>-1.5587581845209681</v>
      </c>
      <c r="P1275" s="114">
        <v>1.4864935053163149</v>
      </c>
      <c r="Q1275" s="114">
        <v>-0.69419274106469453</v>
      </c>
      <c r="R1275" s="114">
        <v>-0.25680715289103651</v>
      </c>
      <c r="S1275" s="114">
        <v>-1.0086785193939412</v>
      </c>
      <c r="T1275" s="114">
        <v>-1.123016735432695</v>
      </c>
      <c r="U1275" s="114">
        <v>-1.3556118970344786</v>
      </c>
      <c r="V1275" s="114">
        <v>0.27593210545501023</v>
      </c>
      <c r="W1275" s="36">
        <v>-1.3269680418140428</v>
      </c>
    </row>
    <row r="1276" spans="1:23" ht="19">
      <c r="A1276" s="81">
        <v>274</v>
      </c>
      <c r="B1276" s="114">
        <v>0.2988415585569244</v>
      </c>
      <c r="C1276" s="114">
        <v>0.3536883747441335</v>
      </c>
      <c r="D1276" s="114">
        <v>0.78735460424098425</v>
      </c>
      <c r="E1276" s="114">
        <v>0.76407924940298311</v>
      </c>
      <c r="F1276" s="114">
        <v>0.71750437165384628</v>
      </c>
      <c r="G1276" s="114">
        <v>0.66902508920102943</v>
      </c>
      <c r="H1276" s="114">
        <v>0.14783887410175045</v>
      </c>
      <c r="I1276" s="114">
        <v>3.2351659432814373E-2</v>
      </c>
      <c r="J1276" s="114">
        <v>0.87368164001246607</v>
      </c>
      <c r="K1276" s="44">
        <v>0.74197908504385102</v>
      </c>
      <c r="M1276" s="37">
        <v>274</v>
      </c>
      <c r="N1276" s="114" cm="1">
        <f t="array" ref="N1276:W1276">(TRANSPOSE(MMULT(幕後結果!$AB$37:$AK$46, TRANSPOSE(N275:W275))))</f>
        <v>1.2167321713902723</v>
      </c>
      <c r="O1276" s="114">
        <v>-0.31648767234505359</v>
      </c>
      <c r="P1276" s="114">
        <v>-0.4013141022417287</v>
      </c>
      <c r="Q1276" s="114">
        <v>-0.10431050762994482</v>
      </c>
      <c r="R1276" s="114">
        <v>0.14321185855967408</v>
      </c>
      <c r="S1276" s="114">
        <v>1.1521243636604153</v>
      </c>
      <c r="T1276" s="114">
        <v>0.8624434445148127</v>
      </c>
      <c r="U1276" s="114">
        <v>0.41593777861305725</v>
      </c>
      <c r="V1276" s="114">
        <v>9.6816283215500343E-2</v>
      </c>
      <c r="W1276" s="36">
        <v>1.5945692969537042</v>
      </c>
    </row>
    <row r="1277" spans="1:23" ht="19">
      <c r="A1277" s="81">
        <v>275</v>
      </c>
      <c r="B1277" s="114">
        <v>0.43125808034856528</v>
      </c>
      <c r="C1277" s="114">
        <v>0.55860504211292761</v>
      </c>
      <c r="D1277" s="114">
        <v>0.70568623389741769</v>
      </c>
      <c r="E1277" s="114">
        <v>0.44974136324021563</v>
      </c>
      <c r="F1277" s="114">
        <v>0.23857230101180638</v>
      </c>
      <c r="G1277" s="114">
        <v>0.12291762807376894</v>
      </c>
      <c r="H1277" s="114">
        <v>0.83829912234270099</v>
      </c>
      <c r="I1277" s="114">
        <v>0.28897689168427765</v>
      </c>
      <c r="J1277" s="114">
        <v>0.75360067946447273</v>
      </c>
      <c r="K1277" s="44">
        <v>0.70911274358849274</v>
      </c>
      <c r="M1277" s="37">
        <v>275</v>
      </c>
      <c r="N1277" s="114" cm="1">
        <f t="array" ref="N1277:W1277">(TRANSPOSE(MMULT(幕後結果!$AB$37:$AK$46, TRANSPOSE(N276:W276))))</f>
        <v>-0.27033905366632777</v>
      </c>
      <c r="O1277" s="114">
        <v>1.5271861636385129</v>
      </c>
      <c r="P1277" s="114">
        <v>-4.1547254974431194E-2</v>
      </c>
      <c r="Q1277" s="114">
        <v>0.62850737615508656</v>
      </c>
      <c r="R1277" s="114">
        <v>-0.72233962275992503</v>
      </c>
      <c r="S1277" s="114">
        <v>0.74652386000012716</v>
      </c>
      <c r="T1277" s="114">
        <v>0.36536110250377929</v>
      </c>
      <c r="U1277" s="114">
        <v>0.80374916420565146</v>
      </c>
      <c r="V1277" s="114">
        <v>0.49994715327388706</v>
      </c>
      <c r="W1277" s="36">
        <v>-0.38571295565072505</v>
      </c>
    </row>
    <row r="1278" spans="1:23" ht="19">
      <c r="A1278" s="81">
        <v>276</v>
      </c>
      <c r="B1278" s="114">
        <v>0.82908569933155074</v>
      </c>
      <c r="C1278" s="114">
        <v>0.99243429006672956</v>
      </c>
      <c r="D1278" s="114">
        <v>0.42828986171272221</v>
      </c>
      <c r="E1278" s="114">
        <v>0.94331408893051538</v>
      </c>
      <c r="F1278" s="114">
        <v>0.27956977607001909</v>
      </c>
      <c r="G1278" s="114">
        <v>0.18263794579540527</v>
      </c>
      <c r="H1278" s="114">
        <v>0.33471059346050547</v>
      </c>
      <c r="I1278" s="114">
        <v>0.45158801154717043</v>
      </c>
      <c r="J1278" s="114">
        <v>0.42409701071021932</v>
      </c>
      <c r="K1278" s="44">
        <v>0.16540929670648308</v>
      </c>
      <c r="M1278" s="37">
        <v>276</v>
      </c>
      <c r="N1278" s="114" cm="1">
        <f t="array" ref="N1278:W1278">(TRANSPOSE(MMULT(幕後結果!$AB$37:$AK$46, TRANSPOSE(N277:W277))))</f>
        <v>-8.5201234540724993E-2</v>
      </c>
      <c r="O1278" s="114">
        <v>-0.22056428579031392</v>
      </c>
      <c r="P1278" s="114">
        <v>-6.2620764133373558E-2</v>
      </c>
      <c r="Q1278" s="114">
        <v>-0.81134550314054532</v>
      </c>
      <c r="R1278" s="114">
        <v>-2.5036500348766961</v>
      </c>
      <c r="S1278" s="114">
        <v>-0.72754480727480719</v>
      </c>
      <c r="T1278" s="114">
        <v>-0.16160650420794292</v>
      </c>
      <c r="U1278" s="114">
        <v>-2.4646333186205531</v>
      </c>
      <c r="V1278" s="114">
        <v>6.8335244592128919E-2</v>
      </c>
      <c r="W1278" s="36">
        <v>-0.41663095954747997</v>
      </c>
    </row>
    <row r="1279" spans="1:23" ht="19">
      <c r="A1279" s="81">
        <v>277</v>
      </c>
      <c r="B1279" s="114">
        <v>0.39849039633019534</v>
      </c>
      <c r="C1279" s="114">
        <v>0.61571336836643531</v>
      </c>
      <c r="D1279" s="114">
        <v>0.44157704764549388</v>
      </c>
      <c r="E1279" s="114">
        <v>0.97557632644691794</v>
      </c>
      <c r="F1279" s="114">
        <v>0.28717263023611506</v>
      </c>
      <c r="G1279" s="114">
        <v>0.12637636019749721</v>
      </c>
      <c r="H1279" s="114">
        <v>0.26707682466097293</v>
      </c>
      <c r="I1279" s="114">
        <v>0.38114496058937597</v>
      </c>
      <c r="J1279" s="114">
        <v>0.11660967941032574</v>
      </c>
      <c r="K1279" s="44">
        <v>6.3017383651419401E-2</v>
      </c>
      <c r="M1279" s="37">
        <v>277</v>
      </c>
      <c r="N1279" s="114" cm="1">
        <f t="array" ref="N1279:W1279">(TRANSPOSE(MMULT(幕後結果!$AB$37:$AK$46, TRANSPOSE(N278:W278))))</f>
        <v>-0.5397986874015992</v>
      </c>
      <c r="O1279" s="114">
        <v>-0.26150637209971478</v>
      </c>
      <c r="P1279" s="114">
        <v>1.438842535571758</v>
      </c>
      <c r="Q1279" s="114">
        <v>1.3048841374559432</v>
      </c>
      <c r="R1279" s="114">
        <v>1.0221703103311277</v>
      </c>
      <c r="S1279" s="114">
        <v>0.16884757068127049</v>
      </c>
      <c r="T1279" s="114">
        <v>-0.69316435137176402</v>
      </c>
      <c r="U1279" s="114">
        <v>0.68644486552736272</v>
      </c>
      <c r="V1279" s="114">
        <v>-1.5277188528892184E-2</v>
      </c>
      <c r="W1279" s="36">
        <v>2.467318404592965</v>
      </c>
    </row>
    <row r="1280" spans="1:23" ht="19">
      <c r="A1280" s="81">
        <v>278</v>
      </c>
      <c r="B1280" s="114">
        <v>1.6673487717589808E-2</v>
      </c>
      <c r="C1280" s="114">
        <v>0.79423101863941614</v>
      </c>
      <c r="D1280" s="114">
        <v>0.50008739671697655</v>
      </c>
      <c r="E1280" s="114">
        <v>0.47224198995042244</v>
      </c>
      <c r="F1280" s="114">
        <v>0.39162382417316044</v>
      </c>
      <c r="G1280" s="114">
        <v>0.85525822732069301</v>
      </c>
      <c r="H1280" s="114">
        <v>9.7935037687199911E-2</v>
      </c>
      <c r="I1280" s="114">
        <v>0.80339843254134102</v>
      </c>
      <c r="J1280" s="114">
        <v>7.5780756316602416E-2</v>
      </c>
      <c r="K1280" s="44">
        <v>0.99468653703906962</v>
      </c>
      <c r="M1280" s="37">
        <v>278</v>
      </c>
      <c r="N1280" s="114" cm="1">
        <f t="array" ref="N1280:W1280">(TRANSPOSE(MMULT(幕後結果!$AB$37:$AK$46, TRANSPOSE(N279:W279))))</f>
        <v>-1.2161754424317746</v>
      </c>
      <c r="O1280" s="114">
        <v>0.32519529283812598</v>
      </c>
      <c r="P1280" s="114">
        <v>0.58283151659737087</v>
      </c>
      <c r="Q1280" s="114">
        <v>-1.4869915244679164</v>
      </c>
      <c r="R1280" s="114">
        <v>1.1759756076413814</v>
      </c>
      <c r="S1280" s="114">
        <v>-0.84759788968863903</v>
      </c>
      <c r="T1280" s="114">
        <v>-0.26337747428753738</v>
      </c>
      <c r="U1280" s="114">
        <v>-0.75301110219280165</v>
      </c>
      <c r="V1280" s="114">
        <v>1.2968235009252358</v>
      </c>
      <c r="W1280" s="36">
        <v>1.7823097388135536</v>
      </c>
    </row>
    <row r="1281" spans="1:23" ht="19">
      <c r="A1281" s="81">
        <v>279</v>
      </c>
      <c r="B1281" s="114">
        <v>0.43305609608327966</v>
      </c>
      <c r="C1281" s="114">
        <v>0.29992418786017461</v>
      </c>
      <c r="D1281" s="114">
        <v>0.66614051992357615</v>
      </c>
      <c r="E1281" s="114">
        <v>0.53974518979861474</v>
      </c>
      <c r="F1281" s="114">
        <v>2.6249969517620375E-2</v>
      </c>
      <c r="G1281" s="114">
        <v>0.92671420476568134</v>
      </c>
      <c r="H1281" s="114">
        <v>0.31745583941402544</v>
      </c>
      <c r="I1281" s="114">
        <v>0.41298916717474898</v>
      </c>
      <c r="J1281" s="114">
        <v>0.46597868644236096</v>
      </c>
      <c r="K1281" s="44">
        <v>0.88301555616514094</v>
      </c>
      <c r="M1281" s="37">
        <v>279</v>
      </c>
      <c r="N1281" s="114" cm="1">
        <f t="array" ref="N1281:W1281">(TRANSPOSE(MMULT(幕後結果!$AB$37:$AK$46, TRANSPOSE(N280:W280))))</f>
        <v>-0.57830915022760832</v>
      </c>
      <c r="O1281" s="114">
        <v>-0.57349464904577152</v>
      </c>
      <c r="P1281" s="114">
        <v>-1.8598663830599773</v>
      </c>
      <c r="Q1281" s="114">
        <v>5.6789863383949868E-2</v>
      </c>
      <c r="R1281" s="114">
        <v>-0.47888830417934858</v>
      </c>
      <c r="S1281" s="114">
        <v>1.819278786252392</v>
      </c>
      <c r="T1281" s="114">
        <v>-0.36908794995303185</v>
      </c>
      <c r="U1281" s="114">
        <v>7.4272861021886155E-2</v>
      </c>
      <c r="V1281" s="114">
        <v>-0.22736277993096812</v>
      </c>
      <c r="W1281" s="36">
        <v>-0.78853399148751691</v>
      </c>
    </row>
    <row r="1282" spans="1:23" ht="19">
      <c r="A1282" s="81">
        <v>280</v>
      </c>
      <c r="B1282" s="114">
        <v>0.17199580082606825</v>
      </c>
      <c r="C1282" s="114">
        <v>0.45662142670686956</v>
      </c>
      <c r="D1282" s="114">
        <v>0.54454820192683528</v>
      </c>
      <c r="E1282" s="114">
        <v>0.23743438737497535</v>
      </c>
      <c r="F1282" s="114">
        <v>0.37526853997971332</v>
      </c>
      <c r="G1282" s="114">
        <v>0.85423474041822911</v>
      </c>
      <c r="H1282" s="114">
        <v>0.37061949022160379</v>
      </c>
      <c r="I1282" s="114">
        <v>0.58940767434277741</v>
      </c>
      <c r="J1282" s="114">
        <v>0.85365383150647656</v>
      </c>
      <c r="K1282" s="44">
        <v>1.2070892182742821E-2</v>
      </c>
      <c r="M1282" s="37">
        <v>280</v>
      </c>
      <c r="N1282" s="114" cm="1">
        <f t="array" ref="N1282:W1282">(TRANSPOSE(MMULT(幕後結果!$AB$37:$AK$46, TRANSPOSE(N281:W281))))</f>
        <v>0.23343827789050597</v>
      </c>
      <c r="O1282" s="114">
        <v>0.70102763477065544</v>
      </c>
      <c r="P1282" s="114">
        <v>0.1916328431206166</v>
      </c>
      <c r="Q1282" s="114">
        <v>1.9500101876895326</v>
      </c>
      <c r="R1282" s="114">
        <v>-0.65055956370621737</v>
      </c>
      <c r="S1282" s="114">
        <v>1.6773971287301561</v>
      </c>
      <c r="T1282" s="114">
        <v>0.92774576053898272</v>
      </c>
      <c r="U1282" s="114">
        <v>1.4848743469076413</v>
      </c>
      <c r="V1282" s="114">
        <v>-0.16446063417381718</v>
      </c>
      <c r="W1282" s="36">
        <v>1.7617047476086172</v>
      </c>
    </row>
    <row r="1283" spans="1:23" ht="19">
      <c r="A1283" s="81">
        <v>281</v>
      </c>
      <c r="B1283" s="114">
        <v>0.84511139242089861</v>
      </c>
      <c r="C1283" s="114">
        <v>0.90468899983007423</v>
      </c>
      <c r="D1283" s="114">
        <v>0.97339644906110179</v>
      </c>
      <c r="E1283" s="114">
        <v>0.84149712752861405</v>
      </c>
      <c r="F1283" s="114">
        <v>0.98697242099918547</v>
      </c>
      <c r="G1283" s="114">
        <v>0.24285787848989493</v>
      </c>
      <c r="H1283" s="114">
        <v>0.21344575377446184</v>
      </c>
      <c r="I1283" s="114">
        <v>0.1830808305898175</v>
      </c>
      <c r="J1283" s="114">
        <v>0.60416630888344391</v>
      </c>
      <c r="K1283" s="44">
        <v>0.32022955151435117</v>
      </c>
      <c r="M1283" s="37">
        <v>281</v>
      </c>
      <c r="N1283" s="114" cm="1">
        <f t="array" ref="N1283:W1283">(TRANSPOSE(MMULT(幕後結果!$AB$37:$AK$46, TRANSPOSE(N282:W282))))</f>
        <v>-0.69946727518204155</v>
      </c>
      <c r="O1283" s="114">
        <v>-0.62815647668880548</v>
      </c>
      <c r="P1283" s="114">
        <v>0.5465734831874911</v>
      </c>
      <c r="Q1283" s="114">
        <v>-0.11359237581195997</v>
      </c>
      <c r="R1283" s="114">
        <v>0.51943789800019802</v>
      </c>
      <c r="S1283" s="114">
        <v>1.0228552256302734</v>
      </c>
      <c r="T1283" s="114">
        <v>-0.26372091088427035</v>
      </c>
      <c r="U1283" s="114">
        <v>0.67333898245569668</v>
      </c>
      <c r="V1283" s="114">
        <v>-0.36759215707399323</v>
      </c>
      <c r="W1283" s="36">
        <v>-0.76460778218919223</v>
      </c>
    </row>
    <row r="1284" spans="1:23" ht="19">
      <c r="A1284" s="81">
        <v>282</v>
      </c>
      <c r="B1284" s="114">
        <v>5.2747835451088187E-2</v>
      </c>
      <c r="C1284" s="114">
        <v>3.023739686011484E-2</v>
      </c>
      <c r="D1284" s="114">
        <v>0.8159115723460626</v>
      </c>
      <c r="E1284" s="114">
        <v>0.59064619025253196</v>
      </c>
      <c r="F1284" s="114">
        <v>0.42716412771426837</v>
      </c>
      <c r="G1284" s="114">
        <v>6.022660637689925E-2</v>
      </c>
      <c r="H1284" s="114">
        <v>0.89606721105647336</v>
      </c>
      <c r="I1284" s="114">
        <v>0.78068147365255647</v>
      </c>
      <c r="J1284" s="114">
        <v>0.20160756496994514</v>
      </c>
      <c r="K1284" s="44">
        <v>0.37275608974483698</v>
      </c>
      <c r="M1284" s="37">
        <v>282</v>
      </c>
      <c r="N1284" s="114" cm="1">
        <f t="array" ref="N1284:W1284">(TRANSPOSE(MMULT(幕後結果!$AB$37:$AK$46, TRANSPOSE(N283:W283))))</f>
        <v>-0.34151590695188389</v>
      </c>
      <c r="O1284" s="114">
        <v>7.4034156409190949E-2</v>
      </c>
      <c r="P1284" s="114">
        <v>-1.2801133789902512</v>
      </c>
      <c r="Q1284" s="114">
        <v>-0.45185777492374485</v>
      </c>
      <c r="R1284" s="114">
        <v>-0.40679417536428586</v>
      </c>
      <c r="S1284" s="114">
        <v>0.56566403363369744</v>
      </c>
      <c r="T1284" s="114">
        <v>5.9483841238013535E-2</v>
      </c>
      <c r="U1284" s="114">
        <v>0.55502119364238744</v>
      </c>
      <c r="V1284" s="114">
        <v>-1.2189122090495288</v>
      </c>
      <c r="W1284" s="36">
        <v>0.26974785067309293</v>
      </c>
    </row>
    <row r="1285" spans="1:23" ht="19">
      <c r="A1285" s="81">
        <v>283</v>
      </c>
      <c r="B1285" s="114">
        <v>0.13273272806550018</v>
      </c>
      <c r="C1285" s="114">
        <v>0.15862673387359716</v>
      </c>
      <c r="D1285" s="114">
        <v>0.93818861085602334</v>
      </c>
      <c r="E1285" s="114">
        <v>0.32609480114567435</v>
      </c>
      <c r="F1285" s="114">
        <v>0.61794777119404154</v>
      </c>
      <c r="G1285" s="114">
        <v>0.21851990288048073</v>
      </c>
      <c r="H1285" s="114">
        <v>0.53682164512772501</v>
      </c>
      <c r="I1285" s="114">
        <v>0.16609543936955617</v>
      </c>
      <c r="J1285" s="114">
        <v>0.30125362582782023</v>
      </c>
      <c r="K1285" s="44">
        <v>0.49813847686041268</v>
      </c>
      <c r="M1285" s="37">
        <v>283</v>
      </c>
      <c r="N1285" s="114" cm="1">
        <f t="array" ref="N1285:W1285">(TRANSPOSE(MMULT(幕後結果!$AB$37:$AK$46, TRANSPOSE(N284:W284))))</f>
        <v>-2.8933536976010921E-2</v>
      </c>
      <c r="O1285" s="114">
        <v>-6.4391112262016492E-2</v>
      </c>
      <c r="P1285" s="114">
        <v>2.5909294381611835E-2</v>
      </c>
      <c r="Q1285" s="114">
        <v>0.48069654081723717</v>
      </c>
      <c r="R1285" s="114">
        <v>2.5275785837570606</v>
      </c>
      <c r="S1285" s="114">
        <v>-1.0206973546503297</v>
      </c>
      <c r="T1285" s="114">
        <v>1.1749812946991529</v>
      </c>
      <c r="U1285" s="114">
        <v>8.2447196055292771E-2</v>
      </c>
      <c r="V1285" s="114">
        <v>0.26917727273720649</v>
      </c>
      <c r="W1285" s="36">
        <v>-0.53174040489590313</v>
      </c>
    </row>
    <row r="1286" spans="1:23" ht="19">
      <c r="A1286" s="81">
        <v>284</v>
      </c>
      <c r="B1286" s="114">
        <v>0.38725819662125605</v>
      </c>
      <c r="C1286" s="114">
        <v>0.58812875782943386</v>
      </c>
      <c r="D1286" s="114">
        <v>0.8234785550928736</v>
      </c>
      <c r="E1286" s="114">
        <v>0.5412352110628933</v>
      </c>
      <c r="F1286" s="114">
        <v>0.22484320448551709</v>
      </c>
      <c r="G1286" s="114">
        <v>0.98952074498157994</v>
      </c>
      <c r="H1286" s="114">
        <v>9.3708575545984107E-2</v>
      </c>
      <c r="I1286" s="114">
        <v>0.80069480274181637</v>
      </c>
      <c r="J1286" s="114">
        <v>0.64168848765655562</v>
      </c>
      <c r="K1286" s="44">
        <v>0.6192010596988049</v>
      </c>
      <c r="M1286" s="37">
        <v>284</v>
      </c>
      <c r="N1286" s="114" cm="1">
        <f t="array" ref="N1286:W1286">(TRANSPOSE(MMULT(幕後結果!$AB$37:$AK$46, TRANSPOSE(N285:W285))))</f>
        <v>1.3333961612757261</v>
      </c>
      <c r="O1286" s="114">
        <v>1.0479017884651054</v>
      </c>
      <c r="P1286" s="114">
        <v>-0.41053850137698977</v>
      </c>
      <c r="Q1286" s="114">
        <v>0.461817427356365</v>
      </c>
      <c r="R1286" s="114">
        <v>1.1578589799299528</v>
      </c>
      <c r="S1286" s="114">
        <v>0.96570798562403348</v>
      </c>
      <c r="T1286" s="114">
        <v>-1.4083902187505066</v>
      </c>
      <c r="U1286" s="114">
        <v>0.76165094778307751</v>
      </c>
      <c r="V1286" s="114">
        <v>-0.74147670688089007</v>
      </c>
      <c r="W1286" s="36">
        <v>1.1234908757291178</v>
      </c>
    </row>
    <row r="1287" spans="1:23" ht="19">
      <c r="A1287" s="81">
        <v>285</v>
      </c>
      <c r="B1287" s="114">
        <v>0.47819942896674905</v>
      </c>
      <c r="C1287" s="114">
        <v>0.19038370013631467</v>
      </c>
      <c r="D1287" s="114">
        <v>0.17012045469970349</v>
      </c>
      <c r="E1287" s="114">
        <v>0.77747605217025662</v>
      </c>
      <c r="F1287" s="114">
        <v>0.26801256616698765</v>
      </c>
      <c r="G1287" s="114">
        <v>0.39010140695370077</v>
      </c>
      <c r="H1287" s="114">
        <v>0.90495495775106138</v>
      </c>
      <c r="I1287" s="114">
        <v>7.7582417886629118E-2</v>
      </c>
      <c r="J1287" s="114">
        <v>0.48915000498261207</v>
      </c>
      <c r="K1287" s="44">
        <v>0.40029400801770776</v>
      </c>
      <c r="M1287" s="37">
        <v>285</v>
      </c>
      <c r="N1287" s="114" cm="1">
        <f t="array" ref="N1287:W1287">(TRANSPOSE(MMULT(幕後結果!$AB$37:$AK$46, TRANSPOSE(N286:W286))))</f>
        <v>-1.0168575975960876</v>
      </c>
      <c r="O1287" s="114">
        <v>1.2301421031016411</v>
      </c>
      <c r="P1287" s="114">
        <v>1.4190625114733577</v>
      </c>
      <c r="Q1287" s="114">
        <v>-0.39240982385196488</v>
      </c>
      <c r="R1287" s="114">
        <v>-4.6576804718836434E-2</v>
      </c>
      <c r="S1287" s="114">
        <v>-0.22765012860160655</v>
      </c>
      <c r="T1287" s="114">
        <v>0.82165889001374892</v>
      </c>
      <c r="U1287" s="114">
        <v>-0.36399819839476066</v>
      </c>
      <c r="V1287" s="114">
        <v>0.10543086675143221</v>
      </c>
      <c r="W1287" s="36">
        <v>0.34897350834385332</v>
      </c>
    </row>
    <row r="1288" spans="1:23" ht="19">
      <c r="A1288" s="81">
        <v>286</v>
      </c>
      <c r="B1288" s="114">
        <v>0.45983461701133521</v>
      </c>
      <c r="C1288" s="114">
        <v>8.7909479134016255E-2</v>
      </c>
      <c r="D1288" s="114">
        <v>0.99279979407653629</v>
      </c>
      <c r="E1288" s="114">
        <v>0.42998164312025167</v>
      </c>
      <c r="F1288" s="114">
        <v>0.31918890035965397</v>
      </c>
      <c r="G1288" s="114">
        <v>0.97801495124915805</v>
      </c>
      <c r="H1288" s="114">
        <v>0.74802528426882198</v>
      </c>
      <c r="I1288" s="114">
        <v>0.40589154752465628</v>
      </c>
      <c r="J1288" s="114">
        <v>0.23833414885430781</v>
      </c>
      <c r="K1288" s="44">
        <v>0.97432310986877435</v>
      </c>
      <c r="M1288" s="37">
        <v>286</v>
      </c>
      <c r="N1288" s="114" cm="1">
        <f t="array" ref="N1288:W1288">(TRANSPOSE(MMULT(幕後結果!$AB$37:$AK$46, TRANSPOSE(N287:W287))))</f>
        <v>-1.045080775077966</v>
      </c>
      <c r="O1288" s="114">
        <v>-0.99643680104208465</v>
      </c>
      <c r="P1288" s="114">
        <v>-0.36288729031272338</v>
      </c>
      <c r="Q1288" s="114">
        <v>0.53567294662021392</v>
      </c>
      <c r="R1288" s="114">
        <v>-0.55452054864235001</v>
      </c>
      <c r="S1288" s="114">
        <v>-1.8677706558864777</v>
      </c>
      <c r="T1288" s="114">
        <v>1.2827652442906805</v>
      </c>
      <c r="U1288" s="114">
        <v>0.94739269073450783</v>
      </c>
      <c r="V1288" s="114">
        <v>-0.69563236580982346</v>
      </c>
      <c r="W1288" s="36">
        <v>-0.87334755772528649</v>
      </c>
    </row>
    <row r="1289" spans="1:23" ht="19">
      <c r="A1289" s="81">
        <v>287</v>
      </c>
      <c r="B1289" s="114">
        <v>0.33454804586015574</v>
      </c>
      <c r="C1289" s="114">
        <v>0.26098473140641198</v>
      </c>
      <c r="D1289" s="114">
        <v>0.97774563379817359</v>
      </c>
      <c r="E1289" s="114">
        <v>0.43809315172057994</v>
      </c>
      <c r="F1289" s="114">
        <v>0.69685887845853922</v>
      </c>
      <c r="G1289" s="114">
        <v>0.35345618880866025</v>
      </c>
      <c r="H1289" s="114">
        <v>0.26425939194071058</v>
      </c>
      <c r="I1289" s="114">
        <v>5.7041743013751312E-2</v>
      </c>
      <c r="J1289" s="114">
        <v>0.83019240652962711</v>
      </c>
      <c r="K1289" s="44">
        <v>0.44990258003765171</v>
      </c>
      <c r="M1289" s="37">
        <v>287</v>
      </c>
      <c r="N1289" s="114" cm="1">
        <f t="array" ref="N1289:W1289">(TRANSPOSE(MMULT(幕後結果!$AB$37:$AK$46, TRANSPOSE(N288:W288))))</f>
        <v>2.5465406692382899</v>
      </c>
      <c r="O1289" s="114">
        <v>0.72629421585575904</v>
      </c>
      <c r="P1289" s="114">
        <v>2.7191210870831029</v>
      </c>
      <c r="Q1289" s="114">
        <v>0.90780062433824671</v>
      </c>
      <c r="R1289" s="114">
        <v>0.57464535514237769</v>
      </c>
      <c r="S1289" s="114">
        <v>0.44865222083618761</v>
      </c>
      <c r="T1289" s="114">
        <v>1.8121739154570056</v>
      </c>
      <c r="U1289" s="114">
        <v>0.41916644853196017</v>
      </c>
      <c r="V1289" s="114">
        <v>1.4168546815976832</v>
      </c>
      <c r="W1289" s="36">
        <v>1.2255133953518058</v>
      </c>
    </row>
    <row r="1290" spans="1:23" ht="19">
      <c r="A1290" s="81">
        <v>288</v>
      </c>
      <c r="B1290" s="114">
        <v>0.62016044947693971</v>
      </c>
      <c r="C1290" s="114">
        <v>0.37803369666643016</v>
      </c>
      <c r="D1290" s="114">
        <v>0.11532213269114333</v>
      </c>
      <c r="E1290" s="114">
        <v>0.25400774785144242</v>
      </c>
      <c r="F1290" s="114">
        <v>0.88997379978437774</v>
      </c>
      <c r="G1290" s="114">
        <v>0.67306532407579112</v>
      </c>
      <c r="H1290" s="114">
        <v>0.9670095516545123</v>
      </c>
      <c r="I1290" s="114">
        <v>0.71003932756591537</v>
      </c>
      <c r="J1290" s="114">
        <v>0.60215192366812653</v>
      </c>
      <c r="K1290" s="44">
        <v>0.36000406257561179</v>
      </c>
      <c r="M1290" s="37">
        <v>288</v>
      </c>
      <c r="N1290" s="114" cm="1">
        <f t="array" ref="N1290:W1290">(TRANSPOSE(MMULT(幕後結果!$AB$37:$AK$46, TRANSPOSE(N289:W289))))</f>
        <v>-1.5219458175290559</v>
      </c>
      <c r="O1290" s="114">
        <v>-1.2413634807978839</v>
      </c>
      <c r="P1290" s="114">
        <v>8.2265148457010273E-3</v>
      </c>
      <c r="Q1290" s="114">
        <v>-1.1843171298182908E-2</v>
      </c>
      <c r="R1290" s="114">
        <v>-0.59552301333800861</v>
      </c>
      <c r="S1290" s="114">
        <v>0.51176027237203481</v>
      </c>
      <c r="T1290" s="114">
        <v>0.48971677424351001</v>
      </c>
      <c r="U1290" s="114">
        <v>9.9127874356706003E-2</v>
      </c>
      <c r="V1290" s="114">
        <v>0.23852380428535103</v>
      </c>
      <c r="W1290" s="36">
        <v>-1.2409786676930914</v>
      </c>
    </row>
    <row r="1291" spans="1:23" ht="19">
      <c r="A1291" s="81">
        <v>289</v>
      </c>
      <c r="B1291" s="114">
        <v>0.20947788369435405</v>
      </c>
      <c r="C1291" s="114">
        <v>0.16740248638526745</v>
      </c>
      <c r="D1291" s="114">
        <v>0.65291181438701229</v>
      </c>
      <c r="E1291" s="114">
        <v>0.61027196023897301</v>
      </c>
      <c r="F1291" s="114">
        <v>0.52656203101378596</v>
      </c>
      <c r="G1291" s="114">
        <v>8.2695249499662005E-2</v>
      </c>
      <c r="H1291" s="114">
        <v>0.11224414157786122</v>
      </c>
      <c r="I1291" s="114">
        <v>0.67507609915857736</v>
      </c>
      <c r="J1291" s="114">
        <v>0.68678769963472042</v>
      </c>
      <c r="K1291" s="44">
        <v>0.3461620129521179</v>
      </c>
      <c r="M1291" s="37">
        <v>289</v>
      </c>
      <c r="N1291" s="114" cm="1">
        <f t="array" ref="N1291:W1291">(TRANSPOSE(MMULT(幕後結果!$AB$37:$AK$46, TRANSPOSE(N290:W290))))</f>
        <v>-0.10530271984401503</v>
      </c>
      <c r="O1291" s="114">
        <v>1.5498555665645077</v>
      </c>
      <c r="P1291" s="114">
        <v>1.2571515952918417</v>
      </c>
      <c r="Q1291" s="114">
        <v>1.2077865140790465</v>
      </c>
      <c r="R1291" s="114">
        <v>-6.4999550731751343E-3</v>
      </c>
      <c r="S1291" s="114">
        <v>-0.27479438246122811</v>
      </c>
      <c r="T1291" s="114">
        <v>0.49446560586904109</v>
      </c>
      <c r="U1291" s="114">
        <v>-0.49387717942670639</v>
      </c>
      <c r="V1291" s="114">
        <v>-1.6110798592601872</v>
      </c>
      <c r="W1291" s="36">
        <v>0.36157358729209105</v>
      </c>
    </row>
    <row r="1292" spans="1:23" ht="19">
      <c r="A1292" s="81">
        <v>290</v>
      </c>
      <c r="B1292" s="114">
        <v>0.89925748902440494</v>
      </c>
      <c r="C1292" s="114">
        <v>0.6688832632901458</v>
      </c>
      <c r="D1292" s="114">
        <v>0.50574617098427654</v>
      </c>
      <c r="E1292" s="114">
        <v>5.2035229211617962E-2</v>
      </c>
      <c r="F1292" s="114">
        <v>0.83001624222263071</v>
      </c>
      <c r="G1292" s="114">
        <v>0.1100350163249979</v>
      </c>
      <c r="H1292" s="114">
        <v>0.34935174357354648</v>
      </c>
      <c r="I1292" s="114">
        <v>0.40070775608294107</v>
      </c>
      <c r="J1292" s="114">
        <v>7.2507876739091426E-2</v>
      </c>
      <c r="K1292" s="44">
        <v>0.97150931060871826</v>
      </c>
      <c r="M1292" s="37">
        <v>290</v>
      </c>
      <c r="N1292" s="114" cm="1">
        <f t="array" ref="N1292:W1292">(TRANSPOSE(MMULT(幕後結果!$AB$37:$AK$46, TRANSPOSE(N291:W291))))</f>
        <v>-0.1731776146966604</v>
      </c>
      <c r="O1292" s="114">
        <v>-0.64462838760079688</v>
      </c>
      <c r="P1292" s="114">
        <v>0.61122135245768738</v>
      </c>
      <c r="Q1292" s="114">
        <v>1.0449923512120549</v>
      </c>
      <c r="R1292" s="114">
        <v>0.36249348069964116</v>
      </c>
      <c r="S1292" s="114">
        <v>-0.59158843630893898</v>
      </c>
      <c r="T1292" s="114">
        <v>0.41518033103183843</v>
      </c>
      <c r="U1292" s="114">
        <v>0.58423309815515778</v>
      </c>
      <c r="V1292" s="114">
        <v>0.35340253295884705</v>
      </c>
      <c r="W1292" s="36">
        <v>-0.9564921669635047</v>
      </c>
    </row>
    <row r="1293" spans="1:23" ht="19">
      <c r="A1293" s="81">
        <v>291</v>
      </c>
      <c r="B1293" s="114">
        <v>0.28214345639463856</v>
      </c>
      <c r="C1293" s="114">
        <v>0.22230323637899785</v>
      </c>
      <c r="D1293" s="114">
        <v>0.63171681224959753</v>
      </c>
      <c r="E1293" s="114">
        <v>0.23804305499574352</v>
      </c>
      <c r="F1293" s="114">
        <v>0.34424268603879415</v>
      </c>
      <c r="G1293" s="114">
        <v>0.58500480713810865</v>
      </c>
      <c r="H1293" s="114">
        <v>0.75821091100633264</v>
      </c>
      <c r="I1293" s="114">
        <v>0.49183420289680835</v>
      </c>
      <c r="J1293" s="114">
        <v>0.71832695719952278</v>
      </c>
      <c r="K1293" s="44">
        <v>0.22834243511391361</v>
      </c>
      <c r="M1293" s="37">
        <v>291</v>
      </c>
      <c r="N1293" s="114" cm="1">
        <f t="array" ref="N1293:W1293">(TRANSPOSE(MMULT(幕後結果!$AB$37:$AK$46, TRANSPOSE(N292:W292))))</f>
        <v>1.6804468960404547E-2</v>
      </c>
      <c r="O1293" s="114">
        <v>0.43086494056795877</v>
      </c>
      <c r="P1293" s="114">
        <v>-0.48353287786929583</v>
      </c>
      <c r="Q1293" s="114">
        <v>1.0439528364307884</v>
      </c>
      <c r="R1293" s="114">
        <v>5.3537026211933403E-2</v>
      </c>
      <c r="S1293" s="114">
        <v>0.60812953200972608</v>
      </c>
      <c r="T1293" s="114">
        <v>0.13947919326200828</v>
      </c>
      <c r="U1293" s="114">
        <v>1.9170423889701418</v>
      </c>
      <c r="V1293" s="114">
        <v>0.6376064228090137</v>
      </c>
      <c r="W1293" s="36">
        <v>-6.2142798684388212E-2</v>
      </c>
    </row>
    <row r="1294" spans="1:23" ht="19">
      <c r="A1294" s="81">
        <v>292</v>
      </c>
      <c r="B1294" s="114">
        <v>0.57478921965231211</v>
      </c>
      <c r="C1294" s="114">
        <v>0.29403147103614469</v>
      </c>
      <c r="D1294" s="114">
        <v>0.12979606740478822</v>
      </c>
      <c r="E1294" s="114">
        <v>0.58725959855223797</v>
      </c>
      <c r="F1294" s="114">
        <v>0.22624938815848061</v>
      </c>
      <c r="G1294" s="114">
        <v>0.14200298575031778</v>
      </c>
      <c r="H1294" s="114">
        <v>7.2884689180821249E-2</v>
      </c>
      <c r="I1294" s="114">
        <v>0.48156641325806948</v>
      </c>
      <c r="J1294" s="114">
        <v>0.34400763134147883</v>
      </c>
      <c r="K1294" s="44">
        <v>0.40986010645915316</v>
      </c>
      <c r="M1294" s="37">
        <v>292</v>
      </c>
      <c r="N1294" s="114" cm="1">
        <f t="array" ref="N1294:W1294">(TRANSPOSE(MMULT(幕後結果!$AB$37:$AK$46, TRANSPOSE(N293:W293))))</f>
        <v>0.90945671276781548</v>
      </c>
      <c r="O1294" s="114">
        <v>-0.17468116331496381</v>
      </c>
      <c r="P1294" s="114">
        <v>0.45498717705394354</v>
      </c>
      <c r="Q1294" s="114">
        <v>0.5487507384252982</v>
      </c>
      <c r="R1294" s="114">
        <v>0.33335194365220028</v>
      </c>
      <c r="S1294" s="114">
        <v>2.0260288768416195</v>
      </c>
      <c r="T1294" s="114">
        <v>-0.99075167397133501</v>
      </c>
      <c r="U1294" s="114">
        <v>0.60582921625847241</v>
      </c>
      <c r="V1294" s="114">
        <v>-0.78214516508785548</v>
      </c>
      <c r="W1294" s="36">
        <v>-0.64663422891246358</v>
      </c>
    </row>
    <row r="1295" spans="1:23" ht="19">
      <c r="A1295" s="81">
        <v>293</v>
      </c>
      <c r="B1295" s="114">
        <v>0.50668577607713172</v>
      </c>
      <c r="C1295" s="114">
        <v>0.65621986195677562</v>
      </c>
      <c r="D1295" s="114">
        <v>0.47165291156412925</v>
      </c>
      <c r="E1295" s="114">
        <v>0.68756314322078826</v>
      </c>
      <c r="F1295" s="114">
        <v>0.79278697802681841</v>
      </c>
      <c r="G1295" s="114">
        <v>0.1384793155564028</v>
      </c>
      <c r="H1295" s="114">
        <v>0.43140333847894885</v>
      </c>
      <c r="I1295" s="114">
        <v>0.33156582906808341</v>
      </c>
      <c r="J1295" s="114">
        <v>0.69850365754262289</v>
      </c>
      <c r="K1295" s="44">
        <v>0.50918663570976497</v>
      </c>
      <c r="M1295" s="37">
        <v>293</v>
      </c>
      <c r="N1295" s="114" cm="1">
        <f t="array" ref="N1295:W1295">(TRANSPOSE(MMULT(幕後結果!$AB$37:$AK$46, TRANSPOSE(N294:W294))))</f>
        <v>1.07327169429249</v>
      </c>
      <c r="O1295" s="114">
        <v>-5.4107724248496677E-2</v>
      </c>
      <c r="P1295" s="114">
        <v>0.1394876190591563</v>
      </c>
      <c r="Q1295" s="114">
        <v>1.3726220213516203</v>
      </c>
      <c r="R1295" s="114">
        <v>-0.14550335279180171</v>
      </c>
      <c r="S1295" s="114">
        <v>-0.3075090841775272</v>
      </c>
      <c r="T1295" s="114">
        <v>6.501506157796097E-2</v>
      </c>
      <c r="U1295" s="114">
        <v>1.6637900097432441</v>
      </c>
      <c r="V1295" s="114">
        <v>0.21905161024544073</v>
      </c>
      <c r="W1295" s="36">
        <v>0.16947198081207443</v>
      </c>
    </row>
    <row r="1296" spans="1:23" ht="19">
      <c r="A1296" s="81">
        <v>294</v>
      </c>
      <c r="B1296" s="114">
        <v>0.36990533320675834</v>
      </c>
      <c r="C1296" s="114">
        <v>0.15511406128222816</v>
      </c>
      <c r="D1296" s="114">
        <v>0.92088169562212152</v>
      </c>
      <c r="E1296" s="114">
        <v>0.21248770640950054</v>
      </c>
      <c r="F1296" s="114">
        <v>0.76991831946828038</v>
      </c>
      <c r="G1296" s="114">
        <v>0.18611840272828895</v>
      </c>
      <c r="H1296" s="114">
        <v>0.45580489140319869</v>
      </c>
      <c r="I1296" s="114">
        <v>0.7723929697241001</v>
      </c>
      <c r="J1296" s="114">
        <v>0.25634740746697782</v>
      </c>
      <c r="K1296" s="44">
        <v>0.51635966388503984</v>
      </c>
      <c r="M1296" s="37">
        <v>294</v>
      </c>
      <c r="N1296" s="114" cm="1">
        <f t="array" ref="N1296:W1296">(TRANSPOSE(MMULT(幕後結果!$AB$37:$AK$46, TRANSPOSE(N295:W295))))</f>
        <v>-1.5917183425797652</v>
      </c>
      <c r="O1296" s="114">
        <v>0.65188361789043425</v>
      </c>
      <c r="P1296" s="114">
        <v>-2.2212410872222574</v>
      </c>
      <c r="Q1296" s="114">
        <v>-9.7450939571809392E-2</v>
      </c>
      <c r="R1296" s="114">
        <v>0.24958480816520834</v>
      </c>
      <c r="S1296" s="114">
        <v>2.3628592124639916</v>
      </c>
      <c r="T1296" s="114">
        <v>-0.5877346653666653</v>
      </c>
      <c r="U1296" s="114">
        <v>-1.0109867897733842</v>
      </c>
      <c r="V1296" s="114">
        <v>-0.15915200898660561</v>
      </c>
      <c r="W1296" s="36">
        <v>-1.2817192359607601</v>
      </c>
    </row>
    <row r="1297" spans="1:23" ht="19">
      <c r="A1297" s="81">
        <v>295</v>
      </c>
      <c r="B1297" s="114">
        <v>0.6899239483421058</v>
      </c>
      <c r="C1297" s="114">
        <v>0.20067056000139361</v>
      </c>
      <c r="D1297" s="114">
        <v>0.58680483759967839</v>
      </c>
      <c r="E1297" s="114">
        <v>0.76492838529795959</v>
      </c>
      <c r="F1297" s="114">
        <v>7.501553694690033E-2</v>
      </c>
      <c r="G1297" s="114">
        <v>0.31125480497327129</v>
      </c>
      <c r="H1297" s="114">
        <v>0.97467044130461411</v>
      </c>
      <c r="I1297" s="114">
        <v>0.4895223983754724</v>
      </c>
      <c r="J1297" s="114">
        <v>0.34740118753398908</v>
      </c>
      <c r="K1297" s="44">
        <v>0.29356302988973515</v>
      </c>
      <c r="M1297" s="37">
        <v>295</v>
      </c>
      <c r="N1297" s="114" cm="1">
        <f t="array" ref="N1297:W1297">(TRANSPOSE(MMULT(幕後結果!$AB$37:$AK$46, TRANSPOSE(N296:W296))))</f>
        <v>-0.91090623205579857</v>
      </c>
      <c r="O1297" s="114">
        <v>-0.62545972606148603</v>
      </c>
      <c r="P1297" s="114">
        <v>-0.28475414337856503</v>
      </c>
      <c r="Q1297" s="114">
        <v>-0.7233884911766435</v>
      </c>
      <c r="R1297" s="114">
        <v>0.13365659360085458</v>
      </c>
      <c r="S1297" s="114">
        <v>0.66468756160465303</v>
      </c>
      <c r="T1297" s="114">
        <v>-1.9404297378996518</v>
      </c>
      <c r="U1297" s="114">
        <v>-1.2309892413433765</v>
      </c>
      <c r="V1297" s="114">
        <v>-0.78378064841053985</v>
      </c>
      <c r="W1297" s="36">
        <v>-0.61543722276964152</v>
      </c>
    </row>
    <row r="1298" spans="1:23" ht="19">
      <c r="A1298" s="81">
        <v>296</v>
      </c>
      <c r="B1298" s="114">
        <v>0.94359348588177294</v>
      </c>
      <c r="C1298" s="114">
        <v>5.7329162277701684E-3</v>
      </c>
      <c r="D1298" s="114">
        <v>0.62667117384974214</v>
      </c>
      <c r="E1298" s="114">
        <v>0.15561041839604672</v>
      </c>
      <c r="F1298" s="114">
        <v>0.48665531359931569</v>
      </c>
      <c r="G1298" s="114">
        <v>0.48392446249243148</v>
      </c>
      <c r="H1298" s="114">
        <v>0.2360601796658377</v>
      </c>
      <c r="I1298" s="114">
        <v>0.29087512585684117</v>
      </c>
      <c r="J1298" s="114">
        <v>0.58960548844034277</v>
      </c>
      <c r="K1298" s="44">
        <v>0.27644642742234504</v>
      </c>
      <c r="M1298" s="37">
        <v>296</v>
      </c>
      <c r="N1298" s="114" cm="1">
        <f t="array" ref="N1298:W1298">(TRANSPOSE(MMULT(幕後結果!$AB$37:$AK$46, TRANSPOSE(N297:W297))))</f>
        <v>-0.25417789333296786</v>
      </c>
      <c r="O1298" s="114">
        <v>-2.1350502257442918</v>
      </c>
      <c r="P1298" s="114">
        <v>0.41599456590274009</v>
      </c>
      <c r="Q1298" s="114">
        <v>-0.46466525364381539</v>
      </c>
      <c r="R1298" s="114">
        <v>-0.92790076308405156</v>
      </c>
      <c r="S1298" s="114">
        <v>0.2618143637028485</v>
      </c>
      <c r="T1298" s="114">
        <v>-1.0374543418978281</v>
      </c>
      <c r="U1298" s="114">
        <v>0.68970463059556186</v>
      </c>
      <c r="V1298" s="114">
        <v>0.36070792189754869</v>
      </c>
      <c r="W1298" s="36">
        <v>-1.1881562018947025</v>
      </c>
    </row>
    <row r="1299" spans="1:23" ht="19">
      <c r="A1299" s="81">
        <v>297</v>
      </c>
      <c r="B1299" s="114">
        <v>0.81751483902974131</v>
      </c>
      <c r="C1299" s="114">
        <v>0.5444452292886186</v>
      </c>
      <c r="D1299" s="114">
        <v>0.59608244524603671</v>
      </c>
      <c r="E1299" s="114">
        <v>0.99107956237718131</v>
      </c>
      <c r="F1299" s="114">
        <v>0.93723401119639549</v>
      </c>
      <c r="G1299" s="114">
        <v>0.82169780885815635</v>
      </c>
      <c r="H1299" s="114">
        <v>0.22681934846385765</v>
      </c>
      <c r="I1299" s="114">
        <v>0.67840221100039377</v>
      </c>
      <c r="J1299" s="114">
        <v>0.13827731032177848</v>
      </c>
      <c r="K1299" s="44">
        <v>0.73440401313788461</v>
      </c>
      <c r="M1299" s="37">
        <v>297</v>
      </c>
      <c r="N1299" s="114" cm="1">
        <f t="array" ref="N1299:W1299">(TRANSPOSE(MMULT(幕後結果!$AB$37:$AK$46, TRANSPOSE(N298:W298))))</f>
        <v>0.66145279511398158</v>
      </c>
      <c r="O1299" s="114">
        <v>-7.0104813793106763E-2</v>
      </c>
      <c r="P1299" s="114">
        <v>-0.25185478281581813</v>
      </c>
      <c r="Q1299" s="114">
        <v>-0.1869795327606556</v>
      </c>
      <c r="R1299" s="114">
        <v>-0.16314149739039635</v>
      </c>
      <c r="S1299" s="114">
        <v>1.6688811144906537</v>
      </c>
      <c r="T1299" s="114">
        <v>0.24752845517492889</v>
      </c>
      <c r="U1299" s="114">
        <v>-1.1838038196188394E-2</v>
      </c>
      <c r="V1299" s="114">
        <v>1.1758312818073924</v>
      </c>
      <c r="W1299" s="36">
        <v>1.4515495655491231</v>
      </c>
    </row>
    <row r="1300" spans="1:23" ht="19">
      <c r="A1300" s="81">
        <v>298</v>
      </c>
      <c r="B1300" s="114">
        <v>0.98280974130768284</v>
      </c>
      <c r="C1300" s="114">
        <v>0.89700592976125604</v>
      </c>
      <c r="D1300" s="114">
        <v>8.434321665362976E-2</v>
      </c>
      <c r="E1300" s="114">
        <v>0.75033675404217171</v>
      </c>
      <c r="F1300" s="114">
        <v>8.0877864858774906E-2</v>
      </c>
      <c r="G1300" s="114">
        <v>0.7118237301159287</v>
      </c>
      <c r="H1300" s="114">
        <v>4.95082392224242E-2</v>
      </c>
      <c r="I1300" s="114">
        <v>0.54563543065428832</v>
      </c>
      <c r="J1300" s="114">
        <v>0.76328000394518258</v>
      </c>
      <c r="K1300" s="44">
        <v>0.45659786598703622</v>
      </c>
      <c r="M1300" s="37">
        <v>298</v>
      </c>
      <c r="N1300" s="114" cm="1">
        <f t="array" ref="N1300:W1300">(TRANSPOSE(MMULT(幕後結果!$AB$37:$AK$46, TRANSPOSE(N299:W299))))</f>
        <v>0.99857964565107782</v>
      </c>
      <c r="O1300" s="114">
        <v>-0.21959006526771757</v>
      </c>
      <c r="P1300" s="114">
        <v>-0.32153909451130108</v>
      </c>
      <c r="Q1300" s="114">
        <v>-0.69359211771336415</v>
      </c>
      <c r="R1300" s="114">
        <v>1.2205334704796698</v>
      </c>
      <c r="S1300" s="114">
        <v>0.76710007491218823</v>
      </c>
      <c r="T1300" s="114">
        <v>0.80920047447766918</v>
      </c>
      <c r="U1300" s="114">
        <v>-0.82770676279655553</v>
      </c>
      <c r="V1300" s="114">
        <v>0.6470256522811908</v>
      </c>
      <c r="W1300" s="36">
        <v>-0.71062108686588688</v>
      </c>
    </row>
    <row r="1301" spans="1:23" ht="19">
      <c r="A1301" s="81">
        <v>299</v>
      </c>
      <c r="B1301" s="114">
        <v>0.70974076424430943</v>
      </c>
      <c r="C1301" s="114">
        <v>0.1088975120202631</v>
      </c>
      <c r="D1301" s="114">
        <v>7.0180047363790798E-2</v>
      </c>
      <c r="E1301" s="114">
        <v>0.54889878872154108</v>
      </c>
      <c r="F1301" s="114">
        <v>0.46531117781107056</v>
      </c>
      <c r="G1301" s="114">
        <v>0.68421208691625268</v>
      </c>
      <c r="H1301" s="114">
        <v>0.28233168643059736</v>
      </c>
      <c r="I1301" s="114">
        <v>0.74446085171057375</v>
      </c>
      <c r="J1301" s="114">
        <v>0.56269479848074533</v>
      </c>
      <c r="K1301" s="44">
        <v>0.66296944881364483</v>
      </c>
      <c r="M1301" s="37">
        <v>299</v>
      </c>
      <c r="N1301" s="114" cm="1">
        <f t="array" ref="N1301:W1301">(TRANSPOSE(MMULT(幕後結果!$AB$37:$AK$46, TRANSPOSE(N300:W300))))</f>
        <v>-0.23441363162757245</v>
      </c>
      <c r="O1301" s="114">
        <v>0.44938108966360052</v>
      </c>
      <c r="P1301" s="114">
        <v>-0.34735439861540207</v>
      </c>
      <c r="Q1301" s="114">
        <v>0.61522373140384767</v>
      </c>
      <c r="R1301" s="114">
        <v>0.29102173543326576</v>
      </c>
      <c r="S1301" s="114">
        <v>-0.19806048911093305</v>
      </c>
      <c r="T1301" s="114">
        <v>1.8066798377973312</v>
      </c>
      <c r="U1301" s="114">
        <v>0.28815023685104202</v>
      </c>
      <c r="V1301" s="114">
        <v>-0.38769591898655842</v>
      </c>
      <c r="W1301" s="36">
        <v>0.92051762771426526</v>
      </c>
    </row>
    <row r="1302" spans="1:23" ht="19">
      <c r="A1302" s="81">
        <v>300</v>
      </c>
      <c r="B1302" s="114">
        <v>0.17490940132399357</v>
      </c>
      <c r="C1302" s="114">
        <v>0.45743023064933896</v>
      </c>
      <c r="D1302" s="114">
        <v>0.17713382004011868</v>
      </c>
      <c r="E1302" s="114">
        <v>0.60677759146579935</v>
      </c>
      <c r="F1302" s="114">
        <v>0.66256611558589773</v>
      </c>
      <c r="G1302" s="114">
        <v>0.89580734406741858</v>
      </c>
      <c r="H1302" s="114">
        <v>3.0379733894516203E-2</v>
      </c>
      <c r="I1302" s="114">
        <v>0.24971493638182518</v>
      </c>
      <c r="J1302" s="114">
        <v>0.12625306815958193</v>
      </c>
      <c r="K1302" s="44">
        <v>0.44419614606042845</v>
      </c>
      <c r="M1302" s="37">
        <v>300</v>
      </c>
      <c r="N1302" s="114" cm="1">
        <f t="array" ref="N1302:W1302">(TRANSPOSE(MMULT(幕後結果!$AB$37:$AK$46, TRANSPOSE(N301:W301))))</f>
        <v>2.056435120506344</v>
      </c>
      <c r="O1302" s="114">
        <v>1.5933274832032664</v>
      </c>
      <c r="P1302" s="114">
        <v>-0.52840011828647249</v>
      </c>
      <c r="Q1302" s="114">
        <v>0.8028358021226587</v>
      </c>
      <c r="R1302" s="114">
        <v>1.9506626027309037</v>
      </c>
      <c r="S1302" s="114">
        <v>1.3152919199559907</v>
      </c>
      <c r="T1302" s="114">
        <v>-1.1141031598067099</v>
      </c>
      <c r="U1302" s="114">
        <v>0.90865988830196831</v>
      </c>
      <c r="V1302" s="114">
        <v>0.49164313156463046</v>
      </c>
      <c r="W1302" s="36">
        <v>0.88999496366953712</v>
      </c>
    </row>
    <row r="1303" spans="1:23" ht="19">
      <c r="A1303" s="81">
        <v>301</v>
      </c>
      <c r="B1303" s="114">
        <v>0.55694850356399206</v>
      </c>
      <c r="C1303" s="114">
        <v>0.8397746969473503</v>
      </c>
      <c r="D1303" s="114">
        <v>0.11548440968641138</v>
      </c>
      <c r="E1303" s="114">
        <v>0.22144846246015715</v>
      </c>
      <c r="F1303" s="114">
        <v>7.9411067670906776E-2</v>
      </c>
      <c r="G1303" s="114">
        <v>0.71960951694299169</v>
      </c>
      <c r="H1303" s="114">
        <v>0.14780415740378072</v>
      </c>
      <c r="I1303" s="114">
        <v>0.59688930849429278</v>
      </c>
      <c r="J1303" s="114">
        <v>0.45097947801827676</v>
      </c>
      <c r="K1303" s="44">
        <v>1.8954364378677591E-2</v>
      </c>
      <c r="M1303" s="37">
        <v>301</v>
      </c>
      <c r="N1303" s="114" cm="1">
        <f t="array" ref="N1303:W1303">(TRANSPOSE(MMULT(幕後結果!$AB$37:$AK$46, TRANSPOSE(N302:W302))))</f>
        <v>-0.31950643217413172</v>
      </c>
      <c r="O1303" s="114">
        <v>1.0028864229078474</v>
      </c>
      <c r="P1303" s="114">
        <v>0.67872417826609943</v>
      </c>
      <c r="Q1303" s="114">
        <v>2.170311306701989</v>
      </c>
      <c r="R1303" s="114">
        <v>2.4687618659428985</v>
      </c>
      <c r="S1303" s="114">
        <v>0.64923364395015781</v>
      </c>
      <c r="T1303" s="114">
        <v>0.46164758764547398</v>
      </c>
      <c r="U1303" s="114">
        <v>0.8582510684891006</v>
      </c>
      <c r="V1303" s="114">
        <v>0.5231123858565756</v>
      </c>
      <c r="W1303" s="36">
        <v>0.28605858670117035</v>
      </c>
    </row>
    <row r="1304" spans="1:23" ht="19">
      <c r="A1304" s="81">
        <v>302</v>
      </c>
      <c r="B1304" s="114">
        <v>0.54135776498250299</v>
      </c>
      <c r="C1304" s="114">
        <v>0.32354859946802272</v>
      </c>
      <c r="D1304" s="114">
        <v>0.28635208075305618</v>
      </c>
      <c r="E1304" s="114">
        <v>0.49342819540001881</v>
      </c>
      <c r="F1304" s="114">
        <v>0.1214822417149517</v>
      </c>
      <c r="G1304" s="114">
        <v>4.1676428582908542E-2</v>
      </c>
      <c r="H1304" s="114">
        <v>0.4127255114384687</v>
      </c>
      <c r="I1304" s="114">
        <v>0.64198852090234437</v>
      </c>
      <c r="J1304" s="114">
        <v>0.82775661667994438</v>
      </c>
      <c r="K1304" s="44">
        <v>0.85957430579438654</v>
      </c>
      <c r="M1304" s="37">
        <v>302</v>
      </c>
      <c r="N1304" s="114" cm="1">
        <f t="array" ref="N1304:W1304">(TRANSPOSE(MMULT(幕後結果!$AB$37:$AK$46, TRANSPOSE(N303:W303))))</f>
        <v>4.9995133928250217E-2</v>
      </c>
      <c r="O1304" s="114">
        <v>1.2836894782257252E-2</v>
      </c>
      <c r="P1304" s="114">
        <v>0.38520167062253347</v>
      </c>
      <c r="Q1304" s="114">
        <v>2.9418098229205783E-2</v>
      </c>
      <c r="R1304" s="114">
        <v>0.27919016650947337</v>
      </c>
      <c r="S1304" s="114">
        <v>1.0951323819970822</v>
      </c>
      <c r="T1304" s="114">
        <v>-0.29952216539038784</v>
      </c>
      <c r="U1304" s="114">
        <v>1.1374524924392571</v>
      </c>
      <c r="V1304" s="114">
        <v>0.34079618504544934</v>
      </c>
      <c r="W1304" s="36">
        <v>-0.14911841254744465</v>
      </c>
    </row>
    <row r="1305" spans="1:23" ht="19">
      <c r="A1305" s="81">
        <v>303</v>
      </c>
      <c r="B1305" s="114">
        <v>0.96202336941396949</v>
      </c>
      <c r="C1305" s="114">
        <v>0.32840365262135607</v>
      </c>
      <c r="D1305" s="114">
        <v>0.36601028038254269</v>
      </c>
      <c r="E1305" s="114">
        <v>0.45980170251840069</v>
      </c>
      <c r="F1305" s="114">
        <v>0.81046948117441997</v>
      </c>
      <c r="G1305" s="114">
        <v>0.40101630301796076</v>
      </c>
      <c r="H1305" s="114">
        <v>0.34195315503030876</v>
      </c>
      <c r="I1305" s="114">
        <v>0.62954560824140593</v>
      </c>
      <c r="J1305" s="114">
        <v>0.9664099950074263</v>
      </c>
      <c r="K1305" s="44">
        <v>0.2470408013241725</v>
      </c>
      <c r="M1305" s="37">
        <v>303</v>
      </c>
      <c r="N1305" s="114" cm="1">
        <f t="array" ref="N1305:W1305">(TRANSPOSE(MMULT(幕後結果!$AB$37:$AK$46, TRANSPOSE(N304:W304))))</f>
        <v>0.53257787523927436</v>
      </c>
      <c r="O1305" s="114">
        <v>0.60907267073557492</v>
      </c>
      <c r="P1305" s="114">
        <v>0.77013194227375203</v>
      </c>
      <c r="Q1305" s="114">
        <v>0.76657867686615289</v>
      </c>
      <c r="R1305" s="114">
        <v>1.0409652953969437</v>
      </c>
      <c r="S1305" s="114">
        <v>0.92173039635903364</v>
      </c>
      <c r="T1305" s="114">
        <v>0.85509997834511564</v>
      </c>
      <c r="U1305" s="114">
        <v>0.63864178397624971</v>
      </c>
      <c r="V1305" s="114">
        <v>0.88263143215780471</v>
      </c>
      <c r="W1305" s="36">
        <v>0.53470514042944917</v>
      </c>
    </row>
    <row r="1306" spans="1:23" ht="19">
      <c r="A1306" s="81">
        <v>304</v>
      </c>
      <c r="B1306" s="114">
        <v>0.14072122187306313</v>
      </c>
      <c r="C1306" s="114">
        <v>0.89715852335257207</v>
      </c>
      <c r="D1306" s="114">
        <v>0.94326477634497019</v>
      </c>
      <c r="E1306" s="114">
        <v>0.5855835579103652</v>
      </c>
      <c r="F1306" s="114">
        <v>0.56686019852173408</v>
      </c>
      <c r="G1306" s="114">
        <v>0.50584172622197876</v>
      </c>
      <c r="H1306" s="114">
        <v>0.71873263582417013</v>
      </c>
      <c r="I1306" s="114">
        <v>0.68893709937732672</v>
      </c>
      <c r="J1306" s="114">
        <v>0.80252227641251372</v>
      </c>
      <c r="K1306" s="44">
        <v>0.6185509273358698</v>
      </c>
      <c r="M1306" s="37">
        <v>304</v>
      </c>
      <c r="N1306" s="114" cm="1">
        <f t="array" ref="N1306:W1306">(TRANSPOSE(MMULT(幕後結果!$AB$37:$AK$46, TRANSPOSE(N305:W305))))</f>
        <v>-0.3759267051003567</v>
      </c>
      <c r="O1306" s="114">
        <v>1.0234891326434716</v>
      </c>
      <c r="P1306" s="114">
        <v>1.7838579314962399</v>
      </c>
      <c r="Q1306" s="114">
        <v>0.84194300799499278</v>
      </c>
      <c r="R1306" s="114">
        <v>0.52571051276588754</v>
      </c>
      <c r="S1306" s="114">
        <v>0.34411277086108977</v>
      </c>
      <c r="T1306" s="114">
        <v>1.4260186406940862</v>
      </c>
      <c r="U1306" s="114">
        <v>1.2357441163826055</v>
      </c>
      <c r="V1306" s="114">
        <v>-0.81626441392168547</v>
      </c>
      <c r="W1306" s="36">
        <v>0.33062545187920955</v>
      </c>
    </row>
    <row r="1307" spans="1:23" ht="19">
      <c r="A1307" s="81">
        <v>305</v>
      </c>
      <c r="B1307" s="114">
        <v>0.18699002949388022</v>
      </c>
      <c r="C1307" s="114">
        <v>0.47070960420221786</v>
      </c>
      <c r="D1307" s="114">
        <v>0.112639195315271</v>
      </c>
      <c r="E1307" s="114">
        <v>0.45186130898843824</v>
      </c>
      <c r="F1307" s="114">
        <v>0.93716664368643632</v>
      </c>
      <c r="G1307" s="114">
        <v>0.39739538735886581</v>
      </c>
      <c r="H1307" s="114">
        <v>0.54496483848861765</v>
      </c>
      <c r="I1307" s="114">
        <v>0.85704015077728624</v>
      </c>
      <c r="J1307" s="114">
        <v>0.96087804221319373</v>
      </c>
      <c r="K1307" s="44">
        <v>0.1630381281353066</v>
      </c>
      <c r="M1307" s="37">
        <v>305</v>
      </c>
      <c r="N1307" s="114" cm="1">
        <f t="array" ref="N1307:W1307">(TRANSPOSE(MMULT(幕後結果!$AB$37:$AK$46, TRANSPOSE(N306:W306))))</f>
        <v>8.0992321024035863E-2</v>
      </c>
      <c r="O1307" s="114">
        <v>-0.85775651888796167</v>
      </c>
      <c r="P1307" s="114">
        <v>-1.4674692238399274</v>
      </c>
      <c r="Q1307" s="114">
        <v>-0.78750851803687238</v>
      </c>
      <c r="R1307" s="114">
        <v>-0.56389725944015046</v>
      </c>
      <c r="S1307" s="114">
        <v>1.5076725583909696</v>
      </c>
      <c r="T1307" s="114">
        <v>-0.69259862998232724</v>
      </c>
      <c r="U1307" s="114">
        <v>-1.4611332167277626</v>
      </c>
      <c r="V1307" s="114">
        <v>-0.75819267222914899</v>
      </c>
      <c r="W1307" s="36">
        <v>-0.6094020026410305</v>
      </c>
    </row>
    <row r="1308" spans="1:23" ht="19">
      <c r="A1308" s="81">
        <v>306</v>
      </c>
      <c r="B1308" s="114">
        <v>0.6098548283064682</v>
      </c>
      <c r="C1308" s="114">
        <v>6.7844906476380418E-2</v>
      </c>
      <c r="D1308" s="114">
        <v>0.26071717969120911</v>
      </c>
      <c r="E1308" s="114">
        <v>0.40008296346245298</v>
      </c>
      <c r="F1308" s="114">
        <v>0.91716489609359853</v>
      </c>
      <c r="G1308" s="114">
        <v>0.47095190281085686</v>
      </c>
      <c r="H1308" s="114">
        <v>0.79672471485715968</v>
      </c>
      <c r="I1308" s="114">
        <v>0.51527690045725794</v>
      </c>
      <c r="J1308" s="114">
        <v>0.99386039843427398</v>
      </c>
      <c r="K1308" s="44">
        <v>0.24572983607345233</v>
      </c>
      <c r="M1308" s="37">
        <v>306</v>
      </c>
      <c r="N1308" s="114" cm="1">
        <f t="array" ref="N1308:W1308">(TRANSPOSE(MMULT(幕後結果!$AB$37:$AK$46, TRANSPOSE(N307:W307))))</f>
        <v>0.72880811905097043</v>
      </c>
      <c r="O1308" s="114">
        <v>-0.58109315473100809</v>
      </c>
      <c r="P1308" s="114">
        <v>0.31245321616153077</v>
      </c>
      <c r="Q1308" s="114">
        <v>-0.3703149287155833</v>
      </c>
      <c r="R1308" s="114">
        <v>1.2245103334018688</v>
      </c>
      <c r="S1308" s="114">
        <v>0.32150200399732753</v>
      </c>
      <c r="T1308" s="114">
        <v>1.7342028174599384</v>
      </c>
      <c r="U1308" s="114">
        <v>0.73575340456658589</v>
      </c>
      <c r="V1308" s="114">
        <v>1.0548109363106928</v>
      </c>
      <c r="W1308" s="36">
        <v>0.50995064569881632</v>
      </c>
    </row>
    <row r="1309" spans="1:23" ht="19">
      <c r="A1309" s="81">
        <v>307</v>
      </c>
      <c r="B1309" s="114">
        <v>8.0273283170453125E-2</v>
      </c>
      <c r="C1309" s="114">
        <v>0.53456417864976569</v>
      </c>
      <c r="D1309" s="114">
        <v>0.88020664156364026</v>
      </c>
      <c r="E1309" s="114">
        <v>0.62413729724357347</v>
      </c>
      <c r="F1309" s="114">
        <v>0.29725669534939225</v>
      </c>
      <c r="G1309" s="114">
        <v>0.5908751928256939</v>
      </c>
      <c r="H1309" s="114">
        <v>0.38283847280900818</v>
      </c>
      <c r="I1309" s="114">
        <v>9.2422346239732223E-2</v>
      </c>
      <c r="J1309" s="114">
        <v>0.14782386809103354</v>
      </c>
      <c r="K1309" s="44">
        <v>0.35447033177979903</v>
      </c>
      <c r="M1309" s="37">
        <v>307</v>
      </c>
      <c r="N1309" s="114" cm="1">
        <f t="array" ref="N1309:W1309">(TRANSPOSE(MMULT(幕後結果!$AB$37:$AK$46, TRANSPOSE(N308:W308))))</f>
        <v>6.0029662943299816E-3</v>
      </c>
      <c r="O1309" s="114">
        <v>-1.0572634225840531</v>
      </c>
      <c r="P1309" s="114">
        <v>0.37064447611298573</v>
      </c>
      <c r="Q1309" s="114">
        <v>0.23997083450841683</v>
      </c>
      <c r="R1309" s="114">
        <v>0.24383978424537672</v>
      </c>
      <c r="S1309" s="114">
        <v>0.20293624451647518</v>
      </c>
      <c r="T1309" s="114">
        <v>-2.0207247658193692</v>
      </c>
      <c r="U1309" s="114">
        <v>-0.11077675214654761</v>
      </c>
      <c r="V1309" s="114">
        <v>-0.666231033987016</v>
      </c>
      <c r="W1309" s="36">
        <v>0.54535897952929224</v>
      </c>
    </row>
    <row r="1310" spans="1:23" ht="19">
      <c r="A1310" s="81">
        <v>308</v>
      </c>
      <c r="B1310" s="114">
        <v>0.47546240523031202</v>
      </c>
      <c r="C1310" s="114">
        <v>0.16589497629372274</v>
      </c>
      <c r="D1310" s="114">
        <v>0.61978253805487271</v>
      </c>
      <c r="E1310" s="114">
        <v>0.23712985836076172</v>
      </c>
      <c r="F1310" s="114">
        <v>0.68949552766236888</v>
      </c>
      <c r="G1310" s="114">
        <v>0.98140168681566564</v>
      </c>
      <c r="H1310" s="114">
        <v>0.76710429777780997</v>
      </c>
      <c r="I1310" s="114">
        <v>0.78536583795437953</v>
      </c>
      <c r="J1310" s="114">
        <v>0.23871204913118116</v>
      </c>
      <c r="K1310" s="44">
        <v>0.44627478613964877</v>
      </c>
      <c r="M1310" s="37">
        <v>308</v>
      </c>
      <c r="N1310" s="114" cm="1">
        <f t="array" ref="N1310:W1310">(TRANSPOSE(MMULT(幕後結果!$AB$37:$AK$46, TRANSPOSE(N309:W309))))</f>
        <v>0.82164327374853807</v>
      </c>
      <c r="O1310" s="114">
        <v>1.7090827314936565</v>
      </c>
      <c r="P1310" s="114">
        <v>0.84623211915969632</v>
      </c>
      <c r="Q1310" s="114">
        <v>8.7276734681233259E-2</v>
      </c>
      <c r="R1310" s="114">
        <v>1.906077095019024</v>
      </c>
      <c r="S1310" s="114">
        <v>1.1819525188347257</v>
      </c>
      <c r="T1310" s="114">
        <v>-0.45330327378430962</v>
      </c>
      <c r="U1310" s="114">
        <v>-0.97402836979257623</v>
      </c>
      <c r="V1310" s="114">
        <v>1.8229261232124625</v>
      </c>
      <c r="W1310" s="36">
        <v>2.066541675430916</v>
      </c>
    </row>
    <row r="1311" spans="1:23" ht="19">
      <c r="A1311" s="81">
        <v>309</v>
      </c>
      <c r="B1311" s="114">
        <v>0.29773060171807564</v>
      </c>
      <c r="C1311" s="114">
        <v>0.2648502070325951</v>
      </c>
      <c r="D1311" s="114">
        <v>0.3255620116263227</v>
      </c>
      <c r="E1311" s="114">
        <v>0.89731998708713978</v>
      </c>
      <c r="F1311" s="114">
        <v>0.83286095597990761</v>
      </c>
      <c r="G1311" s="114">
        <v>8.5499763720586763E-4</v>
      </c>
      <c r="H1311" s="114">
        <v>0.29785304941392532</v>
      </c>
      <c r="I1311" s="114">
        <v>0.31531381825968641</v>
      </c>
      <c r="J1311" s="114">
        <v>0.25114284802892661</v>
      </c>
      <c r="K1311" s="44">
        <v>0.32129596300549212</v>
      </c>
      <c r="M1311" s="37">
        <v>309</v>
      </c>
      <c r="N1311" s="114" cm="1">
        <f t="array" ref="N1311:W1311">(TRANSPOSE(MMULT(幕後結果!$AB$37:$AK$46, TRANSPOSE(N310:W310))))</f>
        <v>-0.68110855148247473</v>
      </c>
      <c r="O1311" s="114">
        <v>1.6287806222022572</v>
      </c>
      <c r="P1311" s="114">
        <v>0.77193390656534966</v>
      </c>
      <c r="Q1311" s="114">
        <v>-0.60343087441206789</v>
      </c>
      <c r="R1311" s="114">
        <v>-1.2293296506936169</v>
      </c>
      <c r="S1311" s="114">
        <v>-1.3421010935065389</v>
      </c>
      <c r="T1311" s="114">
        <v>0.55812750091945362</v>
      </c>
      <c r="U1311" s="114">
        <v>-0.90845537201912407</v>
      </c>
      <c r="V1311" s="114">
        <v>-0.804253558209163</v>
      </c>
      <c r="W1311" s="36">
        <v>1.0965893352374301</v>
      </c>
    </row>
    <row r="1312" spans="1:23" ht="19">
      <c r="A1312" s="81">
        <v>310</v>
      </c>
      <c r="B1312" s="114">
        <v>0.63163316216345677</v>
      </c>
      <c r="C1312" s="114">
        <v>0.71471928167434351</v>
      </c>
      <c r="D1312" s="114">
        <v>0.62619966498891144</v>
      </c>
      <c r="E1312" s="114">
        <v>0.36722762703238576</v>
      </c>
      <c r="F1312" s="114">
        <v>0.53403380546628321</v>
      </c>
      <c r="G1312" s="114">
        <v>0.70643138045478127</v>
      </c>
      <c r="H1312" s="114">
        <v>0.32260855497412311</v>
      </c>
      <c r="I1312" s="114">
        <v>0.78762321562075588</v>
      </c>
      <c r="J1312" s="114">
        <v>0.62484429138377573</v>
      </c>
      <c r="K1312" s="44">
        <v>0.91703276302883419</v>
      </c>
      <c r="M1312" s="37">
        <v>310</v>
      </c>
      <c r="N1312" s="114" cm="1">
        <f t="array" ref="N1312:W1312">(TRANSPOSE(MMULT(幕後結果!$AB$37:$AK$46, TRANSPOSE(N311:W311))))</f>
        <v>-0.8165144026568586</v>
      </c>
      <c r="O1312" s="114">
        <v>0.85788748773204127</v>
      </c>
      <c r="P1312" s="114">
        <v>1.1228168768855959</v>
      </c>
      <c r="Q1312" s="114">
        <v>-4.8536352679007688E-2</v>
      </c>
      <c r="R1312" s="114">
        <v>1.4975805417612382</v>
      </c>
      <c r="S1312" s="114">
        <v>-0.25396661419082911</v>
      </c>
      <c r="T1312" s="114">
        <v>-0.73407076230901014</v>
      </c>
      <c r="U1312" s="114">
        <v>-0.56903969047604097</v>
      </c>
      <c r="V1312" s="114">
        <v>1.4463481851654101</v>
      </c>
      <c r="W1312" s="36">
        <v>1.7574880005936573</v>
      </c>
    </row>
    <row r="1313" spans="1:23" ht="19">
      <c r="A1313" s="81">
        <v>311</v>
      </c>
      <c r="B1313" s="114">
        <v>0.35465045971663089</v>
      </c>
      <c r="C1313" s="114">
        <v>0.72053582202018518</v>
      </c>
      <c r="D1313" s="114">
        <v>0.6616729471630014</v>
      </c>
      <c r="E1313" s="114">
        <v>0.98891912241260016</v>
      </c>
      <c r="F1313" s="114">
        <v>0.33833877447809146</v>
      </c>
      <c r="G1313" s="114">
        <v>0.37649485539917538</v>
      </c>
      <c r="H1313" s="114">
        <v>0.84262445851418177</v>
      </c>
      <c r="I1313" s="114">
        <v>0.21762819224051189</v>
      </c>
      <c r="J1313" s="114">
        <v>0.16921938280653426</v>
      </c>
      <c r="K1313" s="44">
        <v>0.9368800775187669</v>
      </c>
      <c r="M1313" s="37">
        <v>311</v>
      </c>
      <c r="N1313" s="114" cm="1">
        <f t="array" ref="N1313:W1313">(TRANSPOSE(MMULT(幕後結果!$AB$37:$AK$46, TRANSPOSE(N312:W312))))</f>
        <v>1.6146379750009729</v>
      </c>
      <c r="O1313" s="114">
        <v>0.71389922841084441</v>
      </c>
      <c r="P1313" s="114">
        <v>0.73416234741014563</v>
      </c>
      <c r="Q1313" s="114">
        <v>2.0062909451975854</v>
      </c>
      <c r="R1313" s="114">
        <v>1.1430852524419244</v>
      </c>
      <c r="S1313" s="114">
        <v>1.7511464602440416</v>
      </c>
      <c r="T1313" s="114">
        <v>1.0367316805018771</v>
      </c>
      <c r="U1313" s="114">
        <v>0.36191057587199116</v>
      </c>
      <c r="V1313" s="114">
        <v>0.93662247662635945</v>
      </c>
      <c r="W1313" s="36">
        <v>1.3499713947374368</v>
      </c>
    </row>
    <row r="1314" spans="1:23" ht="19">
      <c r="A1314" s="81">
        <v>312</v>
      </c>
      <c r="B1314" s="114">
        <v>0.72215772744769957</v>
      </c>
      <c r="C1314" s="114">
        <v>0.7723855826509276</v>
      </c>
      <c r="D1314" s="114">
        <v>0.12522567066847357</v>
      </c>
      <c r="E1314" s="114">
        <v>0.83114172150131216</v>
      </c>
      <c r="F1314" s="114">
        <v>0.34319151048472096</v>
      </c>
      <c r="G1314" s="114">
        <v>0.55500070014532388</v>
      </c>
      <c r="H1314" s="114">
        <v>0.4389333103745845</v>
      </c>
      <c r="I1314" s="114">
        <v>0.30100323465142531</v>
      </c>
      <c r="J1314" s="114">
        <v>0.98943262174300983</v>
      </c>
      <c r="K1314" s="44">
        <v>9.4066870899803812E-2</v>
      </c>
      <c r="M1314" s="37">
        <v>312</v>
      </c>
      <c r="N1314" s="114" cm="1">
        <f t="array" ref="N1314:W1314">(TRANSPOSE(MMULT(幕後結果!$AB$37:$AK$46, TRANSPOSE(N313:W313))))</f>
        <v>0.19058765256687438</v>
      </c>
      <c r="O1314" s="114">
        <v>0.92495099745201159</v>
      </c>
      <c r="P1314" s="114">
        <v>1.0175144820956799</v>
      </c>
      <c r="Q1314" s="114">
        <v>-7.1926858456855092E-2</v>
      </c>
      <c r="R1314" s="114">
        <v>0.8931155909267271</v>
      </c>
      <c r="S1314" s="114">
        <v>0.95905753609590749</v>
      </c>
      <c r="T1314" s="114">
        <v>-2.5694609923785305E-2</v>
      </c>
      <c r="U1314" s="114">
        <v>1.3489557502860046</v>
      </c>
      <c r="V1314" s="114">
        <v>0.41574642381606541</v>
      </c>
      <c r="W1314" s="36">
        <v>0.43130686931156881</v>
      </c>
    </row>
    <row r="1315" spans="1:23" ht="19">
      <c r="A1315" s="81">
        <v>313</v>
      </c>
      <c r="B1315" s="114">
        <v>0.13259696951823718</v>
      </c>
      <c r="C1315" s="114">
        <v>0.39685571139471731</v>
      </c>
      <c r="D1315" s="114">
        <v>0.42676970588491514</v>
      </c>
      <c r="E1315" s="114">
        <v>0.5485776950473118</v>
      </c>
      <c r="F1315" s="114">
        <v>0.92297199485860792</v>
      </c>
      <c r="G1315" s="114">
        <v>0.53146518648496333</v>
      </c>
      <c r="H1315" s="114">
        <v>0.79928490883546965</v>
      </c>
      <c r="I1315" s="114">
        <v>0.6034943317167778</v>
      </c>
      <c r="J1315" s="114">
        <v>0.81123903099292605</v>
      </c>
      <c r="K1315" s="44">
        <v>0.61494425047599544</v>
      </c>
      <c r="M1315" s="37">
        <v>313</v>
      </c>
      <c r="N1315" s="114" cm="1">
        <f t="array" ref="N1315:W1315">(TRANSPOSE(MMULT(幕後結果!$AB$37:$AK$46, TRANSPOSE(N314:W314))))</f>
        <v>2.2756907863564186</v>
      </c>
      <c r="O1315" s="114">
        <v>-1.550627316113135</v>
      </c>
      <c r="P1315" s="114">
        <v>5.9448770060696432E-2</v>
      </c>
      <c r="Q1315" s="114">
        <v>0.21872387327123033</v>
      </c>
      <c r="R1315" s="114">
        <v>9.4816979138101748E-2</v>
      </c>
      <c r="S1315" s="114">
        <v>-1.4359392592374098</v>
      </c>
      <c r="T1315" s="114">
        <v>-0.68681508700809291</v>
      </c>
      <c r="U1315" s="114">
        <v>0.55585909510965748</v>
      </c>
      <c r="V1315" s="114">
        <v>1.512323460658402</v>
      </c>
      <c r="W1315" s="36">
        <v>-0.74961474202421119</v>
      </c>
    </row>
    <row r="1316" spans="1:23" ht="19">
      <c r="A1316" s="81">
        <v>314</v>
      </c>
      <c r="B1316" s="114">
        <v>0.12481826419461139</v>
      </c>
      <c r="C1316" s="114">
        <v>0.89473092930848974</v>
      </c>
      <c r="D1316" s="114">
        <v>0.85753739108730787</v>
      </c>
      <c r="E1316" s="114">
        <v>0.1775902895559891</v>
      </c>
      <c r="F1316" s="114">
        <v>0.29961987526873823</v>
      </c>
      <c r="G1316" s="114">
        <v>0.98853276814699931</v>
      </c>
      <c r="H1316" s="114">
        <v>0.51264753531914553</v>
      </c>
      <c r="I1316" s="114">
        <v>0.61899840701746633</v>
      </c>
      <c r="J1316" s="114">
        <v>0.80050179511765407</v>
      </c>
      <c r="K1316" s="44">
        <v>0.41621029525232212</v>
      </c>
      <c r="M1316" s="37">
        <v>314</v>
      </c>
      <c r="N1316" s="114" cm="1">
        <f t="array" ref="N1316:W1316">(TRANSPOSE(MMULT(幕後結果!$AB$37:$AK$46, TRANSPOSE(N315:W315))))</f>
        <v>-0.91650507701122952</v>
      </c>
      <c r="O1316" s="114">
        <v>-0.97223487897571581</v>
      </c>
      <c r="P1316" s="114">
        <v>-0.92508492605423487</v>
      </c>
      <c r="Q1316" s="114">
        <v>-4.9840791533474205E-3</v>
      </c>
      <c r="R1316" s="114">
        <v>-1.5444875779810601</v>
      </c>
      <c r="S1316" s="114">
        <v>-0.65103657769209489</v>
      </c>
      <c r="T1316" s="114">
        <v>-1.0346399389910745</v>
      </c>
      <c r="U1316" s="114">
        <v>0.16655190908438261</v>
      </c>
      <c r="V1316" s="114">
        <v>0.12027112042377563</v>
      </c>
      <c r="W1316" s="36">
        <v>1.2546427179033133</v>
      </c>
    </row>
    <row r="1317" spans="1:23" ht="19">
      <c r="A1317" s="81">
        <v>315</v>
      </c>
      <c r="B1317" s="114">
        <v>3.1975208615131256E-2</v>
      </c>
      <c r="C1317" s="114">
        <v>0.30160485122392222</v>
      </c>
      <c r="D1317" s="114">
        <v>0.49060282839487623</v>
      </c>
      <c r="E1317" s="114">
        <v>0.10272856104581796</v>
      </c>
      <c r="F1317" s="114">
        <v>0.68997719541760127</v>
      </c>
      <c r="G1317" s="114">
        <v>8.1538666290041695E-2</v>
      </c>
      <c r="H1317" s="114">
        <v>1.7073950006003313E-2</v>
      </c>
      <c r="I1317" s="114">
        <v>0.79577866584464552</v>
      </c>
      <c r="J1317" s="114">
        <v>0.65821556004278947</v>
      </c>
      <c r="K1317" s="44">
        <v>0.42337021496660365</v>
      </c>
      <c r="M1317" s="37">
        <v>315</v>
      </c>
      <c r="N1317" s="114" cm="1">
        <f t="array" ref="N1317:W1317">(TRANSPOSE(MMULT(幕後結果!$AB$37:$AK$46, TRANSPOSE(N316:W316))))</f>
        <v>0.78542402978346115</v>
      </c>
      <c r="O1317" s="114">
        <v>0.68234812557421098</v>
      </c>
      <c r="P1317" s="114">
        <v>1.7174456684212802E-2</v>
      </c>
      <c r="Q1317" s="114">
        <v>-0.48011845813098447</v>
      </c>
      <c r="R1317" s="114">
        <v>1.1313147725768165</v>
      </c>
      <c r="S1317" s="114">
        <v>-1.6940830002822407</v>
      </c>
      <c r="T1317" s="114">
        <v>-7.8371656538679391E-2</v>
      </c>
      <c r="U1317" s="114">
        <v>-1.3297192813435632</v>
      </c>
      <c r="V1317" s="114">
        <v>0.42902947203480979</v>
      </c>
      <c r="W1317" s="36">
        <v>1.0924252689134057</v>
      </c>
    </row>
    <row r="1318" spans="1:23" ht="19">
      <c r="A1318" s="81">
        <v>316</v>
      </c>
      <c r="B1318" s="114">
        <v>0.48742282323161179</v>
      </c>
      <c r="C1318" s="114">
        <v>0.94246602689329695</v>
      </c>
      <c r="D1318" s="114">
        <v>0.47415484545456876</v>
      </c>
      <c r="E1318" s="114">
        <v>0.53287115128938578</v>
      </c>
      <c r="F1318" s="114">
        <v>0.55754029597660315</v>
      </c>
      <c r="G1318" s="114">
        <v>0.96275720038567414</v>
      </c>
      <c r="H1318" s="114">
        <v>0.45342507137626797</v>
      </c>
      <c r="I1318" s="114">
        <v>0.71187814641591407</v>
      </c>
      <c r="J1318" s="114">
        <v>0.75034884864392248</v>
      </c>
      <c r="K1318" s="44">
        <v>0.52775706019787361</v>
      </c>
      <c r="M1318" s="37">
        <v>316</v>
      </c>
      <c r="N1318" s="114" cm="1">
        <f t="array" ref="N1318:W1318">(TRANSPOSE(MMULT(幕後結果!$AB$37:$AK$46, TRANSPOSE(N317:W317))))</f>
        <v>0.35951000127680777</v>
      </c>
      <c r="O1318" s="114">
        <v>0.68085311905166812</v>
      </c>
      <c r="P1318" s="114">
        <v>0.85695777308357135</v>
      </c>
      <c r="Q1318" s="114">
        <v>0.82468041849596196</v>
      </c>
      <c r="R1318" s="114">
        <v>0.77701950135338715</v>
      </c>
      <c r="S1318" s="114">
        <v>1.7500960160742491</v>
      </c>
      <c r="T1318" s="114">
        <v>0.70579486068153863</v>
      </c>
      <c r="U1318" s="114">
        <v>-0.20618975375576343</v>
      </c>
      <c r="V1318" s="114">
        <v>0.22464822861745096</v>
      </c>
      <c r="W1318" s="36">
        <v>1.2929148908943078</v>
      </c>
    </row>
    <row r="1319" spans="1:23" ht="19">
      <c r="A1319" s="81">
        <v>317</v>
      </c>
      <c r="B1319" s="114">
        <v>0.82103398293299956</v>
      </c>
      <c r="C1319" s="114">
        <v>0.88459811229185159</v>
      </c>
      <c r="D1319" s="114">
        <v>0.32846923658683624</v>
      </c>
      <c r="E1319" s="114">
        <v>0.83751672987565695</v>
      </c>
      <c r="F1319" s="114">
        <v>0.69314371240213979</v>
      </c>
      <c r="G1319" s="114">
        <v>0.8445730275843728</v>
      </c>
      <c r="H1319" s="114">
        <v>0.29182591385090495</v>
      </c>
      <c r="I1319" s="114">
        <v>0.22548071954998794</v>
      </c>
      <c r="J1319" s="114">
        <v>0.56452173729502264</v>
      </c>
      <c r="K1319" s="44">
        <v>0.13047305931151532</v>
      </c>
      <c r="M1319" s="37">
        <v>317</v>
      </c>
      <c r="N1319" s="114" cm="1">
        <f t="array" ref="N1319:W1319">(TRANSPOSE(MMULT(幕後結果!$AB$37:$AK$46, TRANSPOSE(N318:W318))))</f>
        <v>0.27131785844989753</v>
      </c>
      <c r="O1319" s="114">
        <v>1.4241804764365149</v>
      </c>
      <c r="P1319" s="114">
        <v>-0.30138970251465186</v>
      </c>
      <c r="Q1319" s="114">
        <v>-0.68261792408942767</v>
      </c>
      <c r="R1319" s="114">
        <v>1.3417784565061459</v>
      </c>
      <c r="S1319" s="114">
        <v>0.14740238995186622</v>
      </c>
      <c r="T1319" s="114">
        <v>2.2484944005326821</v>
      </c>
      <c r="U1319" s="114">
        <v>1.8743034124938288E-2</v>
      </c>
      <c r="V1319" s="114">
        <v>1.3531655346537992</v>
      </c>
      <c r="W1319" s="36">
        <v>1.9036230061522863</v>
      </c>
    </row>
    <row r="1320" spans="1:23" ht="19">
      <c r="A1320" s="81">
        <v>318</v>
      </c>
      <c r="B1320" s="114">
        <v>0.28473374434196641</v>
      </c>
      <c r="C1320" s="114">
        <v>0.77766010766513816</v>
      </c>
      <c r="D1320" s="114">
        <v>0.24489949458188787</v>
      </c>
      <c r="E1320" s="114">
        <v>0.45552592098992895</v>
      </c>
      <c r="F1320" s="114">
        <v>0.65513460676014201</v>
      </c>
      <c r="G1320" s="114">
        <v>0.92085802041677534</v>
      </c>
      <c r="H1320" s="114">
        <v>0.60424776088217702</v>
      </c>
      <c r="I1320" s="114">
        <v>0.82065945155416808</v>
      </c>
      <c r="J1320" s="114">
        <v>0.50411354149447618</v>
      </c>
      <c r="K1320" s="44">
        <v>0.68864615692374698</v>
      </c>
      <c r="M1320" s="37">
        <v>318</v>
      </c>
      <c r="N1320" s="114" cm="1">
        <f t="array" ref="N1320:W1320">(TRANSPOSE(MMULT(幕後結果!$AB$37:$AK$46, TRANSPOSE(N319:W319))))</f>
        <v>1.5898702690732565</v>
      </c>
      <c r="O1320" s="114">
        <v>1.0451849806762328</v>
      </c>
      <c r="P1320" s="114">
        <v>0.42349791748084631</v>
      </c>
      <c r="Q1320" s="114">
        <v>-0.69006087564781626</v>
      </c>
      <c r="R1320" s="114">
        <v>3.1895488817852924E-2</v>
      </c>
      <c r="S1320" s="114">
        <v>-0.17245133506434315</v>
      </c>
      <c r="T1320" s="114">
        <v>1.6492684217243603</v>
      </c>
      <c r="U1320" s="114">
        <v>0.4122991755120739</v>
      </c>
      <c r="V1320" s="114">
        <v>1.5816505111579602</v>
      </c>
      <c r="W1320" s="36">
        <v>7.9367423165402684E-2</v>
      </c>
    </row>
    <row r="1321" spans="1:23" ht="19">
      <c r="A1321" s="81">
        <v>319</v>
      </c>
      <c r="B1321" s="114">
        <v>0.40531644753547025</v>
      </c>
      <c r="C1321" s="114">
        <v>1.490177069462284E-2</v>
      </c>
      <c r="D1321" s="114">
        <v>0.32922402459802358</v>
      </c>
      <c r="E1321" s="114">
        <v>0.29610857279047686</v>
      </c>
      <c r="F1321" s="114">
        <v>0.7718991843594194</v>
      </c>
      <c r="G1321" s="114">
        <v>0.6721648160205973</v>
      </c>
      <c r="H1321" s="114">
        <v>0.89958898587253922</v>
      </c>
      <c r="I1321" s="114">
        <v>0.46123923219212171</v>
      </c>
      <c r="J1321" s="114">
        <v>0.83990515413254707</v>
      </c>
      <c r="K1321" s="44">
        <v>0.58531282544261809</v>
      </c>
      <c r="M1321" s="37">
        <v>319</v>
      </c>
      <c r="N1321" s="114" cm="1">
        <f t="array" ref="N1321:W1321">(TRANSPOSE(MMULT(幕後結果!$AB$37:$AK$46, TRANSPOSE(N320:W320))))</f>
        <v>0.57936551446548223</v>
      </c>
      <c r="O1321" s="114">
        <v>0.26414868751833948</v>
      </c>
      <c r="P1321" s="114">
        <v>-1.156590563654903</v>
      </c>
      <c r="Q1321" s="114">
        <v>-0.54037704990170721</v>
      </c>
      <c r="R1321" s="114">
        <v>0.32969265297741873</v>
      </c>
      <c r="S1321" s="114">
        <v>1.1700458653071844</v>
      </c>
      <c r="T1321" s="114">
        <v>-1.0489652070964939</v>
      </c>
      <c r="U1321" s="114">
        <v>-0.36572055512121893</v>
      </c>
      <c r="V1321" s="114">
        <v>0.95359605005155434</v>
      </c>
      <c r="W1321" s="36">
        <v>0.85893573117928312</v>
      </c>
    </row>
    <row r="1322" spans="1:23" ht="19">
      <c r="A1322" s="81">
        <v>320</v>
      </c>
      <c r="B1322" s="114">
        <v>0.69017396068070935</v>
      </c>
      <c r="C1322" s="114">
        <v>0.80232685455644082</v>
      </c>
      <c r="D1322" s="114">
        <v>0.51354306309675501</v>
      </c>
      <c r="E1322" s="114">
        <v>0.89868996026797232</v>
      </c>
      <c r="F1322" s="114">
        <v>0.93322807848897416</v>
      </c>
      <c r="G1322" s="114">
        <v>0.52584192880337222</v>
      </c>
      <c r="H1322" s="114">
        <v>0.5491590264631554</v>
      </c>
      <c r="I1322" s="114">
        <v>9.5753114646973669E-2</v>
      </c>
      <c r="J1322" s="114">
        <v>9.5532018609228775E-2</v>
      </c>
      <c r="K1322" s="44">
        <v>0.48712659258794755</v>
      </c>
      <c r="M1322" s="37">
        <v>320</v>
      </c>
      <c r="N1322" s="114" cm="1">
        <f t="array" ref="N1322:W1322">(TRANSPOSE(MMULT(幕後結果!$AB$37:$AK$46, TRANSPOSE(N321:W321))))</f>
        <v>1.2432824707867167</v>
      </c>
      <c r="O1322" s="114">
        <v>0.1011569398220982</v>
      </c>
      <c r="P1322" s="114">
        <v>-0.38938880731840575</v>
      </c>
      <c r="Q1322" s="114">
        <v>-0.37462211227020453</v>
      </c>
      <c r="R1322" s="114">
        <v>0.22924305694797989</v>
      </c>
      <c r="S1322" s="114">
        <v>-0.15152381108839505</v>
      </c>
      <c r="T1322" s="114">
        <v>0.45788270450949331</v>
      </c>
      <c r="U1322" s="114">
        <v>0.36286644090829062</v>
      </c>
      <c r="V1322" s="114">
        <v>0.4646887175969866</v>
      </c>
      <c r="W1322" s="36">
        <v>-0.40812275652167451</v>
      </c>
    </row>
    <row r="1323" spans="1:23" ht="19">
      <c r="A1323" s="81">
        <v>321</v>
      </c>
      <c r="B1323" s="114">
        <v>0.90156088614631269</v>
      </c>
      <c r="C1323" s="114">
        <v>0.90245152576079279</v>
      </c>
      <c r="D1323" s="114">
        <v>0.42951651966690596</v>
      </c>
      <c r="E1323" s="114">
        <v>0.19136334040327507</v>
      </c>
      <c r="F1323" s="114">
        <v>0.38002846061865103</v>
      </c>
      <c r="G1323" s="114">
        <v>7.8661775667909994E-2</v>
      </c>
      <c r="H1323" s="114">
        <v>0.25563383609080126</v>
      </c>
      <c r="I1323" s="114">
        <v>0.35202655377957037</v>
      </c>
      <c r="J1323" s="114">
        <v>0.9372110681323329</v>
      </c>
      <c r="K1323" s="44">
        <v>0.25244107454652021</v>
      </c>
      <c r="M1323" s="37">
        <v>321</v>
      </c>
      <c r="N1323" s="114" cm="1">
        <f t="array" ref="N1323:W1323">(TRANSPOSE(MMULT(幕後結果!$AB$37:$AK$46, TRANSPOSE(N322:W322))))</f>
        <v>1.8919044530837485</v>
      </c>
      <c r="O1323" s="114">
        <v>0.2314730873096349</v>
      </c>
      <c r="P1323" s="114">
        <v>0.66003336188937067</v>
      </c>
      <c r="Q1323" s="114">
        <v>7.7770614031704807E-2</v>
      </c>
      <c r="R1323" s="114">
        <v>-0.77115965601243963</v>
      </c>
      <c r="S1323" s="114">
        <v>-0.81795283922180184</v>
      </c>
      <c r="T1323" s="114">
        <v>2.3731608475418673</v>
      </c>
      <c r="U1323" s="114">
        <v>-0.29745080559994658</v>
      </c>
      <c r="V1323" s="114">
        <v>0.54381049730668407</v>
      </c>
      <c r="W1323" s="36">
        <v>0.36132532319359001</v>
      </c>
    </row>
    <row r="1324" spans="1:23" ht="19">
      <c r="A1324" s="81">
        <v>322</v>
      </c>
      <c r="B1324" s="114">
        <v>0.3080027902770095</v>
      </c>
      <c r="C1324" s="114">
        <v>0.5594582375811703</v>
      </c>
      <c r="D1324" s="114">
        <v>0.899353527015742</v>
      </c>
      <c r="E1324" s="114">
        <v>0.180202094684077</v>
      </c>
      <c r="F1324" s="114">
        <v>0.52388767490630106</v>
      </c>
      <c r="G1324" s="114">
        <v>0.56313841286202027</v>
      </c>
      <c r="H1324" s="114">
        <v>0.60600763399993518</v>
      </c>
      <c r="I1324" s="114">
        <v>0.82168921200074885</v>
      </c>
      <c r="J1324" s="114">
        <v>0.16962048932219687</v>
      </c>
      <c r="K1324" s="44">
        <v>0.9671958381763639</v>
      </c>
      <c r="M1324" s="37">
        <v>322</v>
      </c>
      <c r="N1324" s="114" cm="1">
        <f t="array" ref="N1324:W1324">(TRANSPOSE(MMULT(幕後結果!$AB$37:$AK$46, TRANSPOSE(N323:W323))))</f>
        <v>0.70651181565362287</v>
      </c>
      <c r="O1324" s="114">
        <v>-0.34439133384180654</v>
      </c>
      <c r="P1324" s="114">
        <v>0.2495076656309882</v>
      </c>
      <c r="Q1324" s="114">
        <v>-0.18305689270219397</v>
      </c>
      <c r="R1324" s="114">
        <v>-0.38288095928453636</v>
      </c>
      <c r="S1324" s="114">
        <v>0.93736829177032455</v>
      </c>
      <c r="T1324" s="114">
        <v>0.22854766596306275</v>
      </c>
      <c r="U1324" s="114">
        <v>-0.24471188219667728</v>
      </c>
      <c r="V1324" s="114">
        <v>0.2424577080489369</v>
      </c>
      <c r="W1324" s="36">
        <v>-0.3490199043947172</v>
      </c>
    </row>
    <row r="1325" spans="1:23" ht="19">
      <c r="A1325" s="81">
        <v>323</v>
      </c>
      <c r="B1325" s="114">
        <v>0.78316057430371311</v>
      </c>
      <c r="C1325" s="114">
        <v>0.15431316342036716</v>
      </c>
      <c r="D1325" s="114">
        <v>0.17867165853816203</v>
      </c>
      <c r="E1325" s="114">
        <v>0.88357674694207122</v>
      </c>
      <c r="F1325" s="114">
        <v>4.0525901983602397E-2</v>
      </c>
      <c r="G1325" s="114">
        <v>0.96102550760174288</v>
      </c>
      <c r="H1325" s="114">
        <v>0.79239695261696252</v>
      </c>
      <c r="I1325" s="114">
        <v>0.14042048335105339</v>
      </c>
      <c r="J1325" s="114">
        <v>0.27318264392643021</v>
      </c>
      <c r="K1325" s="44">
        <v>0.98669036056036097</v>
      </c>
      <c r="M1325" s="37">
        <v>323</v>
      </c>
      <c r="N1325" s="114" cm="1">
        <f t="array" ref="N1325:W1325">(TRANSPOSE(MMULT(幕後結果!$AB$37:$AK$46, TRANSPOSE(N324:W324))))</f>
        <v>0.84756862156213453</v>
      </c>
      <c r="O1325" s="114">
        <v>0.31114203451084654</v>
      </c>
      <c r="P1325" s="114">
        <v>-1.4322817060867155</v>
      </c>
      <c r="Q1325" s="114">
        <v>-0.83085838671487156</v>
      </c>
      <c r="R1325" s="114">
        <v>-0.85611796406740959</v>
      </c>
      <c r="S1325" s="114">
        <v>-2.990671251353505E-2</v>
      </c>
      <c r="T1325" s="114">
        <v>0.16876784404488276</v>
      </c>
      <c r="U1325" s="114">
        <v>-0.77238297361210495</v>
      </c>
      <c r="V1325" s="114">
        <v>-2.1541737945207584E-2</v>
      </c>
      <c r="W1325" s="36">
        <v>-0.71862133068203082</v>
      </c>
    </row>
    <row r="1326" spans="1:23" ht="19">
      <c r="A1326" s="81">
        <v>324</v>
      </c>
      <c r="B1326" s="114">
        <v>0.69381311451942329</v>
      </c>
      <c r="C1326" s="114">
        <v>0.5782089421765606</v>
      </c>
      <c r="D1326" s="114">
        <v>0.60203299494060936</v>
      </c>
      <c r="E1326" s="114">
        <v>0.20815879262677095</v>
      </c>
      <c r="F1326" s="114">
        <v>0.81875762262414553</v>
      </c>
      <c r="G1326" s="114">
        <v>0.19491314761350687</v>
      </c>
      <c r="H1326" s="114">
        <v>0.98142036831172175</v>
      </c>
      <c r="I1326" s="114">
        <v>0.96413375980775551</v>
      </c>
      <c r="J1326" s="114">
        <v>0.25116342167784778</v>
      </c>
      <c r="K1326" s="44">
        <v>0.64307977367306179</v>
      </c>
      <c r="M1326" s="37">
        <v>324</v>
      </c>
      <c r="N1326" s="114" cm="1">
        <f t="array" ref="N1326:W1326">(TRANSPOSE(MMULT(幕後結果!$AB$37:$AK$46, TRANSPOSE(N325:W325))))</f>
        <v>-4.0141894638092736E-3</v>
      </c>
      <c r="O1326" s="114">
        <v>-0.58151894244500835</v>
      </c>
      <c r="P1326" s="114">
        <v>5.7094112255519913E-2</v>
      </c>
      <c r="Q1326" s="114">
        <v>0.78230671219935199</v>
      </c>
      <c r="R1326" s="114">
        <v>-1.0969652335262601</v>
      </c>
      <c r="S1326" s="114">
        <v>-0.19675320134418667</v>
      </c>
      <c r="T1326" s="114">
        <v>-1.1925825165902832</v>
      </c>
      <c r="U1326" s="114">
        <v>-0.18544637942047651</v>
      </c>
      <c r="V1326" s="114">
        <v>-0.22696821736761075</v>
      </c>
      <c r="W1326" s="36">
        <v>1.6878717172073288E-2</v>
      </c>
    </row>
    <row r="1327" spans="1:23" ht="19">
      <c r="A1327" s="81">
        <v>325</v>
      </c>
      <c r="B1327" s="114">
        <v>0.39013655347797727</v>
      </c>
      <c r="C1327" s="114">
        <v>0.41522054698328659</v>
      </c>
      <c r="D1327" s="114">
        <v>4.9227430897461177E-2</v>
      </c>
      <c r="E1327" s="114">
        <v>1.8241169769625865E-2</v>
      </c>
      <c r="F1327" s="114">
        <v>8.1593303394084771E-2</v>
      </c>
      <c r="G1327" s="114">
        <v>0.19061447491166827</v>
      </c>
      <c r="H1327" s="114">
        <v>0.57267228810719417</v>
      </c>
      <c r="I1327" s="114">
        <v>0.93246511796576814</v>
      </c>
      <c r="J1327" s="114">
        <v>1.3823132567587049E-2</v>
      </c>
      <c r="K1327" s="44">
        <v>0.89496312155277158</v>
      </c>
      <c r="M1327" s="37">
        <v>325</v>
      </c>
      <c r="N1327" s="114" cm="1">
        <f t="array" ref="N1327:W1327">(TRANSPOSE(MMULT(幕後結果!$AB$37:$AK$46, TRANSPOSE(N326:W326))))</f>
        <v>1.7465543748432308</v>
      </c>
      <c r="O1327" s="114">
        <v>0.56593863706358571</v>
      </c>
      <c r="P1327" s="114">
        <v>1.2858652215253461</v>
      </c>
      <c r="Q1327" s="114">
        <v>1.1205558526748753</v>
      </c>
      <c r="R1327" s="114">
        <v>0.64999731870106325</v>
      </c>
      <c r="S1327" s="114">
        <v>2.283177284205264</v>
      </c>
      <c r="T1327" s="114">
        <v>0.89303722156225929</v>
      </c>
      <c r="U1327" s="114">
        <v>1.5211269304431616</v>
      </c>
      <c r="V1327" s="114">
        <v>0.66646686858928539</v>
      </c>
      <c r="W1327" s="36">
        <v>1.6788874115961399</v>
      </c>
    </row>
    <row r="1328" spans="1:23" ht="19">
      <c r="A1328" s="81">
        <v>326</v>
      </c>
      <c r="B1328" s="114">
        <v>0.74136198553430033</v>
      </c>
      <c r="C1328" s="114">
        <v>0.34930890736081066</v>
      </c>
      <c r="D1328" s="114">
        <v>0.98692891513439651</v>
      </c>
      <c r="E1328" s="114">
        <v>0.9131993773621141</v>
      </c>
      <c r="F1328" s="114">
        <v>0.8225693957488891</v>
      </c>
      <c r="G1328" s="114">
        <v>9.4919261820535228E-2</v>
      </c>
      <c r="H1328" s="114">
        <v>0.66677107105357991</v>
      </c>
      <c r="I1328" s="114">
        <v>0.39997858910601991</v>
      </c>
      <c r="J1328" s="114">
        <v>0.17087355087587275</v>
      </c>
      <c r="K1328" s="44">
        <v>0.98907366480770897</v>
      </c>
      <c r="M1328" s="37">
        <v>326</v>
      </c>
      <c r="N1328" s="114" cm="1">
        <f t="array" ref="N1328:W1328">(TRANSPOSE(MMULT(幕後結果!$AB$37:$AK$46, TRANSPOSE(N327:W327))))</f>
        <v>1.2949857757006461E-2</v>
      </c>
      <c r="O1328" s="114">
        <v>0.28811991200449233</v>
      </c>
      <c r="P1328" s="114">
        <v>6.8236302325291515E-2</v>
      </c>
      <c r="Q1328" s="114">
        <v>-0.93575420110154495</v>
      </c>
      <c r="R1328" s="114">
        <v>-1.1863758257972989</v>
      </c>
      <c r="S1328" s="114">
        <v>-1.1826651991139578</v>
      </c>
      <c r="T1328" s="114">
        <v>3.6202664880141705E-2</v>
      </c>
      <c r="U1328" s="114">
        <v>-0.96364465291669332</v>
      </c>
      <c r="V1328" s="114">
        <v>0.3236062480416923</v>
      </c>
      <c r="W1328" s="36">
        <v>1.0412784418753431</v>
      </c>
    </row>
    <row r="1329" spans="1:23" ht="19">
      <c r="A1329" s="81">
        <v>327</v>
      </c>
      <c r="B1329" s="114">
        <v>0.84916225529353984</v>
      </c>
      <c r="C1329" s="114">
        <v>0.23214285531632917</v>
      </c>
      <c r="D1329" s="114">
        <v>0.40443003786836118</v>
      </c>
      <c r="E1329" s="114">
        <v>0.31919204174936566</v>
      </c>
      <c r="F1329" s="114">
        <v>0.37469822192254387</v>
      </c>
      <c r="G1329" s="114">
        <v>0.29111561232701311</v>
      </c>
      <c r="H1329" s="114">
        <v>0.39498203864016279</v>
      </c>
      <c r="I1329" s="114">
        <v>0.58321005731832654</v>
      </c>
      <c r="J1329" s="114">
        <v>0.63764688884772802</v>
      </c>
      <c r="K1329" s="44">
        <v>0.40237122249189694</v>
      </c>
      <c r="M1329" s="37">
        <v>327</v>
      </c>
      <c r="N1329" s="114" cm="1">
        <f t="array" ref="N1329:W1329">(TRANSPOSE(MMULT(幕後結果!$AB$37:$AK$46, TRANSPOSE(N328:W328))))</f>
        <v>-4.2404867544834454E-2</v>
      </c>
      <c r="O1329" s="114">
        <v>0.75448093442791764</v>
      </c>
      <c r="P1329" s="114">
        <v>-0.60199850170415403</v>
      </c>
      <c r="Q1329" s="114">
        <v>1.3087583300113856</v>
      </c>
      <c r="R1329" s="114">
        <v>-0.32730658356898423</v>
      </c>
      <c r="S1329" s="114">
        <v>-1.5423256472607314</v>
      </c>
      <c r="T1329" s="114">
        <v>-0.95336649081136393</v>
      </c>
      <c r="U1329" s="114">
        <v>0.56761337501692921</v>
      </c>
      <c r="V1329" s="114">
        <v>-2.1362674138547417</v>
      </c>
      <c r="W1329" s="36">
        <v>-0.89653953493257321</v>
      </c>
    </row>
    <row r="1330" spans="1:23" ht="19">
      <c r="A1330" s="81">
        <v>328</v>
      </c>
      <c r="B1330" s="114">
        <v>0.86762055142185757</v>
      </c>
      <c r="C1330" s="114">
        <v>0.27944492188672365</v>
      </c>
      <c r="D1330" s="114">
        <v>0.21031526058712635</v>
      </c>
      <c r="E1330" s="114">
        <v>0.47897428415469534</v>
      </c>
      <c r="F1330" s="114">
        <v>0.3561639261786671</v>
      </c>
      <c r="G1330" s="114">
        <v>0.85465063210860137</v>
      </c>
      <c r="H1330" s="114">
        <v>0.92283677410534248</v>
      </c>
      <c r="I1330" s="114">
        <v>9.4876552668436975E-2</v>
      </c>
      <c r="J1330" s="114">
        <v>0.78313868045471047</v>
      </c>
      <c r="K1330" s="44">
        <v>0.91490313977437343</v>
      </c>
      <c r="M1330" s="37">
        <v>328</v>
      </c>
      <c r="N1330" s="114" cm="1">
        <f t="array" ref="N1330:W1330">(TRANSPOSE(MMULT(幕後結果!$AB$37:$AK$46, TRANSPOSE(N329:W329))))</f>
        <v>-7.0040113947248447E-2</v>
      </c>
      <c r="O1330" s="114">
        <v>0.52185781061362901</v>
      </c>
      <c r="P1330" s="114">
        <v>-0.88081800616410755</v>
      </c>
      <c r="Q1330" s="114">
        <v>-1.9929043937214288</v>
      </c>
      <c r="R1330" s="114">
        <v>0.41735629834165755</v>
      </c>
      <c r="S1330" s="114">
        <v>0.35801958756133501</v>
      </c>
      <c r="T1330" s="114">
        <v>2.0189444434234018</v>
      </c>
      <c r="U1330" s="114">
        <v>-1.0874424319462412</v>
      </c>
      <c r="V1330" s="114">
        <v>1.2352258167752406</v>
      </c>
      <c r="W1330" s="36">
        <v>0.86737819219488566</v>
      </c>
    </row>
    <row r="1331" spans="1:23" ht="19">
      <c r="A1331" s="81">
        <v>329</v>
      </c>
      <c r="B1331" s="114">
        <v>0.33255278804045596</v>
      </c>
      <c r="C1331" s="114">
        <v>0.50903423908950862</v>
      </c>
      <c r="D1331" s="114">
        <v>1.2337270795697908E-2</v>
      </c>
      <c r="E1331" s="114">
        <v>0.9472557145407936</v>
      </c>
      <c r="F1331" s="114">
        <v>0.30899529932356695</v>
      </c>
      <c r="G1331" s="114">
        <v>0.27732288382968417</v>
      </c>
      <c r="H1331" s="114">
        <v>0.30768139400522476</v>
      </c>
      <c r="I1331" s="114">
        <v>0.23664636751042978</v>
      </c>
      <c r="J1331" s="114">
        <v>0.4201097468495909</v>
      </c>
      <c r="K1331" s="44">
        <v>0.86467811442385756</v>
      </c>
      <c r="M1331" s="37">
        <v>329</v>
      </c>
      <c r="N1331" s="114" cm="1">
        <f t="array" ref="N1331:W1331">(TRANSPOSE(MMULT(幕後結果!$AB$37:$AK$46, TRANSPOSE(N330:W330))))</f>
        <v>-0.44695770046180433</v>
      </c>
      <c r="O1331" s="114">
        <v>-0.84376683819039122</v>
      </c>
      <c r="P1331" s="114">
        <v>-1.3435931121682532</v>
      </c>
      <c r="Q1331" s="114">
        <v>-0.37770088795177303</v>
      </c>
      <c r="R1331" s="114">
        <v>-9.7700947593505894E-3</v>
      </c>
      <c r="S1331" s="114">
        <v>-1.3790782408617273</v>
      </c>
      <c r="T1331" s="114">
        <v>-1.2331358653482951</v>
      </c>
      <c r="U1331" s="114">
        <v>-0.83647114700581526</v>
      </c>
      <c r="V1331" s="114">
        <v>0.43228986094713567</v>
      </c>
      <c r="W1331" s="36">
        <v>-2.368676561505223</v>
      </c>
    </row>
    <row r="1332" spans="1:23" ht="19">
      <c r="A1332" s="81">
        <v>330</v>
      </c>
      <c r="B1332" s="114">
        <v>0.22567841961643254</v>
      </c>
      <c r="C1332" s="114">
        <v>0.94287599071184425</v>
      </c>
      <c r="D1332" s="114">
        <v>0.3098630257409043</v>
      </c>
      <c r="E1332" s="114">
        <v>0.7525204894748978</v>
      </c>
      <c r="F1332" s="114">
        <v>0.87087778752650236</v>
      </c>
      <c r="G1332" s="114">
        <v>0.18525664523713203</v>
      </c>
      <c r="H1332" s="114">
        <v>0.12497761871623192</v>
      </c>
      <c r="I1332" s="114">
        <v>0.26162295146947789</v>
      </c>
      <c r="J1332" s="114">
        <v>0.90761553683810603</v>
      </c>
      <c r="K1332" s="44">
        <v>0.59094476642068661</v>
      </c>
      <c r="M1332" s="37">
        <v>330</v>
      </c>
      <c r="N1332" s="114" cm="1">
        <f t="array" ref="N1332:W1332">(TRANSPOSE(MMULT(幕後結果!$AB$37:$AK$46, TRANSPOSE(N331:W331))))</f>
        <v>-1.1633416290500662</v>
      </c>
      <c r="O1332" s="114">
        <v>-1.6470207912270931</v>
      </c>
      <c r="P1332" s="114">
        <v>-0.78195600788537278</v>
      </c>
      <c r="Q1332" s="114">
        <v>-1.2729743766191535</v>
      </c>
      <c r="R1332" s="114">
        <v>-7.7539756972228258E-2</v>
      </c>
      <c r="S1332" s="114">
        <v>-0.12241542001378011</v>
      </c>
      <c r="T1332" s="114">
        <v>-1.8931960856153414</v>
      </c>
      <c r="U1332" s="114">
        <v>-2.3134377083869375</v>
      </c>
      <c r="V1332" s="114">
        <v>0.9327752123365195</v>
      </c>
      <c r="W1332" s="36">
        <v>0.56155803182748321</v>
      </c>
    </row>
    <row r="1333" spans="1:23" ht="19">
      <c r="A1333" s="81">
        <v>331</v>
      </c>
      <c r="B1333" s="114">
        <v>0.80838040978880366</v>
      </c>
      <c r="C1333" s="114">
        <v>8.9374362021012121E-2</v>
      </c>
      <c r="D1333" s="114">
        <v>0.36644234016662036</v>
      </c>
      <c r="E1333" s="114">
        <v>0.78830103306519961</v>
      </c>
      <c r="F1333" s="114">
        <v>0.86642036386695165</v>
      </c>
      <c r="G1333" s="114">
        <v>0.97362895542304084</v>
      </c>
      <c r="H1333" s="114">
        <v>0.15726729571114006</v>
      </c>
      <c r="I1333" s="114">
        <v>6.994152484695948E-2</v>
      </c>
      <c r="J1333" s="114">
        <v>5.0751796781925762E-2</v>
      </c>
      <c r="K1333" s="44">
        <v>0.90735452251148097</v>
      </c>
      <c r="M1333" s="37">
        <v>331</v>
      </c>
      <c r="N1333" s="114" cm="1">
        <f t="array" ref="N1333:W1333">(TRANSPOSE(MMULT(幕後結果!$AB$37:$AK$46, TRANSPOSE(N332:W332))))</f>
        <v>8.7153851681662078E-2</v>
      </c>
      <c r="O1333" s="114">
        <v>-0.38646501539390216</v>
      </c>
      <c r="P1333" s="114">
        <v>-0.67688026136886137</v>
      </c>
      <c r="Q1333" s="114">
        <v>0.16272836298039578</v>
      </c>
      <c r="R1333" s="114">
        <v>-0.25106615030905399</v>
      </c>
      <c r="S1333" s="114">
        <v>0.95661639344052918</v>
      </c>
      <c r="T1333" s="114">
        <v>1.4984268557490859</v>
      </c>
      <c r="U1333" s="114">
        <v>7.9312735627301789E-2</v>
      </c>
      <c r="V1333" s="114">
        <v>0.95259791325522836</v>
      </c>
      <c r="W1333" s="36">
        <v>1.359122034239743</v>
      </c>
    </row>
    <row r="1334" spans="1:23" ht="19">
      <c r="A1334" s="81">
        <v>332</v>
      </c>
      <c r="B1334" s="114">
        <v>0.64743589162145865</v>
      </c>
      <c r="C1334" s="114">
        <v>0.86812284177821653</v>
      </c>
      <c r="D1334" s="114">
        <v>0.90905833442437589</v>
      </c>
      <c r="E1334" s="114">
        <v>0.60164145365044286</v>
      </c>
      <c r="F1334" s="114">
        <v>0.43826796901082909</v>
      </c>
      <c r="G1334" s="114">
        <v>0.83843841443112299</v>
      </c>
      <c r="H1334" s="114">
        <v>0.32865890973971701</v>
      </c>
      <c r="I1334" s="114">
        <v>0.47831404114051446</v>
      </c>
      <c r="J1334" s="114">
        <v>0.9247118468140183</v>
      </c>
      <c r="K1334" s="44">
        <v>0.15528196378856474</v>
      </c>
      <c r="M1334" s="37">
        <v>332</v>
      </c>
      <c r="N1334" s="114" cm="1">
        <f t="array" ref="N1334:W1334">(TRANSPOSE(MMULT(幕後結果!$AB$37:$AK$46, TRANSPOSE(N333:W333))))</f>
        <v>-0.72477884012088423</v>
      </c>
      <c r="O1334" s="114">
        <v>0.49261152519781654</v>
      </c>
      <c r="P1334" s="114">
        <v>-4.7735311742780728E-2</v>
      </c>
      <c r="Q1334" s="114">
        <v>-0.76936817000328728</v>
      </c>
      <c r="R1334" s="114">
        <v>-1.4713640809544837</v>
      </c>
      <c r="S1334" s="114">
        <v>0.98622870016175868</v>
      </c>
      <c r="T1334" s="114">
        <v>-3.1240111037286467E-2</v>
      </c>
      <c r="U1334" s="114">
        <v>-0.58133006211325111</v>
      </c>
      <c r="V1334" s="114">
        <v>0.73290432577568065</v>
      </c>
      <c r="W1334" s="36">
        <v>-0.13412405633014959</v>
      </c>
    </row>
    <row r="1335" spans="1:23" ht="19">
      <c r="A1335" s="81">
        <v>333</v>
      </c>
      <c r="B1335" s="114">
        <v>0.68318849911220925</v>
      </c>
      <c r="C1335" s="114">
        <v>0.51376634014197253</v>
      </c>
      <c r="D1335" s="114">
        <v>0.86726854039676016</v>
      </c>
      <c r="E1335" s="114">
        <v>7.9004211871666286E-2</v>
      </c>
      <c r="F1335" s="114">
        <v>0.3497317815797778</v>
      </c>
      <c r="G1335" s="114">
        <v>7.6835646290491333E-2</v>
      </c>
      <c r="H1335" s="114">
        <v>0.73342654021706633</v>
      </c>
      <c r="I1335" s="114">
        <v>0.7504867553483634</v>
      </c>
      <c r="J1335" s="114">
        <v>0.68136274140272368</v>
      </c>
      <c r="K1335" s="44">
        <v>0.90444881845718439</v>
      </c>
      <c r="M1335" s="37">
        <v>333</v>
      </c>
      <c r="N1335" s="114" cm="1">
        <f t="array" ref="N1335:W1335">(TRANSPOSE(MMULT(幕後結果!$AB$37:$AK$46, TRANSPOSE(N334:W334))))</f>
        <v>-0.45961502938931065</v>
      </c>
      <c r="O1335" s="114">
        <v>2.0863849708603919</v>
      </c>
      <c r="P1335" s="114">
        <v>3.9920291325151021E-2</v>
      </c>
      <c r="Q1335" s="114">
        <v>-1.3050426603732466</v>
      </c>
      <c r="R1335" s="114">
        <v>0.25460608468275869</v>
      </c>
      <c r="S1335" s="114">
        <v>2.3431449860592775</v>
      </c>
      <c r="T1335" s="114">
        <v>-0.84965665966653703</v>
      </c>
      <c r="U1335" s="114">
        <v>-0.8359493761064547</v>
      </c>
      <c r="V1335" s="114">
        <v>0.76185165839015179</v>
      </c>
      <c r="W1335" s="36">
        <v>-0.55166060504885195</v>
      </c>
    </row>
    <row r="1336" spans="1:23" ht="19">
      <c r="A1336" s="81">
        <v>334</v>
      </c>
      <c r="B1336" s="114">
        <v>0.4384615340042306</v>
      </c>
      <c r="C1336" s="114">
        <v>0.2075866240155515</v>
      </c>
      <c r="D1336" s="114">
        <v>4.4215538451181313E-2</v>
      </c>
      <c r="E1336" s="114">
        <v>0.83795528301660172</v>
      </c>
      <c r="F1336" s="114">
        <v>0.34142495107759352</v>
      </c>
      <c r="G1336" s="114">
        <v>8.2986812865867288E-2</v>
      </c>
      <c r="H1336" s="114">
        <v>0.85376483714851248</v>
      </c>
      <c r="I1336" s="114">
        <v>0.57489241712894534</v>
      </c>
      <c r="J1336" s="114">
        <v>0.87953504087147971</v>
      </c>
      <c r="K1336" s="44">
        <v>0.70170175683894964</v>
      </c>
      <c r="M1336" s="37">
        <v>334</v>
      </c>
      <c r="N1336" s="114" cm="1">
        <f t="array" ref="N1336:W1336">(TRANSPOSE(MMULT(幕後結果!$AB$37:$AK$46, TRANSPOSE(N335:W335))))</f>
        <v>0.18913278658559854</v>
      </c>
      <c r="O1336" s="114">
        <v>-0.35775667505847009</v>
      </c>
      <c r="P1336" s="114">
        <v>-0.18282993253684368</v>
      </c>
      <c r="Q1336" s="114">
        <v>1.3251436866016713</v>
      </c>
      <c r="R1336" s="114">
        <v>0.63774427918479359</v>
      </c>
      <c r="S1336" s="114">
        <v>0.6028959186216083</v>
      </c>
      <c r="T1336" s="114">
        <v>1.5151053012674986</v>
      </c>
      <c r="U1336" s="114">
        <v>1.2111677685435691</v>
      </c>
      <c r="V1336" s="114">
        <v>-0.24991548446540304</v>
      </c>
      <c r="W1336" s="36">
        <v>-1.1450957905997652</v>
      </c>
    </row>
    <row r="1337" spans="1:23" ht="19">
      <c r="A1337" s="81">
        <v>335</v>
      </c>
      <c r="B1337" s="114">
        <v>0.76058420329996967</v>
      </c>
      <c r="C1337" s="114">
        <v>0.31689083643930971</v>
      </c>
      <c r="D1337" s="114">
        <v>0.68651791979179944</v>
      </c>
      <c r="E1337" s="114">
        <v>0.97069408361262566</v>
      </c>
      <c r="F1337" s="114">
        <v>0.10141840014070214</v>
      </c>
      <c r="G1337" s="114">
        <v>0.93509689731721712</v>
      </c>
      <c r="H1337" s="114">
        <v>0.5514262625194073</v>
      </c>
      <c r="I1337" s="114">
        <v>0.24244679019429016</v>
      </c>
      <c r="J1337" s="114">
        <v>4.2291146599206408E-2</v>
      </c>
      <c r="K1337" s="44">
        <v>0.3773253375627097</v>
      </c>
      <c r="M1337" s="37">
        <v>335</v>
      </c>
      <c r="N1337" s="114" cm="1">
        <f t="array" ref="N1337:W1337">(TRANSPOSE(MMULT(幕後結果!$AB$37:$AK$46, TRANSPOSE(N336:W336))))</f>
        <v>-0.11691843309776087</v>
      </c>
      <c r="O1337" s="114">
        <v>0.69628835695202373</v>
      </c>
      <c r="P1337" s="114">
        <v>-0.7798844437083029</v>
      </c>
      <c r="Q1337" s="114">
        <v>-0.61387546811968574</v>
      </c>
      <c r="R1337" s="114">
        <v>-1.6152931626231914</v>
      </c>
      <c r="S1337" s="114">
        <v>-0.89066985205265892</v>
      </c>
      <c r="T1337" s="114">
        <v>0.65515917326558737</v>
      </c>
      <c r="U1337" s="114">
        <v>-0.57724150058579815</v>
      </c>
      <c r="V1337" s="114">
        <v>-0.91844047027140752</v>
      </c>
      <c r="W1337" s="36">
        <v>0.31004356009907252</v>
      </c>
    </row>
    <row r="1338" spans="1:23" ht="19">
      <c r="A1338" s="81">
        <v>336</v>
      </c>
      <c r="B1338" s="114">
        <v>0.99563831262065028</v>
      </c>
      <c r="C1338" s="114">
        <v>0.27370060988671785</v>
      </c>
      <c r="D1338" s="114">
        <v>0.88942431428694491</v>
      </c>
      <c r="E1338" s="114">
        <v>6.92810492225715E-2</v>
      </c>
      <c r="F1338" s="114">
        <v>0.37542848838003096</v>
      </c>
      <c r="G1338" s="114">
        <v>0.8615549362679249</v>
      </c>
      <c r="H1338" s="114">
        <v>0.94311768282531516</v>
      </c>
      <c r="I1338" s="114">
        <v>0.50105402027678259</v>
      </c>
      <c r="J1338" s="114">
        <v>0.29337501496286578</v>
      </c>
      <c r="K1338" s="44">
        <v>0.91655225256274453</v>
      </c>
      <c r="M1338" s="37">
        <v>336</v>
      </c>
      <c r="N1338" s="114" cm="1">
        <f t="array" ref="N1338:W1338">(TRANSPOSE(MMULT(幕後結果!$AB$37:$AK$46, TRANSPOSE(N337:W337))))</f>
        <v>0.49308183519690785</v>
      </c>
      <c r="O1338" s="114">
        <v>-0.78301635901517419</v>
      </c>
      <c r="P1338" s="114">
        <v>1.2634465127508128</v>
      </c>
      <c r="Q1338" s="114">
        <v>-0.20082490825265004</v>
      </c>
      <c r="R1338" s="114">
        <v>-2.0217266213890284</v>
      </c>
      <c r="S1338" s="114">
        <v>-8.6449680248902316E-3</v>
      </c>
      <c r="T1338" s="114">
        <v>-2.1872007678449825</v>
      </c>
      <c r="U1338" s="114">
        <v>-0.25053775256957778</v>
      </c>
      <c r="V1338" s="114">
        <v>-1.7783335961225366</v>
      </c>
      <c r="W1338" s="36">
        <v>-0.95366842336011515</v>
      </c>
    </row>
    <row r="1339" spans="1:23" ht="19">
      <c r="A1339" s="81">
        <v>337</v>
      </c>
      <c r="B1339" s="114">
        <v>0.96239395284203888</v>
      </c>
      <c r="C1339" s="114">
        <v>0.69657118336390167</v>
      </c>
      <c r="D1339" s="114">
        <v>0.61539669404401631</v>
      </c>
      <c r="E1339" s="114">
        <v>0.23574417125667568</v>
      </c>
      <c r="F1339" s="114">
        <v>0.51822187043306944</v>
      </c>
      <c r="G1339" s="114">
        <v>0.72618655999630377</v>
      </c>
      <c r="H1339" s="114">
        <v>0.87926153189799283</v>
      </c>
      <c r="I1339" s="114">
        <v>0.70821016945514814</v>
      </c>
      <c r="J1339" s="114">
        <v>0.12844084051179361</v>
      </c>
      <c r="K1339" s="44">
        <v>0.83777862318194996</v>
      </c>
      <c r="M1339" s="37">
        <v>337</v>
      </c>
      <c r="N1339" s="114" cm="1">
        <f t="array" ref="N1339:W1339">(TRANSPOSE(MMULT(幕後結果!$AB$37:$AK$46, TRANSPOSE(N338:W338))))</f>
        <v>-1.3193611070999145</v>
      </c>
      <c r="O1339" s="114">
        <v>0.38767063417801068</v>
      </c>
      <c r="P1339" s="114">
        <v>-0.71116575527441661</v>
      </c>
      <c r="Q1339" s="114">
        <v>-0.68088012405674947</v>
      </c>
      <c r="R1339" s="114">
        <v>-2.6062525322307772</v>
      </c>
      <c r="S1339" s="114">
        <v>0.8168391859039319</v>
      </c>
      <c r="T1339" s="114">
        <v>-1.2045181593032082</v>
      </c>
      <c r="U1339" s="114">
        <v>-1.5199545602232862</v>
      </c>
      <c r="V1339" s="114">
        <v>-1.2710206591394901</v>
      </c>
      <c r="W1339" s="36">
        <v>-1.0451776500323884</v>
      </c>
    </row>
    <row r="1340" spans="1:23" ht="19">
      <c r="A1340" s="81">
        <v>338</v>
      </c>
      <c r="B1340" s="114">
        <v>0.64164943789783213</v>
      </c>
      <c r="C1340" s="114">
        <v>0.83032739532880528</v>
      </c>
      <c r="D1340" s="114">
        <v>5.5767686892936652E-2</v>
      </c>
      <c r="E1340" s="114">
        <v>0.75707221365524724</v>
      </c>
      <c r="F1340" s="114">
        <v>0.18144524701005404</v>
      </c>
      <c r="G1340" s="114">
        <v>0.33841675719357966</v>
      </c>
      <c r="H1340" s="114">
        <v>0.72877729929651891</v>
      </c>
      <c r="I1340" s="114">
        <v>0.18476617022158015</v>
      </c>
      <c r="J1340" s="114">
        <v>0.73475898888005919</v>
      </c>
      <c r="K1340" s="44">
        <v>6.8944535068300894E-2</v>
      </c>
      <c r="M1340" s="37">
        <v>338</v>
      </c>
      <c r="N1340" s="114" cm="1">
        <f t="array" ref="N1340:W1340">(TRANSPOSE(MMULT(幕後結果!$AB$37:$AK$46, TRANSPOSE(N339:W339))))</f>
        <v>0.73722268349754738</v>
      </c>
      <c r="O1340" s="114">
        <v>-0.12179330844844219</v>
      </c>
      <c r="P1340" s="114">
        <v>0.15038274078827535</v>
      </c>
      <c r="Q1340" s="114">
        <v>0.22988493069052485</v>
      </c>
      <c r="R1340" s="114">
        <v>-1.2491955638619539</v>
      </c>
      <c r="S1340" s="114">
        <v>8.1105903081005848E-2</v>
      </c>
      <c r="T1340" s="114">
        <v>-0.44535308765543824</v>
      </c>
      <c r="U1340" s="114">
        <v>0.87398384868218393</v>
      </c>
      <c r="V1340" s="114">
        <v>-0.97298333653228597</v>
      </c>
      <c r="W1340" s="36">
        <v>-0.46907074264875498</v>
      </c>
    </row>
    <row r="1341" spans="1:23" ht="19">
      <c r="A1341" s="81">
        <v>339</v>
      </c>
      <c r="B1341" s="114">
        <v>0.35414623902557718</v>
      </c>
      <c r="C1341" s="114">
        <v>0.15518431659515586</v>
      </c>
      <c r="D1341" s="114">
        <v>8.6761445434156981E-2</v>
      </c>
      <c r="E1341" s="114">
        <v>0.69097608774177743</v>
      </c>
      <c r="F1341" s="114">
        <v>0.77101752173649629</v>
      </c>
      <c r="G1341" s="114">
        <v>0.59502228743866636</v>
      </c>
      <c r="H1341" s="114">
        <v>7.2570170939207257E-2</v>
      </c>
      <c r="I1341" s="114">
        <v>0.81873864205069791</v>
      </c>
      <c r="J1341" s="114">
        <v>0.47464374435604229</v>
      </c>
      <c r="K1341" s="44">
        <v>0.47771773189614519</v>
      </c>
      <c r="M1341" s="37">
        <v>339</v>
      </c>
      <c r="N1341" s="114" cm="1">
        <f t="array" ref="N1341:W1341">(TRANSPOSE(MMULT(幕後結果!$AB$37:$AK$46, TRANSPOSE(N340:W340))))</f>
        <v>-1.0951142961032212</v>
      </c>
      <c r="O1341" s="114">
        <v>0.16978809586634064</v>
      </c>
      <c r="P1341" s="114">
        <v>-2.8688776981869391E-2</v>
      </c>
      <c r="Q1341" s="114">
        <v>0.55790186916106299</v>
      </c>
      <c r="R1341" s="114">
        <v>1.4456277012646337</v>
      </c>
      <c r="S1341" s="114">
        <v>0.84743706347337444</v>
      </c>
      <c r="T1341" s="114">
        <v>0.76868558052528013</v>
      </c>
      <c r="U1341" s="114">
        <v>0.17154260865796506</v>
      </c>
      <c r="V1341" s="114">
        <v>0.68221945747697066</v>
      </c>
      <c r="W1341" s="36">
        <v>0.52802169993505432</v>
      </c>
    </row>
    <row r="1342" spans="1:23" ht="19">
      <c r="A1342" s="81">
        <v>340</v>
      </c>
      <c r="B1342" s="114">
        <v>0.84004707296856784</v>
      </c>
      <c r="C1342" s="114">
        <v>0.26764512026332588</v>
      </c>
      <c r="D1342" s="114">
        <v>0.52241900303614797</v>
      </c>
      <c r="E1342" s="114">
        <v>6.0553110340032745E-2</v>
      </c>
      <c r="F1342" s="114">
        <v>0.1847731163361539</v>
      </c>
      <c r="G1342" s="114">
        <v>0.9399438041647008</v>
      </c>
      <c r="H1342" s="114">
        <v>0.21474114816009138</v>
      </c>
      <c r="I1342" s="114">
        <v>0.3175764227490685</v>
      </c>
      <c r="J1342" s="114">
        <v>0.32630555321362431</v>
      </c>
      <c r="K1342" s="44">
        <v>0.56913198842503121</v>
      </c>
      <c r="M1342" s="37">
        <v>340</v>
      </c>
      <c r="N1342" s="114" cm="1">
        <f t="array" ref="N1342:W1342">(TRANSPOSE(MMULT(幕後結果!$AB$37:$AK$46, TRANSPOSE(N341:W341))))</f>
        <v>0.76970912632609689</v>
      </c>
      <c r="O1342" s="114">
        <v>1.3599393535633133</v>
      </c>
      <c r="P1342" s="114">
        <v>-1.1498903916917613</v>
      </c>
      <c r="Q1342" s="114">
        <v>8.1182484987228881E-2</v>
      </c>
      <c r="R1342" s="114">
        <v>1.0557895241389108</v>
      </c>
      <c r="S1342" s="114">
        <v>1.9211709083828239</v>
      </c>
      <c r="T1342" s="114">
        <v>-1.1413652815778188</v>
      </c>
      <c r="U1342" s="114">
        <v>0.57111744679441323</v>
      </c>
      <c r="V1342" s="114">
        <v>-2.781490426470315E-2</v>
      </c>
      <c r="W1342" s="36">
        <v>0.12028206678931469</v>
      </c>
    </row>
    <row r="1343" spans="1:23" ht="19">
      <c r="A1343" s="81">
        <v>341</v>
      </c>
      <c r="B1343" s="114">
        <v>0.8856180093954038</v>
      </c>
      <c r="C1343" s="114">
        <v>0.42281294625698207</v>
      </c>
      <c r="D1343" s="114">
        <v>0.45306455086061437</v>
      </c>
      <c r="E1343" s="114">
        <v>0.6292475589425861</v>
      </c>
      <c r="F1343" s="114">
        <v>0.65379091684666046</v>
      </c>
      <c r="G1343" s="114">
        <v>0.95148878295576456</v>
      </c>
      <c r="H1343" s="114">
        <v>0.25279626945958777</v>
      </c>
      <c r="I1343" s="114">
        <v>0.57864274363440105</v>
      </c>
      <c r="J1343" s="114">
        <v>7.1556100907972819E-2</v>
      </c>
      <c r="K1343" s="44">
        <v>0.90990080813638508</v>
      </c>
      <c r="M1343" s="37">
        <v>341</v>
      </c>
      <c r="N1343" s="114" cm="1">
        <f t="array" ref="N1343:W1343">(TRANSPOSE(MMULT(幕後結果!$AB$37:$AK$46, TRANSPOSE(N342:W342))))</f>
        <v>-0.54305669159970582</v>
      </c>
      <c r="O1343" s="114">
        <v>-1.0189003931581082</v>
      </c>
      <c r="P1343" s="114">
        <v>-1.18843819742748</v>
      </c>
      <c r="Q1343" s="114">
        <v>-1.316573225820683</v>
      </c>
      <c r="R1343" s="114">
        <v>-1.4587958698494514</v>
      </c>
      <c r="S1343" s="114">
        <v>-0.36929432434496934</v>
      </c>
      <c r="T1343" s="114">
        <v>-1.4542852366692889</v>
      </c>
      <c r="U1343" s="114">
        <v>-2.0576069325587309</v>
      </c>
      <c r="V1343" s="114">
        <v>0.64751760237918332</v>
      </c>
      <c r="W1343" s="36">
        <v>0.56600344367854805</v>
      </c>
    </row>
    <row r="1344" spans="1:23" ht="19">
      <c r="A1344" s="81">
        <v>342</v>
      </c>
      <c r="B1344" s="114">
        <v>0.39463414448243683</v>
      </c>
      <c r="C1344" s="114">
        <v>0.8475185858261447</v>
      </c>
      <c r="D1344" s="114">
        <v>0.46997553185029828</v>
      </c>
      <c r="E1344" s="114">
        <v>0.58683315282305815</v>
      </c>
      <c r="F1344" s="114">
        <v>0.6212781354006125</v>
      </c>
      <c r="G1344" s="114">
        <v>0.98814354284047745</v>
      </c>
      <c r="H1344" s="114">
        <v>0.15083111321242315</v>
      </c>
      <c r="I1344" s="114">
        <v>0.52743314930017604</v>
      </c>
      <c r="J1344" s="114">
        <v>0.11758858819323215</v>
      </c>
      <c r="K1344" s="44">
        <v>0.21151627919861093</v>
      </c>
      <c r="M1344" s="37">
        <v>342</v>
      </c>
      <c r="N1344" s="114" cm="1">
        <f t="array" ref="N1344:W1344">(TRANSPOSE(MMULT(幕後結果!$AB$37:$AK$46, TRANSPOSE(N343:W343))))</f>
        <v>0.25100362877374977</v>
      </c>
      <c r="O1344" s="114">
        <v>1.7135294652560165</v>
      </c>
      <c r="P1344" s="114">
        <v>-0.7950143971849466</v>
      </c>
      <c r="Q1344" s="114">
        <v>0.42427832045261926</v>
      </c>
      <c r="R1344" s="114">
        <v>1.7118608561467552</v>
      </c>
      <c r="S1344" s="114">
        <v>0.10925767579988599</v>
      </c>
      <c r="T1344" s="114">
        <v>0.10699433600734914</v>
      </c>
      <c r="U1344" s="114">
        <v>-0.46711867184556011</v>
      </c>
      <c r="V1344" s="114">
        <v>0.446782635336193</v>
      </c>
      <c r="W1344" s="36">
        <v>4.5676754530862507E-2</v>
      </c>
    </row>
    <row r="1345" spans="1:23" ht="19">
      <c r="A1345" s="81">
        <v>343</v>
      </c>
      <c r="B1345" s="114">
        <v>6.5725511099165912E-2</v>
      </c>
      <c r="C1345" s="114">
        <v>0.54704309891259517</v>
      </c>
      <c r="D1345" s="114">
        <v>0.5136627858063969</v>
      </c>
      <c r="E1345" s="114">
        <v>0.10744009841290447</v>
      </c>
      <c r="F1345" s="114">
        <v>0.65745650479913986</v>
      </c>
      <c r="G1345" s="114">
        <v>0.69864770979835034</v>
      </c>
      <c r="H1345" s="114">
        <v>0.49781446580134148</v>
      </c>
      <c r="I1345" s="114">
        <v>0.49522783383351165</v>
      </c>
      <c r="J1345" s="114">
        <v>0.1398255407563691</v>
      </c>
      <c r="K1345" s="44">
        <v>0.20100742669861993</v>
      </c>
      <c r="M1345" s="37">
        <v>343</v>
      </c>
      <c r="N1345" s="114" cm="1">
        <f t="array" ref="N1345:W1345">(TRANSPOSE(MMULT(幕後結果!$AB$37:$AK$46, TRANSPOSE(N344:W344))))</f>
        <v>-0.45181457312304829</v>
      </c>
      <c r="O1345" s="114">
        <v>0.63529692571360497</v>
      </c>
      <c r="P1345" s="114">
        <v>-0.15236786557657306</v>
      </c>
      <c r="Q1345" s="114">
        <v>0.53231627737741638</v>
      </c>
      <c r="R1345" s="114">
        <v>-0.77616481036366913</v>
      </c>
      <c r="S1345" s="114">
        <v>-1.0690549992804079</v>
      </c>
      <c r="T1345" s="114">
        <v>1.3074935969831469</v>
      </c>
      <c r="U1345" s="114">
        <v>-4.1587435925757033E-2</v>
      </c>
      <c r="V1345" s="114">
        <v>-0.40540573495518473</v>
      </c>
      <c r="W1345" s="36">
        <v>-1.1404847195695695</v>
      </c>
    </row>
    <row r="1346" spans="1:23" ht="19">
      <c r="A1346" s="81">
        <v>344</v>
      </c>
      <c r="B1346" s="114">
        <v>0.1243848272921162</v>
      </c>
      <c r="C1346" s="114">
        <v>0.73799476755377524</v>
      </c>
      <c r="D1346" s="114">
        <v>6.7123383640774081E-2</v>
      </c>
      <c r="E1346" s="114">
        <v>0.14742908073365935</v>
      </c>
      <c r="F1346" s="114">
        <v>0.41491492633199423</v>
      </c>
      <c r="G1346" s="114">
        <v>0.74328977575810184</v>
      </c>
      <c r="H1346" s="114">
        <v>0.6796759108956969</v>
      </c>
      <c r="I1346" s="114">
        <v>0.59578646847797945</v>
      </c>
      <c r="J1346" s="114">
        <v>7.4204579232530321E-2</v>
      </c>
      <c r="K1346" s="44">
        <v>0.7422076744413566</v>
      </c>
      <c r="M1346" s="37">
        <v>344</v>
      </c>
      <c r="N1346" s="114" cm="1">
        <f t="array" ref="N1346:W1346">(TRANSPOSE(MMULT(幕後結果!$AB$37:$AK$46, TRANSPOSE(N345:W345))))</f>
        <v>-0.90882965896123802</v>
      </c>
      <c r="O1346" s="114">
        <v>-0.80349541345597475</v>
      </c>
      <c r="P1346" s="114">
        <v>-0.75519039998711879</v>
      </c>
      <c r="Q1346" s="114">
        <v>0.24631607691746937</v>
      </c>
      <c r="R1346" s="114">
        <v>-1.3791610464687551</v>
      </c>
      <c r="S1346" s="114">
        <v>0.59671268374273712</v>
      </c>
      <c r="T1346" s="114">
        <v>-0.43353889845228616</v>
      </c>
      <c r="U1346" s="114">
        <v>0.44627280622401772</v>
      </c>
      <c r="V1346" s="114">
        <v>-1.123446825589153</v>
      </c>
      <c r="W1346" s="36">
        <v>-1.0064148288062933</v>
      </c>
    </row>
    <row r="1347" spans="1:23" ht="19">
      <c r="A1347" s="81">
        <v>345</v>
      </c>
      <c r="B1347" s="114">
        <v>0.36772737847285208</v>
      </c>
      <c r="C1347" s="114">
        <v>0.78684499613658598</v>
      </c>
      <c r="D1347" s="114">
        <v>0.70137890787529944</v>
      </c>
      <c r="E1347" s="114">
        <v>0.23068113222116504</v>
      </c>
      <c r="F1347" s="114">
        <v>0.70377534486116233</v>
      </c>
      <c r="G1347" s="114">
        <v>0.14383391388041322</v>
      </c>
      <c r="H1347" s="114">
        <v>0.47098573588502002</v>
      </c>
      <c r="I1347" s="114">
        <v>0.98940790336682105</v>
      </c>
      <c r="J1347" s="114">
        <v>0.68414625319509703</v>
      </c>
      <c r="K1347" s="44">
        <v>0.31565104868477767</v>
      </c>
      <c r="M1347" s="37">
        <v>345</v>
      </c>
      <c r="N1347" s="114" cm="1">
        <f t="array" ref="N1347:W1347">(TRANSPOSE(MMULT(幕後結果!$AB$37:$AK$46, TRANSPOSE(N346:W346))))</f>
        <v>-1.1308768897565833</v>
      </c>
      <c r="O1347" s="114">
        <v>1.0363558939498991</v>
      </c>
      <c r="P1347" s="114">
        <v>0.51010495652523236</v>
      </c>
      <c r="Q1347" s="114">
        <v>-1.2218580796332232</v>
      </c>
      <c r="R1347" s="114">
        <v>0.14197656109994777</v>
      </c>
      <c r="S1347" s="114">
        <v>-0.20942848211290149</v>
      </c>
      <c r="T1347" s="114">
        <v>0.15038381468553602</v>
      </c>
      <c r="U1347" s="114">
        <v>-1.0295186453992988</v>
      </c>
      <c r="V1347" s="114">
        <v>0.65337710062648857</v>
      </c>
      <c r="W1347" s="36">
        <v>0.21299614210686826</v>
      </c>
    </row>
    <row r="1348" spans="1:23" ht="19">
      <c r="A1348" s="81">
        <v>346</v>
      </c>
      <c r="B1348" s="114">
        <v>0.48346902234151279</v>
      </c>
      <c r="C1348" s="114">
        <v>0.40108084163177571</v>
      </c>
      <c r="D1348" s="114">
        <v>0.33144597148873522</v>
      </c>
      <c r="E1348" s="114">
        <v>0.48986613082234776</v>
      </c>
      <c r="F1348" s="114">
        <v>0.50982937069002854</v>
      </c>
      <c r="G1348" s="114">
        <v>0.68854430323118354</v>
      </c>
      <c r="H1348" s="114">
        <v>0.11296938181091942</v>
      </c>
      <c r="I1348" s="114">
        <v>0.5280716636626781</v>
      </c>
      <c r="J1348" s="114">
        <v>0.60825199350608306</v>
      </c>
      <c r="K1348" s="44">
        <v>0.38488339650885606</v>
      </c>
      <c r="M1348" s="37">
        <v>346</v>
      </c>
      <c r="N1348" s="114" cm="1">
        <f t="array" ref="N1348:W1348">(TRANSPOSE(MMULT(幕後結果!$AB$37:$AK$46, TRANSPOSE(N347:W347))))</f>
        <v>-2.6128345368103845</v>
      </c>
      <c r="O1348" s="114">
        <v>-1.517564570589121</v>
      </c>
      <c r="P1348" s="114">
        <v>-0.32116440452842787</v>
      </c>
      <c r="Q1348" s="114">
        <v>0.36156196901576426</v>
      </c>
      <c r="R1348" s="114">
        <v>0.27558344347245378</v>
      </c>
      <c r="S1348" s="114">
        <v>0.64216379054550976</v>
      </c>
      <c r="T1348" s="114">
        <v>-1.2697544283687812</v>
      </c>
      <c r="U1348" s="114">
        <v>0.31378840937474883</v>
      </c>
      <c r="V1348" s="114">
        <v>-0.31515581080552058</v>
      </c>
      <c r="W1348" s="36">
        <v>-1.0158100996707973</v>
      </c>
    </row>
    <row r="1349" spans="1:23" ht="19">
      <c r="A1349" s="81">
        <v>347</v>
      </c>
      <c r="B1349" s="114">
        <v>0.39160144215696535</v>
      </c>
      <c r="C1349" s="114">
        <v>5.781689859147976E-2</v>
      </c>
      <c r="D1349" s="114">
        <v>2.1409677358077417E-2</v>
      </c>
      <c r="E1349" s="114">
        <v>0.21431787962474447</v>
      </c>
      <c r="F1349" s="114">
        <v>0.65159938164868181</v>
      </c>
      <c r="G1349" s="114">
        <v>0.84835148649730785</v>
      </c>
      <c r="H1349" s="114">
        <v>0.61595577457040429</v>
      </c>
      <c r="I1349" s="114">
        <v>0.67038111229607078</v>
      </c>
      <c r="J1349" s="114">
        <v>0.33933294331455288</v>
      </c>
      <c r="K1349" s="44">
        <v>0.33572446374474807</v>
      </c>
      <c r="M1349" s="37">
        <v>347</v>
      </c>
      <c r="N1349" s="114" cm="1">
        <f t="array" ref="N1349:W1349">(TRANSPOSE(MMULT(幕後結果!$AB$37:$AK$46, TRANSPOSE(N348:W348))))</f>
        <v>-0.32399317701369468</v>
      </c>
      <c r="O1349" s="114">
        <v>1.1755001165379768</v>
      </c>
      <c r="P1349" s="114">
        <v>-0.11390366457005908</v>
      </c>
      <c r="Q1349" s="114">
        <v>0.90269655743673705</v>
      </c>
      <c r="R1349" s="114">
        <v>1.6469899909270489</v>
      </c>
      <c r="S1349" s="114">
        <v>1.4456533010916321</v>
      </c>
      <c r="T1349" s="114">
        <v>-0.36251316801872291</v>
      </c>
      <c r="U1349" s="114">
        <v>0.83963477588028723</v>
      </c>
      <c r="V1349" s="114">
        <v>-7.2626545287359762E-2</v>
      </c>
      <c r="W1349" s="36">
        <v>0.99519247454127402</v>
      </c>
    </row>
    <row r="1350" spans="1:23" ht="19">
      <c r="A1350" s="81">
        <v>348</v>
      </c>
      <c r="B1350" s="114">
        <v>0.62628913847472623</v>
      </c>
      <c r="C1350" s="114">
        <v>0.1508259761782158</v>
      </c>
      <c r="D1350" s="114">
        <v>0.98791308422483803</v>
      </c>
      <c r="E1350" s="114">
        <v>0.40522145295759393</v>
      </c>
      <c r="F1350" s="114">
        <v>0.48490654463760574</v>
      </c>
      <c r="G1350" s="114">
        <v>0.41680524084283843</v>
      </c>
      <c r="H1350" s="114">
        <v>0.64714348479067474</v>
      </c>
      <c r="I1350" s="114">
        <v>0.17919211459154805</v>
      </c>
      <c r="J1350" s="114">
        <v>1.7792763360513941E-2</v>
      </c>
      <c r="K1350" s="44">
        <v>0.85066231356711763</v>
      </c>
      <c r="M1350" s="37">
        <v>348</v>
      </c>
      <c r="N1350" s="114" cm="1">
        <f t="array" ref="N1350:W1350">(TRANSPOSE(MMULT(幕後結果!$AB$37:$AK$46, TRANSPOSE(N349:W349))))</f>
        <v>1.1299959067571685</v>
      </c>
      <c r="O1350" s="114">
        <v>-3.5517347818334266E-2</v>
      </c>
      <c r="P1350" s="114">
        <v>-1.4865634312317981</v>
      </c>
      <c r="Q1350" s="114">
        <v>0.48645836647845675</v>
      </c>
      <c r="R1350" s="114">
        <v>1.1410685256770439</v>
      </c>
      <c r="S1350" s="114">
        <v>-7.9637111817392553E-2</v>
      </c>
      <c r="T1350" s="114">
        <v>-0.78914023717489079</v>
      </c>
      <c r="U1350" s="114">
        <v>0.26735632582074476</v>
      </c>
      <c r="V1350" s="114">
        <v>0.2973510803803957</v>
      </c>
      <c r="W1350" s="36">
        <v>1.1689083470872847</v>
      </c>
    </row>
    <row r="1351" spans="1:23" ht="19">
      <c r="A1351" s="81">
        <v>349</v>
      </c>
      <c r="B1351" s="114">
        <v>4.9634342003265219E-2</v>
      </c>
      <c r="C1351" s="114">
        <v>0.69466986834780831</v>
      </c>
      <c r="D1351" s="114">
        <v>0.23068262459876121</v>
      </c>
      <c r="E1351" s="114">
        <v>5.9680199500087072E-2</v>
      </c>
      <c r="F1351" s="114">
        <v>0.88080109734621659</v>
      </c>
      <c r="G1351" s="114">
        <v>0.93338483130821848</v>
      </c>
      <c r="H1351" s="114">
        <v>0.79753664380540523</v>
      </c>
      <c r="I1351" s="114">
        <v>0.74623822705016551</v>
      </c>
      <c r="J1351" s="114">
        <v>0.54591363792458747</v>
      </c>
      <c r="K1351" s="44">
        <v>0.96225640096615384</v>
      </c>
      <c r="M1351" s="37">
        <v>349</v>
      </c>
      <c r="N1351" s="114" cm="1">
        <f t="array" ref="N1351:W1351">(TRANSPOSE(MMULT(幕後結果!$AB$37:$AK$46, TRANSPOSE(N350:W350))))</f>
        <v>0.8462582582516528</v>
      </c>
      <c r="O1351" s="114">
        <v>-0.17984787196889571</v>
      </c>
      <c r="P1351" s="114">
        <v>-0.65326932388122527</v>
      </c>
      <c r="Q1351" s="114">
        <v>0.11226794025970699</v>
      </c>
      <c r="R1351" s="114">
        <v>-5.9493949638304219E-2</v>
      </c>
      <c r="S1351" s="114">
        <v>0.44330773939981216</v>
      </c>
      <c r="T1351" s="114">
        <v>-0.72353732547033245</v>
      </c>
      <c r="U1351" s="114">
        <v>0.81910511515553963</v>
      </c>
      <c r="V1351" s="114">
        <v>-0.25678286922018495</v>
      </c>
      <c r="W1351" s="36">
        <v>0.95624448151158759</v>
      </c>
    </row>
    <row r="1352" spans="1:23" ht="19">
      <c r="A1352" s="81">
        <v>350</v>
      </c>
      <c r="B1352" s="114">
        <v>0.54594529509690792</v>
      </c>
      <c r="C1352" s="114">
        <v>0.45804859396683661</v>
      </c>
      <c r="D1352" s="114">
        <v>0.48797859743937422</v>
      </c>
      <c r="E1352" s="114">
        <v>0.74686203055450751</v>
      </c>
      <c r="F1352" s="114">
        <v>0.69052694343458421</v>
      </c>
      <c r="G1352" s="114">
        <v>0.26130799539485938</v>
      </c>
      <c r="H1352" s="114">
        <v>0.45249433823554641</v>
      </c>
      <c r="I1352" s="114">
        <v>0.48189609759106267</v>
      </c>
      <c r="J1352" s="114">
        <v>0.51541363362435066</v>
      </c>
      <c r="K1352" s="44">
        <v>0.85533510254932632</v>
      </c>
      <c r="M1352" s="37">
        <v>350</v>
      </c>
      <c r="N1352" s="114" cm="1">
        <f t="array" ref="N1352:W1352">(TRANSPOSE(MMULT(幕後結果!$AB$37:$AK$46, TRANSPOSE(N351:W351))))</f>
        <v>-0.18506617916309331</v>
      </c>
      <c r="O1352" s="114">
        <v>-0.70814171103991141</v>
      </c>
      <c r="P1352" s="114">
        <v>0.31506600316490885</v>
      </c>
      <c r="Q1352" s="114">
        <v>-0.4728395753516772</v>
      </c>
      <c r="R1352" s="114">
        <v>0.58181906836327901</v>
      </c>
      <c r="S1352" s="114">
        <v>-0.92503734134231852</v>
      </c>
      <c r="T1352" s="114">
        <v>0.17127639558791721</v>
      </c>
      <c r="U1352" s="114">
        <v>-0.78619037636180511</v>
      </c>
      <c r="V1352" s="114">
        <v>-0.27174497686761145</v>
      </c>
      <c r="W1352" s="36">
        <v>-2.2444619366456364E-2</v>
      </c>
    </row>
    <row r="1353" spans="1:23" ht="19">
      <c r="A1353" s="81">
        <v>351</v>
      </c>
      <c r="B1353" s="114">
        <v>0.71085607573250353</v>
      </c>
      <c r="C1353" s="114">
        <v>0.64053614775812462</v>
      </c>
      <c r="D1353" s="114">
        <v>0.14226499475904664</v>
      </c>
      <c r="E1353" s="114">
        <v>0.46095430024983641</v>
      </c>
      <c r="F1353" s="114">
        <v>0.25344005725559215</v>
      </c>
      <c r="G1353" s="114">
        <v>0.67017343012464936</v>
      </c>
      <c r="H1353" s="114">
        <v>0.74492308077709657</v>
      </c>
      <c r="I1353" s="114">
        <v>0.19940275911900129</v>
      </c>
      <c r="J1353" s="114">
        <v>0.33548557318723415</v>
      </c>
      <c r="K1353" s="44">
        <v>0.55041042307497645</v>
      </c>
      <c r="M1353" s="37">
        <v>351</v>
      </c>
      <c r="N1353" s="114" cm="1">
        <f t="array" ref="N1353:W1353">(TRANSPOSE(MMULT(幕後結果!$AB$37:$AK$46, TRANSPOSE(N352:W352))))</f>
        <v>-1.7542021080181049</v>
      </c>
      <c r="O1353" s="114">
        <v>-0.2262629868000211</v>
      </c>
      <c r="P1353" s="114">
        <v>0.65784154403757045</v>
      </c>
      <c r="Q1353" s="114">
        <v>1.9602248567714059E-2</v>
      </c>
      <c r="R1353" s="114">
        <v>-1.5950776219216538</v>
      </c>
      <c r="S1353" s="114">
        <v>0.27508052121518045</v>
      </c>
      <c r="T1353" s="114">
        <v>1.1146554860533617</v>
      </c>
      <c r="U1353" s="114">
        <v>-0.25651444550756636</v>
      </c>
      <c r="V1353" s="114">
        <v>-1.7236664772776202</v>
      </c>
      <c r="W1353" s="36">
        <v>-0.43232774343598535</v>
      </c>
    </row>
    <row r="1354" spans="1:23" ht="19">
      <c r="A1354" s="81">
        <v>352</v>
      </c>
      <c r="B1354" s="114">
        <v>0.74242731666923101</v>
      </c>
      <c r="C1354" s="114">
        <v>0.84971799943367898</v>
      </c>
      <c r="D1354" s="114">
        <v>0.85925254725826705</v>
      </c>
      <c r="E1354" s="114">
        <v>0.56990125463425012</v>
      </c>
      <c r="F1354" s="114">
        <v>0.47714564483289723</v>
      </c>
      <c r="G1354" s="114">
        <v>0.98503578503878431</v>
      </c>
      <c r="H1354" s="114">
        <v>0.50281969161112361</v>
      </c>
      <c r="I1354" s="114">
        <v>0.39747899769009232</v>
      </c>
      <c r="J1354" s="114">
        <v>0.30976933381882787</v>
      </c>
      <c r="K1354" s="44">
        <v>0.2977959506879202</v>
      </c>
      <c r="M1354" s="37">
        <v>352</v>
      </c>
      <c r="N1354" s="114" cm="1">
        <f t="array" ref="N1354:W1354">(TRANSPOSE(MMULT(幕後結果!$AB$37:$AK$46, TRANSPOSE(N353:W353))))</f>
        <v>-1.9216799927079735</v>
      </c>
      <c r="O1354" s="114">
        <v>-0.23229135954091709</v>
      </c>
      <c r="P1354" s="114">
        <v>-0.52317192420127945</v>
      </c>
      <c r="Q1354" s="114">
        <v>0.488227378126881</v>
      </c>
      <c r="R1354" s="114">
        <v>-2.1739446823604354</v>
      </c>
      <c r="S1354" s="114">
        <v>-2.0574461878904411</v>
      </c>
      <c r="T1354" s="114">
        <v>-6.1956929758959382E-2</v>
      </c>
      <c r="U1354" s="114">
        <v>-8.515067939199733E-2</v>
      </c>
      <c r="V1354" s="114">
        <v>-0.75445769539743712</v>
      </c>
      <c r="W1354" s="36">
        <v>-1.7431056047985356</v>
      </c>
    </row>
    <row r="1355" spans="1:23" ht="19">
      <c r="A1355" s="81">
        <v>353</v>
      </c>
      <c r="B1355" s="114">
        <v>0.67036408448464568</v>
      </c>
      <c r="C1355" s="114">
        <v>0.57826908003321398</v>
      </c>
      <c r="D1355" s="114">
        <v>5.8170188484189644E-2</v>
      </c>
      <c r="E1355" s="114">
        <v>0.77207584936097851</v>
      </c>
      <c r="F1355" s="114">
        <v>0.34934786439017307</v>
      </c>
      <c r="G1355" s="114">
        <v>4.4318261897053679E-2</v>
      </c>
      <c r="H1355" s="114">
        <v>0.13422087739843103</v>
      </c>
      <c r="I1355" s="114">
        <v>0.29639429144789098</v>
      </c>
      <c r="J1355" s="114">
        <v>0.78435863656513027</v>
      </c>
      <c r="K1355" s="44">
        <v>0.46717630815410516</v>
      </c>
      <c r="M1355" s="37">
        <v>353</v>
      </c>
      <c r="N1355" s="114" cm="1">
        <f t="array" ref="N1355:W1355">(TRANSPOSE(MMULT(幕後結果!$AB$37:$AK$46, TRANSPOSE(N354:W354))))</f>
        <v>-0.17985462729813742</v>
      </c>
      <c r="O1355" s="114">
        <v>0.90812179044426733</v>
      </c>
      <c r="P1355" s="114">
        <v>0.73325249322911079</v>
      </c>
      <c r="Q1355" s="114">
        <v>0.43372691210750802</v>
      </c>
      <c r="R1355" s="114">
        <v>1.1095813576574798</v>
      </c>
      <c r="S1355" s="114">
        <v>1.55044850252539</v>
      </c>
      <c r="T1355" s="114">
        <v>1.1488115020918823</v>
      </c>
      <c r="U1355" s="114">
        <v>1.0476882555933675</v>
      </c>
      <c r="V1355" s="114">
        <v>0.69758914232558888</v>
      </c>
      <c r="W1355" s="36">
        <v>1.6394873152175362</v>
      </c>
    </row>
    <row r="1356" spans="1:23" ht="19">
      <c r="A1356" s="81">
        <v>354</v>
      </c>
      <c r="B1356" s="114">
        <v>0.74474539827697606</v>
      </c>
      <c r="C1356" s="114">
        <v>0.5264424962228087</v>
      </c>
      <c r="D1356" s="114">
        <v>0.20546309688801556</v>
      </c>
      <c r="E1356" s="114">
        <v>0.80067554604666502</v>
      </c>
      <c r="F1356" s="114">
        <v>0.49006776074832437</v>
      </c>
      <c r="G1356" s="114">
        <v>0.67671396111027016</v>
      </c>
      <c r="H1356" s="114">
        <v>0.55126574610704493</v>
      </c>
      <c r="I1356" s="114">
        <v>0.43502821660686442</v>
      </c>
      <c r="J1356" s="114">
        <v>0.19989485693085118</v>
      </c>
      <c r="K1356" s="44">
        <v>0.44892597984737903</v>
      </c>
      <c r="M1356" s="37">
        <v>354</v>
      </c>
      <c r="N1356" s="114" cm="1">
        <f t="array" ref="N1356:W1356">(TRANSPOSE(MMULT(幕後結果!$AB$37:$AK$46, TRANSPOSE(N355:W355))))</f>
        <v>0.71326886985883775</v>
      </c>
      <c r="O1356" s="114">
        <v>-0.67924977286336807</v>
      </c>
      <c r="P1356" s="114">
        <v>0.15921821877166714</v>
      </c>
      <c r="Q1356" s="114">
        <v>-0.55184971690861828</v>
      </c>
      <c r="R1356" s="114">
        <v>-0.12285464049059516</v>
      </c>
      <c r="S1356" s="114">
        <v>0.25945560001001605</v>
      </c>
      <c r="T1356" s="114">
        <v>4.4928207680742016E-2</v>
      </c>
      <c r="U1356" s="114">
        <v>0.47376598214665105</v>
      </c>
      <c r="V1356" s="114">
        <v>0.56019158110013167</v>
      </c>
      <c r="W1356" s="36">
        <v>1.6721186915204047</v>
      </c>
    </row>
    <row r="1357" spans="1:23" ht="19">
      <c r="A1357" s="81">
        <v>355</v>
      </c>
      <c r="B1357" s="114">
        <v>0.43867731895245221</v>
      </c>
      <c r="C1357" s="114">
        <v>0.56116547816883533</v>
      </c>
      <c r="D1357" s="114">
        <v>0.10215278792021998</v>
      </c>
      <c r="E1357" s="114">
        <v>0.99230656231473757</v>
      </c>
      <c r="F1357" s="114">
        <v>0.34415874314572181</v>
      </c>
      <c r="G1357" s="114">
        <v>0.62981196612365475</v>
      </c>
      <c r="H1357" s="114">
        <v>0.57080256010097807</v>
      </c>
      <c r="I1357" s="114">
        <v>6.7772504173978065E-2</v>
      </c>
      <c r="J1357" s="114">
        <v>0.73510234252169271</v>
      </c>
      <c r="K1357" s="44">
        <v>0.67854711097840692</v>
      </c>
      <c r="M1357" s="37">
        <v>355</v>
      </c>
      <c r="N1357" s="114" cm="1">
        <f t="array" ref="N1357:W1357">(TRANSPOSE(MMULT(幕後結果!$AB$37:$AK$46, TRANSPOSE(N356:W356))))</f>
        <v>6.6855547386355921E-2</v>
      </c>
      <c r="O1357" s="114">
        <v>-5.5822261597488737E-2</v>
      </c>
      <c r="P1357" s="114">
        <v>-2.7662944831056731</v>
      </c>
      <c r="Q1357" s="114">
        <v>-1.4247260578569496</v>
      </c>
      <c r="R1357" s="114">
        <v>-0.40194938458459717</v>
      </c>
      <c r="S1357" s="114">
        <v>-0.54041182676704991</v>
      </c>
      <c r="T1357" s="114">
        <v>1.0465901063901546</v>
      </c>
      <c r="U1357" s="114">
        <v>-0.6147693312584771</v>
      </c>
      <c r="V1357" s="114">
        <v>-1.221070869371742</v>
      </c>
      <c r="W1357" s="36">
        <v>-2.7532369927224298E-2</v>
      </c>
    </row>
    <row r="1358" spans="1:23" ht="19">
      <c r="A1358" s="81">
        <v>356</v>
      </c>
      <c r="B1358" s="114">
        <v>0.77631554826982541</v>
      </c>
      <c r="C1358" s="114">
        <v>1.4536340458509489E-2</v>
      </c>
      <c r="D1358" s="114">
        <v>0.38726753979358963</v>
      </c>
      <c r="E1358" s="114">
        <v>8.7530429037042889E-2</v>
      </c>
      <c r="F1358" s="114">
        <v>0.57558926332584881</v>
      </c>
      <c r="G1358" s="114">
        <v>0.12109863778244012</v>
      </c>
      <c r="H1358" s="114">
        <v>5.7089636667582155E-2</v>
      </c>
      <c r="I1358" s="114">
        <v>0.40372959929214125</v>
      </c>
      <c r="J1358" s="114">
        <v>0.19547123562792734</v>
      </c>
      <c r="K1358" s="44">
        <v>0.44720540838696232</v>
      </c>
      <c r="M1358" s="37">
        <v>356</v>
      </c>
      <c r="N1358" s="114" cm="1">
        <f t="array" ref="N1358:W1358">(TRANSPOSE(MMULT(幕後結果!$AB$37:$AK$46, TRANSPOSE(N357:W357))))</f>
        <v>-1.1390067415257441</v>
      </c>
      <c r="O1358" s="114">
        <v>-0.41035228940731411</v>
      </c>
      <c r="P1358" s="114">
        <v>-0.50588072363778036</v>
      </c>
      <c r="Q1358" s="114">
        <v>-0.42776287605923818</v>
      </c>
      <c r="R1358" s="114">
        <v>0.4638289620443436</v>
      </c>
      <c r="S1358" s="114">
        <v>0.41281425756374734</v>
      </c>
      <c r="T1358" s="114">
        <v>0.98398255493837405</v>
      </c>
      <c r="U1358" s="114">
        <v>-1.4617639447433346</v>
      </c>
      <c r="V1358" s="114">
        <v>0.7701872845429536</v>
      </c>
      <c r="W1358" s="36">
        <v>-0.10886166430259696</v>
      </c>
    </row>
    <row r="1359" spans="1:23" ht="19">
      <c r="A1359" s="81">
        <v>357</v>
      </c>
      <c r="B1359" s="114">
        <v>0.26171049584495454</v>
      </c>
      <c r="C1359" s="114">
        <v>0.10392747810004987</v>
      </c>
      <c r="D1359" s="114">
        <v>7.444176174877426E-2</v>
      </c>
      <c r="E1359" s="114">
        <v>2.6371499274084886E-2</v>
      </c>
      <c r="F1359" s="114">
        <v>0.77018740337708858</v>
      </c>
      <c r="G1359" s="114">
        <v>0.68869284151372767</v>
      </c>
      <c r="H1359" s="114">
        <v>0.28375244302768055</v>
      </c>
      <c r="I1359" s="114">
        <v>0.19921863363845782</v>
      </c>
      <c r="J1359" s="114">
        <v>0.72956861315073085</v>
      </c>
      <c r="K1359" s="44">
        <v>0.24140246790110509</v>
      </c>
      <c r="M1359" s="37">
        <v>357</v>
      </c>
      <c r="N1359" s="114" cm="1">
        <f t="array" ref="N1359:W1359">(TRANSPOSE(MMULT(幕後結果!$AB$37:$AK$46, TRANSPOSE(N358:W358))))</f>
        <v>-0.42778634882350536</v>
      </c>
      <c r="O1359" s="114">
        <v>-1.5169812094138568</v>
      </c>
      <c r="P1359" s="114">
        <v>1.2392583522121137E-3</v>
      </c>
      <c r="Q1359" s="114">
        <v>-1.771071278237355</v>
      </c>
      <c r="R1359" s="114">
        <v>0.55456560754642359</v>
      </c>
      <c r="S1359" s="114">
        <v>-0.71600803953528902</v>
      </c>
      <c r="T1359" s="114">
        <v>-0.14337130725412689</v>
      </c>
      <c r="U1359" s="114">
        <v>-1.0778309958082002</v>
      </c>
      <c r="V1359" s="114">
        <v>0.14923642605545739</v>
      </c>
      <c r="W1359" s="36">
        <v>-0.15311685790682827</v>
      </c>
    </row>
    <row r="1360" spans="1:23" ht="19">
      <c r="A1360" s="81">
        <v>358</v>
      </c>
      <c r="B1360" s="114">
        <v>0.1863774851099651</v>
      </c>
      <c r="C1360" s="114">
        <v>0.33190954866329503</v>
      </c>
      <c r="D1360" s="114">
        <v>8.3857856662449715E-2</v>
      </c>
      <c r="E1360" s="114">
        <v>0.42915339339568748</v>
      </c>
      <c r="F1360" s="114">
        <v>0.29325937744468544</v>
      </c>
      <c r="G1360" s="114">
        <v>3.0345251324271016E-2</v>
      </c>
      <c r="H1360" s="114">
        <v>0.16976758828301119</v>
      </c>
      <c r="I1360" s="114">
        <v>0.59450003675901963</v>
      </c>
      <c r="J1360" s="114">
        <v>0.49026017565498381</v>
      </c>
      <c r="K1360" s="44">
        <v>0.91829712110523576</v>
      </c>
      <c r="M1360" s="37">
        <v>358</v>
      </c>
      <c r="N1360" s="114" cm="1">
        <f t="array" ref="N1360:W1360">(TRANSPOSE(MMULT(幕後結果!$AB$37:$AK$46, TRANSPOSE(N359:W359))))</f>
        <v>-1.0363588321759751</v>
      </c>
      <c r="O1360" s="114">
        <v>0.2996046971912576</v>
      </c>
      <c r="P1360" s="114">
        <v>-0.27463095994289383</v>
      </c>
      <c r="Q1360" s="114">
        <v>1.4466133833405737</v>
      </c>
      <c r="R1360" s="114">
        <v>2.0021521084434171</v>
      </c>
      <c r="S1360" s="114">
        <v>1.4611713240887947</v>
      </c>
      <c r="T1360" s="114">
        <v>-0.39300281509889678</v>
      </c>
      <c r="U1360" s="114">
        <v>-5.4014682909887424E-2</v>
      </c>
      <c r="V1360" s="114">
        <v>8.8547740063881414E-2</v>
      </c>
      <c r="W1360" s="36">
        <v>1.5646121049539865</v>
      </c>
    </row>
    <row r="1361" spans="1:23" ht="19">
      <c r="A1361" s="81">
        <v>359</v>
      </c>
      <c r="B1361" s="114">
        <v>0.98857057166372453</v>
      </c>
      <c r="C1361" s="114">
        <v>0.1343142595527842</v>
      </c>
      <c r="D1361" s="114">
        <v>0.69337894764502117</v>
      </c>
      <c r="E1361" s="114">
        <v>0.14191540072312891</v>
      </c>
      <c r="F1361" s="114">
        <v>0.30012373485619825</v>
      </c>
      <c r="G1361" s="114">
        <v>0.84757749810854177</v>
      </c>
      <c r="H1361" s="114">
        <v>0.11847907001457814</v>
      </c>
      <c r="I1361" s="114">
        <v>0.91047578326668654</v>
      </c>
      <c r="J1361" s="114">
        <v>0.73192145636587935</v>
      </c>
      <c r="K1361" s="44">
        <v>0.62667110212935695</v>
      </c>
      <c r="M1361" s="37">
        <v>359</v>
      </c>
      <c r="N1361" s="114" cm="1">
        <f t="array" ref="N1361:W1361">(TRANSPOSE(MMULT(幕後結果!$AB$37:$AK$46, TRANSPOSE(N360:W360))))</f>
        <v>-0.68996899887136387</v>
      </c>
      <c r="O1361" s="114">
        <v>-0.4053167350321753</v>
      </c>
      <c r="P1361" s="114">
        <v>-0.10143727576552083</v>
      </c>
      <c r="Q1361" s="114">
        <v>-0.13024563957327351</v>
      </c>
      <c r="R1361" s="114">
        <v>0.29716878991862444</v>
      </c>
      <c r="S1361" s="114">
        <v>1.4421817032891995</v>
      </c>
      <c r="T1361" s="114">
        <v>-0.87523970169143295</v>
      </c>
      <c r="U1361" s="114">
        <v>-0.42630296531253009</v>
      </c>
      <c r="V1361" s="114">
        <v>0.27595511388522354</v>
      </c>
      <c r="W1361" s="36">
        <v>-1.0149498695470096</v>
      </c>
    </row>
    <row r="1362" spans="1:23" ht="19">
      <c r="A1362" s="81">
        <v>360</v>
      </c>
      <c r="B1362" s="114">
        <v>0.45129819892706724</v>
      </c>
      <c r="C1362" s="114">
        <v>0.71884534294618474</v>
      </c>
      <c r="D1362" s="114">
        <v>1.1775314313377194E-2</v>
      </c>
      <c r="E1362" s="114">
        <v>0.47979137750732637</v>
      </c>
      <c r="F1362" s="114">
        <v>0.65025474740035216</v>
      </c>
      <c r="G1362" s="114">
        <v>3.5427024902827675E-3</v>
      </c>
      <c r="H1362" s="114">
        <v>0.86154613194958651</v>
      </c>
      <c r="I1362" s="114">
        <v>0.21389574644627607</v>
      </c>
      <c r="J1362" s="114">
        <v>0.29831228778378116</v>
      </c>
      <c r="K1362" s="44">
        <v>0.41000897250137802</v>
      </c>
      <c r="M1362" s="37">
        <v>360</v>
      </c>
      <c r="N1362" s="114" cm="1">
        <f t="array" ref="N1362:W1362">(TRANSPOSE(MMULT(幕後結果!$AB$37:$AK$46, TRANSPOSE(N361:W361))))</f>
        <v>-1.7980565943680211</v>
      </c>
      <c r="O1362" s="114">
        <v>-0.4614755942618215</v>
      </c>
      <c r="P1362" s="114">
        <v>-1.7881184797802154</v>
      </c>
      <c r="Q1362" s="114">
        <v>-1.8072321827345919</v>
      </c>
      <c r="R1362" s="114">
        <v>-0.34134363272382751</v>
      </c>
      <c r="S1362" s="114">
        <v>0.84961456878730102</v>
      </c>
      <c r="T1362" s="114">
        <v>-0.16996542179322288</v>
      </c>
      <c r="U1362" s="114">
        <v>-1.9715245117900591</v>
      </c>
      <c r="V1362" s="114">
        <v>-0.23640335534029039</v>
      </c>
      <c r="W1362" s="36">
        <v>-1.9030140608222075</v>
      </c>
    </row>
    <row r="1363" spans="1:23" ht="19">
      <c r="A1363" s="81">
        <v>361</v>
      </c>
      <c r="B1363" s="114">
        <v>0.2180156860996092</v>
      </c>
      <c r="C1363" s="114">
        <v>0.73039299104245536</v>
      </c>
      <c r="D1363" s="114">
        <v>0.73547291525963376</v>
      </c>
      <c r="E1363" s="114">
        <v>7.7131598654592404E-2</v>
      </c>
      <c r="F1363" s="114">
        <v>0.13917833650493594</v>
      </c>
      <c r="G1363" s="114">
        <v>0.66765016291585244</v>
      </c>
      <c r="H1363" s="114">
        <v>0.26731681590212442</v>
      </c>
      <c r="I1363" s="114">
        <v>0.73488734168062519</v>
      </c>
      <c r="J1363" s="114">
        <v>0.40991809425177061</v>
      </c>
      <c r="K1363" s="44">
        <v>0.37229062548330583</v>
      </c>
      <c r="M1363" s="37">
        <v>361</v>
      </c>
      <c r="N1363" s="114" cm="1">
        <f t="array" ref="N1363:W1363">(TRANSPOSE(MMULT(幕後結果!$AB$37:$AK$46, TRANSPOSE(N362:W362))))</f>
        <v>-1.8850499133789054</v>
      </c>
      <c r="O1363" s="114">
        <v>-1.2272508625400689</v>
      </c>
      <c r="P1363" s="114">
        <v>1.0701920950558161</v>
      </c>
      <c r="Q1363" s="114">
        <v>0.74338922901934101</v>
      </c>
      <c r="R1363" s="114">
        <v>0.4053602575308215</v>
      </c>
      <c r="S1363" s="114">
        <v>-1.6917332615585954</v>
      </c>
      <c r="T1363" s="114">
        <v>-0.15291150492519512</v>
      </c>
      <c r="U1363" s="114">
        <v>2.9664160503346165E-2</v>
      </c>
      <c r="V1363" s="114">
        <v>-1.6531218700236244E-2</v>
      </c>
      <c r="W1363" s="36">
        <v>-0.32815368526011179</v>
      </c>
    </row>
    <row r="1364" spans="1:23" ht="19">
      <c r="A1364" s="81">
        <v>362</v>
      </c>
      <c r="B1364" s="114">
        <v>0.88563304696925371</v>
      </c>
      <c r="C1364" s="114">
        <v>0.26100982172276943</v>
      </c>
      <c r="D1364" s="114">
        <v>0.78285625357262356</v>
      </c>
      <c r="E1364" s="114">
        <v>0.1453486205603336</v>
      </c>
      <c r="F1364" s="114">
        <v>0.32960553102953649</v>
      </c>
      <c r="G1364" s="114">
        <v>0.48977554820002211</v>
      </c>
      <c r="H1364" s="114">
        <v>0.59055031418961335</v>
      </c>
      <c r="I1364" s="114">
        <v>0.44530579689953154</v>
      </c>
      <c r="J1364" s="114">
        <v>0.82593767361940684</v>
      </c>
      <c r="K1364" s="44">
        <v>0.70347200570313762</v>
      </c>
      <c r="M1364" s="37">
        <v>362</v>
      </c>
      <c r="N1364" s="114" cm="1">
        <f t="array" ref="N1364:W1364">(TRANSPOSE(MMULT(幕後結果!$AB$37:$AK$46, TRANSPOSE(N363:W363))))</f>
        <v>0.94456625864194865</v>
      </c>
      <c r="O1364" s="114">
        <v>-0.85575900691133444</v>
      </c>
      <c r="P1364" s="114">
        <v>1.9702784848532811</v>
      </c>
      <c r="Q1364" s="114">
        <v>1.1218099702903574</v>
      </c>
      <c r="R1364" s="114">
        <v>-0.49890449691179184</v>
      </c>
      <c r="S1364" s="114">
        <v>0.16003969896370385</v>
      </c>
      <c r="T1364" s="114">
        <v>0.67377965843650378</v>
      </c>
      <c r="U1364" s="114">
        <v>0.76843517165680808</v>
      </c>
      <c r="V1364" s="114">
        <v>-0.82866426440302365</v>
      </c>
      <c r="W1364" s="36">
        <v>-0.3580375725108581</v>
      </c>
    </row>
    <row r="1365" spans="1:23" ht="19">
      <c r="A1365" s="81">
        <v>363</v>
      </c>
      <c r="B1365" s="114">
        <v>0.78546059568884408</v>
      </c>
      <c r="C1365" s="114">
        <v>0.94649008197881179</v>
      </c>
      <c r="D1365" s="114">
        <v>0.67955853875443983</v>
      </c>
      <c r="E1365" s="114">
        <v>0.15348027481963045</v>
      </c>
      <c r="F1365" s="114">
        <v>0.68031002713048716</v>
      </c>
      <c r="G1365" s="114">
        <v>0.1797971825763085</v>
      </c>
      <c r="H1365" s="114">
        <v>0.85557720927644998</v>
      </c>
      <c r="I1365" s="114">
        <v>0.74595426337380299</v>
      </c>
      <c r="J1365" s="114">
        <v>0.35915107284337222</v>
      </c>
      <c r="K1365" s="44">
        <v>0.95194191592387867</v>
      </c>
      <c r="M1365" s="37">
        <v>363</v>
      </c>
      <c r="N1365" s="114" cm="1">
        <f t="array" ref="N1365:W1365">(TRANSPOSE(MMULT(幕後結果!$AB$37:$AK$46, TRANSPOSE(N364:W364))))</f>
        <v>-0.93279285144968138</v>
      </c>
      <c r="O1365" s="114">
        <v>1.9415813620226285</v>
      </c>
      <c r="P1365" s="114">
        <v>7.7069623547330462E-3</v>
      </c>
      <c r="Q1365" s="114">
        <v>0.62818138014342884</v>
      </c>
      <c r="R1365" s="114">
        <v>-0.19952862307533026</v>
      </c>
      <c r="S1365" s="114">
        <v>0.58495213992641781</v>
      </c>
      <c r="T1365" s="114">
        <v>0.39619788793732463</v>
      </c>
      <c r="U1365" s="114">
        <v>0.99590678400278909</v>
      </c>
      <c r="V1365" s="114">
        <v>-0.34860459584236902</v>
      </c>
      <c r="W1365" s="36">
        <v>0.87488139680682087</v>
      </c>
    </row>
    <row r="1366" spans="1:23" ht="19">
      <c r="A1366" s="81">
        <v>364</v>
      </c>
      <c r="B1366" s="114">
        <v>6.8925416956510333E-2</v>
      </c>
      <c r="C1366" s="114">
        <v>0.57034562187250182</v>
      </c>
      <c r="D1366" s="114">
        <v>0.91830224363094159</v>
      </c>
      <c r="E1366" s="114">
        <v>0.27864788629493864</v>
      </c>
      <c r="F1366" s="114">
        <v>0.26654696604957739</v>
      </c>
      <c r="G1366" s="114">
        <v>0.86860143987135396</v>
      </c>
      <c r="H1366" s="114">
        <v>0.38299633190643045</v>
      </c>
      <c r="I1366" s="114">
        <v>0.34176678187941412</v>
      </c>
      <c r="J1366" s="114">
        <v>0.33033237615258138</v>
      </c>
      <c r="K1366" s="44">
        <v>1.2386235699834547E-2</v>
      </c>
      <c r="M1366" s="37">
        <v>364</v>
      </c>
      <c r="N1366" s="114" cm="1">
        <f t="array" ref="N1366:W1366">(TRANSPOSE(MMULT(幕後結果!$AB$37:$AK$46, TRANSPOSE(N365:W365))))</f>
        <v>-3.2357307378198148E-2</v>
      </c>
      <c r="O1366" s="114">
        <v>0.70601375844768099</v>
      </c>
      <c r="P1366" s="114">
        <v>-1.2085946392662901</v>
      </c>
      <c r="Q1366" s="114">
        <v>-0.56347869144486284</v>
      </c>
      <c r="R1366" s="114">
        <v>-1.2995142300576663</v>
      </c>
      <c r="S1366" s="114">
        <v>-1.5139185594786717</v>
      </c>
      <c r="T1366" s="114">
        <v>-0.86879766897531352</v>
      </c>
      <c r="U1366" s="114">
        <v>0.71974356639909309</v>
      </c>
      <c r="V1366" s="114">
        <v>-1.2058888693289032</v>
      </c>
      <c r="W1366" s="36">
        <v>-1.0759742182248222</v>
      </c>
    </row>
    <row r="1367" spans="1:23" ht="19">
      <c r="A1367" s="81">
        <v>365</v>
      </c>
      <c r="B1367" s="114">
        <v>0.16893075259704249</v>
      </c>
      <c r="C1367" s="114">
        <v>3.4538372692734631E-2</v>
      </c>
      <c r="D1367" s="114">
        <v>0.53729665030797502</v>
      </c>
      <c r="E1367" s="114">
        <v>0.23229325359742981</v>
      </c>
      <c r="F1367" s="114">
        <v>0.41080877630540824</v>
      </c>
      <c r="G1367" s="114">
        <v>0.75074194254050375</v>
      </c>
      <c r="H1367" s="114">
        <v>0.73818234107633263</v>
      </c>
      <c r="I1367" s="114">
        <v>0.38161692400023561</v>
      </c>
      <c r="J1367" s="114">
        <v>5.4968596429140426E-2</v>
      </c>
      <c r="K1367" s="44">
        <v>0.76105873653735534</v>
      </c>
      <c r="M1367" s="37">
        <v>365</v>
      </c>
      <c r="N1367" s="114" cm="1">
        <f t="array" ref="N1367:W1367">(TRANSPOSE(MMULT(幕後結果!$AB$37:$AK$46, TRANSPOSE(N366:W366))))</f>
        <v>1.071800670522322</v>
      </c>
      <c r="O1367" s="114">
        <v>1.0909139741970539</v>
      </c>
      <c r="P1367" s="114">
        <v>-8.5045013299383632E-2</v>
      </c>
      <c r="Q1367" s="114">
        <v>-0.26825955532328616</v>
      </c>
      <c r="R1367" s="114">
        <v>0.35282267963770036</v>
      </c>
      <c r="S1367" s="114">
        <v>0.39034757029196715</v>
      </c>
      <c r="T1367" s="114">
        <v>0.48468585576924228</v>
      </c>
      <c r="U1367" s="114">
        <v>0.68879409983095397</v>
      </c>
      <c r="V1367" s="114">
        <v>-0.44841306946878778</v>
      </c>
      <c r="W1367" s="36">
        <v>-0.38286049429866986</v>
      </c>
    </row>
    <row r="1368" spans="1:23" ht="19">
      <c r="A1368" s="81">
        <v>366</v>
      </c>
      <c r="B1368" s="114">
        <v>0.67304259513028675</v>
      </c>
      <c r="C1368" s="114">
        <v>0.12487539686429927</v>
      </c>
      <c r="D1368" s="114">
        <v>0.69446005629749807</v>
      </c>
      <c r="E1368" s="114">
        <v>0.8659887374181201</v>
      </c>
      <c r="F1368" s="114">
        <v>0.48583586762785758</v>
      </c>
      <c r="G1368" s="114">
        <v>3.2374801980927126E-2</v>
      </c>
      <c r="H1368" s="114">
        <v>0.90635959880570871</v>
      </c>
      <c r="I1368" s="114">
        <v>0.77837853142207503</v>
      </c>
      <c r="J1368" s="114">
        <v>0.54260619846148161</v>
      </c>
      <c r="K1368" s="44">
        <v>0.65413431488114959</v>
      </c>
      <c r="M1368" s="37">
        <v>366</v>
      </c>
      <c r="N1368" s="114" cm="1">
        <f t="array" ref="N1368:W1368">(TRANSPOSE(MMULT(幕後結果!$AB$37:$AK$46, TRANSPOSE(N367:W367))))</f>
        <v>-3.0762281246278134</v>
      </c>
      <c r="O1368" s="114">
        <v>-0.69723505397614005</v>
      </c>
      <c r="P1368" s="114">
        <v>-0.73696372645188324</v>
      </c>
      <c r="Q1368" s="114">
        <v>-2.3061855988128102</v>
      </c>
      <c r="R1368" s="114">
        <v>-2.4524218534802715</v>
      </c>
      <c r="S1368" s="114">
        <v>-1.4240367947796853</v>
      </c>
      <c r="T1368" s="114">
        <v>-0.96689040536491255</v>
      </c>
      <c r="U1368" s="114">
        <v>-2.5769570333345979</v>
      </c>
      <c r="V1368" s="114">
        <v>0.11817843522296656</v>
      </c>
      <c r="W1368" s="36">
        <v>-1.4034528150474395</v>
      </c>
    </row>
    <row r="1369" spans="1:23" ht="19">
      <c r="A1369" s="81">
        <v>367</v>
      </c>
      <c r="B1369" s="114">
        <v>0.93502225392486871</v>
      </c>
      <c r="C1369" s="114">
        <v>8.810488477403311E-2</v>
      </c>
      <c r="D1369" s="114">
        <v>0.2591634111630452</v>
      </c>
      <c r="E1369" s="114">
        <v>0.14083190473842055</v>
      </c>
      <c r="F1369" s="114">
        <v>0.71914024739581173</v>
      </c>
      <c r="G1369" s="114">
        <v>0.6386702660163921</v>
      </c>
      <c r="H1369" s="114">
        <v>0.3412984877261469</v>
      </c>
      <c r="I1369" s="114">
        <v>7.7017746828943245E-2</v>
      </c>
      <c r="J1369" s="114">
        <v>1.8912272363977412E-2</v>
      </c>
      <c r="K1369" s="44">
        <v>0.14337217690665716</v>
      </c>
      <c r="M1369" s="37">
        <v>367</v>
      </c>
      <c r="N1369" s="114" cm="1">
        <f t="array" ref="N1369:W1369">(TRANSPOSE(MMULT(幕後結果!$AB$37:$AK$46, TRANSPOSE(N368:W368))))</f>
        <v>1.3532550579997249</v>
      </c>
      <c r="O1369" s="114">
        <v>0.34899270380079123</v>
      </c>
      <c r="P1369" s="114">
        <v>-0.20244014112532444</v>
      </c>
      <c r="Q1369" s="114">
        <v>-0.17485053707425663</v>
      </c>
      <c r="R1369" s="114">
        <v>-0.36407456098207236</v>
      </c>
      <c r="S1369" s="114">
        <v>-0.49815501368339699</v>
      </c>
      <c r="T1369" s="114">
        <v>0.80545928107014997</v>
      </c>
      <c r="U1369" s="114">
        <v>0.66810790094941419</v>
      </c>
      <c r="V1369" s="114">
        <v>1.7436058230351776</v>
      </c>
      <c r="W1369" s="36">
        <v>0.31964551553407422</v>
      </c>
    </row>
    <row r="1370" spans="1:23" ht="19">
      <c r="A1370" s="81">
        <v>368</v>
      </c>
      <c r="B1370" s="114">
        <v>0.22689091663650962</v>
      </c>
      <c r="C1370" s="114">
        <v>0.14299052881641883</v>
      </c>
      <c r="D1370" s="114">
        <v>0.78062047845546711</v>
      </c>
      <c r="E1370" s="114">
        <v>0.72608491791956187</v>
      </c>
      <c r="F1370" s="114">
        <v>5.6726892376449234E-2</v>
      </c>
      <c r="G1370" s="114">
        <v>0.60905378642258157</v>
      </c>
      <c r="H1370" s="114">
        <v>0.28573097187454555</v>
      </c>
      <c r="I1370" s="114">
        <v>0.67629651330602236</v>
      </c>
      <c r="J1370" s="114">
        <v>0.22571477723252542</v>
      </c>
      <c r="K1370" s="44">
        <v>0.77617080488995427</v>
      </c>
      <c r="M1370" s="37">
        <v>368</v>
      </c>
      <c r="N1370" s="114" cm="1">
        <f t="array" ref="N1370:W1370">(TRANSPOSE(MMULT(幕後結果!$AB$37:$AK$46, TRANSPOSE(N369:W369))))</f>
        <v>-1.1961826939815972</v>
      </c>
      <c r="O1370" s="114">
        <v>0.25661809230814075</v>
      </c>
      <c r="P1370" s="114">
        <v>-1.3342489417818291</v>
      </c>
      <c r="Q1370" s="114">
        <v>1.034167610694976</v>
      </c>
      <c r="R1370" s="114">
        <v>0.82042022094474909</v>
      </c>
      <c r="S1370" s="114">
        <v>1.1114348159876251</v>
      </c>
      <c r="T1370" s="114">
        <v>-1.7580007644461055</v>
      </c>
      <c r="U1370" s="114">
        <v>2.0285426400041642</v>
      </c>
      <c r="V1370" s="114">
        <v>-0.24634860049569324</v>
      </c>
      <c r="W1370" s="36">
        <v>0.36290315481950103</v>
      </c>
    </row>
    <row r="1371" spans="1:23" ht="19">
      <c r="A1371" s="81">
        <v>369</v>
      </c>
      <c r="B1371" s="114">
        <v>0.88830258061998024</v>
      </c>
      <c r="C1371" s="114">
        <v>0.71861137450727153</v>
      </c>
      <c r="D1371" s="114">
        <v>0.66782081881189193</v>
      </c>
      <c r="E1371" s="114">
        <v>0.57787284335827782</v>
      </c>
      <c r="F1371" s="114">
        <v>0.98718858767087103</v>
      </c>
      <c r="G1371" s="114">
        <v>0.32752153908384973</v>
      </c>
      <c r="H1371" s="114">
        <v>0.79304653322750718</v>
      </c>
      <c r="I1371" s="114">
        <v>0.4672917068141762</v>
      </c>
      <c r="J1371" s="114">
        <v>8.964004759241484E-2</v>
      </c>
      <c r="K1371" s="44">
        <v>0.59863897909404806</v>
      </c>
      <c r="M1371" s="37">
        <v>369</v>
      </c>
      <c r="N1371" s="114" cm="1">
        <f t="array" ref="N1371:W1371">(TRANSPOSE(MMULT(幕後結果!$AB$37:$AK$46, TRANSPOSE(N370:W370))))</f>
        <v>-0.58889266596917089</v>
      </c>
      <c r="O1371" s="114">
        <v>-0.41972322263241646</v>
      </c>
      <c r="P1371" s="114">
        <v>-0.69576027762346215</v>
      </c>
      <c r="Q1371" s="114">
        <v>-1.4541018660941711</v>
      </c>
      <c r="R1371" s="114">
        <v>-0.868353654541558</v>
      </c>
      <c r="S1371" s="114">
        <v>-1.3874060219377247</v>
      </c>
      <c r="T1371" s="114">
        <v>1.1008689470823814</v>
      </c>
      <c r="U1371" s="114">
        <v>0.24876253502298296</v>
      </c>
      <c r="V1371" s="114">
        <v>-0.97119825134096938</v>
      </c>
      <c r="W1371" s="36">
        <v>-0.58040530680847824</v>
      </c>
    </row>
    <row r="1372" spans="1:23" ht="19">
      <c r="A1372" s="81">
        <v>370</v>
      </c>
      <c r="B1372" s="114">
        <v>0.49858964166795694</v>
      </c>
      <c r="C1372" s="114">
        <v>0.2839858053293618</v>
      </c>
      <c r="D1372" s="114">
        <v>5.3270638559560046E-2</v>
      </c>
      <c r="E1372" s="114">
        <v>0.55508590856293183</v>
      </c>
      <c r="F1372" s="114">
        <v>0.19292045565756011</v>
      </c>
      <c r="G1372" s="114">
        <v>0.81573699030754909</v>
      </c>
      <c r="H1372" s="114">
        <v>0.96589215773485892</v>
      </c>
      <c r="I1372" s="114">
        <v>0.11532022016469057</v>
      </c>
      <c r="J1372" s="114">
        <v>0.34695447648313982</v>
      </c>
      <c r="K1372" s="44">
        <v>0.22106071696536533</v>
      </c>
      <c r="M1372" s="37">
        <v>370</v>
      </c>
      <c r="N1372" s="114" cm="1">
        <f t="array" ref="N1372:W1372">(TRANSPOSE(MMULT(幕後結果!$AB$37:$AK$46, TRANSPOSE(N371:W371))))</f>
        <v>0.27119850795123268</v>
      </c>
      <c r="O1372" s="114">
        <v>2.0841992799170504E-2</v>
      </c>
      <c r="P1372" s="114">
        <v>1.3234753237467478</v>
      </c>
      <c r="Q1372" s="114">
        <v>0.64059150354438854</v>
      </c>
      <c r="R1372" s="114">
        <v>-0.30750585199117619</v>
      </c>
      <c r="S1372" s="114">
        <v>0.43130519594166533</v>
      </c>
      <c r="T1372" s="114">
        <v>1.3183826319866889</v>
      </c>
      <c r="U1372" s="114">
        <v>1.4706411160493125</v>
      </c>
      <c r="V1372" s="114">
        <v>0.34948428775769569</v>
      </c>
      <c r="W1372" s="36">
        <v>9.0410839553112604E-2</v>
      </c>
    </row>
    <row r="1373" spans="1:23" ht="19">
      <c r="A1373" s="81">
        <v>371</v>
      </c>
      <c r="B1373" s="114">
        <v>0.55022002570744255</v>
      </c>
      <c r="C1373" s="114">
        <v>0.40037101148575216</v>
      </c>
      <c r="D1373" s="114">
        <v>0.97800951697625327</v>
      </c>
      <c r="E1373" s="114">
        <v>0.45247451252809401</v>
      </c>
      <c r="F1373" s="114">
        <v>0.88125842322986503</v>
      </c>
      <c r="G1373" s="114">
        <v>0.6200791236677512</v>
      </c>
      <c r="H1373" s="114">
        <v>0.85721338018867166</v>
      </c>
      <c r="I1373" s="114">
        <v>0.59154774721964087</v>
      </c>
      <c r="J1373" s="114">
        <v>0.61466447255085788</v>
      </c>
      <c r="K1373" s="44">
        <v>0.89540154915112424</v>
      </c>
      <c r="M1373" s="37">
        <v>371</v>
      </c>
      <c r="N1373" s="114" cm="1">
        <f t="array" ref="N1373:W1373">(TRANSPOSE(MMULT(幕後結果!$AB$37:$AK$46, TRANSPOSE(N372:W372))))</f>
        <v>0.22629451522470612</v>
      </c>
      <c r="O1373" s="114">
        <v>0.33665382070528216</v>
      </c>
      <c r="P1373" s="114">
        <v>-0.14906736169194718</v>
      </c>
      <c r="Q1373" s="114">
        <v>-0.25445041835118648</v>
      </c>
      <c r="R1373" s="114">
        <v>0.61177999059624744</v>
      </c>
      <c r="S1373" s="114">
        <v>-0.70662784913231813</v>
      </c>
      <c r="T1373" s="114">
        <v>1.2874212731588657</v>
      </c>
      <c r="U1373" s="114">
        <v>-0.51328960404027257</v>
      </c>
      <c r="V1373" s="114">
        <v>1.3695334346566088</v>
      </c>
      <c r="W1373" s="36">
        <v>8.0160878492279097E-2</v>
      </c>
    </row>
    <row r="1374" spans="1:23" ht="19">
      <c r="A1374" s="81">
        <v>372</v>
      </c>
      <c r="B1374" s="114">
        <v>0.21251857874198188</v>
      </c>
      <c r="C1374" s="114">
        <v>0.71490574195127388</v>
      </c>
      <c r="D1374" s="114">
        <v>0.92812031729386568</v>
      </c>
      <c r="E1374" s="114">
        <v>0.82075039189207954</v>
      </c>
      <c r="F1374" s="114">
        <v>7.9180297823149282E-3</v>
      </c>
      <c r="G1374" s="114">
        <v>0.23997731554153634</v>
      </c>
      <c r="H1374" s="114">
        <v>0.92613204892141332</v>
      </c>
      <c r="I1374" s="114">
        <v>0.91424367192971756</v>
      </c>
      <c r="J1374" s="114">
        <v>3.667582788959467E-2</v>
      </c>
      <c r="K1374" s="44">
        <v>0.427042066818067</v>
      </c>
      <c r="M1374" s="37">
        <v>372</v>
      </c>
      <c r="N1374" s="114" cm="1">
        <f t="array" ref="N1374:W1374">(TRANSPOSE(MMULT(幕後結果!$AB$37:$AK$46, TRANSPOSE(N373:W373))))</f>
        <v>-0.37115642786405434</v>
      </c>
      <c r="O1374" s="114">
        <v>-7.8864014263783769E-2</v>
      </c>
      <c r="P1374" s="114">
        <v>-0.91664670253562497</v>
      </c>
      <c r="Q1374" s="114">
        <v>-0.82930947757071527</v>
      </c>
      <c r="R1374" s="114">
        <v>-0.57080396534832367</v>
      </c>
      <c r="S1374" s="114">
        <v>-9.4020982977847389E-2</v>
      </c>
      <c r="T1374" s="114">
        <v>1.0442726527810677</v>
      </c>
      <c r="U1374" s="114">
        <v>-0.92025766595257297</v>
      </c>
      <c r="V1374" s="114">
        <v>-3.317292475867395E-2</v>
      </c>
      <c r="W1374" s="36">
        <v>2.6597619087059682E-2</v>
      </c>
    </row>
    <row r="1375" spans="1:23" ht="19">
      <c r="A1375" s="81">
        <v>373</v>
      </c>
      <c r="B1375" s="114">
        <v>0.28526069958243871</v>
      </c>
      <c r="C1375" s="114">
        <v>0.46744326438731054</v>
      </c>
      <c r="D1375" s="114">
        <v>0.69819511989598926</v>
      </c>
      <c r="E1375" s="114">
        <v>3.0789789705168102E-2</v>
      </c>
      <c r="F1375" s="114">
        <v>0.41075801706137383</v>
      </c>
      <c r="G1375" s="114">
        <v>0.42345429994787787</v>
      </c>
      <c r="H1375" s="114">
        <v>0.94199273356482705</v>
      </c>
      <c r="I1375" s="114">
        <v>0.60345061815130374</v>
      </c>
      <c r="J1375" s="114">
        <v>0.90119799883468232</v>
      </c>
      <c r="K1375" s="44">
        <v>0.87174408793367375</v>
      </c>
      <c r="M1375" s="37">
        <v>373</v>
      </c>
      <c r="N1375" s="114" cm="1">
        <f t="array" ref="N1375:W1375">(TRANSPOSE(MMULT(幕後結果!$AB$37:$AK$46, TRANSPOSE(N374:W374))))</f>
        <v>0.21926725339102129</v>
      </c>
      <c r="O1375" s="114">
        <v>-0.44370598123664062</v>
      </c>
      <c r="P1375" s="114">
        <v>0.15394827909461872</v>
      </c>
      <c r="Q1375" s="114">
        <v>5.6408109948086718E-2</v>
      </c>
      <c r="R1375" s="114">
        <v>0.32243557252628163</v>
      </c>
      <c r="S1375" s="114">
        <v>-0.70484900275032236</v>
      </c>
      <c r="T1375" s="114">
        <v>1.7107738382950417</v>
      </c>
      <c r="U1375" s="114">
        <v>-0.35882845314455308</v>
      </c>
      <c r="V1375" s="114">
        <v>0.39033769040215927</v>
      </c>
      <c r="W1375" s="36">
        <v>0.1741707785156576</v>
      </c>
    </row>
    <row r="1376" spans="1:23" ht="19">
      <c r="A1376" s="81">
        <v>374</v>
      </c>
      <c r="B1376" s="114">
        <v>0.186912939332053</v>
      </c>
      <c r="C1376" s="114">
        <v>0.68591943138349554</v>
      </c>
      <c r="D1376" s="114">
        <v>0.66464812622007252</v>
      </c>
      <c r="E1376" s="114">
        <v>0.56698621639249747</v>
      </c>
      <c r="F1376" s="114">
        <v>0.8533229659895365</v>
      </c>
      <c r="G1376" s="114">
        <v>0.69078013260344062</v>
      </c>
      <c r="H1376" s="114">
        <v>0.81259510652463773</v>
      </c>
      <c r="I1376" s="114">
        <v>0.70198618402621982</v>
      </c>
      <c r="J1376" s="114">
        <v>0.12713937152737453</v>
      </c>
      <c r="K1376" s="44">
        <v>0.98396933653867302</v>
      </c>
      <c r="M1376" s="37">
        <v>374</v>
      </c>
      <c r="N1376" s="114" cm="1">
        <f t="array" ref="N1376:W1376">(TRANSPOSE(MMULT(幕後結果!$AB$37:$AK$46, TRANSPOSE(N375:W375))))</f>
        <v>-1.0528614134456755</v>
      </c>
      <c r="O1376" s="114">
        <v>-0.17495872637309381</v>
      </c>
      <c r="P1376" s="114">
        <v>-0.16363552382955127</v>
      </c>
      <c r="Q1376" s="114">
        <v>-1.1762124061055792</v>
      </c>
      <c r="R1376" s="114">
        <v>0.40486625353617822</v>
      </c>
      <c r="S1376" s="114">
        <v>1.0171164926247962</v>
      </c>
      <c r="T1376" s="114">
        <v>-0.48895491014601444</v>
      </c>
      <c r="U1376" s="114">
        <v>-1.8403177046113519</v>
      </c>
      <c r="V1376" s="114">
        <v>2.3295031869916349</v>
      </c>
      <c r="W1376" s="36">
        <v>0.45642435974476547</v>
      </c>
    </row>
    <row r="1377" spans="1:23" ht="19">
      <c r="A1377" s="81">
        <v>375</v>
      </c>
      <c r="B1377" s="114">
        <v>0.68471324510868925</v>
      </c>
      <c r="C1377" s="114">
        <v>0.21802285144354339</v>
      </c>
      <c r="D1377" s="114">
        <v>0.41482096045259298</v>
      </c>
      <c r="E1377" s="114">
        <v>0.95846307703738054</v>
      </c>
      <c r="F1377" s="114">
        <v>5.4178344171811332E-2</v>
      </c>
      <c r="G1377" s="114">
        <v>0.26656879472038297</v>
      </c>
      <c r="H1377" s="114">
        <v>0.25226150571837036</v>
      </c>
      <c r="I1377" s="114">
        <v>0.88306340457674648</v>
      </c>
      <c r="J1377" s="114">
        <v>0.28484228574348958</v>
      </c>
      <c r="K1377" s="44">
        <v>5.7275845076743437E-2</v>
      </c>
      <c r="M1377" s="37">
        <v>375</v>
      </c>
      <c r="N1377" s="114" cm="1">
        <f t="array" ref="N1377:W1377">(TRANSPOSE(MMULT(幕後結果!$AB$37:$AK$46, TRANSPOSE(N376:W376))))</f>
        <v>0.1206488783351783</v>
      </c>
      <c r="O1377" s="114">
        <v>-0.8519916818536033</v>
      </c>
      <c r="P1377" s="114">
        <v>-6.0887090667442259E-2</v>
      </c>
      <c r="Q1377" s="114">
        <v>-0.21659052882823954</v>
      </c>
      <c r="R1377" s="114">
        <v>-0.84743400826283788</v>
      </c>
      <c r="S1377" s="114">
        <v>1.9190035707073596</v>
      </c>
      <c r="T1377" s="114">
        <v>0.12080301287050155</v>
      </c>
      <c r="U1377" s="114">
        <v>-1.0585743038339324</v>
      </c>
      <c r="V1377" s="114">
        <v>0.28803310930703818</v>
      </c>
      <c r="W1377" s="36">
        <v>0.64448187953706559</v>
      </c>
    </row>
    <row r="1378" spans="1:23" ht="19">
      <c r="A1378" s="81">
        <v>376</v>
      </c>
      <c r="B1378" s="114">
        <v>0.80651928512959259</v>
      </c>
      <c r="C1378" s="114">
        <v>0.54826547295236217</v>
      </c>
      <c r="D1378" s="114">
        <v>0.16271088684727819</v>
      </c>
      <c r="E1378" s="114">
        <v>0.31348058700070736</v>
      </c>
      <c r="F1378" s="114">
        <v>0.55151571828782631</v>
      </c>
      <c r="G1378" s="114">
        <v>0.83229889521637457</v>
      </c>
      <c r="H1378" s="114">
        <v>0.46452011870262222</v>
      </c>
      <c r="I1378" s="114">
        <v>0.17049734559468543</v>
      </c>
      <c r="J1378" s="114">
        <v>0.20489731950740198</v>
      </c>
      <c r="K1378" s="44">
        <v>0.95247138442649781</v>
      </c>
      <c r="M1378" s="37">
        <v>376</v>
      </c>
      <c r="N1378" s="114" cm="1">
        <f t="array" ref="N1378:W1378">(TRANSPOSE(MMULT(幕後結果!$AB$37:$AK$46, TRANSPOSE(N377:W377))))</f>
        <v>9.3364238755872769E-2</v>
      </c>
      <c r="O1378" s="114">
        <v>-0.49651736167986749</v>
      </c>
      <c r="P1378" s="114">
        <v>2.0658361673188717</v>
      </c>
      <c r="Q1378" s="114">
        <v>-0.28984990300019597</v>
      </c>
      <c r="R1378" s="114">
        <v>1.6421125737088762</v>
      </c>
      <c r="S1378" s="114">
        <v>1.205961400617914</v>
      </c>
      <c r="T1378" s="114">
        <v>-0.65768999010838425</v>
      </c>
      <c r="U1378" s="114">
        <v>1.0650417277531157</v>
      </c>
      <c r="V1378" s="114">
        <v>-1.189234712995543</v>
      </c>
      <c r="W1378" s="36">
        <v>-0.65176993908395731</v>
      </c>
    </row>
    <row r="1379" spans="1:23" ht="19">
      <c r="A1379" s="81">
        <v>377</v>
      </c>
      <c r="B1379" s="114">
        <v>0.98739852948447493</v>
      </c>
      <c r="C1379" s="114">
        <v>0.79672719753459686</v>
      </c>
      <c r="D1379" s="114">
        <v>0.10694455583898388</v>
      </c>
      <c r="E1379" s="114">
        <v>0.21172566250596092</v>
      </c>
      <c r="F1379" s="114">
        <v>0.63324603448845607</v>
      </c>
      <c r="G1379" s="114">
        <v>0.52422146394136249</v>
      </c>
      <c r="H1379" s="114">
        <v>0.57082746842222543</v>
      </c>
      <c r="I1379" s="114">
        <v>0.95992534286507869</v>
      </c>
      <c r="J1379" s="114">
        <v>0.17049776980668852</v>
      </c>
      <c r="K1379" s="44">
        <v>0.37778971100214709</v>
      </c>
      <c r="M1379" s="37">
        <v>377</v>
      </c>
      <c r="N1379" s="114" cm="1">
        <f t="array" ref="N1379:W1379">(TRANSPOSE(MMULT(幕後結果!$AB$37:$AK$46, TRANSPOSE(N378:W378))))</f>
        <v>0.44688933551363957</v>
      </c>
      <c r="O1379" s="114">
        <v>1.4936100701344921</v>
      </c>
      <c r="P1379" s="114">
        <v>2.9588219823687156</v>
      </c>
      <c r="Q1379" s="114">
        <v>0.36402614779511977</v>
      </c>
      <c r="R1379" s="114">
        <v>0.7386475412592971</v>
      </c>
      <c r="S1379" s="114">
        <v>0.64187098105930185</v>
      </c>
      <c r="T1379" s="114">
        <v>1.2226232976762395</v>
      </c>
      <c r="U1379" s="114">
        <v>3.2265887339162802E-2</v>
      </c>
      <c r="V1379" s="114">
        <v>0.6467123188046483</v>
      </c>
      <c r="W1379" s="36">
        <v>1.7852453109474173</v>
      </c>
    </row>
    <row r="1380" spans="1:23" ht="19">
      <c r="A1380" s="81">
        <v>378</v>
      </c>
      <c r="B1380" s="114">
        <v>0.60778378377111553</v>
      </c>
      <c r="C1380" s="114">
        <v>0.68656822133968132</v>
      </c>
      <c r="D1380" s="114">
        <v>0.53289162235922616</v>
      </c>
      <c r="E1380" s="114">
        <v>0.39317471104824686</v>
      </c>
      <c r="F1380" s="114">
        <v>0.76630790353490497</v>
      </c>
      <c r="G1380" s="114">
        <v>0.10876126371724726</v>
      </c>
      <c r="H1380" s="114">
        <v>0.73568505476828916</v>
      </c>
      <c r="I1380" s="114">
        <v>0.57718585980888237</v>
      </c>
      <c r="J1380" s="114">
        <v>0.1445902706029667</v>
      </c>
      <c r="K1380" s="44">
        <v>0.27107640553234247</v>
      </c>
      <c r="M1380" s="37">
        <v>378</v>
      </c>
      <c r="N1380" s="114" cm="1">
        <f t="array" ref="N1380:W1380">(TRANSPOSE(MMULT(幕後結果!$AB$37:$AK$46, TRANSPOSE(N379:W379))))</f>
        <v>0.2809370275019058</v>
      </c>
      <c r="O1380" s="114">
        <v>-0.79290428250698386</v>
      </c>
      <c r="P1380" s="114">
        <v>2.2989360114366152E-2</v>
      </c>
      <c r="Q1380" s="114">
        <v>-0.31716518248615938</v>
      </c>
      <c r="R1380" s="114">
        <v>0.24548090230700936</v>
      </c>
      <c r="S1380" s="114">
        <v>-0.81886308600998425</v>
      </c>
      <c r="T1380" s="114">
        <v>-0.67582241308648694</v>
      </c>
      <c r="U1380" s="114">
        <v>-0.8167038264759342</v>
      </c>
      <c r="V1380" s="114">
        <v>6.6344549690824053E-2</v>
      </c>
      <c r="W1380" s="36">
        <v>3.9179796579190462E-2</v>
      </c>
    </row>
    <row r="1381" spans="1:23" ht="19">
      <c r="A1381" s="81">
        <v>379</v>
      </c>
      <c r="B1381" s="114">
        <v>0.50349898661807835</v>
      </c>
      <c r="C1381" s="114">
        <v>9.5021940699375751E-3</v>
      </c>
      <c r="D1381" s="114">
        <v>0.38567407450320434</v>
      </c>
      <c r="E1381" s="114">
        <v>0.96764374068371284</v>
      </c>
      <c r="F1381" s="114">
        <v>0.48860898510384354</v>
      </c>
      <c r="G1381" s="114">
        <v>0.48687066090991737</v>
      </c>
      <c r="H1381" s="114">
        <v>1.0598722064816046E-2</v>
      </c>
      <c r="I1381" s="114">
        <v>0.9587144482546146</v>
      </c>
      <c r="J1381" s="114">
        <v>0.48542310555935009</v>
      </c>
      <c r="K1381" s="44">
        <v>0.90369146264385569</v>
      </c>
      <c r="M1381" s="37">
        <v>379</v>
      </c>
      <c r="N1381" s="114" cm="1">
        <f t="array" ref="N1381:W1381">(TRANSPOSE(MMULT(幕後結果!$AB$37:$AK$46, TRANSPOSE(N380:W380))))</f>
        <v>1.8702742552702258</v>
      </c>
      <c r="O1381" s="114">
        <v>0.90044926528206903</v>
      </c>
      <c r="P1381" s="114">
        <v>0.7583893598032283</v>
      </c>
      <c r="Q1381" s="114">
        <v>1.2092319199581381</v>
      </c>
      <c r="R1381" s="114">
        <v>1.4135865384754274</v>
      </c>
      <c r="S1381" s="114">
        <v>-0.44803688203215031</v>
      </c>
      <c r="T1381" s="114">
        <v>-2.1634608922256655</v>
      </c>
      <c r="U1381" s="114">
        <v>1.9186872259594954</v>
      </c>
      <c r="V1381" s="114">
        <v>-0.69369038202513711</v>
      </c>
      <c r="W1381" s="36">
        <v>0.65435927565901308</v>
      </c>
    </row>
    <row r="1382" spans="1:23" ht="19">
      <c r="A1382" s="81">
        <v>380</v>
      </c>
      <c r="B1382" s="114">
        <v>0.11775691046045988</v>
      </c>
      <c r="C1382" s="114">
        <v>0.69058698132369667</v>
      </c>
      <c r="D1382" s="114">
        <v>0.99464602710107797</v>
      </c>
      <c r="E1382" s="114">
        <v>0.59600614811327013</v>
      </c>
      <c r="F1382" s="114">
        <v>0.44252611542007658</v>
      </c>
      <c r="G1382" s="114">
        <v>0.99809927797248821</v>
      </c>
      <c r="H1382" s="114">
        <v>0.49538960155637857</v>
      </c>
      <c r="I1382" s="114">
        <v>0.36689047297410227</v>
      </c>
      <c r="J1382" s="114">
        <v>0.95970044710775126</v>
      </c>
      <c r="K1382" s="44">
        <v>0.88746771069421282</v>
      </c>
      <c r="M1382" s="37">
        <v>380</v>
      </c>
      <c r="N1382" s="114" cm="1">
        <f t="array" ref="N1382:W1382">(TRANSPOSE(MMULT(幕後結果!$AB$37:$AK$46, TRANSPOSE(N381:W381))))</f>
        <v>-1.3831688132707312</v>
      </c>
      <c r="O1382" s="114">
        <v>1.1945008572361444</v>
      </c>
      <c r="P1382" s="114">
        <v>-1.1147130843591149</v>
      </c>
      <c r="Q1382" s="114">
        <v>1.0336922422404651</v>
      </c>
      <c r="R1382" s="114">
        <v>1.2194278224782165</v>
      </c>
      <c r="S1382" s="114">
        <v>0.65673872915605636</v>
      </c>
      <c r="T1382" s="114">
        <v>-1.1137961962978458</v>
      </c>
      <c r="U1382" s="114">
        <v>-0.28681249571780854</v>
      </c>
      <c r="V1382" s="114">
        <v>-6.3434433940222607E-2</v>
      </c>
      <c r="W1382" s="36">
        <v>-1.4109160782773251</v>
      </c>
    </row>
    <row r="1383" spans="1:23" ht="19">
      <c r="A1383" s="81">
        <v>381</v>
      </c>
      <c r="B1383" s="114">
        <v>0.60885271443197553</v>
      </c>
      <c r="C1383" s="114">
        <v>0.65844210576254203</v>
      </c>
      <c r="D1383" s="114">
        <v>0.42233980390866477</v>
      </c>
      <c r="E1383" s="114">
        <v>0.88123168059492518</v>
      </c>
      <c r="F1383" s="114">
        <v>0.23885502151387827</v>
      </c>
      <c r="G1383" s="114">
        <v>0.36764984913585508</v>
      </c>
      <c r="H1383" s="114">
        <v>0.35724648294287564</v>
      </c>
      <c r="I1383" s="114">
        <v>0.43458280794959792</v>
      </c>
      <c r="J1383" s="114">
        <v>0.234091960234458</v>
      </c>
      <c r="K1383" s="44">
        <v>0.49925739506689193</v>
      </c>
      <c r="M1383" s="37">
        <v>381</v>
      </c>
      <c r="N1383" s="114" cm="1">
        <f t="array" ref="N1383:W1383">(TRANSPOSE(MMULT(幕後結果!$AB$37:$AK$46, TRANSPOSE(N382:W382))))</f>
        <v>-0.83337592822367812</v>
      </c>
      <c r="O1383" s="114">
        <v>0.83292269279842035</v>
      </c>
      <c r="P1383" s="114">
        <v>-2.2388041020122431</v>
      </c>
      <c r="Q1383" s="114">
        <v>-1.3310574431428344</v>
      </c>
      <c r="R1383" s="114">
        <v>0.12324588214385657</v>
      </c>
      <c r="S1383" s="114">
        <v>0.5923800643000442</v>
      </c>
      <c r="T1383" s="114">
        <v>-9.8440033433683904E-2</v>
      </c>
      <c r="U1383" s="114">
        <v>-1.4576990571885484</v>
      </c>
      <c r="V1383" s="114">
        <v>0.95896763627436277</v>
      </c>
      <c r="W1383" s="36">
        <v>0.3397794473486655</v>
      </c>
    </row>
    <row r="1384" spans="1:23" ht="19">
      <c r="A1384" s="81">
        <v>382</v>
      </c>
      <c r="B1384" s="114">
        <v>0.46913986391149209</v>
      </c>
      <c r="C1384" s="114">
        <v>0.76950746905562695</v>
      </c>
      <c r="D1384" s="114">
        <v>0.76370783347659832</v>
      </c>
      <c r="E1384" s="114">
        <v>0.30864260568440582</v>
      </c>
      <c r="F1384" s="114">
        <v>0.19242075679780046</v>
      </c>
      <c r="G1384" s="114">
        <v>0.78322839228249097</v>
      </c>
      <c r="H1384" s="114">
        <v>0.61064248099756657</v>
      </c>
      <c r="I1384" s="114">
        <v>0.26477319702903501</v>
      </c>
      <c r="J1384" s="114">
        <v>0.7633844970670105</v>
      </c>
      <c r="K1384" s="44">
        <v>0.41310798860005105</v>
      </c>
      <c r="M1384" s="37">
        <v>382</v>
      </c>
      <c r="N1384" s="114" cm="1">
        <f t="array" ref="N1384:W1384">(TRANSPOSE(MMULT(幕後結果!$AB$37:$AK$46, TRANSPOSE(N383:W383))))</f>
        <v>0.45600092339626586</v>
      </c>
      <c r="O1384" s="114">
        <v>0.54915391320054241</v>
      </c>
      <c r="P1384" s="114">
        <v>-0.99154501019684826</v>
      </c>
      <c r="Q1384" s="114">
        <v>-0.2641856442963797</v>
      </c>
      <c r="R1384" s="114">
        <v>0.58828447493788527</v>
      </c>
      <c r="S1384" s="114">
        <v>0.172508955955264</v>
      </c>
      <c r="T1384" s="114">
        <v>1.9703550860678951</v>
      </c>
      <c r="U1384" s="114">
        <v>1.6902569663654616</v>
      </c>
      <c r="V1384" s="114">
        <v>1.0004436945823059</v>
      </c>
      <c r="W1384" s="36">
        <v>0.79890866997912624</v>
      </c>
    </row>
    <row r="1385" spans="1:23" ht="19">
      <c r="A1385" s="81">
        <v>383</v>
      </c>
      <c r="B1385" s="114">
        <v>0.64984493598124504</v>
      </c>
      <c r="C1385" s="114">
        <v>0.87615477181027335</v>
      </c>
      <c r="D1385" s="114">
        <v>0.82743285911113817</v>
      </c>
      <c r="E1385" s="114">
        <v>0.78912016048361222</v>
      </c>
      <c r="F1385" s="114">
        <v>0.59194561150045932</v>
      </c>
      <c r="G1385" s="114">
        <v>0.20124598401801452</v>
      </c>
      <c r="H1385" s="114">
        <v>0.20021290664363467</v>
      </c>
      <c r="I1385" s="114">
        <v>3.508020512257759E-2</v>
      </c>
      <c r="J1385" s="114">
        <v>0.28767460568334102</v>
      </c>
      <c r="K1385" s="44">
        <v>0.47132914609530818</v>
      </c>
      <c r="M1385" s="37">
        <v>383</v>
      </c>
      <c r="N1385" s="114" cm="1">
        <f t="array" ref="N1385:W1385">(TRANSPOSE(MMULT(幕後結果!$AB$37:$AK$46, TRANSPOSE(N384:W384))))</f>
        <v>-0.45869464041704522</v>
      </c>
      <c r="O1385" s="114">
        <v>1.4289571601186499</v>
      </c>
      <c r="P1385" s="114">
        <v>0.67904873134919819</v>
      </c>
      <c r="Q1385" s="114">
        <v>0.11375116978653393</v>
      </c>
      <c r="R1385" s="114">
        <v>0.29442402073027646</v>
      </c>
      <c r="S1385" s="114">
        <v>0.52364892172128297</v>
      </c>
      <c r="T1385" s="114">
        <v>1.6711540960358959</v>
      </c>
      <c r="U1385" s="114">
        <v>-0.58073961681674269</v>
      </c>
      <c r="V1385" s="114">
        <v>2.2499971353878681</v>
      </c>
      <c r="W1385" s="36">
        <v>2.1168726530025266</v>
      </c>
    </row>
    <row r="1386" spans="1:23" ht="19">
      <c r="A1386" s="81">
        <v>384</v>
      </c>
      <c r="B1386" s="114">
        <v>0.14566766381470853</v>
      </c>
      <c r="C1386" s="114">
        <v>9.371111524467679E-2</v>
      </c>
      <c r="D1386" s="114">
        <v>0.12257384605265198</v>
      </c>
      <c r="E1386" s="114">
        <v>0.1375248445246795</v>
      </c>
      <c r="F1386" s="114">
        <v>0.64814262852189408</v>
      </c>
      <c r="G1386" s="114">
        <v>0.35429365854564332</v>
      </c>
      <c r="H1386" s="114">
        <v>0.80657475924956357</v>
      </c>
      <c r="I1386" s="114">
        <v>0.57364156485548556</v>
      </c>
      <c r="J1386" s="114">
        <v>0.50422691908568029</v>
      </c>
      <c r="K1386" s="44">
        <v>0.38358995482996083</v>
      </c>
      <c r="M1386" s="37">
        <v>384</v>
      </c>
      <c r="N1386" s="114" cm="1">
        <f t="array" ref="N1386:W1386">(TRANSPOSE(MMULT(幕後結果!$AB$37:$AK$46, TRANSPOSE(N385:W385))))</f>
        <v>-0.71754739234650611</v>
      </c>
      <c r="O1386" s="114">
        <v>1.024432163155534</v>
      </c>
      <c r="P1386" s="114">
        <v>1.3162243014704138</v>
      </c>
      <c r="Q1386" s="114">
        <v>1.6970295511757287</v>
      </c>
      <c r="R1386" s="114">
        <v>-4.4818638929599142E-2</v>
      </c>
      <c r="S1386" s="114">
        <v>-0.28486992116189858</v>
      </c>
      <c r="T1386" s="114">
        <v>-1.2528533301849516</v>
      </c>
      <c r="U1386" s="114">
        <v>1.121960136423177</v>
      </c>
      <c r="V1386" s="114">
        <v>-1.6169088915655205</v>
      </c>
      <c r="W1386" s="36">
        <v>-0.65299016340512828</v>
      </c>
    </row>
    <row r="1387" spans="1:23" ht="19">
      <c r="A1387" s="81">
        <v>385</v>
      </c>
      <c r="B1387" s="114">
        <v>6.6709052803187729E-2</v>
      </c>
      <c r="C1387" s="114">
        <v>0.74979827729268789</v>
      </c>
      <c r="D1387" s="114">
        <v>0.19299296561360202</v>
      </c>
      <c r="E1387" s="114">
        <v>0.4081349357245625</v>
      </c>
      <c r="F1387" s="114">
        <v>0.44558910420338882</v>
      </c>
      <c r="G1387" s="114">
        <v>0.71447204959392652</v>
      </c>
      <c r="H1387" s="114">
        <v>0.22733191118676221</v>
      </c>
      <c r="I1387" s="114">
        <v>0.47487565849062574</v>
      </c>
      <c r="J1387" s="114">
        <v>7.0516497769749664E-2</v>
      </c>
      <c r="K1387" s="44">
        <v>0.5959859831239509</v>
      </c>
      <c r="M1387" s="37">
        <v>385</v>
      </c>
      <c r="N1387" s="114" cm="1">
        <f t="array" ref="N1387:W1387">(TRANSPOSE(MMULT(幕後結果!$AB$37:$AK$46, TRANSPOSE(N386:W386))))</f>
        <v>1.3297252395232262</v>
      </c>
      <c r="O1387" s="114">
        <v>-2.8062686439535192</v>
      </c>
      <c r="P1387" s="114">
        <v>1.3657607564700605</v>
      </c>
      <c r="Q1387" s="114">
        <v>-0.67829233588066007</v>
      </c>
      <c r="R1387" s="114">
        <v>-2.5799128211341129</v>
      </c>
      <c r="S1387" s="114">
        <v>-1.6291532841984606</v>
      </c>
      <c r="T1387" s="114">
        <v>-0.27913140242427159</v>
      </c>
      <c r="U1387" s="114">
        <v>-0.94860133201622454</v>
      </c>
      <c r="V1387" s="114">
        <v>8.1572521813316812E-2</v>
      </c>
      <c r="W1387" s="36">
        <v>-1.7573013912996183</v>
      </c>
    </row>
    <row r="1388" spans="1:23" ht="19">
      <c r="A1388" s="81">
        <v>386</v>
      </c>
      <c r="B1388" s="114">
        <v>0.87119384796634924</v>
      </c>
      <c r="C1388" s="114">
        <v>0.82852897283637028</v>
      </c>
      <c r="D1388" s="114">
        <v>0.11347689606290512</v>
      </c>
      <c r="E1388" s="114">
        <v>0.50509848280260217</v>
      </c>
      <c r="F1388" s="114">
        <v>0.79997362578685216</v>
      </c>
      <c r="G1388" s="114">
        <v>8.099200490165992E-2</v>
      </c>
      <c r="H1388" s="114">
        <v>0.83990351852755918</v>
      </c>
      <c r="I1388" s="114">
        <v>7.8030441602688683E-2</v>
      </c>
      <c r="J1388" s="114">
        <v>0.50846708061413537</v>
      </c>
      <c r="K1388" s="44">
        <v>0.69259073362786339</v>
      </c>
      <c r="M1388" s="37">
        <v>386</v>
      </c>
      <c r="N1388" s="114" cm="1">
        <f t="array" ref="N1388:W1388">(TRANSPOSE(MMULT(幕後結果!$AB$37:$AK$46, TRANSPOSE(N387:W387))))</f>
        <v>-2.325136868640372E-2</v>
      </c>
      <c r="O1388" s="114">
        <v>-1.5256713552541661</v>
      </c>
      <c r="P1388" s="114">
        <v>-0.35437198453077035</v>
      </c>
      <c r="Q1388" s="114">
        <v>-2.5116002826564139</v>
      </c>
      <c r="R1388" s="114">
        <v>-1.3752944227482415</v>
      </c>
      <c r="S1388" s="114">
        <v>-0.49882010343954342</v>
      </c>
      <c r="T1388" s="114">
        <v>-1.9022376723293895</v>
      </c>
      <c r="U1388" s="114">
        <v>-2.7453858394146189</v>
      </c>
      <c r="V1388" s="114">
        <v>-0.2998786265836868</v>
      </c>
      <c r="W1388" s="36">
        <v>-0.16944693604264705</v>
      </c>
    </row>
    <row r="1389" spans="1:23" ht="19">
      <c r="A1389" s="81">
        <v>387</v>
      </c>
      <c r="B1389" s="114">
        <v>0.28539982980339951</v>
      </c>
      <c r="C1389" s="114">
        <v>0.29654996419112178</v>
      </c>
      <c r="D1389" s="114">
        <v>0.47356416399634527</v>
      </c>
      <c r="E1389" s="114">
        <v>0.73985127867311462</v>
      </c>
      <c r="F1389" s="114">
        <v>0.97950091231121217</v>
      </c>
      <c r="G1389" s="114">
        <v>0.15478894271389487</v>
      </c>
      <c r="H1389" s="114">
        <v>0.54470444937327311</v>
      </c>
      <c r="I1389" s="114">
        <v>0.4243769588635784</v>
      </c>
      <c r="J1389" s="114">
        <v>0.36625343481620698</v>
      </c>
      <c r="K1389" s="44">
        <v>0.238995962553604</v>
      </c>
      <c r="M1389" s="37">
        <v>387</v>
      </c>
      <c r="N1389" s="114" cm="1">
        <f t="array" ref="N1389:W1389">(TRANSPOSE(MMULT(幕後結果!$AB$37:$AK$46, TRANSPOSE(N388:W388))))</f>
        <v>1.9402694744624387</v>
      </c>
      <c r="O1389" s="114">
        <v>1.3787255542068864</v>
      </c>
      <c r="P1389" s="114">
        <v>1.2462431192257302</v>
      </c>
      <c r="Q1389" s="114">
        <v>-0.51224362056720896</v>
      </c>
      <c r="R1389" s="114">
        <v>1.0107131510072032E-3</v>
      </c>
      <c r="S1389" s="114">
        <v>0.79630185829335653</v>
      </c>
      <c r="T1389" s="114">
        <v>-0.59535626272074371</v>
      </c>
      <c r="U1389" s="114">
        <v>0.73089088227479437</v>
      </c>
      <c r="V1389" s="114">
        <v>-0.54401630263913248</v>
      </c>
      <c r="W1389" s="36">
        <v>-1.0770191015981601</v>
      </c>
    </row>
    <row r="1390" spans="1:23" ht="19">
      <c r="A1390" s="81">
        <v>388</v>
      </c>
      <c r="B1390" s="114">
        <v>0.37443780781381575</v>
      </c>
      <c r="C1390" s="114">
        <v>0.96833454581091849</v>
      </c>
      <c r="D1390" s="114">
        <v>0.45593058574076761</v>
      </c>
      <c r="E1390" s="114">
        <v>0.1414449156250781</v>
      </c>
      <c r="F1390" s="114">
        <v>0.6709214242454955</v>
      </c>
      <c r="G1390" s="114">
        <v>2.2937445464360273E-2</v>
      </c>
      <c r="H1390" s="114">
        <v>0.3623867461305641</v>
      </c>
      <c r="I1390" s="114">
        <v>0.91161533391789473</v>
      </c>
      <c r="J1390" s="114">
        <v>0.7621230505462806</v>
      </c>
      <c r="K1390" s="44">
        <v>0.19434642564098348</v>
      </c>
      <c r="M1390" s="37">
        <v>388</v>
      </c>
      <c r="N1390" s="114" cm="1">
        <f t="array" ref="N1390:W1390">(TRANSPOSE(MMULT(幕後結果!$AB$37:$AK$46, TRANSPOSE(N389:W389))))</f>
        <v>-0.91632857596824735</v>
      </c>
      <c r="O1390" s="114">
        <v>1.1199608770478253</v>
      </c>
      <c r="P1390" s="114">
        <v>-1.3348659624652517</v>
      </c>
      <c r="Q1390" s="114">
        <v>-0.40957485965294893</v>
      </c>
      <c r="R1390" s="114">
        <v>1.9247831858917657</v>
      </c>
      <c r="S1390" s="114">
        <v>0.68262895592331208</v>
      </c>
      <c r="T1390" s="114">
        <v>-4.7958411125071876E-2</v>
      </c>
      <c r="U1390" s="114">
        <v>0.9316293479605704</v>
      </c>
      <c r="V1390" s="114">
        <v>0.39059949402699312</v>
      </c>
      <c r="W1390" s="36">
        <v>1.1620396698511679</v>
      </c>
    </row>
    <row r="1391" spans="1:23" ht="19">
      <c r="A1391" s="81">
        <v>389</v>
      </c>
      <c r="B1391" s="114">
        <v>0.76469989457848686</v>
      </c>
      <c r="C1391" s="114">
        <v>0.79333100617136054</v>
      </c>
      <c r="D1391" s="114">
        <v>0.1694915934827308</v>
      </c>
      <c r="E1391" s="114">
        <v>0.65701988526352628</v>
      </c>
      <c r="F1391" s="114">
        <v>0.39939796977284092</v>
      </c>
      <c r="G1391" s="114">
        <v>0.44259877782836998</v>
      </c>
      <c r="H1391" s="114">
        <v>0.54698095032822236</v>
      </c>
      <c r="I1391" s="114">
        <v>0.32505134551890325</v>
      </c>
      <c r="J1391" s="114">
        <v>5.468554971803874E-3</v>
      </c>
      <c r="K1391" s="44">
        <v>0.35815268734985439</v>
      </c>
      <c r="M1391" s="37">
        <v>389</v>
      </c>
      <c r="N1391" s="114" cm="1">
        <f t="array" ref="N1391:W1391">(TRANSPOSE(MMULT(幕後結果!$AB$37:$AK$46, TRANSPOSE(N390:W390))))</f>
        <v>0.75591461821482142</v>
      </c>
      <c r="O1391" s="114">
        <v>0.67236446056997667</v>
      </c>
      <c r="P1391" s="114">
        <v>1.155509617842446</v>
      </c>
      <c r="Q1391" s="114">
        <v>1.3322240498113809</v>
      </c>
      <c r="R1391" s="114">
        <v>-0.28521385618614548</v>
      </c>
      <c r="S1391" s="114">
        <v>3.6387915891585368E-3</v>
      </c>
      <c r="T1391" s="114">
        <v>-1.6558307880766101</v>
      </c>
      <c r="U1391" s="114">
        <v>1.4788189145037913</v>
      </c>
      <c r="V1391" s="114">
        <v>-1.9070000696735265</v>
      </c>
      <c r="W1391" s="36">
        <v>0.41991186994164653</v>
      </c>
    </row>
    <row r="1392" spans="1:23" ht="19">
      <c r="A1392" s="81">
        <v>390</v>
      </c>
      <c r="B1392" s="114">
        <v>0.82131265887411598</v>
      </c>
      <c r="C1392" s="114">
        <v>0.64120865147363793</v>
      </c>
      <c r="D1392" s="114">
        <v>0.14242218498832115</v>
      </c>
      <c r="E1392" s="114">
        <v>0.26213288632395293</v>
      </c>
      <c r="F1392" s="114">
        <v>0.66757346448481769</v>
      </c>
      <c r="G1392" s="114">
        <v>9.9877715609703488E-2</v>
      </c>
      <c r="H1392" s="114">
        <v>0.70818761499048066</v>
      </c>
      <c r="I1392" s="114">
        <v>0.68849101734843776</v>
      </c>
      <c r="J1392" s="114">
        <v>0.87743440240620929</v>
      </c>
      <c r="K1392" s="44">
        <v>0.90396099496356785</v>
      </c>
      <c r="M1392" s="37">
        <v>390</v>
      </c>
      <c r="N1392" s="114" cm="1">
        <f t="array" ref="N1392:W1392">(TRANSPOSE(MMULT(幕後結果!$AB$37:$AK$46, TRANSPOSE(N391:W391))))</f>
        <v>0.76368603965157034</v>
      </c>
      <c r="O1392" s="114">
        <v>1.503636132623356</v>
      </c>
      <c r="P1392" s="114">
        <v>0.2068744629944331</v>
      </c>
      <c r="Q1392" s="114">
        <v>2.362937264035575E-2</v>
      </c>
      <c r="R1392" s="114">
        <v>0.43534403914828951</v>
      </c>
      <c r="S1392" s="114">
        <v>-0.5102783487338638</v>
      </c>
      <c r="T1392" s="114">
        <v>0.36800175442052835</v>
      </c>
      <c r="U1392" s="114">
        <v>1.2901834708661637</v>
      </c>
      <c r="V1392" s="114">
        <v>-1.4759116436574415</v>
      </c>
      <c r="W1392" s="36">
        <v>-1.2936614128714845</v>
      </c>
    </row>
    <row r="1393" spans="1:23" ht="19">
      <c r="A1393" s="81">
        <v>391</v>
      </c>
      <c r="B1393" s="114">
        <v>0.64031328136025634</v>
      </c>
      <c r="C1393" s="114">
        <v>6.1525741917747068E-2</v>
      </c>
      <c r="D1393" s="114">
        <v>1.8977864368523445E-2</v>
      </c>
      <c r="E1393" s="114">
        <v>0.57853440988968274</v>
      </c>
      <c r="F1393" s="114">
        <v>0.45779283116113278</v>
      </c>
      <c r="G1393" s="114">
        <v>0.82273602221193864</v>
      </c>
      <c r="H1393" s="114">
        <v>0.25024386492689898</v>
      </c>
      <c r="I1393" s="114">
        <v>0.97149018651766617</v>
      </c>
      <c r="J1393" s="114">
        <v>6.3266022447677761E-2</v>
      </c>
      <c r="K1393" s="44">
        <v>0.75237827210383856</v>
      </c>
      <c r="M1393" s="37">
        <v>391</v>
      </c>
      <c r="N1393" s="114" cm="1">
        <f t="array" ref="N1393:W1393">(TRANSPOSE(MMULT(幕後結果!$AB$37:$AK$46, TRANSPOSE(N392:W392))))</f>
        <v>-1.8911217515062921</v>
      </c>
      <c r="O1393" s="114">
        <v>8.5935715674559224E-2</v>
      </c>
      <c r="P1393" s="114">
        <v>-0.33437452221027897</v>
      </c>
      <c r="Q1393" s="114">
        <v>-0.72917411805676413</v>
      </c>
      <c r="R1393" s="114">
        <v>-1.2337696554275908</v>
      </c>
      <c r="S1393" s="114">
        <v>-1.6143904486364529</v>
      </c>
      <c r="T1393" s="114">
        <v>0.89003388790361948</v>
      </c>
      <c r="U1393" s="114">
        <v>-0.9051594653442615</v>
      </c>
      <c r="V1393" s="114">
        <v>5.6085539962514808E-2</v>
      </c>
      <c r="W1393" s="36">
        <v>-0.64128151534643085</v>
      </c>
    </row>
    <row r="1394" spans="1:23" ht="19">
      <c r="A1394" s="81">
        <v>392</v>
      </c>
      <c r="B1394" s="114">
        <v>2.7823673221930578E-2</v>
      </c>
      <c r="C1394" s="114">
        <v>0.94804347542698464</v>
      </c>
      <c r="D1394" s="114">
        <v>0.52941488256116465</v>
      </c>
      <c r="E1394" s="114">
        <v>0.14405007522858071</v>
      </c>
      <c r="F1394" s="114">
        <v>0.61074446647644209</v>
      </c>
      <c r="G1394" s="114">
        <v>0.92956162241583629</v>
      </c>
      <c r="H1394" s="114">
        <v>0.25463100732743138</v>
      </c>
      <c r="I1394" s="114">
        <v>0.81918470327309101</v>
      </c>
      <c r="J1394" s="114">
        <v>0.49312852818599984</v>
      </c>
      <c r="K1394" s="44">
        <v>0.83523088625159114</v>
      </c>
      <c r="M1394" s="37">
        <v>392</v>
      </c>
      <c r="N1394" s="114" cm="1">
        <f t="array" ref="N1394:W1394">(TRANSPOSE(MMULT(幕後結果!$AB$37:$AK$46, TRANSPOSE(N393:W393))))</f>
        <v>-0.18166679850472858</v>
      </c>
      <c r="O1394" s="114">
        <v>-1.0767583186448342</v>
      </c>
      <c r="P1394" s="114">
        <v>7.6185320170914422E-2</v>
      </c>
      <c r="Q1394" s="114">
        <v>0.18198831475523847</v>
      </c>
      <c r="R1394" s="114">
        <v>0.45283554684149507</v>
      </c>
      <c r="S1394" s="114">
        <v>-0.4250902551889072</v>
      </c>
      <c r="T1394" s="114">
        <v>0.3466442176813348</v>
      </c>
      <c r="U1394" s="114">
        <v>-0.2196999446449705</v>
      </c>
      <c r="V1394" s="114">
        <v>0.14072453263812218</v>
      </c>
      <c r="W1394" s="36">
        <v>-0.57081045263207797</v>
      </c>
    </row>
    <row r="1395" spans="1:23" ht="19">
      <c r="A1395" s="81">
        <v>393</v>
      </c>
      <c r="B1395" s="114">
        <v>0.72159544290535171</v>
      </c>
      <c r="C1395" s="114">
        <v>0.18758351413215335</v>
      </c>
      <c r="D1395" s="114">
        <v>0.77404821023798864</v>
      </c>
      <c r="E1395" s="114">
        <v>0.94310848172895279</v>
      </c>
      <c r="F1395" s="114">
        <v>0.28695816013520226</v>
      </c>
      <c r="G1395" s="114">
        <v>0.96428531007552687</v>
      </c>
      <c r="H1395" s="114">
        <v>0.31415321443518995</v>
      </c>
      <c r="I1395" s="114">
        <v>0.57699417715471202</v>
      </c>
      <c r="J1395" s="114">
        <v>0.38212977346377675</v>
      </c>
      <c r="K1395" s="44">
        <v>0.39686014216341503</v>
      </c>
      <c r="M1395" s="37">
        <v>393</v>
      </c>
      <c r="N1395" s="114" cm="1">
        <f t="array" ref="N1395:W1395">(TRANSPOSE(MMULT(幕後結果!$AB$37:$AK$46, TRANSPOSE(N394:W394))))</f>
        <v>-0.5343437098623004</v>
      </c>
      <c r="O1395" s="114">
        <v>-0.21713645433137047</v>
      </c>
      <c r="P1395" s="114">
        <v>-4.2028868268259245E-2</v>
      </c>
      <c r="Q1395" s="114">
        <v>-0.9101559083483276</v>
      </c>
      <c r="R1395" s="114">
        <v>-1.4856932934013503</v>
      </c>
      <c r="S1395" s="114">
        <v>1.591033785746921</v>
      </c>
      <c r="T1395" s="114">
        <v>-0.45610498812596562</v>
      </c>
      <c r="U1395" s="114">
        <v>9.6117408509377444E-2</v>
      </c>
      <c r="V1395" s="114">
        <v>0.42394240544358242</v>
      </c>
      <c r="W1395" s="36">
        <v>-0.75153095755762811</v>
      </c>
    </row>
    <row r="1396" spans="1:23" ht="19">
      <c r="A1396" s="81">
        <v>394</v>
      </c>
      <c r="B1396" s="114">
        <v>0.56464737167457368</v>
      </c>
      <c r="C1396" s="114">
        <v>0.60021835747011698</v>
      </c>
      <c r="D1396" s="114">
        <v>0.87610233312301689</v>
      </c>
      <c r="E1396" s="114">
        <v>0.29349266181531974</v>
      </c>
      <c r="F1396" s="114">
        <v>0.97567315075820016</v>
      </c>
      <c r="G1396" s="114">
        <v>0.8757374089192691</v>
      </c>
      <c r="H1396" s="114">
        <v>8.5699731903368104E-3</v>
      </c>
      <c r="I1396" s="114">
        <v>0.14413852341368005</v>
      </c>
      <c r="J1396" s="114">
        <v>0.45150097034350134</v>
      </c>
      <c r="K1396" s="44">
        <v>1.4619914300184389E-2</v>
      </c>
      <c r="M1396" s="37">
        <v>394</v>
      </c>
      <c r="N1396" s="114" cm="1">
        <f t="array" ref="N1396:W1396">(TRANSPOSE(MMULT(幕後結果!$AB$37:$AK$46, TRANSPOSE(N395:W395))))</f>
        <v>0.43568100037916313</v>
      </c>
      <c r="O1396" s="114">
        <v>-1.1022026562271015</v>
      </c>
      <c r="P1396" s="114">
        <v>3.7499444532652929E-2</v>
      </c>
      <c r="Q1396" s="114">
        <v>1.1566020499633471</v>
      </c>
      <c r="R1396" s="114">
        <v>-1.3126896639911372</v>
      </c>
      <c r="S1396" s="114">
        <v>-0.73776189769820644</v>
      </c>
      <c r="T1396" s="114">
        <v>-0.33708613161050871</v>
      </c>
      <c r="U1396" s="114">
        <v>-0.59930922355247795</v>
      </c>
      <c r="V1396" s="114">
        <v>1.0513370921542435</v>
      </c>
      <c r="W1396" s="36">
        <v>-0.94983771526359373</v>
      </c>
    </row>
    <row r="1397" spans="1:23" ht="19">
      <c r="A1397" s="81">
        <v>395</v>
      </c>
      <c r="B1397" s="114">
        <v>3.8951506043573891E-2</v>
      </c>
      <c r="C1397" s="114">
        <v>0.62563101764875317</v>
      </c>
      <c r="D1397" s="114">
        <v>0.1442483323749042</v>
      </c>
      <c r="E1397" s="114">
        <v>1.9507538326366314E-2</v>
      </c>
      <c r="F1397" s="114">
        <v>0.67802913712387824</v>
      </c>
      <c r="G1397" s="114">
        <v>0.8428242148383962</v>
      </c>
      <c r="H1397" s="114">
        <v>0.66998141600122474</v>
      </c>
      <c r="I1397" s="114">
        <v>0.2785669408085738</v>
      </c>
      <c r="J1397" s="114">
        <v>0.85743378528102077</v>
      </c>
      <c r="K1397" s="44">
        <v>0.9293280184094852</v>
      </c>
      <c r="M1397" s="37">
        <v>395</v>
      </c>
      <c r="N1397" s="114" cm="1">
        <f t="array" ref="N1397:W1397">(TRANSPOSE(MMULT(幕後結果!$AB$37:$AK$46, TRANSPOSE(N396:W396))))</f>
        <v>-0.62874134070352805</v>
      </c>
      <c r="O1397" s="114">
        <v>-1.1312155032245468</v>
      </c>
      <c r="P1397" s="114">
        <v>0.77231966403251118</v>
      </c>
      <c r="Q1397" s="114">
        <v>1.6246506855797416</v>
      </c>
      <c r="R1397" s="114">
        <v>1.1577023108278595</v>
      </c>
      <c r="S1397" s="114">
        <v>0.43734647644187519</v>
      </c>
      <c r="T1397" s="114">
        <v>-0.82412683790433428</v>
      </c>
      <c r="U1397" s="114">
        <v>1.3694213056676974</v>
      </c>
      <c r="V1397" s="114">
        <v>-0.56585026820586959</v>
      </c>
      <c r="W1397" s="36">
        <v>1.9516714964418644</v>
      </c>
    </row>
    <row r="1398" spans="1:23" ht="19">
      <c r="A1398" s="81">
        <v>396</v>
      </c>
      <c r="B1398" s="114">
        <v>0.77902840300009779</v>
      </c>
      <c r="C1398" s="114">
        <v>0.83023669761436136</v>
      </c>
      <c r="D1398" s="114">
        <v>0.50825361207536734</v>
      </c>
      <c r="E1398" s="114">
        <v>0.42048497461923273</v>
      </c>
      <c r="F1398" s="114">
        <v>0.97483010474040777</v>
      </c>
      <c r="G1398" s="114">
        <v>0.37052075321138456</v>
      </c>
      <c r="H1398" s="114">
        <v>0.99912661098774525</v>
      </c>
      <c r="I1398" s="114">
        <v>0.94865484994427685</v>
      </c>
      <c r="J1398" s="114">
        <v>0.51902215991159251</v>
      </c>
      <c r="K1398" s="44">
        <v>0.85472112177863391</v>
      </c>
      <c r="M1398" s="37">
        <v>396</v>
      </c>
      <c r="N1398" s="114" cm="1">
        <f t="array" ref="N1398:W1398">(TRANSPOSE(MMULT(幕後結果!$AB$37:$AK$46, TRANSPOSE(N397:W397))))</f>
        <v>1.0172443327295579</v>
      </c>
      <c r="O1398" s="114">
        <v>7.6403629089004804E-2</v>
      </c>
      <c r="P1398" s="114">
        <v>1.7944099520732726</v>
      </c>
      <c r="Q1398" s="114">
        <v>0.52899619266457831</v>
      </c>
      <c r="R1398" s="114">
        <v>0.51023000999476487</v>
      </c>
      <c r="S1398" s="114">
        <v>-1.3999458885665825</v>
      </c>
      <c r="T1398" s="114">
        <v>-1.2250279897727105</v>
      </c>
      <c r="U1398" s="114">
        <v>0.57933846092552832</v>
      </c>
      <c r="V1398" s="114">
        <v>0.38308617668457889</v>
      </c>
      <c r="W1398" s="36">
        <v>-0.71020448174507644</v>
      </c>
    </row>
    <row r="1399" spans="1:23" ht="19">
      <c r="A1399" s="81">
        <v>397</v>
      </c>
      <c r="B1399" s="114">
        <v>0.86276704311984775</v>
      </c>
      <c r="C1399" s="114">
        <v>0.40303926239865429</v>
      </c>
      <c r="D1399" s="114">
        <v>0.7655758713113705</v>
      </c>
      <c r="E1399" s="114">
        <v>0.78638532816538698</v>
      </c>
      <c r="F1399" s="114">
        <v>0.33996253735120674</v>
      </c>
      <c r="G1399" s="114">
        <v>0.14143013923385706</v>
      </c>
      <c r="H1399" s="114">
        <v>0.9261753012695102</v>
      </c>
      <c r="I1399" s="114">
        <v>0.92185538542917245</v>
      </c>
      <c r="J1399" s="114">
        <v>0.4852383258722619</v>
      </c>
      <c r="K1399" s="44">
        <v>0.99565290266413875</v>
      </c>
      <c r="M1399" s="37">
        <v>397</v>
      </c>
      <c r="N1399" s="114" cm="1">
        <f t="array" ref="N1399:W1399">(TRANSPOSE(MMULT(幕後結果!$AB$37:$AK$46, TRANSPOSE(N398:W398))))</f>
        <v>-0.2933281872625908</v>
      </c>
      <c r="O1399" s="114">
        <v>-0.95978094202405828</v>
      </c>
      <c r="P1399" s="114">
        <v>-1.2237722378079485</v>
      </c>
      <c r="Q1399" s="114">
        <v>-0.18801888023814217</v>
      </c>
      <c r="R1399" s="114">
        <v>-1.3186671004995154</v>
      </c>
      <c r="S1399" s="114">
        <v>0.10042016971593137</v>
      </c>
      <c r="T1399" s="114">
        <v>-0.53441535812027585</v>
      </c>
      <c r="U1399" s="114">
        <v>-3.5303312346977145E-2</v>
      </c>
      <c r="V1399" s="114">
        <v>-1.0451807194890723</v>
      </c>
      <c r="W1399" s="36">
        <v>-1.0338333491724632</v>
      </c>
    </row>
    <row r="1400" spans="1:23" ht="19">
      <c r="A1400" s="81">
        <v>398</v>
      </c>
      <c r="B1400" s="114">
        <v>0.1199459687370561</v>
      </c>
      <c r="C1400" s="114">
        <v>0.83428763245646009</v>
      </c>
      <c r="D1400" s="114">
        <v>0.56365127557533556</v>
      </c>
      <c r="E1400" s="114">
        <v>0.4397735978182622</v>
      </c>
      <c r="F1400" s="114">
        <v>0.62636756989686826</v>
      </c>
      <c r="G1400" s="114">
        <v>0.9943684384676037</v>
      </c>
      <c r="H1400" s="114">
        <v>0.67440132344577908</v>
      </c>
      <c r="I1400" s="114">
        <v>0.29185276633785096</v>
      </c>
      <c r="J1400" s="114">
        <v>0.98552812432460102</v>
      </c>
      <c r="K1400" s="44">
        <v>1.2102802675024726E-2</v>
      </c>
      <c r="M1400" s="37">
        <v>398</v>
      </c>
      <c r="N1400" s="114" cm="1">
        <f t="array" ref="N1400:W1400">(TRANSPOSE(MMULT(幕後結果!$AB$37:$AK$46, TRANSPOSE(N399:W399))))</f>
        <v>0.7632342094492891</v>
      </c>
      <c r="O1400" s="114">
        <v>-5.9560172193336237E-2</v>
      </c>
      <c r="P1400" s="114">
        <v>0.99930832201853825</v>
      </c>
      <c r="Q1400" s="114">
        <v>0.58408978024218061</v>
      </c>
      <c r="R1400" s="114">
        <v>1.2160101794749307</v>
      </c>
      <c r="S1400" s="114">
        <v>4.9702781379520666E-2</v>
      </c>
      <c r="T1400" s="114">
        <v>7.7239660555818102E-2</v>
      </c>
      <c r="U1400" s="114">
        <v>0.9902698620946131</v>
      </c>
      <c r="V1400" s="114">
        <v>1.7711685382155951E-2</v>
      </c>
      <c r="W1400" s="36">
        <v>0.24551362818336708</v>
      </c>
    </row>
    <row r="1401" spans="1:23" ht="19">
      <c r="A1401" s="81">
        <v>399</v>
      </c>
      <c r="B1401" s="114">
        <v>0.15769033840805591</v>
      </c>
      <c r="C1401" s="114">
        <v>0.49206515964860853</v>
      </c>
      <c r="D1401" s="114">
        <v>0.70908539180816854</v>
      </c>
      <c r="E1401" s="114">
        <v>0.46069118337022941</v>
      </c>
      <c r="F1401" s="114">
        <v>0.60699132614438178</v>
      </c>
      <c r="G1401" s="114">
        <v>0.23853001415916086</v>
      </c>
      <c r="H1401" s="114">
        <v>0.83154097272697292</v>
      </c>
      <c r="I1401" s="114">
        <v>0.49015084790782781</v>
      </c>
      <c r="J1401" s="114">
        <v>0.7971435812847727</v>
      </c>
      <c r="K1401" s="44">
        <v>0.10187464674314906</v>
      </c>
      <c r="M1401" s="37">
        <v>399</v>
      </c>
      <c r="N1401" s="114" cm="1">
        <f t="array" ref="N1401:W1401">(TRANSPOSE(MMULT(幕後結果!$AB$37:$AK$46, TRANSPOSE(N400:W400))))</f>
        <v>-0.1570135966564172</v>
      </c>
      <c r="O1401" s="114">
        <v>1.4366088556040089</v>
      </c>
      <c r="P1401" s="114">
        <v>1.8075398372666289</v>
      </c>
      <c r="Q1401" s="114">
        <v>0.86699874410638289</v>
      </c>
      <c r="R1401" s="114">
        <v>0.66270955127968412</v>
      </c>
      <c r="S1401" s="114">
        <v>0.2823519854482438</v>
      </c>
      <c r="T1401" s="114">
        <v>-2.1191637412806528</v>
      </c>
      <c r="U1401" s="114">
        <v>-5.1806333365305879E-2</v>
      </c>
      <c r="V1401" s="114">
        <v>-0.38608669976312704</v>
      </c>
      <c r="W1401" s="36">
        <v>-0.38623249310964081</v>
      </c>
    </row>
    <row r="1402" spans="1:23" ht="19">
      <c r="A1402" s="81">
        <v>400</v>
      </c>
      <c r="B1402" s="114">
        <v>0.46141225069210057</v>
      </c>
      <c r="C1402" s="114">
        <v>0.97621356091851696</v>
      </c>
      <c r="D1402" s="114">
        <v>0.67237614341518603</v>
      </c>
      <c r="E1402" s="114">
        <v>0.80356355260478307</v>
      </c>
      <c r="F1402" s="114">
        <v>8.6919570572071114E-2</v>
      </c>
      <c r="G1402" s="114">
        <v>0.41278632705439922</v>
      </c>
      <c r="H1402" s="114">
        <v>0.54047518599512623</v>
      </c>
      <c r="I1402" s="114">
        <v>0.95618230258113157</v>
      </c>
      <c r="J1402" s="114">
        <v>7.1558541759696226E-2</v>
      </c>
      <c r="K1402" s="44">
        <v>0.74404255266344133</v>
      </c>
      <c r="M1402" s="37">
        <v>400</v>
      </c>
      <c r="N1402" s="114" cm="1">
        <f t="array" ref="N1402:W1402">(TRANSPOSE(MMULT(幕後結果!$AB$37:$AK$46, TRANSPOSE(N401:W401))))</f>
        <v>-7.0152120370643029E-2</v>
      </c>
      <c r="O1402" s="114">
        <v>-0.44764777552686913</v>
      </c>
      <c r="P1402" s="114">
        <v>0.25975316682976796</v>
      </c>
      <c r="Q1402" s="114">
        <v>1.4975715282283426</v>
      </c>
      <c r="R1402" s="114">
        <v>-1.8898401147687705E-2</v>
      </c>
      <c r="S1402" s="114">
        <v>-0.90596851553980295</v>
      </c>
      <c r="T1402" s="114">
        <v>6.5498953095095486E-2</v>
      </c>
      <c r="U1402" s="114">
        <v>0.81442732237800186</v>
      </c>
      <c r="V1402" s="114">
        <v>0.80909487122529389</v>
      </c>
      <c r="W1402" s="36">
        <v>-4.7093003863912075E-2</v>
      </c>
    </row>
    <row r="1403" spans="1:23" ht="19">
      <c r="A1403" s="81">
        <v>401</v>
      </c>
      <c r="B1403" s="114">
        <v>0.50403288088827081</v>
      </c>
      <c r="C1403" s="114">
        <v>0.3775734338114991</v>
      </c>
      <c r="D1403" s="114">
        <v>0.3283492755348878</v>
      </c>
      <c r="E1403" s="114">
        <v>0.19743381945652194</v>
      </c>
      <c r="F1403" s="114">
        <v>0.17722249961580094</v>
      </c>
      <c r="G1403" s="114">
        <v>0.40344354339915212</v>
      </c>
      <c r="H1403" s="114">
        <v>0.22411630030952234</v>
      </c>
      <c r="I1403" s="114">
        <v>0.93628347046466365</v>
      </c>
      <c r="J1403" s="114">
        <v>0.67914095202942137</v>
      </c>
      <c r="K1403" s="44">
        <v>0.97602420487770414</v>
      </c>
      <c r="M1403" s="37">
        <v>401</v>
      </c>
      <c r="N1403" s="114" cm="1">
        <f t="array" ref="N1403:W1403">(TRANSPOSE(MMULT(幕後結果!$AB$37:$AK$46, TRANSPOSE(N402:W402))))</f>
        <v>-1.2134457748076728</v>
      </c>
      <c r="O1403" s="114">
        <v>1.4257486804152666</v>
      </c>
      <c r="P1403" s="114">
        <v>-0.59902991922872073</v>
      </c>
      <c r="Q1403" s="114">
        <v>-0.46002317132548914</v>
      </c>
      <c r="R1403" s="114">
        <v>-2.0583124467026898E-2</v>
      </c>
      <c r="S1403" s="114">
        <v>-0.39917092369046508</v>
      </c>
      <c r="T1403" s="114">
        <v>1.6656035085103682</v>
      </c>
      <c r="U1403" s="114">
        <v>0.40777487077663482</v>
      </c>
      <c r="V1403" s="114">
        <v>-1.1056550436850616</v>
      </c>
      <c r="W1403" s="36">
        <v>0.26643680714586504</v>
      </c>
    </row>
    <row r="1404" spans="1:23" ht="19">
      <c r="A1404" s="81">
        <v>402</v>
      </c>
      <c r="B1404" s="114">
        <v>0.91543947058863773</v>
      </c>
      <c r="C1404" s="114">
        <v>3.6262261871265355E-2</v>
      </c>
      <c r="D1404" s="114">
        <v>5.6925848693887282E-3</v>
      </c>
      <c r="E1404" s="114">
        <v>0.3477427637928201</v>
      </c>
      <c r="F1404" s="114">
        <v>0.75866897023000957</v>
      </c>
      <c r="G1404" s="114">
        <v>0.58305061867768959</v>
      </c>
      <c r="H1404" s="114">
        <v>0.99444460606128193</v>
      </c>
      <c r="I1404" s="114">
        <v>0.20865802380760479</v>
      </c>
      <c r="J1404" s="114">
        <v>0.23625040557499677</v>
      </c>
      <c r="K1404" s="44">
        <v>0.21157190301552231</v>
      </c>
      <c r="M1404" s="37">
        <v>402</v>
      </c>
      <c r="N1404" s="114" cm="1">
        <f t="array" ref="N1404:W1404">(TRANSPOSE(MMULT(幕後結果!$AB$37:$AK$46, TRANSPOSE(N403:W403))))</f>
        <v>-0.80639570331522981</v>
      </c>
      <c r="O1404" s="114">
        <v>-1.0657499759252556</v>
      </c>
      <c r="P1404" s="114">
        <v>-1.3883752264977951</v>
      </c>
      <c r="Q1404" s="114">
        <v>-0.44620854375900293</v>
      </c>
      <c r="R1404" s="114">
        <v>-0.60181609718779483</v>
      </c>
      <c r="S1404" s="114">
        <v>-1.1385174688523332</v>
      </c>
      <c r="T1404" s="114">
        <v>0.57456903121932434</v>
      </c>
      <c r="U1404" s="114">
        <v>-0.30011034030508127</v>
      </c>
      <c r="V1404" s="114">
        <v>-1.5487989142848448</v>
      </c>
      <c r="W1404" s="36">
        <v>-0.12733929802400323</v>
      </c>
    </row>
    <row r="1405" spans="1:23" ht="19">
      <c r="A1405" s="81">
        <v>403</v>
      </c>
      <c r="B1405" s="114">
        <v>0.70320291229155396</v>
      </c>
      <c r="C1405" s="114">
        <v>0.58482994067213667</v>
      </c>
      <c r="D1405" s="114">
        <v>0.21325021340105321</v>
      </c>
      <c r="E1405" s="114">
        <v>0.60764156759206189</v>
      </c>
      <c r="F1405" s="114">
        <v>0.33969868468335784</v>
      </c>
      <c r="G1405" s="114">
        <v>0.46425032040845493</v>
      </c>
      <c r="H1405" s="114">
        <v>0.95955148789942868</v>
      </c>
      <c r="I1405" s="114">
        <v>0.96074469055916278</v>
      </c>
      <c r="J1405" s="114">
        <v>0.48681447783321374</v>
      </c>
      <c r="K1405" s="44">
        <v>0.52687351484804656</v>
      </c>
      <c r="M1405" s="37">
        <v>403</v>
      </c>
      <c r="N1405" s="114" cm="1">
        <f t="array" ref="N1405:W1405">(TRANSPOSE(MMULT(幕後結果!$AB$37:$AK$46, TRANSPOSE(N404:W404))))</f>
        <v>1.3953708791336819</v>
      </c>
      <c r="O1405" s="114">
        <v>-0.53901089559783388</v>
      </c>
      <c r="P1405" s="114">
        <v>-1.2684330507595662</v>
      </c>
      <c r="Q1405" s="114">
        <v>0.37758292827190498</v>
      </c>
      <c r="R1405" s="114">
        <v>-9.7578655594182634E-2</v>
      </c>
      <c r="S1405" s="114">
        <v>-1.0515686370106652</v>
      </c>
      <c r="T1405" s="114">
        <v>0.6999476797951697</v>
      </c>
      <c r="U1405" s="114">
        <v>-1.2435701837504145</v>
      </c>
      <c r="V1405" s="114">
        <v>0.23937333501590197</v>
      </c>
      <c r="W1405" s="36">
        <v>-1.3740776852355638</v>
      </c>
    </row>
    <row r="1406" spans="1:23" ht="19">
      <c r="A1406" s="81">
        <v>404</v>
      </c>
      <c r="B1406" s="114">
        <v>0.76308983420227738</v>
      </c>
      <c r="C1406" s="114">
        <v>0.7845767022435437</v>
      </c>
      <c r="D1406" s="114">
        <v>0.81342481070321893</v>
      </c>
      <c r="E1406" s="114">
        <v>0.38786398862059035</v>
      </c>
      <c r="F1406" s="114">
        <v>5.4269295081212476E-2</v>
      </c>
      <c r="G1406" s="114">
        <v>0.44479551462840883</v>
      </c>
      <c r="H1406" s="114">
        <v>0.64731618836238392</v>
      </c>
      <c r="I1406" s="114">
        <v>0.14222721762110102</v>
      </c>
      <c r="J1406" s="114">
        <v>0.13890049734662302</v>
      </c>
      <c r="K1406" s="44">
        <v>0.70717313279077332</v>
      </c>
      <c r="M1406" s="37">
        <v>404</v>
      </c>
      <c r="N1406" s="114" cm="1">
        <f t="array" ref="N1406:W1406">(TRANSPOSE(MMULT(幕後結果!$AB$37:$AK$46, TRANSPOSE(N405:W405))))</f>
        <v>-0.51178260276332499</v>
      </c>
      <c r="O1406" s="114">
        <v>0.74153710518347493</v>
      </c>
      <c r="P1406" s="114">
        <v>0.33773690960530178</v>
      </c>
      <c r="Q1406" s="114">
        <v>-0.17513325066170909</v>
      </c>
      <c r="R1406" s="114">
        <v>0.99595452935364348</v>
      </c>
      <c r="S1406" s="114">
        <v>-1.2594746854717367</v>
      </c>
      <c r="T1406" s="114">
        <v>0.83468377401467608</v>
      </c>
      <c r="U1406" s="114">
        <v>-1.5049573178331217</v>
      </c>
      <c r="V1406" s="114">
        <v>-0.21098695253005173</v>
      </c>
      <c r="W1406" s="36">
        <v>0.65806427533442102</v>
      </c>
    </row>
    <row r="1407" spans="1:23" ht="19">
      <c r="A1407" s="81">
        <v>405</v>
      </c>
      <c r="B1407" s="114">
        <v>0.253730704073583</v>
      </c>
      <c r="C1407" s="114">
        <v>0.56287863180283049</v>
      </c>
      <c r="D1407" s="114">
        <v>9.0870480947250254E-2</v>
      </c>
      <c r="E1407" s="114">
        <v>0.16439368922457698</v>
      </c>
      <c r="F1407" s="114">
        <v>0.55895507118290411</v>
      </c>
      <c r="G1407" s="114">
        <v>0.45356164571856916</v>
      </c>
      <c r="H1407" s="114">
        <v>0.96638595613500256</v>
      </c>
      <c r="I1407" s="114">
        <v>0.84756798806497913</v>
      </c>
      <c r="J1407" s="114">
        <v>0.47924533751201315</v>
      </c>
      <c r="K1407" s="44">
        <v>0.94166185627664345</v>
      </c>
      <c r="M1407" s="37">
        <v>405</v>
      </c>
      <c r="N1407" s="114" cm="1">
        <f t="array" ref="N1407:W1407">(TRANSPOSE(MMULT(幕後結果!$AB$37:$AK$46, TRANSPOSE(N406:W406))))</f>
        <v>-0.84043545411973408</v>
      </c>
      <c r="O1407" s="114">
        <v>-0.9218706914051189</v>
      </c>
      <c r="P1407" s="114">
        <v>0.55370995825407632</v>
      </c>
      <c r="Q1407" s="114">
        <v>-0.28065109338596433</v>
      </c>
      <c r="R1407" s="114">
        <v>-1.350282206151447</v>
      </c>
      <c r="S1407" s="114">
        <v>-0.27115725220550124</v>
      </c>
      <c r="T1407" s="114">
        <v>-1.841767353793849</v>
      </c>
      <c r="U1407" s="114">
        <v>-1.4695263458848378</v>
      </c>
      <c r="V1407" s="114">
        <v>-0.37608968740608056</v>
      </c>
      <c r="W1407" s="36">
        <v>-0.55367901172023992</v>
      </c>
    </row>
    <row r="1408" spans="1:23" ht="19">
      <c r="A1408" s="81">
        <v>406</v>
      </c>
      <c r="B1408" s="114">
        <v>0.86413980418867764</v>
      </c>
      <c r="C1408" s="114">
        <v>0.58071738585811805</v>
      </c>
      <c r="D1408" s="114">
        <v>0.93571711726920781</v>
      </c>
      <c r="E1408" s="114">
        <v>0.37973816042071729</v>
      </c>
      <c r="F1408" s="114">
        <v>0.8989495208894589</v>
      </c>
      <c r="G1408" s="114">
        <v>0.9801142773266589</v>
      </c>
      <c r="H1408" s="114">
        <v>0.73270844203330321</v>
      </c>
      <c r="I1408" s="114">
        <v>0.46923018564094843</v>
      </c>
      <c r="J1408" s="114">
        <v>0.71135361090424221</v>
      </c>
      <c r="K1408" s="44">
        <v>1.4429717859923308E-2</v>
      </c>
      <c r="M1408" s="37">
        <v>406</v>
      </c>
      <c r="N1408" s="114" cm="1">
        <f t="array" ref="N1408:W1408">(TRANSPOSE(MMULT(幕後結果!$AB$37:$AK$46, TRANSPOSE(N407:W407))))</f>
        <v>-1.4220315005614319</v>
      </c>
      <c r="O1408" s="114">
        <v>-0.38900304403308106</v>
      </c>
      <c r="P1408" s="114">
        <v>0.16247565660609176</v>
      </c>
      <c r="Q1408" s="114">
        <v>-0.94509018245312826</v>
      </c>
      <c r="R1408" s="114">
        <v>1.2077652520415922</v>
      </c>
      <c r="S1408" s="114">
        <v>-0.56069431767628797</v>
      </c>
      <c r="T1408" s="114">
        <v>1.0872422160147082</v>
      </c>
      <c r="U1408" s="114">
        <v>-1.4755461917295025</v>
      </c>
      <c r="V1408" s="114">
        <v>7.0663638937132123E-2</v>
      </c>
      <c r="W1408" s="36">
        <v>-0.60282112419623901</v>
      </c>
    </row>
    <row r="1409" spans="1:23" ht="19">
      <c r="A1409" s="81">
        <v>407</v>
      </c>
      <c r="B1409" s="114">
        <v>0.70327744770845735</v>
      </c>
      <c r="C1409" s="114">
        <v>0.84340187456273608</v>
      </c>
      <c r="D1409" s="114">
        <v>0.76022344450497914</v>
      </c>
      <c r="E1409" s="114">
        <v>0.29518026710493861</v>
      </c>
      <c r="F1409" s="114">
        <v>0.84739283315936298</v>
      </c>
      <c r="G1409" s="114">
        <v>9.774479754529386E-3</v>
      </c>
      <c r="H1409" s="114">
        <v>0.30825595055093968</v>
      </c>
      <c r="I1409" s="114">
        <v>0.35439686877625487</v>
      </c>
      <c r="J1409" s="114">
        <v>0.39042844130370402</v>
      </c>
      <c r="K1409" s="44">
        <v>2.3014399730852508E-2</v>
      </c>
      <c r="M1409" s="37">
        <v>407</v>
      </c>
      <c r="N1409" s="114" cm="1">
        <f t="array" ref="N1409:W1409">(TRANSPOSE(MMULT(幕後結果!$AB$37:$AK$46, TRANSPOSE(N408:W408))))</f>
        <v>0.90601059723666755</v>
      </c>
      <c r="O1409" s="114">
        <v>-1.1340230717746165</v>
      </c>
      <c r="P1409" s="114">
        <v>0.39485138893265737</v>
      </c>
      <c r="Q1409" s="114">
        <v>-6.3056117458524838E-2</v>
      </c>
      <c r="R1409" s="114">
        <v>0.76758546059938526</v>
      </c>
      <c r="S1409" s="114">
        <v>0.42922439737392809</v>
      </c>
      <c r="T1409" s="114">
        <v>-0.57957884995342601</v>
      </c>
      <c r="U1409" s="114">
        <v>1.0493718648265666</v>
      </c>
      <c r="V1409" s="114">
        <v>-0.13942729491008821</v>
      </c>
      <c r="W1409" s="36">
        <v>0.76230211155826022</v>
      </c>
    </row>
    <row r="1410" spans="1:23" ht="19">
      <c r="A1410" s="81">
        <v>408</v>
      </c>
      <c r="B1410" s="114">
        <v>0.65240110429959741</v>
      </c>
      <c r="C1410" s="114">
        <v>0.76590557333814191</v>
      </c>
      <c r="D1410" s="114">
        <v>0.52367709119863215</v>
      </c>
      <c r="E1410" s="114">
        <v>0.70618978631127516</v>
      </c>
      <c r="F1410" s="114">
        <v>0.4106671494793297</v>
      </c>
      <c r="G1410" s="114">
        <v>0.43831946803744826</v>
      </c>
      <c r="H1410" s="114">
        <v>8.5651215192863894E-2</v>
      </c>
      <c r="I1410" s="114">
        <v>0.4229216566397358</v>
      </c>
      <c r="J1410" s="114">
        <v>0.93469273935057262</v>
      </c>
      <c r="K1410" s="44">
        <v>0.50704608998153189</v>
      </c>
      <c r="M1410" s="37">
        <v>408</v>
      </c>
      <c r="N1410" s="114" cm="1">
        <f t="array" ref="N1410:W1410">(TRANSPOSE(MMULT(幕後結果!$AB$37:$AK$46, TRANSPOSE(N409:W409))))</f>
        <v>0.62236093166598228</v>
      </c>
      <c r="O1410" s="114">
        <v>-0.94802243216047033</v>
      </c>
      <c r="P1410" s="114">
        <v>0.92264873089220467</v>
      </c>
      <c r="Q1410" s="114">
        <v>0.74459200772979328</v>
      </c>
      <c r="R1410" s="114">
        <v>-0.29967836887487048</v>
      </c>
      <c r="S1410" s="114">
        <v>-2.1348149493515565</v>
      </c>
      <c r="T1410" s="114">
        <v>4.4774063106898437E-2</v>
      </c>
      <c r="U1410" s="114">
        <v>1.1346845993627985</v>
      </c>
      <c r="V1410" s="114">
        <v>0.45041504028815604</v>
      </c>
      <c r="W1410" s="36">
        <v>0.18531499267530838</v>
      </c>
    </row>
    <row r="1411" spans="1:23" ht="19">
      <c r="A1411" s="81">
        <v>409</v>
      </c>
      <c r="B1411" s="114">
        <v>0.96309400426279979</v>
      </c>
      <c r="C1411" s="114">
        <v>0.81834417220525446</v>
      </c>
      <c r="D1411" s="114">
        <v>0.4276789988517169</v>
      </c>
      <c r="E1411" s="114">
        <v>0.26589294289196008</v>
      </c>
      <c r="F1411" s="114">
        <v>0.25195674962571557</v>
      </c>
      <c r="G1411" s="114">
        <v>0.12268993947675999</v>
      </c>
      <c r="H1411" s="114">
        <v>0.11295471629596943</v>
      </c>
      <c r="I1411" s="114">
        <v>0.40543318587544763</v>
      </c>
      <c r="J1411" s="114">
        <v>0.27835265987009072</v>
      </c>
      <c r="K1411" s="44">
        <v>0.84994116387429641</v>
      </c>
      <c r="M1411" s="37">
        <v>409</v>
      </c>
      <c r="N1411" s="114" cm="1">
        <f t="array" ref="N1411:W1411">(TRANSPOSE(MMULT(幕後結果!$AB$37:$AK$46, TRANSPOSE(N410:W410))))</f>
        <v>0.90508092298998299</v>
      </c>
      <c r="O1411" s="114">
        <v>1.5712202014408883</v>
      </c>
      <c r="P1411" s="114">
        <v>0.95114058931457623</v>
      </c>
      <c r="Q1411" s="114">
        <v>9.9499237126927098E-2</v>
      </c>
      <c r="R1411" s="114">
        <v>0.58055765087966216</v>
      </c>
      <c r="S1411" s="114">
        <v>1.6597501968879658</v>
      </c>
      <c r="T1411" s="114">
        <v>1.7044305565395987</v>
      </c>
      <c r="U1411" s="114">
        <v>1.1248447220462316</v>
      </c>
      <c r="V1411" s="114">
        <v>0.52789205262153793</v>
      </c>
      <c r="W1411" s="36">
        <v>1.9243886829061194</v>
      </c>
    </row>
    <row r="1412" spans="1:23" ht="19">
      <c r="A1412" s="81">
        <v>410</v>
      </c>
      <c r="B1412" s="114">
        <v>9.47106571878642E-3</v>
      </c>
      <c r="C1412" s="114">
        <v>0.52228685156545485</v>
      </c>
      <c r="D1412" s="114">
        <v>0.14602740184283269</v>
      </c>
      <c r="E1412" s="114">
        <v>2.320464549653356E-2</v>
      </c>
      <c r="F1412" s="114">
        <v>0.72840409090813196</v>
      </c>
      <c r="G1412" s="114">
        <v>0.54688299836902043</v>
      </c>
      <c r="H1412" s="114">
        <v>0.84172651209836835</v>
      </c>
      <c r="I1412" s="114">
        <v>0.89440359462627117</v>
      </c>
      <c r="J1412" s="114">
        <v>0.50150659006365572</v>
      </c>
      <c r="K1412" s="44">
        <v>0.44600943974701024</v>
      </c>
      <c r="M1412" s="37">
        <v>410</v>
      </c>
      <c r="N1412" s="114" cm="1">
        <f t="array" ref="N1412:W1412">(TRANSPOSE(MMULT(幕後結果!$AB$37:$AK$46, TRANSPOSE(N411:W411))))</f>
        <v>-1.1595973885899573</v>
      </c>
      <c r="O1412" s="114">
        <v>0.24667697087369206</v>
      </c>
      <c r="P1412" s="114">
        <v>-1.5194898841148641</v>
      </c>
      <c r="Q1412" s="114">
        <v>-3.4407590333749183E-2</v>
      </c>
      <c r="R1412" s="114">
        <v>-0.48467319288711863</v>
      </c>
      <c r="S1412" s="114">
        <v>-1.0651261156925216</v>
      </c>
      <c r="T1412" s="114">
        <v>-1.6079851889043018</v>
      </c>
      <c r="U1412" s="114">
        <v>-9.9900216523541863E-3</v>
      </c>
      <c r="V1412" s="114">
        <v>-0.46881481873123021</v>
      </c>
      <c r="W1412" s="36">
        <v>0.14061649524368297</v>
      </c>
    </row>
    <row r="1413" spans="1:23" ht="19">
      <c r="A1413" s="81">
        <v>411</v>
      </c>
      <c r="B1413" s="114">
        <v>0.50522146720167393</v>
      </c>
      <c r="C1413" s="114">
        <v>0.19330868804472701</v>
      </c>
      <c r="D1413" s="114">
        <v>0.99514395210230777</v>
      </c>
      <c r="E1413" s="114">
        <v>0.79184607931574069</v>
      </c>
      <c r="F1413" s="114">
        <v>0.64399725222424786</v>
      </c>
      <c r="G1413" s="114">
        <v>0.28159317736555045</v>
      </c>
      <c r="H1413" s="114">
        <v>0.11936313525759989</v>
      </c>
      <c r="I1413" s="114">
        <v>0.73905898297244943</v>
      </c>
      <c r="J1413" s="114">
        <v>0.24713420644343542</v>
      </c>
      <c r="K1413" s="44">
        <v>0.30036660841003204</v>
      </c>
      <c r="M1413" s="37">
        <v>411</v>
      </c>
      <c r="N1413" s="114" cm="1">
        <f t="array" ref="N1413:W1413">(TRANSPOSE(MMULT(幕後結果!$AB$37:$AK$46, TRANSPOSE(N412:W412))))</f>
        <v>-1.4595304854418631</v>
      </c>
      <c r="O1413" s="114">
        <v>0.97154935873288983</v>
      </c>
      <c r="P1413" s="114">
        <v>-0.59448377885129178</v>
      </c>
      <c r="Q1413" s="114">
        <v>1.1591467036769023</v>
      </c>
      <c r="R1413" s="114">
        <v>0.72984543339885466</v>
      </c>
      <c r="S1413" s="114">
        <v>-0.7874687396677158</v>
      </c>
      <c r="T1413" s="114">
        <v>1.0079840556932229E-2</v>
      </c>
      <c r="U1413" s="114">
        <v>0.86338704465123073</v>
      </c>
      <c r="V1413" s="114">
        <v>-1.3003513260660358</v>
      </c>
      <c r="W1413" s="36">
        <v>0.94704087554073502</v>
      </c>
    </row>
    <row r="1414" spans="1:23" ht="19">
      <c r="A1414" s="81">
        <v>412</v>
      </c>
      <c r="B1414" s="114">
        <v>0.2759722081503182</v>
      </c>
      <c r="C1414" s="114">
        <v>0.5356562669184719</v>
      </c>
      <c r="D1414" s="114">
        <v>7.543811364417774E-2</v>
      </c>
      <c r="E1414" s="114">
        <v>0.83317820378407292</v>
      </c>
      <c r="F1414" s="114">
        <v>0.69257929983235478</v>
      </c>
      <c r="G1414" s="114">
        <v>0.33569617083586967</v>
      </c>
      <c r="H1414" s="114">
        <v>0.15206553571885051</v>
      </c>
      <c r="I1414" s="114">
        <v>0.49950357794505762</v>
      </c>
      <c r="J1414" s="114">
        <v>0.97878648795193635</v>
      </c>
      <c r="K1414" s="44">
        <v>0.33264459552197834</v>
      </c>
      <c r="M1414" s="37">
        <v>412</v>
      </c>
      <c r="N1414" s="114" cm="1">
        <f t="array" ref="N1414:W1414">(TRANSPOSE(MMULT(幕後結果!$AB$37:$AK$46, TRANSPOSE(N413:W413))))</f>
        <v>-0.1017252681179751</v>
      </c>
      <c r="O1414" s="114">
        <v>-0.74470993093554216</v>
      </c>
      <c r="P1414" s="114">
        <v>1.5457536712672491</v>
      </c>
      <c r="Q1414" s="114">
        <v>-1.0163749604551482</v>
      </c>
      <c r="R1414" s="114">
        <v>-0.28796507076175559</v>
      </c>
      <c r="S1414" s="114">
        <v>-0.84903177730022483</v>
      </c>
      <c r="T1414" s="114">
        <v>-0.12870782046852497</v>
      </c>
      <c r="U1414" s="114">
        <v>-0.19152392455606659</v>
      </c>
      <c r="V1414" s="114">
        <v>-0.23797169316605082</v>
      </c>
      <c r="W1414" s="36">
        <v>1.1264616387446547</v>
      </c>
    </row>
    <row r="1415" spans="1:23" ht="19">
      <c r="A1415" s="81">
        <v>413</v>
      </c>
      <c r="B1415" s="114">
        <v>0.9048209757340191</v>
      </c>
      <c r="C1415" s="114">
        <v>0.17429624607977656</v>
      </c>
      <c r="D1415" s="114">
        <v>0.51200819013479348</v>
      </c>
      <c r="E1415" s="114">
        <v>1.4616612897239145E-2</v>
      </c>
      <c r="F1415" s="114">
        <v>0.25839692358101307</v>
      </c>
      <c r="G1415" s="114">
        <v>0.89336063659716136</v>
      </c>
      <c r="H1415" s="114">
        <v>0.49559862017480882</v>
      </c>
      <c r="I1415" s="114">
        <v>0.19941324262135862</v>
      </c>
      <c r="J1415" s="114">
        <v>4.4685554280721629E-2</v>
      </c>
      <c r="K1415" s="44">
        <v>0.59041804177797808</v>
      </c>
      <c r="M1415" s="37">
        <v>413</v>
      </c>
      <c r="N1415" s="114" cm="1">
        <f t="array" ref="N1415:W1415">(TRANSPOSE(MMULT(幕後結果!$AB$37:$AK$46, TRANSPOSE(N414:W414))))</f>
        <v>-0.25133079040959178</v>
      </c>
      <c r="O1415" s="114">
        <v>1.3623544165898083</v>
      </c>
      <c r="P1415" s="114">
        <v>0.51420090643016647</v>
      </c>
      <c r="Q1415" s="114">
        <v>-0.54409204632371599</v>
      </c>
      <c r="R1415" s="114">
        <v>0.42966949325287646</v>
      </c>
      <c r="S1415" s="114">
        <v>2.064671747953847</v>
      </c>
      <c r="T1415" s="114">
        <v>1.2437756871346324</v>
      </c>
      <c r="U1415" s="114">
        <v>0.40781098141948735</v>
      </c>
      <c r="V1415" s="114">
        <v>5.4127055931236678E-2</v>
      </c>
      <c r="W1415" s="36">
        <v>1.5431391966742178</v>
      </c>
    </row>
    <row r="1416" spans="1:23" ht="19">
      <c r="A1416" s="81">
        <v>414</v>
      </c>
      <c r="B1416" s="114">
        <v>0.6002900598326486</v>
      </c>
      <c r="C1416" s="114">
        <v>6.2535334697924938E-2</v>
      </c>
      <c r="D1416" s="114">
        <v>5.0158851949411165E-4</v>
      </c>
      <c r="E1416" s="114">
        <v>9.3349437570562355E-2</v>
      </c>
      <c r="F1416" s="114">
        <v>0.52924801773868402</v>
      </c>
      <c r="G1416" s="114">
        <v>0.8092180331163783</v>
      </c>
      <c r="H1416" s="114">
        <v>0.67201558142686801</v>
      </c>
      <c r="I1416" s="114">
        <v>2.5829619365647316E-2</v>
      </c>
      <c r="J1416" s="114">
        <v>0.25040477969202546</v>
      </c>
      <c r="K1416" s="44">
        <v>0.43594250207149821</v>
      </c>
      <c r="M1416" s="37">
        <v>414</v>
      </c>
      <c r="N1416" s="114" cm="1">
        <f t="array" ref="N1416:W1416">(TRANSPOSE(MMULT(幕後結果!$AB$37:$AK$46, TRANSPOSE(N415:W415))))</f>
        <v>-0.4767445286943815</v>
      </c>
      <c r="O1416" s="114">
        <v>0.48757203316702868</v>
      </c>
      <c r="P1416" s="114">
        <v>0.33501259068442402</v>
      </c>
      <c r="Q1416" s="114">
        <v>-0.19272506308876083</v>
      </c>
      <c r="R1416" s="114">
        <v>-4.5650540294633404E-2</v>
      </c>
      <c r="S1416" s="114">
        <v>-0.5113865247246685</v>
      </c>
      <c r="T1416" s="114">
        <v>0.36586829744064536</v>
      </c>
      <c r="U1416" s="114">
        <v>0.3177362528932573</v>
      </c>
      <c r="V1416" s="114">
        <v>-1.0686018431525073</v>
      </c>
      <c r="W1416" s="36">
        <v>1.0013194665752365</v>
      </c>
    </row>
    <row r="1417" spans="1:23" ht="19">
      <c r="A1417" s="81">
        <v>415</v>
      </c>
      <c r="B1417" s="114">
        <v>0.52141179497579504</v>
      </c>
      <c r="C1417" s="114">
        <v>0.27371363178155383</v>
      </c>
      <c r="D1417" s="114">
        <v>0.78322056725362588</v>
      </c>
      <c r="E1417" s="114">
        <v>0.92219201374216286</v>
      </c>
      <c r="F1417" s="114">
        <v>1.0243914252522579E-2</v>
      </c>
      <c r="G1417" s="114">
        <v>0.6705132075179312</v>
      </c>
      <c r="H1417" s="114">
        <v>0.49968780515244871</v>
      </c>
      <c r="I1417" s="114">
        <v>0.5302840952029555</v>
      </c>
      <c r="J1417" s="114">
        <v>0.59301645470497966</v>
      </c>
      <c r="K1417" s="44">
        <v>0.38180659086820556</v>
      </c>
      <c r="M1417" s="37">
        <v>415</v>
      </c>
      <c r="N1417" s="114" cm="1">
        <f t="array" ref="N1417:W1417">(TRANSPOSE(MMULT(幕後結果!$AB$37:$AK$46, TRANSPOSE(N416:W416))))</f>
        <v>-0.31629559532874635</v>
      </c>
      <c r="O1417" s="114">
        <v>2.7333218785562994</v>
      </c>
      <c r="P1417" s="114">
        <v>0.69110870494197818</v>
      </c>
      <c r="Q1417" s="114">
        <v>0.62285202362583258</v>
      </c>
      <c r="R1417" s="114">
        <v>1.8554146505465727</v>
      </c>
      <c r="S1417" s="114">
        <v>0.66868433540316419</v>
      </c>
      <c r="T1417" s="114">
        <v>-6.3699760437507802E-2</v>
      </c>
      <c r="U1417" s="114">
        <v>1.3866582566530985</v>
      </c>
      <c r="V1417" s="114">
        <v>-0.25867350093426356</v>
      </c>
      <c r="W1417" s="36">
        <v>2.0748879923886392</v>
      </c>
    </row>
    <row r="1418" spans="1:23" ht="19">
      <c r="A1418" s="81">
        <v>416</v>
      </c>
      <c r="B1418" s="114">
        <v>0.96931300838680468</v>
      </c>
      <c r="C1418" s="114">
        <v>0.81810438024542109</v>
      </c>
      <c r="D1418" s="114">
        <v>0.23488585106831783</v>
      </c>
      <c r="E1418" s="114">
        <v>0.48293597548788725</v>
      </c>
      <c r="F1418" s="114">
        <v>0.41557580136778705</v>
      </c>
      <c r="G1418" s="114">
        <v>0.3508854295591739</v>
      </c>
      <c r="H1418" s="114">
        <v>0.78995097771761569</v>
      </c>
      <c r="I1418" s="114">
        <v>0.84523431056537435</v>
      </c>
      <c r="J1418" s="114">
        <v>8.5374887647546194E-2</v>
      </c>
      <c r="K1418" s="44">
        <v>4.5060169009372819E-2</v>
      </c>
      <c r="M1418" s="37">
        <v>416</v>
      </c>
      <c r="N1418" s="114" cm="1">
        <f t="array" ref="N1418:W1418">(TRANSPOSE(MMULT(幕後結果!$AB$37:$AK$46, TRANSPOSE(N417:W417))))</f>
        <v>-1.3064637423532248</v>
      </c>
      <c r="O1418" s="114">
        <v>1.1847620150229172</v>
      </c>
      <c r="P1418" s="114">
        <v>1.6750872377591781</v>
      </c>
      <c r="Q1418" s="114">
        <v>-0.16229348210810512</v>
      </c>
      <c r="R1418" s="114">
        <v>-0.28656851077256651</v>
      </c>
      <c r="S1418" s="114">
        <v>-1.2604195926480655E-2</v>
      </c>
      <c r="T1418" s="114">
        <v>0.9436138306153895</v>
      </c>
      <c r="U1418" s="114">
        <v>0.32249140080641003</v>
      </c>
      <c r="V1418" s="114">
        <v>0.13087012885548782</v>
      </c>
      <c r="W1418" s="36">
        <v>0.48919534057785607</v>
      </c>
    </row>
    <row r="1419" spans="1:23" ht="19">
      <c r="A1419" s="81">
        <v>417</v>
      </c>
      <c r="B1419" s="114">
        <v>0.56934418541036469</v>
      </c>
      <c r="C1419" s="114">
        <v>0.14676176764104554</v>
      </c>
      <c r="D1419" s="114">
        <v>0.95915617897183036</v>
      </c>
      <c r="E1419" s="114">
        <v>0.69432876151785083</v>
      </c>
      <c r="F1419" s="114">
        <v>0.33831439605912639</v>
      </c>
      <c r="G1419" s="114">
        <v>0.8971982467508004</v>
      </c>
      <c r="H1419" s="114">
        <v>0.56409777540487349</v>
      </c>
      <c r="I1419" s="114">
        <v>0.45352014952857922</v>
      </c>
      <c r="J1419" s="114">
        <v>0.96173774026248782</v>
      </c>
      <c r="K1419" s="44">
        <v>0.88846420756026157</v>
      </c>
      <c r="M1419" s="37">
        <v>417</v>
      </c>
      <c r="N1419" s="114" cm="1">
        <f t="array" ref="N1419:W1419">(TRANSPOSE(MMULT(幕後結果!$AB$37:$AK$46, TRANSPOSE(N418:W418))))</f>
        <v>-0.83705935828191869</v>
      </c>
      <c r="O1419" s="114">
        <v>-0.67576969653577645</v>
      </c>
      <c r="P1419" s="114">
        <v>-1.0561020464393323</v>
      </c>
      <c r="Q1419" s="114">
        <v>0.13323444812795082</v>
      </c>
      <c r="R1419" s="114">
        <v>0.26090460919759051</v>
      </c>
      <c r="S1419" s="114">
        <v>-0.58031846194546199</v>
      </c>
      <c r="T1419" s="114">
        <v>-0.51194011079246926</v>
      </c>
      <c r="U1419" s="114">
        <v>1.0709180394767552</v>
      </c>
      <c r="V1419" s="114">
        <v>-0.61117111667717361</v>
      </c>
      <c r="W1419" s="36">
        <v>-4.0395136092397976E-2</v>
      </c>
    </row>
    <row r="1420" spans="1:23" ht="19">
      <c r="A1420" s="81">
        <v>418</v>
      </c>
      <c r="B1420" s="114">
        <v>2.3130995252534481E-2</v>
      </c>
      <c r="C1420" s="114">
        <v>0.1834204087845257</v>
      </c>
      <c r="D1420" s="114">
        <v>0.14598990181078264</v>
      </c>
      <c r="E1420" s="114">
        <v>0.63853388383230048</v>
      </c>
      <c r="F1420" s="114">
        <v>8.4111761788096651E-2</v>
      </c>
      <c r="G1420" s="114">
        <v>0.90458427785855577</v>
      </c>
      <c r="H1420" s="114">
        <v>0.60051485091470269</v>
      </c>
      <c r="I1420" s="114">
        <v>0.8994232731476608</v>
      </c>
      <c r="J1420" s="114">
        <v>0.12008668987980453</v>
      </c>
      <c r="K1420" s="44">
        <v>0.6272370294635532</v>
      </c>
      <c r="M1420" s="37">
        <v>418</v>
      </c>
      <c r="N1420" s="114" cm="1">
        <f t="array" ref="N1420:W1420">(TRANSPOSE(MMULT(幕後結果!$AB$37:$AK$46, TRANSPOSE(N419:W419))))</f>
        <v>-1.3625016997346091</v>
      </c>
      <c r="O1420" s="114">
        <v>-1.369454901732611</v>
      </c>
      <c r="P1420" s="114">
        <v>-1.4213983765624691</v>
      </c>
      <c r="Q1420" s="114">
        <v>-1.2351505071699065</v>
      </c>
      <c r="R1420" s="114">
        <v>-1.0412482288519842</v>
      </c>
      <c r="S1420" s="114">
        <v>-7.0265556881647928E-2</v>
      </c>
      <c r="T1420" s="114">
        <v>-0.43378658772846196</v>
      </c>
      <c r="U1420" s="114">
        <v>-0.69979411084316201</v>
      </c>
      <c r="V1420" s="114">
        <v>-0.96030978697599845</v>
      </c>
      <c r="W1420" s="36">
        <v>-1.078550389019574</v>
      </c>
    </row>
    <row r="1421" spans="1:23" ht="19">
      <c r="A1421" s="81">
        <v>419</v>
      </c>
      <c r="B1421" s="114">
        <v>2.0201465500612636E-2</v>
      </c>
      <c r="C1421" s="114">
        <v>0.10072000853161289</v>
      </c>
      <c r="D1421" s="114">
        <v>0.26695087689898811</v>
      </c>
      <c r="E1421" s="114">
        <v>3.4242558788900368E-2</v>
      </c>
      <c r="F1421" s="114">
        <v>0.16208914761373627</v>
      </c>
      <c r="G1421" s="114">
        <v>0.7521530731286592</v>
      </c>
      <c r="H1421" s="114">
        <v>0.38587711230803734</v>
      </c>
      <c r="I1421" s="114">
        <v>0.65551498657611718</v>
      </c>
      <c r="J1421" s="114">
        <v>0.96223188155251393</v>
      </c>
      <c r="K1421" s="44">
        <v>0.18445765220951582</v>
      </c>
      <c r="M1421" s="37">
        <v>419</v>
      </c>
      <c r="N1421" s="114" cm="1">
        <f t="array" ref="N1421:W1421">(TRANSPOSE(MMULT(幕後結果!$AB$37:$AK$46, TRANSPOSE(N420:W420))))</f>
        <v>-1.872512801991864E-2</v>
      </c>
      <c r="O1421" s="114">
        <v>-1.0472550188488299</v>
      </c>
      <c r="P1421" s="114">
        <v>-1.2138368527078855</v>
      </c>
      <c r="Q1421" s="114">
        <v>-0.12522785748274123</v>
      </c>
      <c r="R1421" s="114">
        <v>-0.61575084578847317</v>
      </c>
      <c r="S1421" s="114">
        <v>-0.24855640636106985</v>
      </c>
      <c r="T1421" s="114">
        <v>0.45589821008635628</v>
      </c>
      <c r="U1421" s="114">
        <v>-0.42915064678458148</v>
      </c>
      <c r="V1421" s="114">
        <v>1.8919752021201202</v>
      </c>
      <c r="W1421" s="36">
        <v>0.41756369567589041</v>
      </c>
    </row>
    <row r="1422" spans="1:23" ht="19">
      <c r="A1422" s="81">
        <v>420</v>
      </c>
      <c r="B1422" s="114">
        <v>0.41740323005255986</v>
      </c>
      <c r="C1422" s="114">
        <v>3.4949724039886831E-2</v>
      </c>
      <c r="D1422" s="114">
        <v>0.11823101474141318</v>
      </c>
      <c r="E1422" s="114">
        <v>0.173366578224043</v>
      </c>
      <c r="F1422" s="114">
        <v>0.42701195824098903</v>
      </c>
      <c r="G1422" s="114">
        <v>0.52015089363365852</v>
      </c>
      <c r="H1422" s="114">
        <v>0.39618320370017757</v>
      </c>
      <c r="I1422" s="114">
        <v>0.14086229124214711</v>
      </c>
      <c r="J1422" s="114">
        <v>0.85904350213752068</v>
      </c>
      <c r="K1422" s="44">
        <v>0.64166703006935344</v>
      </c>
      <c r="M1422" s="37">
        <v>420</v>
      </c>
      <c r="N1422" s="114" cm="1">
        <f t="array" ref="N1422:W1422">(TRANSPOSE(MMULT(幕後結果!$AB$37:$AK$46, TRANSPOSE(N421:W421))))</f>
        <v>-0.67895462814889318</v>
      </c>
      <c r="O1422" s="114">
        <v>-0.73170212410080471</v>
      </c>
      <c r="P1422" s="114">
        <v>-2.9781461552140933</v>
      </c>
      <c r="Q1422" s="114">
        <v>-1.9105516284686954</v>
      </c>
      <c r="R1422" s="114">
        <v>-1.1798832405973845</v>
      </c>
      <c r="S1422" s="114">
        <v>-0.58894537203696018</v>
      </c>
      <c r="T1422" s="114">
        <v>0.14625205856374424</v>
      </c>
      <c r="U1422" s="114">
        <v>0.56687161263948593</v>
      </c>
      <c r="V1422" s="114">
        <v>0.73311603441134765</v>
      </c>
      <c r="W1422" s="36">
        <v>-0.32870096891798667</v>
      </c>
    </row>
    <row r="1423" spans="1:23" ht="19">
      <c r="A1423" s="81">
        <v>421</v>
      </c>
      <c r="B1423" s="114">
        <v>3.7178725927867973E-2</v>
      </c>
      <c r="C1423" s="114">
        <v>0.28236119470303045</v>
      </c>
      <c r="D1423" s="114">
        <v>0.77187067362718853</v>
      </c>
      <c r="E1423" s="114">
        <v>0.80567837660091546</v>
      </c>
      <c r="F1423" s="114">
        <v>0.67471243733587993</v>
      </c>
      <c r="G1423" s="114">
        <v>0.37926894555296076</v>
      </c>
      <c r="H1423" s="114">
        <v>0.99796214027695007</v>
      </c>
      <c r="I1423" s="114">
        <v>0.84845685922334946</v>
      </c>
      <c r="J1423" s="114">
        <v>0.53615997658793946</v>
      </c>
      <c r="K1423" s="44">
        <v>0.87966138218019729</v>
      </c>
      <c r="M1423" s="37">
        <v>421</v>
      </c>
      <c r="N1423" s="114" cm="1">
        <f t="array" ref="N1423:W1423">(TRANSPOSE(MMULT(幕後結果!$AB$37:$AK$46, TRANSPOSE(N422:W422))))</f>
        <v>-2.5574294707791604E-3</v>
      </c>
      <c r="O1423" s="114">
        <v>0.8613745645138976</v>
      </c>
      <c r="P1423" s="114">
        <v>1.4888242631714859</v>
      </c>
      <c r="Q1423" s="114">
        <v>0.16031408212474441</v>
      </c>
      <c r="R1423" s="114">
        <v>0.49539084708249231</v>
      </c>
      <c r="S1423" s="114">
        <v>1.1890976222026697</v>
      </c>
      <c r="T1423" s="114">
        <v>0.69071072749317852</v>
      </c>
      <c r="U1423" s="114">
        <v>2.8702363522097629</v>
      </c>
      <c r="V1423" s="114">
        <v>0.34032769871272256</v>
      </c>
      <c r="W1423" s="36">
        <v>1.3717083729135422</v>
      </c>
    </row>
    <row r="1424" spans="1:23" ht="19">
      <c r="A1424" s="81">
        <v>422</v>
      </c>
      <c r="B1424" s="114">
        <v>0.76111630993722157</v>
      </c>
      <c r="C1424" s="114">
        <v>0.17721778024870272</v>
      </c>
      <c r="D1424" s="114">
        <v>0.31906243467276596</v>
      </c>
      <c r="E1424" s="114">
        <v>0.26926918034841085</v>
      </c>
      <c r="F1424" s="114">
        <v>0.39740140688988701</v>
      </c>
      <c r="G1424" s="114">
        <v>0.48789720061417818</v>
      </c>
      <c r="H1424" s="114">
        <v>0.81453113163108837</v>
      </c>
      <c r="I1424" s="114">
        <v>0.46188265918129967</v>
      </c>
      <c r="J1424" s="114">
        <v>0.78526560972560944</v>
      </c>
      <c r="K1424" s="44">
        <v>0.9399600366100842</v>
      </c>
      <c r="M1424" s="37">
        <v>422</v>
      </c>
      <c r="N1424" s="114" cm="1">
        <f t="array" ref="N1424:W1424">(TRANSPOSE(MMULT(幕後結果!$AB$37:$AK$46, TRANSPOSE(N423:W423))))</f>
        <v>-0.74784692577986722</v>
      </c>
      <c r="O1424" s="114">
        <v>0.93303573110032167</v>
      </c>
      <c r="P1424" s="114">
        <v>-1.830467152182387</v>
      </c>
      <c r="Q1424" s="114">
        <v>-0.75984957394368846</v>
      </c>
      <c r="R1424" s="114">
        <v>1.9088923762740611</v>
      </c>
      <c r="S1424" s="114">
        <v>1.9100565851805897</v>
      </c>
      <c r="T1424" s="114">
        <v>-0.65897962453869163</v>
      </c>
      <c r="U1424" s="114">
        <v>1.2385903738696435</v>
      </c>
      <c r="V1424" s="114">
        <v>1.3269226810641617</v>
      </c>
      <c r="W1424" s="36">
        <v>0.90416022370959281</v>
      </c>
    </row>
    <row r="1425" spans="1:23" ht="19">
      <c r="A1425" s="81">
        <v>423</v>
      </c>
      <c r="B1425" s="114">
        <v>0.37782546627322566</v>
      </c>
      <c r="C1425" s="114">
        <v>0.18854278378616396</v>
      </c>
      <c r="D1425" s="114">
        <v>0.54893338192159402</v>
      </c>
      <c r="E1425" s="114">
        <v>0.59215525327835383</v>
      </c>
      <c r="F1425" s="114">
        <v>0.49537695541121374</v>
      </c>
      <c r="G1425" s="114">
        <v>0.455815736168943</v>
      </c>
      <c r="H1425" s="114">
        <v>0.74088089682414204</v>
      </c>
      <c r="I1425" s="114">
        <v>1.5747848437397849E-2</v>
      </c>
      <c r="J1425" s="114">
        <v>0.37587539207478304</v>
      </c>
      <c r="K1425" s="44">
        <v>0.65252949115393477</v>
      </c>
      <c r="M1425" s="37">
        <v>423</v>
      </c>
      <c r="N1425" s="114" cm="1">
        <f t="array" ref="N1425:W1425">(TRANSPOSE(MMULT(幕後結果!$AB$37:$AK$46, TRANSPOSE(N424:W424))))</f>
        <v>-0.39300873704784861</v>
      </c>
      <c r="O1425" s="114">
        <v>-2.6461367250299683</v>
      </c>
      <c r="P1425" s="114">
        <v>0.26414089007945907</v>
      </c>
      <c r="Q1425" s="114">
        <v>0.81177737356579571</v>
      </c>
      <c r="R1425" s="114">
        <v>0.37470393084090348</v>
      </c>
      <c r="S1425" s="114">
        <v>-0.5568896094209036</v>
      </c>
      <c r="T1425" s="114">
        <v>0.98084078140181108</v>
      </c>
      <c r="U1425" s="114">
        <v>0.35056119279200143</v>
      </c>
      <c r="V1425" s="114">
        <v>-9.3768049074621329E-2</v>
      </c>
      <c r="W1425" s="36">
        <v>-0.93301874190992096</v>
      </c>
    </row>
    <row r="1426" spans="1:23" ht="19">
      <c r="A1426" s="81">
        <v>424</v>
      </c>
      <c r="B1426" s="114">
        <v>0.42832013440586714</v>
      </c>
      <c r="C1426" s="114">
        <v>0.56236132397530625</v>
      </c>
      <c r="D1426" s="114">
        <v>0.86512452802585527</v>
      </c>
      <c r="E1426" s="114">
        <v>0.90947598525814732</v>
      </c>
      <c r="F1426" s="114">
        <v>0.23368832101839621</v>
      </c>
      <c r="G1426" s="114">
        <v>0.61689593988003111</v>
      </c>
      <c r="H1426" s="114">
        <v>0.50783901120448638</v>
      </c>
      <c r="I1426" s="114">
        <v>0.74780917851472384</v>
      </c>
      <c r="J1426" s="114">
        <v>0.62547758592073555</v>
      </c>
      <c r="K1426" s="44">
        <v>0.38019391697492311</v>
      </c>
      <c r="M1426" s="37">
        <v>424</v>
      </c>
      <c r="N1426" s="114" cm="1">
        <f t="array" ref="N1426:W1426">(TRANSPOSE(MMULT(幕後結果!$AB$37:$AK$46, TRANSPOSE(N425:W425))))</f>
        <v>-1.2469565498770681</v>
      </c>
      <c r="O1426" s="114">
        <v>1.625790366828356</v>
      </c>
      <c r="P1426" s="114">
        <v>-0.62685680592396231</v>
      </c>
      <c r="Q1426" s="114">
        <v>-2.1527493840443696E-2</v>
      </c>
      <c r="R1426" s="114">
        <v>1.4507662188345996</v>
      </c>
      <c r="S1426" s="114">
        <v>0.67551625272325866</v>
      </c>
      <c r="T1426" s="114">
        <v>1.1740961351156094</v>
      </c>
      <c r="U1426" s="114">
        <v>-0.361388678075518</v>
      </c>
      <c r="V1426" s="114">
        <v>1.488657394965915</v>
      </c>
      <c r="W1426" s="36">
        <v>0.83518609756736872</v>
      </c>
    </row>
    <row r="1427" spans="1:23" ht="19">
      <c r="A1427" s="81">
        <v>425</v>
      </c>
      <c r="B1427" s="114">
        <v>0.48709121469644945</v>
      </c>
      <c r="C1427" s="114">
        <v>0.67935299478604727</v>
      </c>
      <c r="D1427" s="114">
        <v>1.2875836438797084E-2</v>
      </c>
      <c r="E1427" s="114">
        <v>0.35608740296721919</v>
      </c>
      <c r="F1427" s="114">
        <v>0.80686948356123867</v>
      </c>
      <c r="G1427" s="114">
        <v>0.53683784226493692</v>
      </c>
      <c r="H1427" s="114">
        <v>0.37809508414481985</v>
      </c>
      <c r="I1427" s="114">
        <v>0.97613344338093189</v>
      </c>
      <c r="J1427" s="114">
        <v>0.57273175895254913</v>
      </c>
      <c r="K1427" s="44">
        <v>0.80515414289698617</v>
      </c>
      <c r="M1427" s="37">
        <v>425</v>
      </c>
      <c r="N1427" s="114" cm="1">
        <f t="array" ref="N1427:W1427">(TRANSPOSE(MMULT(幕後結果!$AB$37:$AK$46, TRANSPOSE(N426:W426))))</f>
        <v>-0.88335797388984361</v>
      </c>
      <c r="O1427" s="114">
        <v>0.5024862604945497</v>
      </c>
      <c r="P1427" s="114">
        <v>0.53198101131546571</v>
      </c>
      <c r="Q1427" s="114">
        <v>-0.3893490960663204</v>
      </c>
      <c r="R1427" s="114">
        <v>-0.22252900900187905</v>
      </c>
      <c r="S1427" s="114">
        <v>0.47908328096890762</v>
      </c>
      <c r="T1427" s="114">
        <v>1.2852554149389412</v>
      </c>
      <c r="U1427" s="114">
        <v>9.2260476089117527E-2</v>
      </c>
      <c r="V1427" s="114">
        <v>1.1375699747928387</v>
      </c>
      <c r="W1427" s="36">
        <v>0.32827647318501824</v>
      </c>
    </row>
    <row r="1428" spans="1:23" ht="19">
      <c r="A1428" s="81">
        <v>426</v>
      </c>
      <c r="B1428" s="114">
        <v>0.7518462669807342</v>
      </c>
      <c r="C1428" s="114">
        <v>0.66397375900319178</v>
      </c>
      <c r="D1428" s="114">
        <v>4.9465126251593938E-2</v>
      </c>
      <c r="E1428" s="114">
        <v>0.95456230390483698</v>
      </c>
      <c r="F1428" s="114">
        <v>0.10929079121303653</v>
      </c>
      <c r="G1428" s="114">
        <v>0.85074572469983001</v>
      </c>
      <c r="H1428" s="114">
        <v>3.6466026473444657E-2</v>
      </c>
      <c r="I1428" s="114">
        <v>0.72121524373442014</v>
      </c>
      <c r="J1428" s="114">
        <v>0.82207369187447932</v>
      </c>
      <c r="K1428" s="44">
        <v>0.76906614830586451</v>
      </c>
      <c r="M1428" s="37">
        <v>426</v>
      </c>
      <c r="N1428" s="114" cm="1">
        <f t="array" ref="N1428:W1428">(TRANSPOSE(MMULT(幕後結果!$AB$37:$AK$46, TRANSPOSE(N427:W427))))</f>
        <v>0.14220163601314081</v>
      </c>
      <c r="O1428" s="114">
        <v>-0.93652692051527486</v>
      </c>
      <c r="P1428" s="114">
        <v>1.9250270408188592</v>
      </c>
      <c r="Q1428" s="114">
        <v>2.0029611113535646</v>
      </c>
      <c r="R1428" s="114">
        <v>1.1857034226800436</v>
      </c>
      <c r="S1428" s="114">
        <v>0.55836496433048122</v>
      </c>
      <c r="T1428" s="114">
        <v>-1.5548998520003328</v>
      </c>
      <c r="U1428" s="114">
        <v>1.2732411930154517</v>
      </c>
      <c r="V1428" s="114">
        <v>-0.97183207177956521</v>
      </c>
      <c r="W1428" s="36">
        <v>1.440179531744459</v>
      </c>
    </row>
    <row r="1429" spans="1:23" ht="19">
      <c r="A1429" s="81">
        <v>427</v>
      </c>
      <c r="B1429" s="114">
        <v>0.7549764106116974</v>
      </c>
      <c r="C1429" s="114">
        <v>0.50998063500135671</v>
      </c>
      <c r="D1429" s="114">
        <v>0.14365426224196987</v>
      </c>
      <c r="E1429" s="114">
        <v>0.61811080909747984</v>
      </c>
      <c r="F1429" s="114">
        <v>0.95013397197943394</v>
      </c>
      <c r="G1429" s="114">
        <v>0.43299392703054518</v>
      </c>
      <c r="H1429" s="114">
        <v>0.26635157019142075</v>
      </c>
      <c r="I1429" s="114">
        <v>0.44454287004726356</v>
      </c>
      <c r="J1429" s="114">
        <v>0.17644671017402591</v>
      </c>
      <c r="K1429" s="44">
        <v>0.56502530469673751</v>
      </c>
      <c r="M1429" s="37">
        <v>427</v>
      </c>
      <c r="N1429" s="114" cm="1">
        <f t="array" ref="N1429:W1429">(TRANSPOSE(MMULT(幕後結果!$AB$37:$AK$46, TRANSPOSE(N428:W428))))</f>
        <v>1.0083191963902713</v>
      </c>
      <c r="O1429" s="114">
        <v>0.78920322064835147</v>
      </c>
      <c r="P1429" s="114">
        <v>0.26153999944253453</v>
      </c>
      <c r="Q1429" s="114">
        <v>-0.66268401881524464</v>
      </c>
      <c r="R1429" s="114">
        <v>-0.61504691726095018</v>
      </c>
      <c r="S1429" s="114">
        <v>1.4457232984151953</v>
      </c>
      <c r="T1429" s="114">
        <v>-0.63776290344843445</v>
      </c>
      <c r="U1429" s="114">
        <v>0.942679306478027</v>
      </c>
      <c r="V1429" s="114">
        <v>-0.41438695531877379</v>
      </c>
      <c r="W1429" s="36">
        <v>1.1121106165971737</v>
      </c>
    </row>
    <row r="1430" spans="1:23" ht="19">
      <c r="A1430" s="81">
        <v>428</v>
      </c>
      <c r="B1430" s="114">
        <v>0.28405236348586649</v>
      </c>
      <c r="C1430" s="114">
        <v>0.48826477930902623</v>
      </c>
      <c r="D1430" s="114">
        <v>0.31232560403436826</v>
      </c>
      <c r="E1430" s="114">
        <v>0.11849687778094675</v>
      </c>
      <c r="F1430" s="114">
        <v>0.24061034966094641</v>
      </c>
      <c r="G1430" s="114">
        <v>0.19794580195752132</v>
      </c>
      <c r="H1430" s="114">
        <v>0.61010620401602922</v>
      </c>
      <c r="I1430" s="114">
        <v>0.82348096943618043</v>
      </c>
      <c r="J1430" s="114">
        <v>0.44161239982389655</v>
      </c>
      <c r="K1430" s="44">
        <v>0.41410289208511752</v>
      </c>
      <c r="M1430" s="37">
        <v>428</v>
      </c>
      <c r="N1430" s="114" cm="1">
        <f t="array" ref="N1430:W1430">(TRANSPOSE(MMULT(幕後結果!$AB$37:$AK$46, TRANSPOSE(N429:W429))))</f>
        <v>0.11110576862403938</v>
      </c>
      <c r="O1430" s="114">
        <v>-0.30732589805406235</v>
      </c>
      <c r="P1430" s="114">
        <v>-1.3903370727251394</v>
      </c>
      <c r="Q1430" s="114">
        <v>-1.1597148961106543</v>
      </c>
      <c r="R1430" s="114">
        <v>-0.85724259616367293</v>
      </c>
      <c r="S1430" s="114">
        <v>-1.3705989866812338</v>
      </c>
      <c r="T1430" s="114">
        <v>-0.18387804235825239</v>
      </c>
      <c r="U1430" s="114">
        <v>-0.36148012097844706</v>
      </c>
      <c r="V1430" s="114">
        <v>-0.34539210439425599</v>
      </c>
      <c r="W1430" s="36">
        <v>-0.68524647240058412</v>
      </c>
    </row>
    <row r="1431" spans="1:23" ht="19">
      <c r="A1431" s="81">
        <v>429</v>
      </c>
      <c r="B1431" s="114">
        <v>0.96258656393420305</v>
      </c>
      <c r="C1431" s="114">
        <v>0.61283700378423367</v>
      </c>
      <c r="D1431" s="114">
        <v>0.8674854650945325</v>
      </c>
      <c r="E1431" s="114">
        <v>0.38678646849485698</v>
      </c>
      <c r="F1431" s="114">
        <v>0.17982671759459667</v>
      </c>
      <c r="G1431" s="114">
        <v>0.48712226839662609</v>
      </c>
      <c r="H1431" s="114">
        <v>0.329322559855042</v>
      </c>
      <c r="I1431" s="114">
        <v>0.94859832610196504</v>
      </c>
      <c r="J1431" s="114">
        <v>0.31093423066695802</v>
      </c>
      <c r="K1431" s="44">
        <v>0.87754470179793698</v>
      </c>
      <c r="M1431" s="37">
        <v>429</v>
      </c>
      <c r="N1431" s="114" cm="1">
        <f t="array" ref="N1431:W1431">(TRANSPOSE(MMULT(幕後結果!$AB$37:$AK$46, TRANSPOSE(N430:W430))))</f>
        <v>0.12265714705122774</v>
      </c>
      <c r="O1431" s="114">
        <v>-8.8995372038403797E-2</v>
      </c>
      <c r="P1431" s="114">
        <v>-0.20908789667404995</v>
      </c>
      <c r="Q1431" s="114">
        <v>-0.34731396167221396</v>
      </c>
      <c r="R1431" s="114">
        <v>-1.1196818972561697</v>
      </c>
      <c r="S1431" s="114">
        <v>-2.8849228836372753E-2</v>
      </c>
      <c r="T1431" s="114">
        <v>1.1588751604510896</v>
      </c>
      <c r="U1431" s="114">
        <v>0.77206264755890075</v>
      </c>
      <c r="V1431" s="114">
        <v>-1.3371091626948337</v>
      </c>
      <c r="W1431" s="36">
        <v>-1.2027960507759508</v>
      </c>
    </row>
    <row r="1432" spans="1:23" ht="19">
      <c r="A1432" s="81">
        <v>430</v>
      </c>
      <c r="B1432" s="114">
        <v>0.47033327912254053</v>
      </c>
      <c r="C1432" s="114">
        <v>0.78094937928781527</v>
      </c>
      <c r="D1432" s="114">
        <v>0.53363619517383554</v>
      </c>
      <c r="E1432" s="114">
        <v>0.67925961202415652</v>
      </c>
      <c r="F1432" s="114">
        <v>0.92242689835381131</v>
      </c>
      <c r="G1432" s="114">
        <v>0.8284719594501242</v>
      </c>
      <c r="H1432" s="114">
        <v>0.44393226811773689</v>
      </c>
      <c r="I1432" s="114">
        <v>0.25054726523977444</v>
      </c>
      <c r="J1432" s="114">
        <v>0.57530321991242395</v>
      </c>
      <c r="K1432" s="44">
        <v>0.19216048390347895</v>
      </c>
      <c r="M1432" s="37">
        <v>430</v>
      </c>
      <c r="N1432" s="114" cm="1">
        <f t="array" ref="N1432:W1432">(TRANSPOSE(MMULT(幕後結果!$AB$37:$AK$46, TRANSPOSE(N431:W431))))</f>
        <v>-0.47022620860805869</v>
      </c>
      <c r="O1432" s="114">
        <v>-0.63033189176227877</v>
      </c>
      <c r="P1432" s="114">
        <v>-0.12866903043756653</v>
      </c>
      <c r="Q1432" s="114">
        <v>0.575866518087919</v>
      </c>
      <c r="R1432" s="114">
        <v>0.67481985604571948</v>
      </c>
      <c r="S1432" s="114">
        <v>2.0090731498574987</v>
      </c>
      <c r="T1432" s="114">
        <v>0.52921387254848007</v>
      </c>
      <c r="U1432" s="114">
        <v>0.68946708677090474</v>
      </c>
      <c r="V1432" s="114">
        <v>0.662998763030057</v>
      </c>
      <c r="W1432" s="36">
        <v>-1.2459634897976066</v>
      </c>
    </row>
    <row r="1433" spans="1:23" ht="19">
      <c r="A1433" s="81">
        <v>431</v>
      </c>
      <c r="B1433" s="114">
        <v>0.98750288081477255</v>
      </c>
      <c r="C1433" s="114">
        <v>0.37932561792515496</v>
      </c>
      <c r="D1433" s="114">
        <v>0.86164892339161669</v>
      </c>
      <c r="E1433" s="114">
        <v>0.25418078159546864</v>
      </c>
      <c r="F1433" s="114">
        <v>0.70469984628507287</v>
      </c>
      <c r="G1433" s="114">
        <v>2.146242482832994E-2</v>
      </c>
      <c r="H1433" s="114">
        <v>0.56366130550426319</v>
      </c>
      <c r="I1433" s="114">
        <v>0.44857302448401737</v>
      </c>
      <c r="J1433" s="114">
        <v>0.13232882984636229</v>
      </c>
      <c r="K1433" s="44">
        <v>0.34351101791012795</v>
      </c>
      <c r="M1433" s="37">
        <v>431</v>
      </c>
      <c r="N1433" s="114" cm="1">
        <f t="array" ref="N1433:W1433">(TRANSPOSE(MMULT(幕後結果!$AB$37:$AK$46, TRANSPOSE(N432:W432))))</f>
        <v>0.17676353315717014</v>
      </c>
      <c r="O1433" s="114">
        <v>-0.27644145628134043</v>
      </c>
      <c r="P1433" s="114">
        <v>0.80456349489011048</v>
      </c>
      <c r="Q1433" s="114">
        <v>-0.19673227015844746</v>
      </c>
      <c r="R1433" s="114">
        <v>-0.25136874068043813</v>
      </c>
      <c r="S1433" s="114">
        <v>-0.49769616365866015</v>
      </c>
      <c r="T1433" s="114">
        <v>0.77693281106685463</v>
      </c>
      <c r="U1433" s="114">
        <v>1.17453802806742</v>
      </c>
      <c r="V1433" s="114">
        <v>0.32743530025584178</v>
      </c>
      <c r="W1433" s="36">
        <v>0.57009809977937898</v>
      </c>
    </row>
    <row r="1434" spans="1:23" ht="19">
      <c r="A1434" s="81">
        <v>432</v>
      </c>
      <c r="B1434" s="114">
        <v>0.85428925088771468</v>
      </c>
      <c r="C1434" s="114">
        <v>0.76556522660929738</v>
      </c>
      <c r="D1434" s="114">
        <v>0.53747540756436241</v>
      </c>
      <c r="E1434" s="114">
        <v>4.9210913556760882E-2</v>
      </c>
      <c r="F1434" s="114">
        <v>0.15824330999832092</v>
      </c>
      <c r="G1434" s="114">
        <v>0.47641262404473284</v>
      </c>
      <c r="H1434" s="114">
        <v>0.15111183231467251</v>
      </c>
      <c r="I1434" s="114">
        <v>0.50550988175313649</v>
      </c>
      <c r="J1434" s="114">
        <v>0.60246893474214014</v>
      </c>
      <c r="K1434" s="44">
        <v>0.82835101066550898</v>
      </c>
      <c r="M1434" s="37">
        <v>432</v>
      </c>
      <c r="N1434" s="114" cm="1">
        <f t="array" ref="N1434:W1434">(TRANSPOSE(MMULT(幕後結果!$AB$37:$AK$46, TRANSPOSE(N433:W433))))</f>
        <v>-0.54197590468094836</v>
      </c>
      <c r="O1434" s="114">
        <v>-0.75138338006323602</v>
      </c>
      <c r="P1434" s="114">
        <v>0.37953566315917409</v>
      </c>
      <c r="Q1434" s="114">
        <v>0.12562703746156451</v>
      </c>
      <c r="R1434" s="114">
        <v>-1.4647192172374912</v>
      </c>
      <c r="S1434" s="114">
        <v>-2.1620143354347405</v>
      </c>
      <c r="T1434" s="114">
        <v>-0.29028109456122669</v>
      </c>
      <c r="U1434" s="114">
        <v>-0.38073964203739891</v>
      </c>
      <c r="V1434" s="114">
        <v>-1.4574466293149442</v>
      </c>
      <c r="W1434" s="36">
        <v>3.2523869816106998E-2</v>
      </c>
    </row>
    <row r="1435" spans="1:23" ht="19">
      <c r="A1435" s="81">
        <v>433</v>
      </c>
      <c r="B1435" s="114">
        <v>0.84884886357336087</v>
      </c>
      <c r="C1435" s="114">
        <v>0.10253745020286886</v>
      </c>
      <c r="D1435" s="114">
        <v>0.34194594973949921</v>
      </c>
      <c r="E1435" s="114">
        <v>0.49195447643847401</v>
      </c>
      <c r="F1435" s="114">
        <v>0.69077792860777354</v>
      </c>
      <c r="G1435" s="114">
        <v>0.27986214825806055</v>
      </c>
      <c r="H1435" s="114">
        <v>0.63025753306836796</v>
      </c>
      <c r="I1435" s="114">
        <v>3.2069661030348806E-2</v>
      </c>
      <c r="J1435" s="114">
        <v>0.1781093252398922</v>
      </c>
      <c r="K1435" s="44">
        <v>1.064315976704755E-2</v>
      </c>
      <c r="M1435" s="37">
        <v>433</v>
      </c>
      <c r="N1435" s="114" cm="1">
        <f t="array" ref="N1435:W1435">(TRANSPOSE(MMULT(幕後結果!$AB$37:$AK$46, TRANSPOSE(N434:W434))))</f>
        <v>0.80145898511591074</v>
      </c>
      <c r="O1435" s="114">
        <v>1.3957147640830745</v>
      </c>
      <c r="P1435" s="114">
        <v>0.9249678876254106</v>
      </c>
      <c r="Q1435" s="114">
        <v>-1.3300379155550339</v>
      </c>
      <c r="R1435" s="114">
        <v>-1.5079187424087723</v>
      </c>
      <c r="S1435" s="114">
        <v>-0.79625730241255899</v>
      </c>
      <c r="T1435" s="114">
        <v>-0.79673507215348205</v>
      </c>
      <c r="U1435" s="114">
        <v>-1.5812734390312428</v>
      </c>
      <c r="V1435" s="114">
        <v>1.5691284024396321</v>
      </c>
      <c r="W1435" s="36">
        <v>2.0232007714090408</v>
      </c>
    </row>
    <row r="1436" spans="1:23" ht="19">
      <c r="A1436" s="81">
        <v>434</v>
      </c>
      <c r="B1436" s="114">
        <v>0.57405575488418359</v>
      </c>
      <c r="C1436" s="114">
        <v>0.43433036847885997</v>
      </c>
      <c r="D1436" s="114">
        <v>0.52806184094466135</v>
      </c>
      <c r="E1436" s="114">
        <v>0.61838784912718125</v>
      </c>
      <c r="F1436" s="114">
        <v>0.39069448702822296</v>
      </c>
      <c r="G1436" s="114">
        <v>0.2790180463869627</v>
      </c>
      <c r="H1436" s="114">
        <v>0.60501544303590449</v>
      </c>
      <c r="I1436" s="114">
        <v>0.55576155428546636</v>
      </c>
      <c r="J1436" s="114">
        <v>0.61700125934510042</v>
      </c>
      <c r="K1436" s="44">
        <v>0.37138971669851095</v>
      </c>
      <c r="M1436" s="37">
        <v>434</v>
      </c>
      <c r="N1436" s="114" cm="1">
        <f t="array" ref="N1436:W1436">(TRANSPOSE(MMULT(幕後結果!$AB$37:$AK$46, TRANSPOSE(N435:W435))))</f>
        <v>-1.0241932087214998</v>
      </c>
      <c r="O1436" s="114">
        <v>-0.6248606068921585</v>
      </c>
      <c r="P1436" s="114">
        <v>-0.55817676386337611</v>
      </c>
      <c r="Q1436" s="114">
        <v>-0.96340593797534169</v>
      </c>
      <c r="R1436" s="114">
        <v>-0.57723125294192945</v>
      </c>
      <c r="S1436" s="114">
        <v>0.220042947961642</v>
      </c>
      <c r="T1436" s="114">
        <v>-0.37826808068949525</v>
      </c>
      <c r="U1436" s="114">
        <v>-1.1893386924948057</v>
      </c>
      <c r="V1436" s="114">
        <v>1.1916073482292928</v>
      </c>
      <c r="W1436" s="36">
        <v>0.91235131923535806</v>
      </c>
    </row>
    <row r="1437" spans="1:23" ht="19">
      <c r="A1437" s="81">
        <v>435</v>
      </c>
      <c r="B1437" s="114">
        <v>0.55358703034424428</v>
      </c>
      <c r="C1437" s="114">
        <v>0.93574430657054108</v>
      </c>
      <c r="D1437" s="114">
        <v>0.89057462662964437</v>
      </c>
      <c r="E1437" s="114">
        <v>0.87573972787694343</v>
      </c>
      <c r="F1437" s="114">
        <v>0.99417134838219257</v>
      </c>
      <c r="G1437" s="114">
        <v>0.62147618650386605</v>
      </c>
      <c r="H1437" s="114">
        <v>0.5432131236522606</v>
      </c>
      <c r="I1437" s="114">
        <v>0.41465555094048989</v>
      </c>
      <c r="J1437" s="114">
        <v>0.7365132520506712</v>
      </c>
      <c r="K1437" s="44">
        <v>0.65566843831011168</v>
      </c>
      <c r="M1437" s="37">
        <v>435</v>
      </c>
      <c r="N1437" s="114" cm="1">
        <f t="array" ref="N1437:W1437">(TRANSPOSE(MMULT(幕後結果!$AB$37:$AK$46, TRANSPOSE(N436:W436))))</f>
        <v>0.33324672937016259</v>
      </c>
      <c r="O1437" s="114">
        <v>-3.04116544237246E-3</v>
      </c>
      <c r="P1437" s="114">
        <v>-0.88817353972821578</v>
      </c>
      <c r="Q1437" s="114">
        <v>0.28171127877679714</v>
      </c>
      <c r="R1437" s="114">
        <v>1.0967357895672645</v>
      </c>
      <c r="S1437" s="114">
        <v>-1.18661370426282</v>
      </c>
      <c r="T1437" s="114">
        <v>0.43987108605998504</v>
      </c>
      <c r="U1437" s="114">
        <v>0.26609810080572377</v>
      </c>
      <c r="V1437" s="114">
        <v>-0.55922937391299066</v>
      </c>
      <c r="W1437" s="36">
        <v>-0.48614260539961368</v>
      </c>
    </row>
    <row r="1438" spans="1:23" ht="19">
      <c r="A1438" s="81">
        <v>436</v>
      </c>
      <c r="B1438" s="114">
        <v>3.9505133005674153E-2</v>
      </c>
      <c r="C1438" s="114">
        <v>0.47737491331954973</v>
      </c>
      <c r="D1438" s="114">
        <v>0.122647584927565</v>
      </c>
      <c r="E1438" s="114">
        <v>0.15540848885524228</v>
      </c>
      <c r="F1438" s="114">
        <v>0.74466313841361109</v>
      </c>
      <c r="G1438" s="114">
        <v>0.37577271396741851</v>
      </c>
      <c r="H1438" s="114">
        <v>0.72809706136455854</v>
      </c>
      <c r="I1438" s="114">
        <v>0.94825733162309933</v>
      </c>
      <c r="J1438" s="114">
        <v>0.9582994409140293</v>
      </c>
      <c r="K1438" s="44">
        <v>0.49484072553245406</v>
      </c>
      <c r="M1438" s="37">
        <v>436</v>
      </c>
      <c r="N1438" s="114" cm="1">
        <f t="array" ref="N1438:W1438">(TRANSPOSE(MMULT(幕後結果!$AB$37:$AK$46, TRANSPOSE(N437:W437))))</f>
        <v>-0.44868565378169017</v>
      </c>
      <c r="O1438" s="114">
        <v>0.79218234414899247</v>
      </c>
      <c r="P1438" s="114">
        <v>-0.26837554532350949</v>
      </c>
      <c r="Q1438" s="114">
        <v>0.30589534583478784</v>
      </c>
      <c r="R1438" s="114">
        <v>-0.86298778992175984</v>
      </c>
      <c r="S1438" s="114">
        <v>-0.1739439392692568</v>
      </c>
      <c r="T1438" s="114">
        <v>1.2444874242133815E-2</v>
      </c>
      <c r="U1438" s="114">
        <v>0.32094734278338255</v>
      </c>
      <c r="V1438" s="114">
        <v>-1.6208091536039557</v>
      </c>
      <c r="W1438" s="36">
        <v>-1.228637964934193</v>
      </c>
    </row>
    <row r="1439" spans="1:23" ht="19">
      <c r="A1439" s="81">
        <v>437</v>
      </c>
      <c r="B1439" s="114">
        <v>0.48927393379190565</v>
      </c>
      <c r="C1439" s="114">
        <v>6.0290761595321651E-2</v>
      </c>
      <c r="D1439" s="114">
        <v>0.28306108395854013</v>
      </c>
      <c r="E1439" s="114">
        <v>0.99041061133082375</v>
      </c>
      <c r="F1439" s="114">
        <v>0.627116344585118</v>
      </c>
      <c r="G1439" s="114">
        <v>0.35332193977714321</v>
      </c>
      <c r="H1439" s="114">
        <v>0.39702964236856642</v>
      </c>
      <c r="I1439" s="114">
        <v>0.37018014577883762</v>
      </c>
      <c r="J1439" s="114">
        <v>0.10147753008059457</v>
      </c>
      <c r="K1439" s="44">
        <v>0.12545425771471685</v>
      </c>
      <c r="M1439" s="37">
        <v>437</v>
      </c>
      <c r="N1439" s="114" cm="1">
        <f t="array" ref="N1439:W1439">(TRANSPOSE(MMULT(幕後結果!$AB$37:$AK$46, TRANSPOSE(N438:W438))))</f>
        <v>1.532761857448927</v>
      </c>
      <c r="O1439" s="114">
        <v>-0.55492570872735936</v>
      </c>
      <c r="P1439" s="114">
        <v>1.0063955630143229</v>
      </c>
      <c r="Q1439" s="114">
        <v>1.4049915799079542</v>
      </c>
      <c r="R1439" s="114">
        <v>1.6433455075996251</v>
      </c>
      <c r="S1439" s="114">
        <v>0.60401768120833432</v>
      </c>
      <c r="T1439" s="114">
        <v>1.6201836856732756</v>
      </c>
      <c r="U1439" s="114">
        <v>1.7159437303253711</v>
      </c>
      <c r="V1439" s="114">
        <v>1.9610707725258285</v>
      </c>
      <c r="W1439" s="36">
        <v>2.0125677724890045E-2</v>
      </c>
    </row>
    <row r="1440" spans="1:23" ht="19">
      <c r="A1440" s="81">
        <v>438</v>
      </c>
      <c r="B1440" s="114">
        <v>0.48204257905587089</v>
      </c>
      <c r="C1440" s="114">
        <v>0.11092029685765081</v>
      </c>
      <c r="D1440" s="114">
        <v>0.34039318041223243</v>
      </c>
      <c r="E1440" s="114">
        <v>0.14393450354537318</v>
      </c>
      <c r="F1440" s="114">
        <v>9.7967857804033276E-3</v>
      </c>
      <c r="G1440" s="114">
        <v>0.33353198538310269</v>
      </c>
      <c r="H1440" s="114">
        <v>0.39635561326236379</v>
      </c>
      <c r="I1440" s="114">
        <v>9.5361245497624925E-3</v>
      </c>
      <c r="J1440" s="114">
        <v>0.95819285998031423</v>
      </c>
      <c r="K1440" s="44">
        <v>3.2854520287907585E-2</v>
      </c>
      <c r="M1440" s="37">
        <v>438</v>
      </c>
      <c r="N1440" s="114" cm="1">
        <f t="array" ref="N1440:W1440">(TRANSPOSE(MMULT(幕後結果!$AB$37:$AK$46, TRANSPOSE(N439:W439))))</f>
        <v>1.153427873292056</v>
      </c>
      <c r="O1440" s="114">
        <v>1.9994577302621344</v>
      </c>
      <c r="P1440" s="114">
        <v>0.62419037512597175</v>
      </c>
      <c r="Q1440" s="114">
        <v>0.97454822958333809</v>
      </c>
      <c r="R1440" s="114">
        <v>0.75344694160345294</v>
      </c>
      <c r="S1440" s="114">
        <v>1.8529429271630304</v>
      </c>
      <c r="T1440" s="114">
        <v>0.3057560488336285</v>
      </c>
      <c r="U1440" s="114">
        <v>1.1452163031372782</v>
      </c>
      <c r="V1440" s="114">
        <v>0.84942608985817158</v>
      </c>
      <c r="W1440" s="36">
        <v>1.0301060061541096</v>
      </c>
    </row>
    <row r="1441" spans="1:23" ht="19">
      <c r="A1441" s="81">
        <v>439</v>
      </c>
      <c r="B1441" s="114">
        <v>0.47487876145342822</v>
      </c>
      <c r="C1441" s="114">
        <v>0.46377608323160469</v>
      </c>
      <c r="D1441" s="114">
        <v>0.65578565258918031</v>
      </c>
      <c r="E1441" s="114">
        <v>0.84024993390376568</v>
      </c>
      <c r="F1441" s="114">
        <v>0.48001166584173038</v>
      </c>
      <c r="G1441" s="114">
        <v>0.781650234740211</v>
      </c>
      <c r="H1441" s="114">
        <v>0.74852764641828662</v>
      </c>
      <c r="I1441" s="114">
        <v>0.38337645305677648</v>
      </c>
      <c r="J1441" s="114">
        <v>0.29361377151382295</v>
      </c>
      <c r="K1441" s="44">
        <v>4.0035052702116491E-2</v>
      </c>
      <c r="M1441" s="37">
        <v>439</v>
      </c>
      <c r="N1441" s="114" cm="1">
        <f t="array" ref="N1441:W1441">(TRANSPOSE(MMULT(幕後結果!$AB$37:$AK$46, TRANSPOSE(N440:W440))))</f>
        <v>-0.38913352551769442</v>
      </c>
      <c r="O1441" s="114">
        <v>1.6338398237698335</v>
      </c>
      <c r="P1441" s="114">
        <v>-1.5294060480477518</v>
      </c>
      <c r="Q1441" s="114">
        <v>0.11373097326989795</v>
      </c>
      <c r="R1441" s="114">
        <v>-1.0010468225401441</v>
      </c>
      <c r="S1441" s="114">
        <v>1.3281520313363433</v>
      </c>
      <c r="T1441" s="114">
        <v>-0.81213220930860663</v>
      </c>
      <c r="U1441" s="114">
        <v>0.94432483738568207</v>
      </c>
      <c r="V1441" s="114">
        <v>-1.1826707868445108</v>
      </c>
      <c r="W1441" s="36">
        <v>-0.23873034839088028</v>
      </c>
    </row>
    <row r="1442" spans="1:23" ht="19">
      <c r="A1442" s="81">
        <v>440</v>
      </c>
      <c r="B1442" s="114">
        <v>0.28592430709400918</v>
      </c>
      <c r="C1442" s="114">
        <v>0.5462050355278496</v>
      </c>
      <c r="D1442" s="114">
        <v>0.67081636373389242</v>
      </c>
      <c r="E1442" s="114">
        <v>3.1466509606887794E-3</v>
      </c>
      <c r="F1442" s="114">
        <v>0.58022422350768754</v>
      </c>
      <c r="G1442" s="114">
        <v>0.27017069066398181</v>
      </c>
      <c r="H1442" s="114">
        <v>0.20021760273759659</v>
      </c>
      <c r="I1442" s="114">
        <v>0.73546678804765353</v>
      </c>
      <c r="J1442" s="114">
        <v>0.9129993226789499</v>
      </c>
      <c r="K1442" s="44">
        <v>0.53345566036152059</v>
      </c>
      <c r="M1442" s="37">
        <v>440</v>
      </c>
      <c r="N1442" s="114" cm="1">
        <f t="array" ref="N1442:W1442">(TRANSPOSE(MMULT(幕後結果!$AB$37:$AK$46, TRANSPOSE(N441:W441))))</f>
        <v>0.79408309185607595</v>
      </c>
      <c r="O1442" s="114">
        <v>-1.5991551013587961</v>
      </c>
      <c r="P1442" s="114">
        <v>1.2415374705028228</v>
      </c>
      <c r="Q1442" s="114">
        <v>-0.28544184779283677</v>
      </c>
      <c r="R1442" s="114">
        <v>0.60131980512683214</v>
      </c>
      <c r="S1442" s="114">
        <v>0.13768650310276126</v>
      </c>
      <c r="T1442" s="114">
        <v>0.26515666793520859</v>
      </c>
      <c r="U1442" s="114">
        <v>-0.45486293270633371</v>
      </c>
      <c r="V1442" s="114">
        <v>-0.6933558874638448</v>
      </c>
      <c r="W1442" s="36">
        <v>-1.2769173889748131</v>
      </c>
    </row>
    <row r="1443" spans="1:23" ht="19">
      <c r="A1443" s="81">
        <v>441</v>
      </c>
      <c r="B1443" s="114">
        <v>0.75657011805342456</v>
      </c>
      <c r="C1443" s="114">
        <v>0.13621242327943528</v>
      </c>
      <c r="D1443" s="114">
        <v>0.13110792900416124</v>
      </c>
      <c r="E1443" s="114">
        <v>0.57090276462418443</v>
      </c>
      <c r="F1443" s="114">
        <v>0.51333256070975763</v>
      </c>
      <c r="G1443" s="114">
        <v>0.89968261888842371</v>
      </c>
      <c r="H1443" s="114">
        <v>0.16061028285854984</v>
      </c>
      <c r="I1443" s="114">
        <v>0.66337767421248572</v>
      </c>
      <c r="J1443" s="114">
        <v>0.30289471108539789</v>
      </c>
      <c r="K1443" s="44">
        <v>0.64130365908633102</v>
      </c>
      <c r="M1443" s="37">
        <v>441</v>
      </c>
      <c r="N1443" s="114" cm="1">
        <f t="array" ref="N1443:W1443">(TRANSPOSE(MMULT(幕後結果!$AB$37:$AK$46, TRANSPOSE(N442:W442))))</f>
        <v>-1.1442939267044943</v>
      </c>
      <c r="O1443" s="114">
        <v>-2.021468092230104</v>
      </c>
      <c r="P1443" s="114">
        <v>-0.88427996477470938</v>
      </c>
      <c r="Q1443" s="114">
        <v>0.1451464142932537</v>
      </c>
      <c r="R1443" s="114">
        <v>-6.35100328963637E-2</v>
      </c>
      <c r="S1443" s="114">
        <v>-0.90413020629187613</v>
      </c>
      <c r="T1443" s="114">
        <v>-1.6861169615160503</v>
      </c>
      <c r="U1443" s="114">
        <v>-0.57642583168402728</v>
      </c>
      <c r="V1443" s="114">
        <v>0.49628260381763389</v>
      </c>
      <c r="W1443" s="36">
        <v>-2.519942323537181</v>
      </c>
    </row>
    <row r="1444" spans="1:23" ht="19">
      <c r="A1444" s="81">
        <v>442</v>
      </c>
      <c r="B1444" s="114">
        <v>0.38868083949181309</v>
      </c>
      <c r="C1444" s="114">
        <v>0.88273952911601028</v>
      </c>
      <c r="D1444" s="114">
        <v>0.96308224181844171</v>
      </c>
      <c r="E1444" s="114">
        <v>0.50088543402750263</v>
      </c>
      <c r="F1444" s="114">
        <v>0.24098174803487415</v>
      </c>
      <c r="G1444" s="114">
        <v>0.94273477151146889</v>
      </c>
      <c r="H1444" s="114">
        <v>0.374869564210357</v>
      </c>
      <c r="I1444" s="114">
        <v>0.3989371638474184</v>
      </c>
      <c r="J1444" s="114">
        <v>0.44958974854297984</v>
      </c>
      <c r="K1444" s="44">
        <v>0.80526690403803247</v>
      </c>
      <c r="M1444" s="37">
        <v>442</v>
      </c>
      <c r="N1444" s="114" cm="1">
        <f t="array" ref="N1444:W1444">(TRANSPOSE(MMULT(幕後結果!$AB$37:$AK$46, TRANSPOSE(N443:W443))))</f>
        <v>-0.29406775063546264</v>
      </c>
      <c r="O1444" s="114">
        <v>2.0946711598215016E-2</v>
      </c>
      <c r="P1444" s="114">
        <v>-0.75069002646893834</v>
      </c>
      <c r="Q1444" s="114">
        <v>1.774988986223372E-2</v>
      </c>
      <c r="R1444" s="114">
        <v>0.53010123481175242</v>
      </c>
      <c r="S1444" s="114">
        <v>1.1639372807762562</v>
      </c>
      <c r="T1444" s="114">
        <v>-0.48822035679794357</v>
      </c>
      <c r="U1444" s="114">
        <v>-0.16447314948147587</v>
      </c>
      <c r="V1444" s="114">
        <v>0.38984632188058527</v>
      </c>
      <c r="W1444" s="36">
        <v>-0.41151265225111078</v>
      </c>
    </row>
    <row r="1445" spans="1:23" ht="19">
      <c r="A1445" s="81">
        <v>443</v>
      </c>
      <c r="B1445" s="114">
        <v>0.49265188326893306</v>
      </c>
      <c r="C1445" s="114">
        <v>0.95804585815605914</v>
      </c>
      <c r="D1445" s="114">
        <v>0.33387835298065904</v>
      </c>
      <c r="E1445" s="114">
        <v>0.2973305624201481</v>
      </c>
      <c r="F1445" s="114">
        <v>0.89142883953996366</v>
      </c>
      <c r="G1445" s="114">
        <v>0.42543655879685094</v>
      </c>
      <c r="H1445" s="114">
        <v>0.71994812286169219</v>
      </c>
      <c r="I1445" s="114">
        <v>0.31604624957896044</v>
      </c>
      <c r="J1445" s="114">
        <v>0.28818903643880911</v>
      </c>
      <c r="K1445" s="44">
        <v>0.9759964049879537</v>
      </c>
      <c r="M1445" s="37">
        <v>443</v>
      </c>
      <c r="N1445" s="114" cm="1">
        <f t="array" ref="N1445:W1445">(TRANSPOSE(MMULT(幕後結果!$AB$37:$AK$46, TRANSPOSE(N444:W444))))</f>
        <v>-0.79765934894431756</v>
      </c>
      <c r="O1445" s="114">
        <v>0.59937371286566976</v>
      </c>
      <c r="P1445" s="114">
        <v>-0.40513638646954991</v>
      </c>
      <c r="Q1445" s="114">
        <v>0.25911132063289388</v>
      </c>
      <c r="R1445" s="114">
        <v>0.78599615573659143</v>
      </c>
      <c r="S1445" s="114">
        <v>1.6833038461390233</v>
      </c>
      <c r="T1445" s="114">
        <v>0.98800925604493461</v>
      </c>
      <c r="U1445" s="114">
        <v>-0.50582021323877535</v>
      </c>
      <c r="V1445" s="114">
        <v>1.1705060400290972</v>
      </c>
      <c r="W1445" s="36">
        <v>0.84219187848568189</v>
      </c>
    </row>
    <row r="1446" spans="1:23" ht="19">
      <c r="A1446" s="81">
        <v>444</v>
      </c>
      <c r="B1446" s="114">
        <v>0.15126037650966984</v>
      </c>
      <c r="C1446" s="114">
        <v>0.73005724695543472</v>
      </c>
      <c r="D1446" s="114">
        <v>0.62721442027531515</v>
      </c>
      <c r="E1446" s="114">
        <v>0.58780473158179314</v>
      </c>
      <c r="F1446" s="114">
        <v>0.5340452131229434</v>
      </c>
      <c r="G1446" s="114">
        <v>0.9952881570621066</v>
      </c>
      <c r="H1446" s="114">
        <v>0.67088024133480784</v>
      </c>
      <c r="I1446" s="114">
        <v>0.58046893054982074</v>
      </c>
      <c r="J1446" s="114">
        <v>0.33032748268398238</v>
      </c>
      <c r="K1446" s="44">
        <v>0.72514453309373361</v>
      </c>
      <c r="M1446" s="37">
        <v>444</v>
      </c>
      <c r="N1446" s="114" cm="1">
        <f t="array" ref="N1446:W1446">(TRANSPOSE(MMULT(幕後結果!$AB$37:$AK$46, TRANSPOSE(N445:W445))))</f>
        <v>0.22037519645943152</v>
      </c>
      <c r="O1446" s="114">
        <v>-0.35712963248552659</v>
      </c>
      <c r="P1446" s="114">
        <v>-0.93012805344594807</v>
      </c>
      <c r="Q1446" s="114">
        <v>-2.4940145347921105E-2</v>
      </c>
      <c r="R1446" s="114">
        <v>0.99872699597817527</v>
      </c>
      <c r="S1446" s="114">
        <v>0.433533348402803</v>
      </c>
      <c r="T1446" s="114">
        <v>-0.33557246668703733</v>
      </c>
      <c r="U1446" s="114">
        <v>-0.17040073221228996</v>
      </c>
      <c r="V1446" s="114">
        <v>5.0590059936462262E-2</v>
      </c>
      <c r="W1446" s="36">
        <v>4.7169976810607278E-2</v>
      </c>
    </row>
    <row r="1447" spans="1:23" ht="19">
      <c r="A1447" s="81">
        <v>445</v>
      </c>
      <c r="B1447" s="114">
        <v>9.9911761874573957E-2</v>
      </c>
      <c r="C1447" s="114">
        <v>0.77258095745354094</v>
      </c>
      <c r="D1447" s="114">
        <v>0.86480863464929958</v>
      </c>
      <c r="E1447" s="114">
        <v>0.51534221320593376</v>
      </c>
      <c r="F1447" s="114">
        <v>0.38658560474402592</v>
      </c>
      <c r="G1447" s="114">
        <v>4.4437252532522287E-2</v>
      </c>
      <c r="H1447" s="114">
        <v>0.80250799185632427</v>
      </c>
      <c r="I1447" s="114">
        <v>0.70994277413415041</v>
      </c>
      <c r="J1447" s="114">
        <v>0.63408856654309287</v>
      </c>
      <c r="K1447" s="44">
        <v>0.29613310982410979</v>
      </c>
      <c r="M1447" s="37">
        <v>445</v>
      </c>
      <c r="N1447" s="114" cm="1">
        <f t="array" ref="N1447:W1447">(TRANSPOSE(MMULT(幕後結果!$AB$37:$AK$46, TRANSPOSE(N446:W446))))</f>
        <v>-0.21248214318251069</v>
      </c>
      <c r="O1447" s="114">
        <v>0.16234722952413627</v>
      </c>
      <c r="P1447" s="114">
        <v>0.69152233354785253</v>
      </c>
      <c r="Q1447" s="114">
        <v>-0.38449889608282656</v>
      </c>
      <c r="R1447" s="114">
        <v>1.2885261620537656</v>
      </c>
      <c r="S1447" s="114">
        <v>6.3817563908174502E-3</v>
      </c>
      <c r="T1447" s="114">
        <v>-0.37478421605428713</v>
      </c>
      <c r="U1447" s="114">
        <v>-0.35840741999760883</v>
      </c>
      <c r="V1447" s="114">
        <v>0.73955300287277637</v>
      </c>
      <c r="W1447" s="36">
        <v>1.4849819702047711</v>
      </c>
    </row>
    <row r="1448" spans="1:23" ht="19">
      <c r="A1448" s="81">
        <v>446</v>
      </c>
      <c r="B1448" s="114">
        <v>0.50697691178305404</v>
      </c>
      <c r="C1448" s="114">
        <v>0.30538338150865907</v>
      </c>
      <c r="D1448" s="114">
        <v>0.74603282778896096</v>
      </c>
      <c r="E1448" s="114">
        <v>0.83305366741805242</v>
      </c>
      <c r="F1448" s="114">
        <v>5.5775220268073022E-2</v>
      </c>
      <c r="G1448" s="114">
        <v>0.17871369340860288</v>
      </c>
      <c r="H1448" s="114">
        <v>0.3828542900052252</v>
      </c>
      <c r="I1448" s="114">
        <v>0.47832586185599379</v>
      </c>
      <c r="J1448" s="114">
        <v>0.34676130656179294</v>
      </c>
      <c r="K1448" s="44">
        <v>8.2444667529840254E-2</v>
      </c>
      <c r="M1448" s="37">
        <v>446</v>
      </c>
      <c r="N1448" s="114" cm="1">
        <f t="array" ref="N1448:W1448">(TRANSPOSE(MMULT(幕後結果!$AB$37:$AK$46, TRANSPOSE(N447:W447))))</f>
        <v>-0.8696381175265453</v>
      </c>
      <c r="O1448" s="114">
        <v>-0.15212637926379835</v>
      </c>
      <c r="P1448" s="114">
        <v>0.23326686222126886</v>
      </c>
      <c r="Q1448" s="114">
        <v>-4.3177874628136936E-2</v>
      </c>
      <c r="R1448" s="114">
        <v>-1.744611785185836</v>
      </c>
      <c r="S1448" s="114">
        <v>-0.71411743458135057</v>
      </c>
      <c r="T1448" s="114">
        <v>-0.14002087827549087</v>
      </c>
      <c r="U1448" s="114">
        <v>-0.97105908853173184</v>
      </c>
      <c r="V1448" s="114">
        <v>0.13153496755259952</v>
      </c>
      <c r="W1448" s="36">
        <v>-0.4039012038257781</v>
      </c>
    </row>
    <row r="1449" spans="1:23" ht="19">
      <c r="A1449" s="81">
        <v>447</v>
      </c>
      <c r="B1449" s="114">
        <v>0.27534230332381604</v>
      </c>
      <c r="C1449" s="114">
        <v>0.64279680673834272</v>
      </c>
      <c r="D1449" s="114">
        <v>0.44841253986575791</v>
      </c>
      <c r="E1449" s="114">
        <v>0.79502880395000752</v>
      </c>
      <c r="F1449" s="114">
        <v>0.23382330596681111</v>
      </c>
      <c r="G1449" s="114">
        <v>0.1777150009619628</v>
      </c>
      <c r="H1449" s="114">
        <v>0.56845801256076589</v>
      </c>
      <c r="I1449" s="114">
        <v>0.79511239526259225</v>
      </c>
      <c r="J1449" s="114">
        <v>2.6867897403191288E-2</v>
      </c>
      <c r="K1449" s="44">
        <v>0.77835550017921595</v>
      </c>
      <c r="M1449" s="37">
        <v>447</v>
      </c>
      <c r="N1449" s="114" cm="1">
        <f t="array" ref="N1449:W1449">(TRANSPOSE(MMULT(幕後結果!$AB$37:$AK$46, TRANSPOSE(N448:W448))))</f>
        <v>-0.31822918908670061</v>
      </c>
      <c r="O1449" s="114">
        <v>1.0281401349680943</v>
      </c>
      <c r="P1449" s="114">
        <v>-1.061102577629446</v>
      </c>
      <c r="Q1449" s="114">
        <v>-0.14112492829599618</v>
      </c>
      <c r="R1449" s="114">
        <v>1.1833499915194849</v>
      </c>
      <c r="S1449" s="114">
        <v>0.74505020749613249</v>
      </c>
      <c r="T1449" s="114">
        <v>0.43293568507612701</v>
      </c>
      <c r="U1449" s="114">
        <v>-0.18852621506015663</v>
      </c>
      <c r="V1449" s="114">
        <v>-0.17772339175729129</v>
      </c>
      <c r="W1449" s="36">
        <v>1.265106150910096</v>
      </c>
    </row>
    <row r="1450" spans="1:23" ht="19">
      <c r="A1450" s="81">
        <v>448</v>
      </c>
      <c r="B1450" s="114">
        <v>0.70856261284130784</v>
      </c>
      <c r="C1450" s="114">
        <v>0.19504589515929149</v>
      </c>
      <c r="D1450" s="114">
        <v>0.21679755857190708</v>
      </c>
      <c r="E1450" s="114">
        <v>0.76558254064783982</v>
      </c>
      <c r="F1450" s="114">
        <v>0.55777954475872193</v>
      </c>
      <c r="G1450" s="114">
        <v>0.65389863227949907</v>
      </c>
      <c r="H1450" s="114">
        <v>0.20268929463371288</v>
      </c>
      <c r="I1450" s="114">
        <v>0.26460372662577125</v>
      </c>
      <c r="J1450" s="114">
        <v>0.41892994151966656</v>
      </c>
      <c r="K1450" s="44">
        <v>0.43312218368081057</v>
      </c>
      <c r="M1450" s="37">
        <v>448</v>
      </c>
      <c r="N1450" s="114" cm="1">
        <f t="array" ref="N1450:W1450">(TRANSPOSE(MMULT(幕後結果!$AB$37:$AK$46, TRANSPOSE(N449:W449))))</f>
        <v>0.60460888976454152</v>
      </c>
      <c r="O1450" s="114">
        <v>-2.4216095655542937</v>
      </c>
      <c r="P1450" s="114">
        <v>-0.59828276903103006</v>
      </c>
      <c r="Q1450" s="114">
        <v>-2.3673009850185558</v>
      </c>
      <c r="R1450" s="114">
        <v>-0.55860523389838534</v>
      </c>
      <c r="S1450" s="114">
        <v>-1.4693037966500011E-3</v>
      </c>
      <c r="T1450" s="114">
        <v>-1.0834744451205396</v>
      </c>
      <c r="U1450" s="114">
        <v>0.22161391924821938</v>
      </c>
      <c r="V1450" s="114">
        <v>1.7111060050590448</v>
      </c>
      <c r="W1450" s="36">
        <v>-1.5867165828308503</v>
      </c>
    </row>
    <row r="1451" spans="1:23" ht="19">
      <c r="A1451" s="81">
        <v>449</v>
      </c>
      <c r="B1451" s="114">
        <v>0.1058016494281695</v>
      </c>
      <c r="C1451" s="114">
        <v>1.3726305162342411E-2</v>
      </c>
      <c r="D1451" s="114">
        <v>5.8205757951103498E-2</v>
      </c>
      <c r="E1451" s="114">
        <v>0.45152221797352787</v>
      </c>
      <c r="F1451" s="114">
        <v>0.93399363487023712</v>
      </c>
      <c r="G1451" s="114">
        <v>0.89361087181730414</v>
      </c>
      <c r="H1451" s="114">
        <v>0.25438573830523836</v>
      </c>
      <c r="I1451" s="114">
        <v>0.65224774774619521</v>
      </c>
      <c r="J1451" s="114">
        <v>0.95282863651980665</v>
      </c>
      <c r="K1451" s="44">
        <v>4.0161353155722113E-2</v>
      </c>
      <c r="M1451" s="37">
        <v>449</v>
      </c>
      <c r="N1451" s="114" cm="1">
        <f t="array" ref="N1451:W1451">(TRANSPOSE(MMULT(幕後結果!$AB$37:$AK$46, TRANSPOSE(N450:W450))))</f>
        <v>-5.8694119304613664E-2</v>
      </c>
      <c r="O1451" s="114">
        <v>0.90794134437102569</v>
      </c>
      <c r="P1451" s="114">
        <v>1.1798698786355155</v>
      </c>
      <c r="Q1451" s="114">
        <v>0.14734949726800872</v>
      </c>
      <c r="R1451" s="114">
        <v>0.27248185563050942</v>
      </c>
      <c r="S1451" s="114">
        <v>-0.45762181611374536</v>
      </c>
      <c r="T1451" s="114">
        <v>1.5996243844392302</v>
      </c>
      <c r="U1451" s="114">
        <v>0.80438507024884243</v>
      </c>
      <c r="V1451" s="114">
        <v>-1.1313422446138313</v>
      </c>
      <c r="W1451" s="36">
        <v>-0.85003233944341949</v>
      </c>
    </row>
    <row r="1452" spans="1:23" ht="19">
      <c r="A1452" s="81">
        <v>450</v>
      </c>
      <c r="B1452" s="114">
        <v>0.6525290702156592</v>
      </c>
      <c r="C1452" s="114">
        <v>0.13088777596326695</v>
      </c>
      <c r="D1452" s="114">
        <v>0.63127951298781104</v>
      </c>
      <c r="E1452" s="114">
        <v>0.54479774459196739</v>
      </c>
      <c r="F1452" s="114">
        <v>9.1380206308968148E-2</v>
      </c>
      <c r="G1452" s="114">
        <v>0.92779658491142714</v>
      </c>
      <c r="H1452" s="114">
        <v>0.36298921273837559</v>
      </c>
      <c r="I1452" s="114">
        <v>0.59685605019309373</v>
      </c>
      <c r="J1452" s="114">
        <v>0.64289688167609649</v>
      </c>
      <c r="K1452" s="44">
        <v>0.82308884616097377</v>
      </c>
      <c r="M1452" s="37">
        <v>450</v>
      </c>
      <c r="N1452" s="114" cm="1">
        <f t="array" ref="N1452:W1452">(TRANSPOSE(MMULT(幕後結果!$AB$37:$AK$46, TRANSPOSE(N451:W451))))</f>
        <v>0.28499156880592769</v>
      </c>
      <c r="O1452" s="114">
        <v>5.6227713199176965E-2</v>
      </c>
      <c r="P1452" s="114">
        <v>-5.6630421923167029E-2</v>
      </c>
      <c r="Q1452" s="114">
        <v>1.2842820442132761</v>
      </c>
      <c r="R1452" s="114">
        <v>-0.4935231071083897</v>
      </c>
      <c r="S1452" s="114">
        <v>0.78122607276399969</v>
      </c>
      <c r="T1452" s="114">
        <v>1.4310605968403025</v>
      </c>
      <c r="U1452" s="114">
        <v>0.76914791664423787</v>
      </c>
      <c r="V1452" s="114">
        <v>0.30360763846315636</v>
      </c>
      <c r="W1452" s="36">
        <v>0.65117440719849573</v>
      </c>
    </row>
    <row r="1453" spans="1:23" ht="19">
      <c r="A1453" s="81">
        <v>451</v>
      </c>
      <c r="B1453" s="114">
        <v>0.42938559248128993</v>
      </c>
      <c r="C1453" s="114">
        <v>0.20547614092092203</v>
      </c>
      <c r="D1453" s="114">
        <v>0.37971235726060959</v>
      </c>
      <c r="E1453" s="114">
        <v>0.8773480951204724</v>
      </c>
      <c r="F1453" s="114">
        <v>0.45130967101120079</v>
      </c>
      <c r="G1453" s="114">
        <v>0.23206835852102614</v>
      </c>
      <c r="H1453" s="114">
        <v>0.99111918654840769</v>
      </c>
      <c r="I1453" s="114">
        <v>0.44092059346868684</v>
      </c>
      <c r="J1453" s="114">
        <v>0.93518663177430539</v>
      </c>
      <c r="K1453" s="44">
        <v>0.76596959081460803</v>
      </c>
      <c r="M1453" s="37">
        <v>451</v>
      </c>
      <c r="N1453" s="114" cm="1">
        <f t="array" ref="N1453:W1453">(TRANSPOSE(MMULT(幕後結果!$AB$37:$AK$46, TRANSPOSE(N452:W452))))</f>
        <v>-1.3771302379934744</v>
      </c>
      <c r="O1453" s="114">
        <v>0.31217116332744099</v>
      </c>
      <c r="P1453" s="114">
        <v>0.65322128638710542</v>
      </c>
      <c r="Q1453" s="114">
        <v>-0.11114944721742376</v>
      </c>
      <c r="R1453" s="114">
        <v>-0.58423753417831215</v>
      </c>
      <c r="S1453" s="114">
        <v>0.62740976094742995</v>
      </c>
      <c r="T1453" s="114">
        <v>0.40785285429958634</v>
      </c>
      <c r="U1453" s="114">
        <v>0.74153039309078839</v>
      </c>
      <c r="V1453" s="114">
        <v>0.6648000548794768</v>
      </c>
      <c r="W1453" s="36">
        <v>-0.55504150751817805</v>
      </c>
    </row>
    <row r="1454" spans="1:23" ht="19">
      <c r="A1454" s="81">
        <v>452</v>
      </c>
      <c r="B1454" s="114">
        <v>6.7070650198394421E-2</v>
      </c>
      <c r="C1454" s="114">
        <v>0.73475124060652353</v>
      </c>
      <c r="D1454" s="114">
        <v>8.0961516094377961E-2</v>
      </c>
      <c r="E1454" s="114">
        <v>0.40920138065978295</v>
      </c>
      <c r="F1454" s="114">
        <v>0.92163230414143138</v>
      </c>
      <c r="G1454" s="114">
        <v>0.38934447968910857</v>
      </c>
      <c r="H1454" s="114">
        <v>0.55679650361396749</v>
      </c>
      <c r="I1454" s="114">
        <v>0.33271244540488665</v>
      </c>
      <c r="J1454" s="114">
        <v>0.70700186284389921</v>
      </c>
      <c r="K1454" s="44">
        <v>0.42176432008642806</v>
      </c>
      <c r="M1454" s="37">
        <v>452</v>
      </c>
      <c r="N1454" s="114" cm="1">
        <f t="array" ref="N1454:W1454">(TRANSPOSE(MMULT(幕後結果!$AB$37:$AK$46, TRANSPOSE(N453:W453))))</f>
        <v>-1.9033233155853193</v>
      </c>
      <c r="O1454" s="114">
        <v>-0.64293399016618735</v>
      </c>
      <c r="P1454" s="114">
        <v>-2.1653537782016197</v>
      </c>
      <c r="Q1454" s="114">
        <v>-1.6866008047179504</v>
      </c>
      <c r="R1454" s="114">
        <v>-2.687684458364878</v>
      </c>
      <c r="S1454" s="114">
        <v>-0.70210343131818032</v>
      </c>
      <c r="T1454" s="114">
        <v>-1.275196960775371</v>
      </c>
      <c r="U1454" s="114">
        <v>-1.8018311142690455</v>
      </c>
      <c r="V1454" s="114">
        <v>-3.3071896642797896</v>
      </c>
      <c r="W1454" s="36">
        <v>-1.2016930768933123</v>
      </c>
    </row>
    <row r="1455" spans="1:23" ht="19">
      <c r="A1455" s="81">
        <v>453</v>
      </c>
      <c r="B1455" s="114">
        <v>0.25795975290765316</v>
      </c>
      <c r="C1455" s="114">
        <v>0.94580724248490844</v>
      </c>
      <c r="D1455" s="114">
        <v>1.1472325905507175E-2</v>
      </c>
      <c r="E1455" s="114">
        <v>0.71340937810313076</v>
      </c>
      <c r="F1455" s="114">
        <v>0.22186863087030151</v>
      </c>
      <c r="G1455" s="114">
        <v>0.57696538297831546</v>
      </c>
      <c r="H1455" s="114">
        <v>0.67150511280212366</v>
      </c>
      <c r="I1455" s="114">
        <v>0.90676467095307856</v>
      </c>
      <c r="J1455" s="114">
        <v>0.64820566829004389</v>
      </c>
      <c r="K1455" s="44">
        <v>0.44267630793374613</v>
      </c>
      <c r="M1455" s="37">
        <v>453</v>
      </c>
      <c r="N1455" s="114" cm="1">
        <f t="array" ref="N1455:W1455">(TRANSPOSE(MMULT(幕後結果!$AB$37:$AK$46, TRANSPOSE(N454:W454))))</f>
        <v>-0.65739639524823756</v>
      </c>
      <c r="O1455" s="114">
        <v>1.2646512705897512</v>
      </c>
      <c r="P1455" s="114">
        <v>0.38684339978897725</v>
      </c>
      <c r="Q1455" s="114">
        <v>0.57201134293152545</v>
      </c>
      <c r="R1455" s="114">
        <v>0.3491879555753824</v>
      </c>
      <c r="S1455" s="114">
        <v>-5.7994504869374963E-2</v>
      </c>
      <c r="T1455" s="114">
        <v>2.3780842962196731</v>
      </c>
      <c r="U1455" s="114">
        <v>2.2048918252473273</v>
      </c>
      <c r="V1455" s="114">
        <v>-0.23619868419071455</v>
      </c>
      <c r="W1455" s="36">
        <v>0.3061251185861868</v>
      </c>
    </row>
    <row r="1456" spans="1:23" ht="19">
      <c r="A1456" s="81">
        <v>454</v>
      </c>
      <c r="B1456" s="114">
        <v>0.71544479546791018</v>
      </c>
      <c r="C1456" s="114">
        <v>0.10967814957458022</v>
      </c>
      <c r="D1456" s="114">
        <v>0.96461897485266745</v>
      </c>
      <c r="E1456" s="114">
        <v>0.96152878096203298</v>
      </c>
      <c r="F1456" s="114">
        <v>0.69015659133890894</v>
      </c>
      <c r="G1456" s="114">
        <v>0.81019948254504426</v>
      </c>
      <c r="H1456" s="114">
        <v>0.50185774332482658</v>
      </c>
      <c r="I1456" s="114">
        <v>0.79180949543414303</v>
      </c>
      <c r="J1456" s="114">
        <v>4.4099943109409123E-2</v>
      </c>
      <c r="K1456" s="44">
        <v>0.36866076116073687</v>
      </c>
      <c r="M1456" s="37">
        <v>454</v>
      </c>
      <c r="N1456" s="114" cm="1">
        <f t="array" ref="N1456:W1456">(TRANSPOSE(MMULT(幕後結果!$AB$37:$AK$46, TRANSPOSE(N455:W455))))</f>
        <v>-5.6295409880937473E-2</v>
      </c>
      <c r="O1456" s="114">
        <v>-2.5548614254518514</v>
      </c>
      <c r="P1456" s="114">
        <v>-0.27290274755043181</v>
      </c>
      <c r="Q1456" s="114">
        <v>-0.47923965246983435</v>
      </c>
      <c r="R1456" s="114">
        <v>-0.10020362348354661</v>
      </c>
      <c r="S1456" s="114">
        <v>-1.4432408419542324</v>
      </c>
      <c r="T1456" s="114">
        <v>-0.48958440031993622</v>
      </c>
      <c r="U1456" s="114">
        <v>-0.53779585868965174</v>
      </c>
      <c r="V1456" s="114">
        <v>0.31382051448451032</v>
      </c>
      <c r="W1456" s="36">
        <v>-1.5573031809879552</v>
      </c>
    </row>
    <row r="1457" spans="1:23" ht="19">
      <c r="A1457" s="81">
        <v>455</v>
      </c>
      <c r="B1457" s="114">
        <v>0.25950933599998671</v>
      </c>
      <c r="C1457" s="114">
        <v>0.74347085973209937</v>
      </c>
      <c r="D1457" s="114">
        <v>2.1235832273045485E-3</v>
      </c>
      <c r="E1457" s="114">
        <v>7.3106636916113077E-2</v>
      </c>
      <c r="F1457" s="114">
        <v>0.31633182505076074</v>
      </c>
      <c r="G1457" s="114">
        <v>0.24808112807214489</v>
      </c>
      <c r="H1457" s="114">
        <v>0.12066763657823087</v>
      </c>
      <c r="I1457" s="114">
        <v>0.11729566963139648</v>
      </c>
      <c r="J1457" s="114">
        <v>0.55243839456367172</v>
      </c>
      <c r="K1457" s="44">
        <v>0.36603704982331586</v>
      </c>
      <c r="M1457" s="37">
        <v>455</v>
      </c>
      <c r="N1457" s="114" cm="1">
        <f t="array" ref="N1457:W1457">(TRANSPOSE(MMULT(幕後結果!$AB$37:$AK$46, TRANSPOSE(N456:W456))))</f>
        <v>-1.9413056340860428</v>
      </c>
      <c r="O1457" s="114">
        <v>-1.5332329902534756</v>
      </c>
      <c r="P1457" s="114">
        <v>-1.8885612686061495</v>
      </c>
      <c r="Q1457" s="114">
        <v>0.12559006218749647</v>
      </c>
      <c r="R1457" s="114">
        <v>-0.80733621063824645</v>
      </c>
      <c r="S1457" s="114">
        <v>0.33608991760069917</v>
      </c>
      <c r="T1457" s="114">
        <v>0.31213695210866255</v>
      </c>
      <c r="U1457" s="114">
        <v>0.36589883391321121</v>
      </c>
      <c r="V1457" s="114">
        <v>0.35266885819425386</v>
      </c>
      <c r="W1457" s="36">
        <v>-0.12399860792943995</v>
      </c>
    </row>
    <row r="1458" spans="1:23" ht="19">
      <c r="A1458" s="81">
        <v>456</v>
      </c>
      <c r="B1458" s="114">
        <v>0.63588255677047734</v>
      </c>
      <c r="C1458" s="114">
        <v>0.86858608895230605</v>
      </c>
      <c r="D1458" s="114">
        <v>0.91879758865284766</v>
      </c>
      <c r="E1458" s="114">
        <v>0.66119088665825165</v>
      </c>
      <c r="F1458" s="114">
        <v>0.98814951655749428</v>
      </c>
      <c r="G1458" s="114">
        <v>0.51293497359976059</v>
      </c>
      <c r="H1458" s="114">
        <v>0.92921033714583845</v>
      </c>
      <c r="I1458" s="114">
        <v>0.90491674541529354</v>
      </c>
      <c r="J1458" s="114">
        <v>0.558727007021115</v>
      </c>
      <c r="K1458" s="44">
        <v>0.55459778136342308</v>
      </c>
      <c r="M1458" s="37">
        <v>456</v>
      </c>
      <c r="N1458" s="114" cm="1">
        <f t="array" ref="N1458:W1458">(TRANSPOSE(MMULT(幕後結果!$AB$37:$AK$46, TRANSPOSE(N457:W457))))</f>
        <v>-1.4196675224353303</v>
      </c>
      <c r="O1458" s="114">
        <v>-2.0414919321602167</v>
      </c>
      <c r="P1458" s="114">
        <v>-0.63016795268870796</v>
      </c>
      <c r="Q1458" s="114">
        <v>-2.3678729306152779E-2</v>
      </c>
      <c r="R1458" s="114">
        <v>-0.13844777937585351</v>
      </c>
      <c r="S1458" s="114">
        <v>-1.5856366656280103</v>
      </c>
      <c r="T1458" s="114">
        <v>0.94333526012069813</v>
      </c>
      <c r="U1458" s="114">
        <v>-0.40327732841475916</v>
      </c>
      <c r="V1458" s="114">
        <v>-0.37767363863953624</v>
      </c>
      <c r="W1458" s="36">
        <v>-1.0833463065433702</v>
      </c>
    </row>
    <row r="1459" spans="1:23" ht="19">
      <c r="A1459" s="81">
        <v>457</v>
      </c>
      <c r="B1459" s="114">
        <v>0.45552030323179848</v>
      </c>
      <c r="C1459" s="114">
        <v>0.2264048375328771</v>
      </c>
      <c r="D1459" s="114">
        <v>0.73605332049171035</v>
      </c>
      <c r="E1459" s="114">
        <v>0.6442878419641247</v>
      </c>
      <c r="F1459" s="114">
        <v>0.3456736723244187</v>
      </c>
      <c r="G1459" s="114">
        <v>0.37173691418045318</v>
      </c>
      <c r="H1459" s="114">
        <v>0.82712439026439744</v>
      </c>
      <c r="I1459" s="114">
        <v>0.73350442998178766</v>
      </c>
      <c r="J1459" s="114">
        <v>0.39180850255885136</v>
      </c>
      <c r="K1459" s="44">
        <v>0.64417960553827491</v>
      </c>
      <c r="M1459" s="37">
        <v>457</v>
      </c>
      <c r="N1459" s="114" cm="1">
        <f t="array" ref="N1459:W1459">(TRANSPOSE(MMULT(幕後結果!$AB$37:$AK$46, TRANSPOSE(N458:W458))))</f>
        <v>-0.71302682383666749</v>
      </c>
      <c r="O1459" s="114">
        <v>-1.4664018112192385</v>
      </c>
      <c r="P1459" s="114">
        <v>-0.13068013136273804</v>
      </c>
      <c r="Q1459" s="114">
        <v>0.59255782086787945</v>
      </c>
      <c r="R1459" s="114">
        <v>0.28132000356149822</v>
      </c>
      <c r="S1459" s="114">
        <v>0.73844311872837376</v>
      </c>
      <c r="T1459" s="114">
        <v>2.0866979369731609</v>
      </c>
      <c r="U1459" s="114">
        <v>0.40772437212257179</v>
      </c>
      <c r="V1459" s="114">
        <v>0.77296483478878464</v>
      </c>
      <c r="W1459" s="36">
        <v>-0.62468834472503865</v>
      </c>
    </row>
    <row r="1460" spans="1:23" ht="19">
      <c r="A1460" s="81">
        <v>458</v>
      </c>
      <c r="B1460" s="114">
        <v>0.89774618607510948</v>
      </c>
      <c r="C1460" s="114">
        <v>0.50977981137637673</v>
      </c>
      <c r="D1460" s="114">
        <v>0.12362019293486837</v>
      </c>
      <c r="E1460" s="114">
        <v>0.46792679031962203</v>
      </c>
      <c r="F1460" s="114">
        <v>0.29782919913938311</v>
      </c>
      <c r="G1460" s="114">
        <v>0.62929853498715427</v>
      </c>
      <c r="H1460" s="114">
        <v>0.72531512502932882</v>
      </c>
      <c r="I1460" s="114">
        <v>0.92960591511322366</v>
      </c>
      <c r="J1460" s="114">
        <v>0.84803176622191745</v>
      </c>
      <c r="K1460" s="44">
        <v>5.1040271018709449E-2</v>
      </c>
      <c r="M1460" s="37">
        <v>458</v>
      </c>
      <c r="N1460" s="114" cm="1">
        <f t="array" ref="N1460:W1460">(TRANSPOSE(MMULT(幕後結果!$AB$37:$AK$46, TRANSPOSE(N459:W459))))</f>
        <v>-0.33391263309699137</v>
      </c>
      <c r="O1460" s="114">
        <v>0.93477730669690084</v>
      </c>
      <c r="P1460" s="114">
        <v>1.4359071661222258</v>
      </c>
      <c r="Q1460" s="114">
        <v>0.20801561789682471</v>
      </c>
      <c r="R1460" s="114">
        <v>-0.84776792317048355</v>
      </c>
      <c r="S1460" s="114">
        <v>0.44994459901952027</v>
      </c>
      <c r="T1460" s="114">
        <v>-0.58165085718288323</v>
      </c>
      <c r="U1460" s="114">
        <v>0.53308743687134363</v>
      </c>
      <c r="V1460" s="114">
        <v>-0.54916882161848657</v>
      </c>
      <c r="W1460" s="36">
        <v>-0.35817575691160908</v>
      </c>
    </row>
    <row r="1461" spans="1:23" ht="19">
      <c r="A1461" s="81">
        <v>459</v>
      </c>
      <c r="B1461" s="114">
        <v>0.31308671303507629</v>
      </c>
      <c r="C1461" s="114">
        <v>0.26952823847309482</v>
      </c>
      <c r="D1461" s="114">
        <v>0.7816182775159255</v>
      </c>
      <c r="E1461" s="114">
        <v>0.66257494780437431</v>
      </c>
      <c r="F1461" s="114">
        <v>0.98645512546234926</v>
      </c>
      <c r="G1461" s="114">
        <v>0.14600505323954249</v>
      </c>
      <c r="H1461" s="114">
        <v>0.86178197524636402</v>
      </c>
      <c r="I1461" s="114">
        <v>0.14750277996453698</v>
      </c>
      <c r="J1461" s="114">
        <v>0.69132453577900899</v>
      </c>
      <c r="K1461" s="44">
        <v>0.70897894349746449</v>
      </c>
      <c r="M1461" s="37">
        <v>459</v>
      </c>
      <c r="N1461" s="114" cm="1">
        <f t="array" ref="N1461:W1461">(TRANSPOSE(MMULT(幕後結果!$AB$37:$AK$46, TRANSPOSE(N460:W460))))</f>
        <v>-0.12851276498224135</v>
      </c>
      <c r="O1461" s="114">
        <v>0.44014539107289152</v>
      </c>
      <c r="P1461" s="114">
        <v>-0.12785687306269516</v>
      </c>
      <c r="Q1461" s="114">
        <v>0.21571556630630634</v>
      </c>
      <c r="R1461" s="114">
        <v>0.93360660688567509</v>
      </c>
      <c r="S1461" s="114">
        <v>0.90862494136129579</v>
      </c>
      <c r="T1461" s="114">
        <v>2.3600521026013879</v>
      </c>
      <c r="U1461" s="114">
        <v>0.62357843759771459</v>
      </c>
      <c r="V1461" s="114">
        <v>-2.5756353113483788E-2</v>
      </c>
      <c r="W1461" s="36">
        <v>0.1198176352629996</v>
      </c>
    </row>
    <row r="1462" spans="1:23" ht="19">
      <c r="A1462" s="81">
        <v>460</v>
      </c>
      <c r="B1462" s="114">
        <v>0.21913127425191425</v>
      </c>
      <c r="C1462" s="114">
        <v>0.10360054984598333</v>
      </c>
      <c r="D1462" s="114">
        <v>0.96228435601464035</v>
      </c>
      <c r="E1462" s="114">
        <v>0.89308070153070918</v>
      </c>
      <c r="F1462" s="114">
        <v>0.65990621419018458</v>
      </c>
      <c r="G1462" s="114">
        <v>0.28760240926584513</v>
      </c>
      <c r="H1462" s="114">
        <v>6.5683962446707156E-2</v>
      </c>
      <c r="I1462" s="114">
        <v>0.99410302991478483</v>
      </c>
      <c r="J1462" s="114">
        <v>0.85309147862396051</v>
      </c>
      <c r="K1462" s="44">
        <v>0.62316978215455232</v>
      </c>
      <c r="M1462" s="37">
        <v>460</v>
      </c>
      <c r="N1462" s="114" cm="1">
        <f t="array" ref="N1462:W1462">(TRANSPOSE(MMULT(幕後結果!$AB$37:$AK$46, TRANSPOSE(N461:W461))))</f>
        <v>-1.133900743499511</v>
      </c>
      <c r="O1462" s="114">
        <v>5.7823716247818457E-3</v>
      </c>
      <c r="P1462" s="114">
        <v>-0.33020041930147237</v>
      </c>
      <c r="Q1462" s="114">
        <v>2.7258473871719952E-2</v>
      </c>
      <c r="R1462" s="114">
        <v>-0.28928952229475957</v>
      </c>
      <c r="S1462" s="114">
        <v>-0.46903908274899059</v>
      </c>
      <c r="T1462" s="114">
        <v>0.41675355452487395</v>
      </c>
      <c r="U1462" s="114">
        <v>1.4298273867769384</v>
      </c>
      <c r="V1462" s="114">
        <v>2.4022058707328116</v>
      </c>
      <c r="W1462" s="36">
        <v>0.83381045564806955</v>
      </c>
    </row>
    <row r="1463" spans="1:23" ht="19">
      <c r="A1463" s="81">
        <v>461</v>
      </c>
      <c r="B1463" s="114">
        <v>0.29382158842478612</v>
      </c>
      <c r="C1463" s="114">
        <v>0.67018453101952113</v>
      </c>
      <c r="D1463" s="114">
        <v>0.59782446195309369</v>
      </c>
      <c r="E1463" s="114">
        <v>0.67576206467423461</v>
      </c>
      <c r="F1463" s="114">
        <v>0.28426849711012014</v>
      </c>
      <c r="G1463" s="114">
        <v>0.66136588680637431</v>
      </c>
      <c r="H1463" s="114">
        <v>0.66969195803061066</v>
      </c>
      <c r="I1463" s="114">
        <v>0.4528548189997279</v>
      </c>
      <c r="J1463" s="114">
        <v>0.20530433524100555</v>
      </c>
      <c r="K1463" s="44">
        <v>0.93789783011360983</v>
      </c>
      <c r="M1463" s="37">
        <v>461</v>
      </c>
      <c r="N1463" s="114" cm="1">
        <f t="array" ref="N1463:W1463">(TRANSPOSE(MMULT(幕後結果!$AB$37:$AK$46, TRANSPOSE(N462:W462))))</f>
        <v>-1.303635001681009</v>
      </c>
      <c r="O1463" s="114">
        <v>0.65076015288648448</v>
      </c>
      <c r="P1463" s="114">
        <v>-0.18759146821491751</v>
      </c>
      <c r="Q1463" s="114">
        <v>1.7310118826194015E-2</v>
      </c>
      <c r="R1463" s="114">
        <v>-0.55027064616474619</v>
      </c>
      <c r="S1463" s="114">
        <v>0.57237982188811787</v>
      </c>
      <c r="T1463" s="114">
        <v>0.73131160198350309</v>
      </c>
      <c r="U1463" s="114">
        <v>0.13962775014497991</v>
      </c>
      <c r="V1463" s="114">
        <v>-0.74259128435041877</v>
      </c>
      <c r="W1463" s="36">
        <v>-0.6435438649627524</v>
      </c>
    </row>
    <row r="1464" spans="1:23" ht="19">
      <c r="A1464" s="81">
        <v>462</v>
      </c>
      <c r="B1464" s="114">
        <v>0.29057939823763501</v>
      </c>
      <c r="C1464" s="114">
        <v>0.64713450227410219</v>
      </c>
      <c r="D1464" s="114">
        <v>1.1715122198802108E-2</v>
      </c>
      <c r="E1464" s="114">
        <v>0.10434499727823732</v>
      </c>
      <c r="F1464" s="114">
        <v>0.33599762928950749</v>
      </c>
      <c r="G1464" s="114">
        <v>0.79331377508071577</v>
      </c>
      <c r="H1464" s="114">
        <v>0.57018694418191784</v>
      </c>
      <c r="I1464" s="114">
        <v>8.9679864998011283E-2</v>
      </c>
      <c r="J1464" s="114">
        <v>0.86223690048117319</v>
      </c>
      <c r="K1464" s="44">
        <v>0.90688662521511976</v>
      </c>
      <c r="M1464" s="37">
        <v>462</v>
      </c>
      <c r="N1464" s="114" cm="1">
        <f t="array" ref="N1464:W1464">(TRANSPOSE(MMULT(幕後結果!$AB$37:$AK$46, TRANSPOSE(N463:W463))))</f>
        <v>-7.2678876717212751E-2</v>
      </c>
      <c r="O1464" s="114">
        <v>1.1646461908032766</v>
      </c>
      <c r="P1464" s="114">
        <v>-0.64134389499670752</v>
      </c>
      <c r="Q1464" s="114">
        <v>-9.6406758744789336E-2</v>
      </c>
      <c r="R1464" s="114">
        <v>4.5566608025364372E-2</v>
      </c>
      <c r="S1464" s="114">
        <v>0.71381548630388036</v>
      </c>
      <c r="T1464" s="114">
        <v>-1.2429433370546668</v>
      </c>
      <c r="U1464" s="114">
        <v>-1.2211947789461468</v>
      </c>
      <c r="V1464" s="114">
        <v>-1.6977189393345131</v>
      </c>
      <c r="W1464" s="36">
        <v>-0.26363003831123155</v>
      </c>
    </row>
    <row r="1465" spans="1:23" ht="19">
      <c r="A1465" s="81">
        <v>463</v>
      </c>
      <c r="B1465" s="114">
        <v>0.74905144281334568</v>
      </c>
      <c r="C1465" s="114">
        <v>0.20034232137742802</v>
      </c>
      <c r="D1465" s="114">
        <v>0.5841986864304316</v>
      </c>
      <c r="E1465" s="114">
        <v>0.45013726416669742</v>
      </c>
      <c r="F1465" s="114">
        <v>0.73566168658864473</v>
      </c>
      <c r="G1465" s="114">
        <v>7.1590112794967187E-2</v>
      </c>
      <c r="H1465" s="114">
        <v>0.82041760537428821</v>
      </c>
      <c r="I1465" s="114">
        <v>0.97877449171409703</v>
      </c>
      <c r="J1465" s="114">
        <v>0.25108314780494512</v>
      </c>
      <c r="K1465" s="44">
        <v>6.2911497205700773E-2</v>
      </c>
      <c r="M1465" s="37">
        <v>463</v>
      </c>
      <c r="N1465" s="114" cm="1">
        <f t="array" ref="N1465:W1465">(TRANSPOSE(MMULT(幕後結果!$AB$37:$AK$46, TRANSPOSE(N464:W464))))</f>
        <v>0.60969271844181605</v>
      </c>
      <c r="O1465" s="114">
        <v>-1.3124425570725096</v>
      </c>
      <c r="P1465" s="114">
        <v>-0.63085727081412113</v>
      </c>
      <c r="Q1465" s="114">
        <v>-0.4386397117300897</v>
      </c>
      <c r="R1465" s="114">
        <v>-1.3055485218402256</v>
      </c>
      <c r="S1465" s="114">
        <v>-0.2861147802603784</v>
      </c>
      <c r="T1465" s="114">
        <v>0.53348451571256594</v>
      </c>
      <c r="U1465" s="114">
        <v>-0.27561194603823269</v>
      </c>
      <c r="V1465" s="114">
        <v>1.3245914396068075</v>
      </c>
      <c r="W1465" s="36">
        <v>0.81554154050050742</v>
      </c>
    </row>
    <row r="1466" spans="1:23" ht="19">
      <c r="A1466" s="81">
        <v>464</v>
      </c>
      <c r="B1466" s="114">
        <v>0.96277564393438975</v>
      </c>
      <c r="C1466" s="114">
        <v>0.24432229257627847</v>
      </c>
      <c r="D1466" s="114">
        <v>0.30866862635686143</v>
      </c>
      <c r="E1466" s="114">
        <v>0.83714751464658388</v>
      </c>
      <c r="F1466" s="114">
        <v>0.51397237610966129</v>
      </c>
      <c r="G1466" s="114">
        <v>0.95350732412176953</v>
      </c>
      <c r="H1466" s="114">
        <v>0.24055633421447165</v>
      </c>
      <c r="I1466" s="114">
        <v>0.62616236233679112</v>
      </c>
      <c r="J1466" s="114">
        <v>0.57599220139631746</v>
      </c>
      <c r="K1466" s="44">
        <v>0.42728563799150887</v>
      </c>
      <c r="M1466" s="37">
        <v>464</v>
      </c>
      <c r="N1466" s="114" cm="1">
        <f t="array" ref="N1466:W1466">(TRANSPOSE(MMULT(幕後結果!$AB$37:$AK$46, TRANSPOSE(N465:W465))))</f>
        <v>-0.44106178291387865</v>
      </c>
      <c r="O1466" s="114">
        <v>0.67551343317850709</v>
      </c>
      <c r="P1466" s="114">
        <v>-0.11123324697280734</v>
      </c>
      <c r="Q1466" s="114">
        <v>-0.68938083926527316</v>
      </c>
      <c r="R1466" s="114">
        <v>-0.46113842811525663</v>
      </c>
      <c r="S1466" s="114">
        <v>-0.21062015412128854</v>
      </c>
      <c r="T1466" s="114">
        <v>0.69521013610226934</v>
      </c>
      <c r="U1466" s="114">
        <v>-8.3892685807243184E-2</v>
      </c>
      <c r="V1466" s="114">
        <v>0.21080268480195696</v>
      </c>
      <c r="W1466" s="36">
        <v>-0.92458372798508137</v>
      </c>
    </row>
    <row r="1467" spans="1:23" ht="19">
      <c r="A1467" s="81">
        <v>465</v>
      </c>
      <c r="B1467" s="114">
        <v>0.78600488183323969</v>
      </c>
      <c r="C1467" s="114">
        <v>0.94225781241206419</v>
      </c>
      <c r="D1467" s="114">
        <v>0.27133694878696635</v>
      </c>
      <c r="E1467" s="114">
        <v>0.60446058623838739</v>
      </c>
      <c r="F1467" s="114">
        <v>0.84563854904167957</v>
      </c>
      <c r="G1467" s="114">
        <v>0.63902563060622786</v>
      </c>
      <c r="H1467" s="114">
        <v>0.72619719584253484</v>
      </c>
      <c r="I1467" s="114">
        <v>0.71987378475105035</v>
      </c>
      <c r="J1467" s="114">
        <v>0.73440145255802602</v>
      </c>
      <c r="K1467" s="44">
        <v>0.80768952212604739</v>
      </c>
      <c r="M1467" s="37">
        <v>465</v>
      </c>
      <c r="N1467" s="114" cm="1">
        <f t="array" ref="N1467:W1467">(TRANSPOSE(MMULT(幕後結果!$AB$37:$AK$46, TRANSPOSE(N466:W466))))</f>
        <v>-0.65873418011498763</v>
      </c>
      <c r="O1467" s="114">
        <v>-0.84934793042058365</v>
      </c>
      <c r="P1467" s="114">
        <v>-1.3572108380935775</v>
      </c>
      <c r="Q1467" s="114">
        <v>-0.72783663764813711</v>
      </c>
      <c r="R1467" s="114">
        <v>-0.73041652909596944</v>
      </c>
      <c r="S1467" s="114">
        <v>0.35261490768858927</v>
      </c>
      <c r="T1467" s="114">
        <v>-1.6278338948342914</v>
      </c>
      <c r="U1467" s="114">
        <v>-0.78174930980944268</v>
      </c>
      <c r="V1467" s="114">
        <v>-1.5915641134192975</v>
      </c>
      <c r="W1467" s="36">
        <v>-1.0450505598317561</v>
      </c>
    </row>
    <row r="1468" spans="1:23" ht="19">
      <c r="A1468" s="81">
        <v>466</v>
      </c>
      <c r="B1468" s="114">
        <v>0.5256042848606115</v>
      </c>
      <c r="C1468" s="114">
        <v>0.58776706103037268</v>
      </c>
      <c r="D1468" s="114">
        <v>0.28332176510636131</v>
      </c>
      <c r="E1468" s="114">
        <v>0.70188624682319589</v>
      </c>
      <c r="F1468" s="114">
        <v>0.79541227122538571</v>
      </c>
      <c r="G1468" s="114">
        <v>0.1433900628620135</v>
      </c>
      <c r="H1468" s="114">
        <v>0.56785221756988324</v>
      </c>
      <c r="I1468" s="114">
        <v>0.11835620042387074</v>
      </c>
      <c r="J1468" s="114">
        <v>0.49088861572617248</v>
      </c>
      <c r="K1468" s="44">
        <v>0.26612937298452177</v>
      </c>
      <c r="M1468" s="37">
        <v>466</v>
      </c>
      <c r="N1468" s="114" cm="1">
        <f t="array" ref="N1468:W1468">(TRANSPOSE(MMULT(幕後結果!$AB$37:$AK$46, TRANSPOSE(N467:W467))))</f>
        <v>-1.9288340445926844</v>
      </c>
      <c r="O1468" s="114">
        <v>-0.99894899008152427</v>
      </c>
      <c r="P1468" s="114">
        <v>-1.2477113127939869</v>
      </c>
      <c r="Q1468" s="114">
        <v>-1.072161505455504</v>
      </c>
      <c r="R1468" s="114">
        <v>-1.4422427809881113</v>
      </c>
      <c r="S1468" s="114">
        <v>-0.38630017678915551</v>
      </c>
      <c r="T1468" s="114">
        <v>0.40145344778709746</v>
      </c>
      <c r="U1468" s="114">
        <v>-0.63385963078174468</v>
      </c>
      <c r="V1468" s="114">
        <v>-8.8270371730996666E-2</v>
      </c>
      <c r="W1468" s="36">
        <v>0.40100805403933171</v>
      </c>
    </row>
    <row r="1469" spans="1:23" ht="19">
      <c r="A1469" s="81">
        <v>467</v>
      </c>
      <c r="B1469" s="114">
        <v>0.28075758046672994</v>
      </c>
      <c r="C1469" s="114">
        <v>0.41123312871423412</v>
      </c>
      <c r="D1469" s="114">
        <v>0.18497612706965549</v>
      </c>
      <c r="E1469" s="114">
        <v>0.91355118573770699</v>
      </c>
      <c r="F1469" s="114">
        <v>0.53465429449651047</v>
      </c>
      <c r="G1469" s="114">
        <v>0.17513054713656784</v>
      </c>
      <c r="H1469" s="114">
        <v>0.18782792877533083</v>
      </c>
      <c r="I1469" s="114">
        <v>0.60826915181232177</v>
      </c>
      <c r="J1469" s="114">
        <v>0.89052779296421702</v>
      </c>
      <c r="K1469" s="44">
        <v>0.11360870259997258</v>
      </c>
      <c r="M1469" s="37">
        <v>467</v>
      </c>
      <c r="N1469" s="114" cm="1">
        <f t="array" ref="N1469:W1469">(TRANSPOSE(MMULT(幕後結果!$AB$37:$AK$46, TRANSPOSE(N468:W468))))</f>
        <v>-0.33753891213553822</v>
      </c>
      <c r="O1469" s="114">
        <v>-9.4723956683051905E-2</v>
      </c>
      <c r="P1469" s="114">
        <v>-1.3267849366062572</v>
      </c>
      <c r="Q1469" s="114">
        <v>1.1488470497646612</v>
      </c>
      <c r="R1469" s="114">
        <v>-1.9596471443700343</v>
      </c>
      <c r="S1469" s="114">
        <v>-0.72722935173941683</v>
      </c>
      <c r="T1469" s="114">
        <v>0.10820340022580144</v>
      </c>
      <c r="U1469" s="114">
        <v>0.28149947777732776</v>
      </c>
      <c r="V1469" s="114">
        <v>-1.542091838994291</v>
      </c>
      <c r="W1469" s="36">
        <v>-0.81397363796670175</v>
      </c>
    </row>
    <row r="1470" spans="1:23" ht="19">
      <c r="A1470" s="81">
        <v>468</v>
      </c>
      <c r="B1470" s="114">
        <v>0.8532648323448635</v>
      </c>
      <c r="C1470" s="114">
        <v>1.557189574774398E-2</v>
      </c>
      <c r="D1470" s="114">
        <v>0.76826789562649567</v>
      </c>
      <c r="E1470" s="114">
        <v>0.61510588341900863</v>
      </c>
      <c r="F1470" s="114">
        <v>0.80381480825806384</v>
      </c>
      <c r="G1470" s="114">
        <v>0.56490052519765688</v>
      </c>
      <c r="H1470" s="114">
        <v>0.30197661806205223</v>
      </c>
      <c r="I1470" s="114">
        <v>0.6259155035745938</v>
      </c>
      <c r="J1470" s="114">
        <v>0.21770148264039579</v>
      </c>
      <c r="K1470" s="44">
        <v>0.47752174975543116</v>
      </c>
      <c r="M1470" s="37">
        <v>468</v>
      </c>
      <c r="N1470" s="114" cm="1">
        <f t="array" ref="N1470:W1470">(TRANSPOSE(MMULT(幕後結果!$AB$37:$AK$46, TRANSPOSE(N469:W469))))</f>
        <v>-1.0583315434448941</v>
      </c>
      <c r="O1470" s="114">
        <v>-0.38009355521815896</v>
      </c>
      <c r="P1470" s="114">
        <v>-0.3555098118835826</v>
      </c>
      <c r="Q1470" s="114">
        <v>1.0934369214284241</v>
      </c>
      <c r="R1470" s="114">
        <v>0.50223342568737239</v>
      </c>
      <c r="S1470" s="114">
        <v>-0.56512492053272867</v>
      </c>
      <c r="T1470" s="114">
        <v>0.11574076340486084</v>
      </c>
      <c r="U1470" s="114">
        <v>-0.18689309763735545</v>
      </c>
      <c r="V1470" s="114">
        <v>-0.50708848675122598</v>
      </c>
      <c r="W1470" s="36">
        <v>-0.36294114495302532</v>
      </c>
    </row>
    <row r="1471" spans="1:23" ht="19">
      <c r="A1471" s="81">
        <v>469</v>
      </c>
      <c r="B1471" s="114">
        <v>2.2337784287693507E-2</v>
      </c>
      <c r="C1471" s="114">
        <v>0.70547957508954129</v>
      </c>
      <c r="D1471" s="114">
        <v>0.45096123853174586</v>
      </c>
      <c r="E1471" s="114">
        <v>0.47118653407789535</v>
      </c>
      <c r="F1471" s="114">
        <v>0.99696284045229278</v>
      </c>
      <c r="G1471" s="114">
        <v>0.70837427944888232</v>
      </c>
      <c r="H1471" s="114">
        <v>0.2219127834230088</v>
      </c>
      <c r="I1471" s="114">
        <v>2.7036613012092481E-3</v>
      </c>
      <c r="J1471" s="114">
        <v>0.48422816546221781</v>
      </c>
      <c r="K1471" s="44">
        <v>0.66825713719994617</v>
      </c>
      <c r="M1471" s="37">
        <v>469</v>
      </c>
      <c r="N1471" s="114" cm="1">
        <f t="array" ref="N1471:W1471">(TRANSPOSE(MMULT(幕後結果!$AB$37:$AK$46, TRANSPOSE(N470:W470))))</f>
        <v>-0.417149308752301</v>
      </c>
      <c r="O1471" s="114">
        <v>2.3909811025044325</v>
      </c>
      <c r="P1471" s="114">
        <v>0.42334325231759629</v>
      </c>
      <c r="Q1471" s="114">
        <v>9.4997963420210829E-2</v>
      </c>
      <c r="R1471" s="114">
        <v>0.68981012358776606</v>
      </c>
      <c r="S1471" s="114">
        <v>1.6572157833814591</v>
      </c>
      <c r="T1471" s="114">
        <v>0.70650449748949773</v>
      </c>
      <c r="U1471" s="114">
        <v>0.73141312202601905</v>
      </c>
      <c r="V1471" s="114">
        <v>-1.4946422283357359</v>
      </c>
      <c r="W1471" s="36">
        <v>0.26241207516807957</v>
      </c>
    </row>
    <row r="1472" spans="1:23" ht="19">
      <c r="A1472" s="81">
        <v>470</v>
      </c>
      <c r="B1472" s="114">
        <v>0.48074106458863741</v>
      </c>
      <c r="C1472" s="114">
        <v>0.7083604248102997</v>
      </c>
      <c r="D1472" s="114">
        <v>0.62674398221562799</v>
      </c>
      <c r="E1472" s="114">
        <v>0.94825468136769731</v>
      </c>
      <c r="F1472" s="114">
        <v>1.798971351545231E-2</v>
      </c>
      <c r="G1472" s="114">
        <v>0.81787520356286714</v>
      </c>
      <c r="H1472" s="114">
        <v>0.83872644835581789</v>
      </c>
      <c r="I1472" s="114">
        <v>0.32783394859651738</v>
      </c>
      <c r="J1472" s="114">
        <v>0.91800581835997397</v>
      </c>
      <c r="K1472" s="44">
        <v>0.29224945167920846</v>
      </c>
      <c r="M1472" s="37">
        <v>470</v>
      </c>
      <c r="N1472" s="114" cm="1">
        <f t="array" ref="N1472:W1472">(TRANSPOSE(MMULT(幕後結果!$AB$37:$AK$46, TRANSPOSE(N471:W471))))</f>
        <v>2.1581119175154955</v>
      </c>
      <c r="O1472" s="114">
        <v>0.49376892368888226</v>
      </c>
      <c r="P1472" s="114">
        <v>0.81473377171528882</v>
      </c>
      <c r="Q1472" s="114">
        <v>0.97095296444882828</v>
      </c>
      <c r="R1472" s="114">
        <v>3.1026098367816699</v>
      </c>
      <c r="S1472" s="114">
        <v>0.35624181477363737</v>
      </c>
      <c r="T1472" s="114">
        <v>0.5313403881064358</v>
      </c>
      <c r="U1472" s="114">
        <v>1.5112517915405432</v>
      </c>
      <c r="V1472" s="114">
        <v>2.8228420531403451</v>
      </c>
      <c r="W1472" s="36">
        <v>1.8907034245428151</v>
      </c>
    </row>
    <row r="1473" spans="1:23" ht="19">
      <c r="A1473" s="81">
        <v>471</v>
      </c>
      <c r="B1473" s="114">
        <v>0.35340950353712342</v>
      </c>
      <c r="C1473" s="114">
        <v>0.49006524223999492</v>
      </c>
      <c r="D1473" s="114">
        <v>0.85458052120864347</v>
      </c>
      <c r="E1473" s="114">
        <v>0.65509797100466627</v>
      </c>
      <c r="F1473" s="114">
        <v>0.36547738275287966</v>
      </c>
      <c r="G1473" s="114">
        <v>6.7581460352702516E-2</v>
      </c>
      <c r="H1473" s="114">
        <v>0.59776897152805342</v>
      </c>
      <c r="I1473" s="114">
        <v>0.94136519136991792</v>
      </c>
      <c r="J1473" s="114">
        <v>0.94568977345796568</v>
      </c>
      <c r="K1473" s="44">
        <v>0.63681982975970342</v>
      </c>
      <c r="M1473" s="37">
        <v>471</v>
      </c>
      <c r="N1473" s="114" cm="1">
        <f t="array" ref="N1473:W1473">(TRANSPOSE(MMULT(幕後結果!$AB$37:$AK$46, TRANSPOSE(N472:W472))))</f>
        <v>-0.22274291802218316</v>
      </c>
      <c r="O1473" s="114">
        <v>0.27412529425999388</v>
      </c>
      <c r="P1473" s="114">
        <v>0.36991396393460252</v>
      </c>
      <c r="Q1473" s="114">
        <v>0.53610802179664363</v>
      </c>
      <c r="R1473" s="114">
        <v>-0.66723779237816538</v>
      </c>
      <c r="S1473" s="114">
        <v>-0.15893119804542805</v>
      </c>
      <c r="T1473" s="114">
        <v>0.60639077682320364</v>
      </c>
      <c r="U1473" s="114">
        <v>0.27766967640684576</v>
      </c>
      <c r="V1473" s="114">
        <v>-0.34396091525172889</v>
      </c>
      <c r="W1473" s="36">
        <v>1.1433316311708874</v>
      </c>
    </row>
    <row r="1474" spans="1:23" ht="19">
      <c r="A1474" s="81">
        <v>472</v>
      </c>
      <c r="B1474" s="114">
        <v>0.55756989994825568</v>
      </c>
      <c r="C1474" s="114">
        <v>0.70464139841830509</v>
      </c>
      <c r="D1474" s="114">
        <v>0.99334716632543718</v>
      </c>
      <c r="E1474" s="114">
        <v>0.9014810837440137</v>
      </c>
      <c r="F1474" s="114">
        <v>0.14210456357931567</v>
      </c>
      <c r="G1474" s="114">
        <v>1.5768022151352312E-4</v>
      </c>
      <c r="H1474" s="114">
        <v>0.79083400454903674</v>
      </c>
      <c r="I1474" s="114">
        <v>0.49618674024076315</v>
      </c>
      <c r="J1474" s="114">
        <v>0.5278577602321779</v>
      </c>
      <c r="K1474" s="44">
        <v>0.32489598315838442</v>
      </c>
      <c r="M1474" s="37">
        <v>472</v>
      </c>
      <c r="N1474" s="114" cm="1">
        <f t="array" ref="N1474:W1474">(TRANSPOSE(MMULT(幕後結果!$AB$37:$AK$46, TRANSPOSE(N473:W473))))</f>
        <v>-0.42598412101951483</v>
      </c>
      <c r="O1474" s="114">
        <v>-0.83889463678493759</v>
      </c>
      <c r="P1474" s="114">
        <v>-0.19924715634724838</v>
      </c>
      <c r="Q1474" s="114">
        <v>0.37628863022336489</v>
      </c>
      <c r="R1474" s="114">
        <v>-1.099760896900388</v>
      </c>
      <c r="S1474" s="114">
        <v>-0.56436043915874334</v>
      </c>
      <c r="T1474" s="114">
        <v>-2.8161974328130195</v>
      </c>
      <c r="U1474" s="114">
        <v>-0.12218275788426761</v>
      </c>
      <c r="V1474" s="114">
        <v>-0.45880876198626541</v>
      </c>
      <c r="W1474" s="36">
        <v>-0.71714598746707647</v>
      </c>
    </row>
    <row r="1475" spans="1:23" ht="19">
      <c r="A1475" s="81">
        <v>473</v>
      </c>
      <c r="B1475" s="114">
        <v>0.49905906457252724</v>
      </c>
      <c r="C1475" s="114">
        <v>0.36380934208244931</v>
      </c>
      <c r="D1475" s="114">
        <v>0.47100989193956866</v>
      </c>
      <c r="E1475" s="114">
        <v>0.33137544941531649</v>
      </c>
      <c r="F1475" s="114">
        <v>0.24133536816097556</v>
      </c>
      <c r="G1475" s="114">
        <v>0.36273194908023676</v>
      </c>
      <c r="H1475" s="114">
        <v>1.6621476859622231E-2</v>
      </c>
      <c r="I1475" s="114">
        <v>0.16001684319320097</v>
      </c>
      <c r="J1475" s="114">
        <v>0.12706108079038136</v>
      </c>
      <c r="K1475" s="44">
        <v>0.64562631789020242</v>
      </c>
      <c r="M1475" s="37">
        <v>473</v>
      </c>
      <c r="N1475" s="114" cm="1">
        <f t="array" ref="N1475:W1475">(TRANSPOSE(MMULT(幕後結果!$AB$37:$AK$46, TRANSPOSE(N474:W474))))</f>
        <v>1.414943195350711</v>
      </c>
      <c r="O1475" s="114">
        <v>-1.392935174936017</v>
      </c>
      <c r="P1475" s="114">
        <v>0.72515541981458154</v>
      </c>
      <c r="Q1475" s="114">
        <v>-0.16827535441572977</v>
      </c>
      <c r="R1475" s="114">
        <v>-0.81908867760713688</v>
      </c>
      <c r="S1475" s="114">
        <v>-1.5668392389435166</v>
      </c>
      <c r="T1475" s="114">
        <v>-9.8864492728324316E-2</v>
      </c>
      <c r="U1475" s="114">
        <v>0.32122067045612401</v>
      </c>
      <c r="V1475" s="114">
        <v>0.52845354606412087</v>
      </c>
      <c r="W1475" s="36">
        <v>-1.3545510322519247</v>
      </c>
    </row>
    <row r="1476" spans="1:23" ht="19">
      <c r="A1476" s="81">
        <v>474</v>
      </c>
      <c r="B1476" s="114">
        <v>0.9189103957605691</v>
      </c>
      <c r="C1476" s="114">
        <v>0.93745191098294867</v>
      </c>
      <c r="D1476" s="114">
        <v>0.28951010327976623</v>
      </c>
      <c r="E1476" s="114">
        <v>0.71057310449317157</v>
      </c>
      <c r="F1476" s="114">
        <v>0.91181490059176218</v>
      </c>
      <c r="G1476" s="114">
        <v>0.12189926341732438</v>
      </c>
      <c r="H1476" s="114">
        <v>0.84827865842341921</v>
      </c>
      <c r="I1476" s="114">
        <v>0.88303079333934065</v>
      </c>
      <c r="J1476" s="114">
        <v>0.23177736763158885</v>
      </c>
      <c r="K1476" s="44">
        <v>0.68432035997015372</v>
      </c>
      <c r="M1476" s="37">
        <v>474</v>
      </c>
      <c r="N1476" s="114" cm="1">
        <f t="array" ref="N1476:W1476">(TRANSPOSE(MMULT(幕後結果!$AB$37:$AK$46, TRANSPOSE(N475:W475))))</f>
        <v>-1.4732759963756015</v>
      </c>
      <c r="O1476" s="114">
        <v>-1.6468510014024875</v>
      </c>
      <c r="P1476" s="114">
        <v>-0.22715687673130669</v>
      </c>
      <c r="Q1476" s="114">
        <v>-0.38861597869174891</v>
      </c>
      <c r="R1476" s="114">
        <v>-0.76250864442073107</v>
      </c>
      <c r="S1476" s="114">
        <v>-0.50226561549515591</v>
      </c>
      <c r="T1476" s="114">
        <v>2.2223267950547601</v>
      </c>
      <c r="U1476" s="114">
        <v>-1.2628752671450183</v>
      </c>
      <c r="V1476" s="114">
        <v>1.3528849292453839</v>
      </c>
      <c r="W1476" s="36">
        <v>-0.38295268818792555</v>
      </c>
    </row>
    <row r="1477" spans="1:23" ht="19">
      <c r="A1477" s="81">
        <v>475</v>
      </c>
      <c r="B1477" s="114">
        <v>0.81115555258910366</v>
      </c>
      <c r="C1477" s="114">
        <v>0.3138749418760638</v>
      </c>
      <c r="D1477" s="114">
        <v>0.46519132958673048</v>
      </c>
      <c r="E1477" s="114">
        <v>0.44262406619060735</v>
      </c>
      <c r="F1477" s="114">
        <v>1.5449595396843652E-3</v>
      </c>
      <c r="G1477" s="114">
        <v>6.2542329944839548E-2</v>
      </c>
      <c r="H1477" s="114">
        <v>0.60563122374544465</v>
      </c>
      <c r="I1477" s="114">
        <v>9.3701462103236599E-2</v>
      </c>
      <c r="J1477" s="114">
        <v>0.46693943850630704</v>
      </c>
      <c r="K1477" s="44">
        <v>0.54341058683074817</v>
      </c>
      <c r="M1477" s="37">
        <v>475</v>
      </c>
      <c r="N1477" s="114" cm="1">
        <f t="array" ref="N1477:W1477">(TRANSPOSE(MMULT(幕後結果!$AB$37:$AK$46, TRANSPOSE(N476:W476))))</f>
        <v>-8.4689376346666605E-3</v>
      </c>
      <c r="O1477" s="114">
        <v>2.5140360278648908</v>
      </c>
      <c r="P1477" s="114">
        <v>-0.54671396338861999</v>
      </c>
      <c r="Q1477" s="114">
        <v>-0.1654011431091878</v>
      </c>
      <c r="R1477" s="114">
        <v>2.3376229220064082</v>
      </c>
      <c r="S1477" s="114">
        <v>7.0875274510082908E-2</v>
      </c>
      <c r="T1477" s="114">
        <v>-0.98252863128400025</v>
      </c>
      <c r="U1477" s="114">
        <v>-0.10254138018502462</v>
      </c>
      <c r="V1477" s="114">
        <v>1.1542840774512906</v>
      </c>
      <c r="W1477" s="36">
        <v>1.2546784881600834</v>
      </c>
    </row>
    <row r="1478" spans="1:23" ht="19">
      <c r="A1478" s="81">
        <v>476</v>
      </c>
      <c r="B1478" s="114">
        <v>0.76334853014297477</v>
      </c>
      <c r="C1478" s="114">
        <v>0.4946525689815735</v>
      </c>
      <c r="D1478" s="114">
        <v>0.12331944940159101</v>
      </c>
      <c r="E1478" s="114">
        <v>0.90736864239238768</v>
      </c>
      <c r="F1478" s="114">
        <v>0.39844436693323493</v>
      </c>
      <c r="G1478" s="114">
        <v>0.83426724639672667</v>
      </c>
      <c r="H1478" s="114">
        <v>0.77871596340592708</v>
      </c>
      <c r="I1478" s="114">
        <v>0.3435713336293702</v>
      </c>
      <c r="J1478" s="114">
        <v>0.8736207657057089</v>
      </c>
      <c r="K1478" s="44">
        <v>0.67554256061103923</v>
      </c>
      <c r="M1478" s="37">
        <v>476</v>
      </c>
      <c r="N1478" s="114" cm="1">
        <f t="array" ref="N1478:W1478">(TRANSPOSE(MMULT(幕後結果!$AB$37:$AK$46, TRANSPOSE(N477:W477))))</f>
        <v>0.86295706819034312</v>
      </c>
      <c r="O1478" s="114">
        <v>0.22667629735990388</v>
      </c>
      <c r="P1478" s="114">
        <v>0.27097612960699363</v>
      </c>
      <c r="Q1478" s="114">
        <v>-0.2064837632591438</v>
      </c>
      <c r="R1478" s="114">
        <v>-0.90854769131169433</v>
      </c>
      <c r="S1478" s="114">
        <v>-0.90209446584959196</v>
      </c>
      <c r="T1478" s="114">
        <v>-1.2141092664970428</v>
      </c>
      <c r="U1478" s="114">
        <v>-0.24350155713447666</v>
      </c>
      <c r="V1478" s="114">
        <v>-0.78994972288183452</v>
      </c>
      <c r="W1478" s="36">
        <v>-0.75806744426398109</v>
      </c>
    </row>
    <row r="1479" spans="1:23" ht="19">
      <c r="A1479" s="81">
        <v>477</v>
      </c>
      <c r="B1479" s="114">
        <v>0.74271671792170846</v>
      </c>
      <c r="C1479" s="114">
        <v>0.34194793811908042</v>
      </c>
      <c r="D1479" s="114">
        <v>0.18470226809823975</v>
      </c>
      <c r="E1479" s="114">
        <v>0.62132863647993908</v>
      </c>
      <c r="F1479" s="114">
        <v>0.76825294073353589</v>
      </c>
      <c r="G1479" s="114">
        <v>0.97921310090523273</v>
      </c>
      <c r="H1479" s="114">
        <v>0.28137000961653302</v>
      </c>
      <c r="I1479" s="114">
        <v>0.77984616955163633</v>
      </c>
      <c r="J1479" s="114">
        <v>0.28365263646458905</v>
      </c>
      <c r="K1479" s="44">
        <v>0.53277063035910444</v>
      </c>
      <c r="M1479" s="37">
        <v>477</v>
      </c>
      <c r="N1479" s="114" cm="1">
        <f t="array" ref="N1479:W1479">(TRANSPOSE(MMULT(幕後結果!$AB$37:$AK$46, TRANSPOSE(N478:W478))))</f>
        <v>0.95841280139478047</v>
      </c>
      <c r="O1479" s="114">
        <v>0.59185526463636595</v>
      </c>
      <c r="P1479" s="114">
        <v>2.2303771378435258</v>
      </c>
      <c r="Q1479" s="114">
        <v>0.80848448729709632</v>
      </c>
      <c r="R1479" s="114">
        <v>0.68513940044193022</v>
      </c>
      <c r="S1479" s="114">
        <v>0.38452918635636046</v>
      </c>
      <c r="T1479" s="114">
        <v>-2.041313977369112</v>
      </c>
      <c r="U1479" s="114">
        <v>0.29650330172035766</v>
      </c>
      <c r="V1479" s="114">
        <v>-0.53373598146851409</v>
      </c>
      <c r="W1479" s="36">
        <v>1.083975985162962</v>
      </c>
    </row>
    <row r="1480" spans="1:23" ht="19">
      <c r="A1480" s="81">
        <v>478</v>
      </c>
      <c r="B1480" s="114">
        <v>0.8726866196852614</v>
      </c>
      <c r="C1480" s="114">
        <v>0.68550719206684763</v>
      </c>
      <c r="D1480" s="114">
        <v>0.94520822912580416</v>
      </c>
      <c r="E1480" s="114">
        <v>0.6470276243483648</v>
      </c>
      <c r="F1480" s="114">
        <v>0.57314100630821674</v>
      </c>
      <c r="G1480" s="114">
        <v>0.34201574844840366</v>
      </c>
      <c r="H1480" s="114">
        <v>0.30162521350761873</v>
      </c>
      <c r="I1480" s="114">
        <v>0.54356906023331164</v>
      </c>
      <c r="J1480" s="114">
        <v>0.39486639823359115</v>
      </c>
      <c r="K1480" s="44">
        <v>0.32091962250119277</v>
      </c>
      <c r="M1480" s="37">
        <v>478</v>
      </c>
      <c r="N1480" s="114" cm="1">
        <f t="array" ref="N1480:W1480">(TRANSPOSE(MMULT(幕後結果!$AB$37:$AK$46, TRANSPOSE(N479:W479))))</f>
        <v>-0.81249400232118285</v>
      </c>
      <c r="O1480" s="114">
        <v>-0.69240683533194702</v>
      </c>
      <c r="P1480" s="114">
        <v>1.6763717093955854E-2</v>
      </c>
      <c r="Q1480" s="114">
        <v>1.2551410844049116</v>
      </c>
      <c r="R1480" s="114">
        <v>0.46248822374652609</v>
      </c>
      <c r="S1480" s="114">
        <v>-0.79771125644991925</v>
      </c>
      <c r="T1480" s="114">
        <v>-2.1549775782918446E-2</v>
      </c>
      <c r="U1480" s="114">
        <v>1.3156552919349958</v>
      </c>
      <c r="V1480" s="114">
        <v>-0.37897625060516726</v>
      </c>
      <c r="W1480" s="36">
        <v>-0.32352347929477998</v>
      </c>
    </row>
    <row r="1481" spans="1:23" ht="19">
      <c r="A1481" s="81">
        <v>479</v>
      </c>
      <c r="B1481" s="114">
        <v>0.35826273678694465</v>
      </c>
      <c r="C1481" s="114">
        <v>0.70989368666584873</v>
      </c>
      <c r="D1481" s="114">
        <v>0.97169145655294042</v>
      </c>
      <c r="E1481" s="114">
        <v>0.23539781891475875</v>
      </c>
      <c r="F1481" s="114">
        <v>0.25495361280961903</v>
      </c>
      <c r="G1481" s="114">
        <v>0.16160510428942132</v>
      </c>
      <c r="H1481" s="114">
        <v>0.40817101191454075</v>
      </c>
      <c r="I1481" s="114">
        <v>0.6835609315950002</v>
      </c>
      <c r="J1481" s="114">
        <v>0.11516420543424299</v>
      </c>
      <c r="K1481" s="44">
        <v>0.28308084934918987</v>
      </c>
      <c r="M1481" s="37">
        <v>479</v>
      </c>
      <c r="N1481" s="114" cm="1">
        <f t="array" ref="N1481:W1481">(TRANSPOSE(MMULT(幕後結果!$AB$37:$AK$46, TRANSPOSE(N480:W480))))</f>
        <v>-0.49763578957764387</v>
      </c>
      <c r="O1481" s="114">
        <v>-1.1002309882080252</v>
      </c>
      <c r="P1481" s="114">
        <v>-1.2458735005223223</v>
      </c>
      <c r="Q1481" s="114">
        <v>-1.5434506438976792</v>
      </c>
      <c r="R1481" s="114">
        <v>0.27266804363429564</v>
      </c>
      <c r="S1481" s="114">
        <v>-0.50030623406172858</v>
      </c>
      <c r="T1481" s="114">
        <v>-1.8414239655975608</v>
      </c>
      <c r="U1481" s="114">
        <v>-0.53904464606428504</v>
      </c>
      <c r="V1481" s="114">
        <v>1.2545908079291797</v>
      </c>
      <c r="W1481" s="36">
        <v>-9.8645737299877467E-2</v>
      </c>
    </row>
    <row r="1482" spans="1:23" ht="19">
      <c r="A1482" s="81">
        <v>480</v>
      </c>
      <c r="B1482" s="114">
        <v>2.9548617877447558E-2</v>
      </c>
      <c r="C1482" s="114">
        <v>6.3471757930206651E-2</v>
      </c>
      <c r="D1482" s="114">
        <v>0.6479476731311764</v>
      </c>
      <c r="E1482" s="114">
        <v>7.0442734573616939E-4</v>
      </c>
      <c r="F1482" s="114">
        <v>0.61475370052486511</v>
      </c>
      <c r="G1482" s="114">
        <v>0.54505198920968501</v>
      </c>
      <c r="H1482" s="114">
        <v>0.77787546745085412</v>
      </c>
      <c r="I1482" s="114">
        <v>1.7488061432133328E-2</v>
      </c>
      <c r="J1482" s="114">
        <v>5.6450964901770817E-3</v>
      </c>
      <c r="K1482" s="44">
        <v>0.28118647345394598</v>
      </c>
      <c r="M1482" s="37">
        <v>480</v>
      </c>
      <c r="N1482" s="114" cm="1">
        <f t="array" ref="N1482:W1482">(TRANSPOSE(MMULT(幕後結果!$AB$37:$AK$46, TRANSPOSE(N481:W481))))</f>
        <v>-0.19463001718889061</v>
      </c>
      <c r="O1482" s="114">
        <v>-0.43958153043823345</v>
      </c>
      <c r="P1482" s="114">
        <v>0.22960738686673679</v>
      </c>
      <c r="Q1482" s="114">
        <v>1.8694363008370769</v>
      </c>
      <c r="R1482" s="114">
        <v>1.6898924567949762</v>
      </c>
      <c r="S1482" s="114">
        <v>1.1287174872000942</v>
      </c>
      <c r="T1482" s="114">
        <v>-1.3802123205567587</v>
      </c>
      <c r="U1482" s="114">
        <v>0.54165999019240474</v>
      </c>
      <c r="V1482" s="114">
        <v>-2.3890803050071283E-2</v>
      </c>
      <c r="W1482" s="36">
        <v>2.9878684017718635E-2</v>
      </c>
    </row>
    <row r="1483" spans="1:23" ht="19">
      <c r="A1483" s="81">
        <v>481</v>
      </c>
      <c r="B1483" s="114">
        <v>0.13013034010006219</v>
      </c>
      <c r="C1483" s="114">
        <v>6.1399997115208382E-2</v>
      </c>
      <c r="D1483" s="114">
        <v>0.13629157023807514</v>
      </c>
      <c r="E1483" s="114">
        <v>0.73775818572854002</v>
      </c>
      <c r="F1483" s="114">
        <v>0.15899445621461417</v>
      </c>
      <c r="G1483" s="114">
        <v>0.36329771946959188</v>
      </c>
      <c r="H1483" s="114">
        <v>0.18439294030614595</v>
      </c>
      <c r="I1483" s="114">
        <v>0.59569197026875975</v>
      </c>
      <c r="J1483" s="114">
        <v>0.58173572994876355</v>
      </c>
      <c r="K1483" s="44">
        <v>0.31500291136307634</v>
      </c>
      <c r="M1483" s="37">
        <v>481</v>
      </c>
      <c r="N1483" s="114" cm="1">
        <f t="array" ref="N1483:W1483">(TRANSPOSE(MMULT(幕後結果!$AB$37:$AK$46, TRANSPOSE(N482:W482))))</f>
        <v>-0.77074188208076211</v>
      </c>
      <c r="O1483" s="114">
        <v>-2.1413399242830637</v>
      </c>
      <c r="P1483" s="114">
        <v>-1.432509037015155</v>
      </c>
      <c r="Q1483" s="114">
        <v>-9.9701913164949918E-2</v>
      </c>
      <c r="R1483" s="114">
        <v>-0.35714149346756213</v>
      </c>
      <c r="S1483" s="114">
        <v>-2.1602752459103307</v>
      </c>
      <c r="T1483" s="114">
        <v>0.26518723300873842</v>
      </c>
      <c r="U1483" s="114">
        <v>-2.1279792202669432</v>
      </c>
      <c r="V1483" s="114">
        <v>-1.7134552693522298</v>
      </c>
      <c r="W1483" s="36">
        <v>-1.5053709267208788</v>
      </c>
    </row>
    <row r="1484" spans="1:23" ht="19">
      <c r="A1484" s="81">
        <v>482</v>
      </c>
      <c r="B1484" s="114">
        <v>0.23403995824759982</v>
      </c>
      <c r="C1484" s="114">
        <v>0.33214480560707949</v>
      </c>
      <c r="D1484" s="114">
        <v>3.0385456590897864E-2</v>
      </c>
      <c r="E1484" s="114">
        <v>0.29846353123462821</v>
      </c>
      <c r="F1484" s="114">
        <v>6.7238138677601311E-2</v>
      </c>
      <c r="G1484" s="114">
        <v>0.1350223754138562</v>
      </c>
      <c r="H1484" s="114">
        <v>0.35644096529267344</v>
      </c>
      <c r="I1484" s="114">
        <v>0.72372847226729742</v>
      </c>
      <c r="J1484" s="114">
        <v>9.2041387462351798E-2</v>
      </c>
      <c r="K1484" s="44">
        <v>3.8707650351592182E-2</v>
      </c>
      <c r="M1484" s="37">
        <v>482</v>
      </c>
      <c r="N1484" s="114" cm="1">
        <f t="array" ref="N1484:W1484">(TRANSPOSE(MMULT(幕後結果!$AB$37:$AK$46, TRANSPOSE(N483:W483))))</f>
        <v>0.83118587735250571</v>
      </c>
      <c r="O1484" s="114">
        <v>-1.112624907256371</v>
      </c>
      <c r="P1484" s="114">
        <v>-0.46963217924204653</v>
      </c>
      <c r="Q1484" s="114">
        <v>0.30809484671578552</v>
      </c>
      <c r="R1484" s="114">
        <v>0.24777367323167585</v>
      </c>
      <c r="S1484" s="114">
        <v>-1.4258842117974706</v>
      </c>
      <c r="T1484" s="114">
        <v>-0.82977436561178597</v>
      </c>
      <c r="U1484" s="114">
        <v>4.915104671038463E-2</v>
      </c>
      <c r="V1484" s="114">
        <v>4.7973267354470508E-2</v>
      </c>
      <c r="W1484" s="36">
        <v>-0.76251353819073808</v>
      </c>
    </row>
    <row r="1485" spans="1:23" ht="19">
      <c r="A1485" s="81">
        <v>483</v>
      </c>
      <c r="B1485" s="114">
        <v>0.60457923543294778</v>
      </c>
      <c r="C1485" s="114">
        <v>0.43810050111224408</v>
      </c>
      <c r="D1485" s="114">
        <v>0.32728837270861999</v>
      </c>
      <c r="E1485" s="114">
        <v>0.33774138647063334</v>
      </c>
      <c r="F1485" s="114">
        <v>0.38280599570861273</v>
      </c>
      <c r="G1485" s="114">
        <v>2.4521025014821118E-2</v>
      </c>
      <c r="H1485" s="114">
        <v>0.34339579064175907</v>
      </c>
      <c r="I1485" s="114">
        <v>0.7539876339308027</v>
      </c>
      <c r="J1485" s="114">
        <v>0.61337643394284558</v>
      </c>
      <c r="K1485" s="44">
        <v>7.1704353204470772E-2</v>
      </c>
      <c r="M1485" s="37">
        <v>483</v>
      </c>
      <c r="N1485" s="114" cm="1">
        <f t="array" ref="N1485:W1485">(TRANSPOSE(MMULT(幕後結果!$AB$37:$AK$46, TRANSPOSE(N484:W484))))</f>
        <v>-1.5321537843048261</v>
      </c>
      <c r="O1485" s="114">
        <v>-0.13617438751790559</v>
      </c>
      <c r="P1485" s="114">
        <v>-0.2824357352438216</v>
      </c>
      <c r="Q1485" s="114">
        <v>0.12290519049067494</v>
      </c>
      <c r="R1485" s="114">
        <v>-1.1706095245325472</v>
      </c>
      <c r="S1485" s="114">
        <v>-3.6798947242027064E-2</v>
      </c>
      <c r="T1485" s="114">
        <v>-1.2800898998435049</v>
      </c>
      <c r="U1485" s="114">
        <v>-0.20289547809875991</v>
      </c>
      <c r="V1485" s="114">
        <v>-1.0847440470540859</v>
      </c>
      <c r="W1485" s="36">
        <v>-1.4992031966564028</v>
      </c>
    </row>
    <row r="1486" spans="1:23" ht="19">
      <c r="A1486" s="81">
        <v>484</v>
      </c>
      <c r="B1486" s="114">
        <v>0.80437774180875032</v>
      </c>
      <c r="C1486" s="114">
        <v>0.40089675387113455</v>
      </c>
      <c r="D1486" s="114">
        <v>0.41920934981573121</v>
      </c>
      <c r="E1486" s="114">
        <v>0.19573108264286865</v>
      </c>
      <c r="F1486" s="114">
        <v>0.9448681733335953</v>
      </c>
      <c r="G1486" s="114">
        <v>0.32602386118628734</v>
      </c>
      <c r="H1486" s="114">
        <v>0.37284160707915137</v>
      </c>
      <c r="I1486" s="114">
        <v>0.33930617950623421</v>
      </c>
      <c r="J1486" s="114">
        <v>0.72869489948488098</v>
      </c>
      <c r="K1486" s="44">
        <v>0.74862077284890338</v>
      </c>
      <c r="M1486" s="37">
        <v>484</v>
      </c>
      <c r="N1486" s="114" cm="1">
        <f t="array" ref="N1486:W1486">(TRANSPOSE(MMULT(幕後結果!$AB$37:$AK$46, TRANSPOSE(N485:W485))))</f>
        <v>-1.2448633263273137</v>
      </c>
      <c r="O1486" s="114">
        <v>0.36319160905898146</v>
      </c>
      <c r="P1486" s="114">
        <v>0.78480444067926791</v>
      </c>
      <c r="Q1486" s="114">
        <v>1.2756552544045641</v>
      </c>
      <c r="R1486" s="114">
        <v>6.4958056766167005E-2</v>
      </c>
      <c r="S1486" s="114">
        <v>1.0328129247266564</v>
      </c>
      <c r="T1486" s="114">
        <v>-5.1274376205652505E-2</v>
      </c>
      <c r="U1486" s="114">
        <v>0.64603665835517365</v>
      </c>
      <c r="V1486" s="114">
        <v>-7.4046325128320378E-2</v>
      </c>
      <c r="W1486" s="36">
        <v>-0.30752422511970423</v>
      </c>
    </row>
    <row r="1487" spans="1:23" ht="19">
      <c r="A1487" s="81">
        <v>485</v>
      </c>
      <c r="B1487" s="114">
        <v>0.44608970943196824</v>
      </c>
      <c r="C1487" s="114">
        <v>0.99583782281112754</v>
      </c>
      <c r="D1487" s="114">
        <v>0.62836222722273782</v>
      </c>
      <c r="E1487" s="114">
        <v>0.47744285924404517</v>
      </c>
      <c r="F1487" s="114">
        <v>0.5502018990969435</v>
      </c>
      <c r="G1487" s="114">
        <v>0.64156165767490037</v>
      </c>
      <c r="H1487" s="114">
        <v>0.13937227626552517</v>
      </c>
      <c r="I1487" s="114">
        <v>0.91567041020667483</v>
      </c>
      <c r="J1487" s="114">
        <v>0.26817457009918422</v>
      </c>
      <c r="K1487" s="44">
        <v>0.43574475767866661</v>
      </c>
      <c r="M1487" s="37">
        <v>485</v>
      </c>
      <c r="N1487" s="114" cm="1">
        <f t="array" ref="N1487:W1487">(TRANSPOSE(MMULT(幕後結果!$AB$37:$AK$46, TRANSPOSE(N486:W486))))</f>
        <v>-0.47097976675023262</v>
      </c>
      <c r="O1487" s="114">
        <v>-0.98016428637543929</v>
      </c>
      <c r="P1487" s="114">
        <v>-1.9417623931932855</v>
      </c>
      <c r="Q1487" s="114">
        <v>1.0781033208978053E-2</v>
      </c>
      <c r="R1487" s="114">
        <v>-0.83378999320971436</v>
      </c>
      <c r="S1487" s="114">
        <v>-2.5365409999199131</v>
      </c>
      <c r="T1487" s="114">
        <v>-2.1050815864918051</v>
      </c>
      <c r="U1487" s="114">
        <v>-1.1428846178224421</v>
      </c>
      <c r="V1487" s="114">
        <v>-0.5108816715678185</v>
      </c>
      <c r="W1487" s="36">
        <v>-0.60203224883058404</v>
      </c>
    </row>
    <row r="1488" spans="1:23" ht="19">
      <c r="A1488" s="81">
        <v>486</v>
      </c>
      <c r="B1488" s="114">
        <v>0.10059172580057174</v>
      </c>
      <c r="C1488" s="114">
        <v>0.67202482939742314</v>
      </c>
      <c r="D1488" s="114">
        <v>0.88101500338489314</v>
      </c>
      <c r="E1488" s="114">
        <v>0.58907633836023199</v>
      </c>
      <c r="F1488" s="114">
        <v>1.2671693074159052E-2</v>
      </c>
      <c r="G1488" s="114">
        <v>0.2357526697542518</v>
      </c>
      <c r="H1488" s="114">
        <v>0.4830087673919139</v>
      </c>
      <c r="I1488" s="114">
        <v>0.84772447022633668</v>
      </c>
      <c r="J1488" s="114">
        <v>0.5436913398760943</v>
      </c>
      <c r="K1488" s="44">
        <v>0.86041220450456257</v>
      </c>
      <c r="M1488" s="37">
        <v>486</v>
      </c>
      <c r="N1488" s="114" cm="1">
        <f t="array" ref="N1488:W1488">(TRANSPOSE(MMULT(幕後結果!$AB$37:$AK$46, TRANSPOSE(N487:W487))))</f>
        <v>2.9472959343977916E-2</v>
      </c>
      <c r="O1488" s="114">
        <v>1.7880826915598012</v>
      </c>
      <c r="P1488" s="114">
        <v>1.6310515508170558</v>
      </c>
      <c r="Q1488" s="114">
        <v>8.6337504310762259E-2</v>
      </c>
      <c r="R1488" s="114">
        <v>0.80703674287838467</v>
      </c>
      <c r="S1488" s="114">
        <v>-1.3101566042093051</v>
      </c>
      <c r="T1488" s="114">
        <v>0.90773953979504451</v>
      </c>
      <c r="U1488" s="114">
        <v>0.15881468834375034</v>
      </c>
      <c r="V1488" s="114">
        <v>0.38147247818969415</v>
      </c>
      <c r="W1488" s="36">
        <v>2.0298381075158134E-2</v>
      </c>
    </row>
    <row r="1489" spans="1:23" ht="19">
      <c r="A1489" s="81">
        <v>487</v>
      </c>
      <c r="B1489" s="114">
        <v>0.36465429048129505</v>
      </c>
      <c r="C1489" s="114">
        <v>0.1022089459330866</v>
      </c>
      <c r="D1489" s="114">
        <v>0.82561772722163118</v>
      </c>
      <c r="E1489" s="114">
        <v>0.15543115248013084</v>
      </c>
      <c r="F1489" s="114">
        <v>0.42465339528070123</v>
      </c>
      <c r="G1489" s="114">
        <v>0.64199557035865618</v>
      </c>
      <c r="H1489" s="114">
        <v>0.68357991006432162</v>
      </c>
      <c r="I1489" s="114">
        <v>0.49702917368577726</v>
      </c>
      <c r="J1489" s="114">
        <v>0.84199126017742598</v>
      </c>
      <c r="K1489" s="44">
        <v>0.99818083754755649</v>
      </c>
      <c r="M1489" s="37">
        <v>487</v>
      </c>
      <c r="N1489" s="114" cm="1">
        <f t="array" ref="N1489:W1489">(TRANSPOSE(MMULT(幕後結果!$AB$37:$AK$46, TRANSPOSE(N488:W488))))</f>
        <v>0.23816065698832636</v>
      </c>
      <c r="O1489" s="114">
        <v>0.40467626770988457</v>
      </c>
      <c r="P1489" s="114">
        <v>0.250690800908001</v>
      </c>
      <c r="Q1489" s="114">
        <v>0.6548763164188709</v>
      </c>
      <c r="R1489" s="114">
        <v>1.0553215334814738</v>
      </c>
      <c r="S1489" s="114">
        <v>-0.74159866198756053</v>
      </c>
      <c r="T1489" s="114">
        <v>1.3778094773070455</v>
      </c>
      <c r="U1489" s="114">
        <v>0.34594560807524688</v>
      </c>
      <c r="V1489" s="114">
        <v>1.1631063894533806</v>
      </c>
      <c r="W1489" s="36">
        <v>-0.10293921620438484</v>
      </c>
    </row>
    <row r="1490" spans="1:23" ht="19">
      <c r="A1490" s="81">
        <v>488</v>
      </c>
      <c r="B1490" s="114">
        <v>0.58535644248563279</v>
      </c>
      <c r="C1490" s="114">
        <v>0.40738455596555245</v>
      </c>
      <c r="D1490" s="114">
        <v>0.47132778320753022</v>
      </c>
      <c r="E1490" s="114">
        <v>8.1142483762040474E-2</v>
      </c>
      <c r="F1490" s="114">
        <v>3.2385620113658087E-2</v>
      </c>
      <c r="G1490" s="114">
        <v>0.33090477658812989</v>
      </c>
      <c r="H1490" s="114">
        <v>0.14317127669991647</v>
      </c>
      <c r="I1490" s="114">
        <v>0.56368762266010441</v>
      </c>
      <c r="J1490" s="114">
        <v>0.95824201850274227</v>
      </c>
      <c r="K1490" s="44">
        <v>0.73069485717740434</v>
      </c>
      <c r="M1490" s="37">
        <v>488</v>
      </c>
      <c r="N1490" s="114" cm="1">
        <f t="array" ref="N1490:W1490">(TRANSPOSE(MMULT(幕後結果!$AB$37:$AK$46, TRANSPOSE(N489:W489))))</f>
        <v>-1.0426499670992366</v>
      </c>
      <c r="O1490" s="114">
        <v>-0.55034583384811153</v>
      </c>
      <c r="P1490" s="114">
        <v>-0.49539923759780158</v>
      </c>
      <c r="Q1490" s="114">
        <v>0.9326869814691866</v>
      </c>
      <c r="R1490" s="114">
        <v>-0.8164898318452356</v>
      </c>
      <c r="S1490" s="114">
        <v>-0.73687099379131393</v>
      </c>
      <c r="T1490" s="114">
        <v>0.92330778284390158</v>
      </c>
      <c r="U1490" s="114">
        <v>-8.3666123531937364E-2</v>
      </c>
      <c r="V1490" s="114">
        <v>0.77544246104118497</v>
      </c>
      <c r="W1490" s="36">
        <v>-1.7641263935665614</v>
      </c>
    </row>
    <row r="1491" spans="1:23" ht="19">
      <c r="A1491" s="81">
        <v>489</v>
      </c>
      <c r="B1491" s="114">
        <v>0.1496352874581568</v>
      </c>
      <c r="C1491" s="114">
        <v>0.74174111317782909</v>
      </c>
      <c r="D1491" s="114">
        <v>0.77752809583699989</v>
      </c>
      <c r="E1491" s="114">
        <v>0.57947477247958501</v>
      </c>
      <c r="F1491" s="114">
        <v>0.65001294525219366</v>
      </c>
      <c r="G1491" s="114">
        <v>0.32779983072930663</v>
      </c>
      <c r="H1491" s="114">
        <v>0.24838218658638334</v>
      </c>
      <c r="I1491" s="114">
        <v>0.82617422113282069</v>
      </c>
      <c r="J1491" s="114">
        <v>0.29903330057080457</v>
      </c>
      <c r="K1491" s="44">
        <v>0.5357095199450066</v>
      </c>
      <c r="M1491" s="37">
        <v>489</v>
      </c>
      <c r="N1491" s="114" cm="1">
        <f t="array" ref="N1491:W1491">(TRANSPOSE(MMULT(幕後結果!$AB$37:$AK$46, TRANSPOSE(N490:W490))))</f>
        <v>-0.10999576731454257</v>
      </c>
      <c r="O1491" s="114">
        <v>1.1109312259191535</v>
      </c>
      <c r="P1491" s="114">
        <v>-1.005335066181902</v>
      </c>
      <c r="Q1491" s="114">
        <v>-0.27137391986639214</v>
      </c>
      <c r="R1491" s="114">
        <v>-0.91481977170300455</v>
      </c>
      <c r="S1491" s="114">
        <v>0.52187091032541311</v>
      </c>
      <c r="T1491" s="114">
        <v>1.9027858249471676</v>
      </c>
      <c r="U1491" s="114">
        <v>-0.89234817914794151</v>
      </c>
      <c r="V1491" s="114">
        <v>1.1409727959928493</v>
      </c>
      <c r="W1491" s="36">
        <v>1.6278842084447127</v>
      </c>
    </row>
    <row r="1492" spans="1:23" ht="19">
      <c r="A1492" s="81">
        <v>490</v>
      </c>
      <c r="B1492" s="114">
        <v>0.77870460718945478</v>
      </c>
      <c r="C1492" s="114">
        <v>0.5448373345160471</v>
      </c>
      <c r="D1492" s="114">
        <v>0.9107024757235791</v>
      </c>
      <c r="E1492" s="114">
        <v>0.13279631891694788</v>
      </c>
      <c r="F1492" s="114">
        <v>0.12779942384930321</v>
      </c>
      <c r="G1492" s="114">
        <v>0.24628680776105072</v>
      </c>
      <c r="H1492" s="114">
        <v>1.8344174800020374E-2</v>
      </c>
      <c r="I1492" s="114">
        <v>0.36965870808293477</v>
      </c>
      <c r="J1492" s="114">
        <v>0.32958533081030561</v>
      </c>
      <c r="K1492" s="44">
        <v>0.20405606285359057</v>
      </c>
      <c r="M1492" s="37">
        <v>490</v>
      </c>
      <c r="N1492" s="114" cm="1">
        <f t="array" ref="N1492:W1492">(TRANSPOSE(MMULT(幕後結果!$AB$37:$AK$46, TRANSPOSE(N491:W491))))</f>
        <v>3.2277663477402609E-2</v>
      </c>
      <c r="O1492" s="114">
        <v>1.2982176272244699</v>
      </c>
      <c r="P1492" s="114">
        <v>1.1359759357712298</v>
      </c>
      <c r="Q1492" s="114">
        <v>-1.5731077670407236</v>
      </c>
      <c r="R1492" s="114">
        <v>-0.31723816325035809</v>
      </c>
      <c r="S1492" s="114">
        <v>0.94401275026957365</v>
      </c>
      <c r="T1492" s="114">
        <v>-0.47803584366322266</v>
      </c>
      <c r="U1492" s="114">
        <v>-1.0012839701281084</v>
      </c>
      <c r="V1492" s="114">
        <v>1.1865710408062211</v>
      </c>
      <c r="W1492" s="36">
        <v>0.98450226458370771</v>
      </c>
    </row>
    <row r="1493" spans="1:23" ht="19">
      <c r="A1493" s="81">
        <v>491</v>
      </c>
      <c r="B1493" s="114">
        <v>0.9489431731990503</v>
      </c>
      <c r="C1493" s="114">
        <v>0.43162748148859942</v>
      </c>
      <c r="D1493" s="114">
        <v>0.51934217019871931</v>
      </c>
      <c r="E1493" s="114">
        <v>0.3150201746448571</v>
      </c>
      <c r="F1493" s="114">
        <v>0.41383535820063466</v>
      </c>
      <c r="G1493" s="114">
        <v>0.2327527845213706</v>
      </c>
      <c r="H1493" s="114">
        <v>9.977735802185328E-2</v>
      </c>
      <c r="I1493" s="114">
        <v>0.81904349149177924</v>
      </c>
      <c r="J1493" s="114">
        <v>0.70745299178987064</v>
      </c>
      <c r="K1493" s="44">
        <v>0.22079118823552712</v>
      </c>
      <c r="M1493" s="37">
        <v>491</v>
      </c>
      <c r="N1493" s="114" cm="1">
        <f t="array" ref="N1493:W1493">(TRANSPOSE(MMULT(幕後結果!$AB$37:$AK$46, TRANSPOSE(N492:W492))))</f>
        <v>-1.143079506958441</v>
      </c>
      <c r="O1493" s="114">
        <v>0.49652876416919478</v>
      </c>
      <c r="P1493" s="114">
        <v>0.35185242803857125</v>
      </c>
      <c r="Q1493" s="114">
        <v>1.0158263054204655</v>
      </c>
      <c r="R1493" s="114">
        <v>0.81349196737139728</v>
      </c>
      <c r="S1493" s="114">
        <v>0.81132982762543482</v>
      </c>
      <c r="T1493" s="114">
        <v>1.6344782608931216</v>
      </c>
      <c r="U1493" s="114">
        <v>0.913047833052966</v>
      </c>
      <c r="V1493" s="114">
        <v>-0.12427954441188843</v>
      </c>
      <c r="W1493" s="36">
        <v>1.4000849671763369</v>
      </c>
    </row>
    <row r="1494" spans="1:23" ht="19">
      <c r="A1494" s="81">
        <v>492</v>
      </c>
      <c r="B1494" s="114">
        <v>0.29188782660611534</v>
      </c>
      <c r="C1494" s="114">
        <v>0.41993430238264939</v>
      </c>
      <c r="D1494" s="114">
        <v>0.64903427969871696</v>
      </c>
      <c r="E1494" s="114">
        <v>0.49759206557637614</v>
      </c>
      <c r="F1494" s="114">
        <v>0.56247336083742994</v>
      </c>
      <c r="G1494" s="114">
        <v>0.47281563868223042</v>
      </c>
      <c r="H1494" s="114">
        <v>0.44410646842020274</v>
      </c>
      <c r="I1494" s="114">
        <v>0.90997377115561839</v>
      </c>
      <c r="J1494" s="114">
        <v>0.34359598484794796</v>
      </c>
      <c r="K1494" s="44">
        <v>0.57458349222309302</v>
      </c>
      <c r="M1494" s="37">
        <v>492</v>
      </c>
      <c r="N1494" s="114" cm="1">
        <f t="array" ref="N1494:W1494">(TRANSPOSE(MMULT(幕後結果!$AB$37:$AK$46, TRANSPOSE(N493:W493))))</f>
        <v>1.6787594153375351</v>
      </c>
      <c r="O1494" s="114">
        <v>-0.37575486383716467</v>
      </c>
      <c r="P1494" s="114">
        <v>-0.26985795946964919</v>
      </c>
      <c r="Q1494" s="114">
        <v>-5.8293289953204597E-2</v>
      </c>
      <c r="R1494" s="114">
        <v>-0.54948988980276303</v>
      </c>
      <c r="S1494" s="114">
        <v>-0.22866189764850875</v>
      </c>
      <c r="T1494" s="114">
        <v>-9.4298470867225259E-2</v>
      </c>
      <c r="U1494" s="114">
        <v>-0.59145595428127617</v>
      </c>
      <c r="V1494" s="114">
        <v>0.84692387491704313</v>
      </c>
      <c r="W1494" s="36">
        <v>0.2929313121171207</v>
      </c>
    </row>
    <row r="1495" spans="1:23" ht="19">
      <c r="A1495" s="81">
        <v>493</v>
      </c>
      <c r="B1495" s="114">
        <v>0.7885416349893497</v>
      </c>
      <c r="C1495" s="114">
        <v>0.54152940619469558</v>
      </c>
      <c r="D1495" s="114">
        <v>0.60626192087621456</v>
      </c>
      <c r="E1495" s="114">
        <v>0.21240330645105998</v>
      </c>
      <c r="F1495" s="114">
        <v>0.91146453789121673</v>
      </c>
      <c r="G1495" s="114">
        <v>0.36652578298619631</v>
      </c>
      <c r="H1495" s="114">
        <v>0.10953421080027326</v>
      </c>
      <c r="I1495" s="114">
        <v>0.73890904146628933</v>
      </c>
      <c r="J1495" s="114">
        <v>0.17620434783872807</v>
      </c>
      <c r="K1495" s="44">
        <v>0.9608871851542069</v>
      </c>
      <c r="M1495" s="37">
        <v>493</v>
      </c>
      <c r="N1495" s="114" cm="1">
        <f t="array" ref="N1495:W1495">(TRANSPOSE(MMULT(幕後結果!$AB$37:$AK$46, TRANSPOSE(N494:W494))))</f>
        <v>1.3586442469848172</v>
      </c>
      <c r="O1495" s="114">
        <v>1.4033914333376343</v>
      </c>
      <c r="P1495" s="114">
        <v>0.10619233019991459</v>
      </c>
      <c r="Q1495" s="114">
        <v>1.177172998336343</v>
      </c>
      <c r="R1495" s="114">
        <v>2.2952870735794906</v>
      </c>
      <c r="S1495" s="114">
        <v>1.7305257567010552</v>
      </c>
      <c r="T1495" s="114">
        <v>0.52403606269383507</v>
      </c>
      <c r="U1495" s="114">
        <v>0.34762243806533211</v>
      </c>
      <c r="V1495" s="114">
        <v>1.483181879416084</v>
      </c>
      <c r="W1495" s="36">
        <v>-5.7135530422215863E-2</v>
      </c>
    </row>
    <row r="1496" spans="1:23" ht="19">
      <c r="A1496" s="81">
        <v>494</v>
      </c>
      <c r="B1496" s="114">
        <v>0.10384678462374053</v>
      </c>
      <c r="C1496" s="114">
        <v>0.43487784284499353</v>
      </c>
      <c r="D1496" s="114">
        <v>2.315696707213788E-2</v>
      </c>
      <c r="E1496" s="114">
        <v>0.70484728565526034</v>
      </c>
      <c r="F1496" s="114">
        <v>0.52466483050833967</v>
      </c>
      <c r="G1496" s="114">
        <v>0.94274828484253814</v>
      </c>
      <c r="H1496" s="114">
        <v>0.61733885063941463</v>
      </c>
      <c r="I1496" s="114">
        <v>0.13451600716692402</v>
      </c>
      <c r="J1496" s="114">
        <v>6.5294135598756631E-2</v>
      </c>
      <c r="K1496" s="44">
        <v>0.686138796978077</v>
      </c>
      <c r="M1496" s="37">
        <v>494</v>
      </c>
      <c r="N1496" s="114" cm="1">
        <f t="array" ref="N1496:W1496">(TRANSPOSE(MMULT(幕後結果!$AB$37:$AK$46, TRANSPOSE(N495:W495))))</f>
        <v>1.718486749677117</v>
      </c>
      <c r="O1496" s="114">
        <v>-1.8010552562530344</v>
      </c>
      <c r="P1496" s="114">
        <v>-0.24467521874892018</v>
      </c>
      <c r="Q1496" s="114">
        <v>-1.0958112925388901</v>
      </c>
      <c r="R1496" s="114">
        <v>-0.9278293113164563</v>
      </c>
      <c r="S1496" s="114">
        <v>9.6536453047554205E-2</v>
      </c>
      <c r="T1496" s="114">
        <v>-0.22557704543955626</v>
      </c>
      <c r="U1496" s="114">
        <v>-1.6024941356425382</v>
      </c>
      <c r="V1496" s="114">
        <v>1.2300089745344427</v>
      </c>
      <c r="W1496" s="36">
        <v>-1.1280623452162009</v>
      </c>
    </row>
    <row r="1497" spans="1:23" ht="19">
      <c r="A1497" s="81">
        <v>495</v>
      </c>
      <c r="B1497" s="114">
        <v>0.3976043023524638</v>
      </c>
      <c r="C1497" s="114">
        <v>0.98256290640496347</v>
      </c>
      <c r="D1497" s="114">
        <v>0.63090279332468913</v>
      </c>
      <c r="E1497" s="114">
        <v>0.4528234752697069</v>
      </c>
      <c r="F1497" s="114">
        <v>0.74424223115867383</v>
      </c>
      <c r="G1497" s="114">
        <v>0.19275994200679358</v>
      </c>
      <c r="H1497" s="114">
        <v>0.24711566707766508</v>
      </c>
      <c r="I1497" s="114">
        <v>0.51458568159674978</v>
      </c>
      <c r="J1497" s="114">
        <v>0.2318888766540359</v>
      </c>
      <c r="K1497" s="44">
        <v>0.74510156133738747</v>
      </c>
      <c r="M1497" s="37">
        <v>495</v>
      </c>
      <c r="N1497" s="114" cm="1">
        <f t="array" ref="N1497:W1497">(TRANSPOSE(MMULT(幕後結果!$AB$37:$AK$46, TRANSPOSE(N496:W496))))</f>
        <v>-9.6043184744216054E-2</v>
      </c>
      <c r="O1497" s="114">
        <v>0.17961006900991577</v>
      </c>
      <c r="P1497" s="114">
        <v>-1.7044921691987711</v>
      </c>
      <c r="Q1497" s="114">
        <v>0.60304096699359644</v>
      </c>
      <c r="R1497" s="114">
        <v>1.5625312915792013</v>
      </c>
      <c r="S1497" s="114">
        <v>1.1164046326669179</v>
      </c>
      <c r="T1497" s="114">
        <v>-1.1639650237754513</v>
      </c>
      <c r="U1497" s="114">
        <v>0.39748739213619777</v>
      </c>
      <c r="V1497" s="114">
        <v>2.7137112378043969E-2</v>
      </c>
      <c r="W1497" s="36">
        <v>-1.0026485809676338</v>
      </c>
    </row>
    <row r="1498" spans="1:23" ht="19">
      <c r="A1498" s="81">
        <v>496</v>
      </c>
      <c r="B1498" s="114">
        <v>0.79764218228097739</v>
      </c>
      <c r="C1498" s="114">
        <v>0.59481032461974093</v>
      </c>
      <c r="D1498" s="114">
        <v>0.54084982143031346</v>
      </c>
      <c r="E1498" s="114">
        <v>0.21614095667652999</v>
      </c>
      <c r="F1498" s="114">
        <v>0.45221328642405934</v>
      </c>
      <c r="G1498" s="114">
        <v>0.75358347457868802</v>
      </c>
      <c r="H1498" s="114">
        <v>0.98974494730225837</v>
      </c>
      <c r="I1498" s="114">
        <v>0.24564482028212353</v>
      </c>
      <c r="J1498" s="114">
        <v>6.9068276894034053E-2</v>
      </c>
      <c r="K1498" s="44">
        <v>0.11274745484260862</v>
      </c>
      <c r="M1498" s="37">
        <v>496</v>
      </c>
      <c r="N1498" s="114" cm="1">
        <f t="array" ref="N1498:W1498">(TRANSPOSE(MMULT(幕後結果!$AB$37:$AK$46, TRANSPOSE(N497:W497))))</f>
        <v>-0.23800737765953511</v>
      </c>
      <c r="O1498" s="114">
        <v>0.57911898679473361</v>
      </c>
      <c r="P1498" s="114">
        <v>-0.22408185210139181</v>
      </c>
      <c r="Q1498" s="114">
        <v>0.4594523473487559</v>
      </c>
      <c r="R1498" s="114">
        <v>-0.99517126167058756</v>
      </c>
      <c r="S1498" s="114">
        <v>1.0467730802770447</v>
      </c>
      <c r="T1498" s="114">
        <v>0.88753598200855888</v>
      </c>
      <c r="U1498" s="114">
        <v>0.53053036864407077</v>
      </c>
      <c r="V1498" s="114">
        <v>-7.3572921349041143E-2</v>
      </c>
      <c r="W1498" s="36">
        <v>-2.7357207980447953E-2</v>
      </c>
    </row>
    <row r="1499" spans="1:23" ht="19">
      <c r="A1499" s="81">
        <v>497</v>
      </c>
      <c r="B1499" s="114">
        <v>0.81592027124148614</v>
      </c>
      <c r="C1499" s="114">
        <v>0.25545890550696915</v>
      </c>
      <c r="D1499" s="114">
        <v>0.165717517976679</v>
      </c>
      <c r="E1499" s="114">
        <v>0.19469399235148654</v>
      </c>
      <c r="F1499" s="114">
        <v>0.43312535936654095</v>
      </c>
      <c r="G1499" s="114">
        <v>0.3331639249739422</v>
      </c>
      <c r="H1499" s="114">
        <v>0.15597026946641579</v>
      </c>
      <c r="I1499" s="114">
        <v>0.75884083270458169</v>
      </c>
      <c r="J1499" s="114">
        <v>0.71402254409028676</v>
      </c>
      <c r="K1499" s="44">
        <v>1.9121018631965025E-2</v>
      </c>
      <c r="M1499" s="37">
        <v>497</v>
      </c>
      <c r="N1499" s="114" cm="1">
        <f t="array" ref="N1499:W1499">(TRANSPOSE(MMULT(幕後結果!$AB$37:$AK$46, TRANSPOSE(N498:W498))))</f>
        <v>-1.5801168479130128</v>
      </c>
      <c r="O1499" s="114">
        <v>2.5648089724460241E-2</v>
      </c>
      <c r="P1499" s="114">
        <v>-0.8998139218313207</v>
      </c>
      <c r="Q1499" s="114">
        <v>-0.65193384337252969</v>
      </c>
      <c r="R1499" s="114">
        <v>-5.190255809073363E-2</v>
      </c>
      <c r="S1499" s="114">
        <v>-0.95081839349299657</v>
      </c>
      <c r="T1499" s="114">
        <v>1.281799575707429</v>
      </c>
      <c r="U1499" s="114">
        <v>-1.1977813001727355</v>
      </c>
      <c r="V1499" s="114">
        <v>7.8022773799951164E-2</v>
      </c>
      <c r="W1499" s="36">
        <v>-1.1863819038896544</v>
      </c>
    </row>
    <row r="1500" spans="1:23" ht="19">
      <c r="A1500" s="81">
        <v>498</v>
      </c>
      <c r="B1500" s="114">
        <v>0.85422546911725439</v>
      </c>
      <c r="C1500" s="114">
        <v>0.70645845646055538</v>
      </c>
      <c r="D1500" s="114">
        <v>0.81070240729772203</v>
      </c>
      <c r="E1500" s="114">
        <v>0.66569928233634101</v>
      </c>
      <c r="F1500" s="114">
        <v>0.1241318499975137</v>
      </c>
      <c r="G1500" s="114">
        <v>0.39182688866048876</v>
      </c>
      <c r="H1500" s="114">
        <v>0.13309607895327624</v>
      </c>
      <c r="I1500" s="114">
        <v>0.50902322179261206</v>
      </c>
      <c r="J1500" s="114">
        <v>0.71182447008117555</v>
      </c>
      <c r="K1500" s="44">
        <v>0.13464477432350352</v>
      </c>
      <c r="M1500" s="37">
        <v>498</v>
      </c>
      <c r="N1500" s="114" cm="1">
        <f t="array" ref="N1500:W1500">(TRANSPOSE(MMULT(幕後結果!$AB$37:$AK$46, TRANSPOSE(N499:W499))))</f>
        <v>-0.51433229413988946</v>
      </c>
      <c r="O1500" s="114">
        <v>0.54013678921122765</v>
      </c>
      <c r="P1500" s="114">
        <v>-1.4507429744577995</v>
      </c>
      <c r="Q1500" s="114">
        <v>0.303741611896509</v>
      </c>
      <c r="R1500" s="114">
        <v>0.5901522090742819</v>
      </c>
      <c r="S1500" s="114">
        <v>2.3933330025822759</v>
      </c>
      <c r="T1500" s="114">
        <v>0.32379578800637354</v>
      </c>
      <c r="U1500" s="114">
        <v>0.48509309758680375</v>
      </c>
      <c r="V1500" s="114">
        <v>0.61077705935643456</v>
      </c>
      <c r="W1500" s="36">
        <v>1.2742199513799364</v>
      </c>
    </row>
    <row r="1501" spans="1:23" ht="19">
      <c r="A1501" s="81">
        <v>499</v>
      </c>
      <c r="B1501" s="114">
        <v>0.73506158583857073</v>
      </c>
      <c r="C1501" s="114">
        <v>0.23491042211177526</v>
      </c>
      <c r="D1501" s="114">
        <v>0.25410446570146239</v>
      </c>
      <c r="E1501" s="114">
        <v>0.11056220272813477</v>
      </c>
      <c r="F1501" s="114">
        <v>0.36670436533316941</v>
      </c>
      <c r="G1501" s="114">
        <v>5.263554169010165E-2</v>
      </c>
      <c r="H1501" s="114">
        <v>0.30243212190163216</v>
      </c>
      <c r="I1501" s="114">
        <v>0.44412943721612996</v>
      </c>
      <c r="J1501" s="114">
        <v>0.25258705191185116</v>
      </c>
      <c r="K1501" s="44">
        <v>0.48090246518410007</v>
      </c>
      <c r="M1501" s="37">
        <v>499</v>
      </c>
      <c r="N1501" s="114" cm="1">
        <f t="array" ref="N1501:W1501">(TRANSPOSE(MMULT(幕後結果!$AB$37:$AK$46, TRANSPOSE(N500:W500))))</f>
        <v>4.6824405864144533E-2</v>
      </c>
      <c r="O1501" s="114">
        <v>0.54082154628860879</v>
      </c>
      <c r="P1501" s="114">
        <v>0.45192054107112056</v>
      </c>
      <c r="Q1501" s="114">
        <v>-0.85842079723312648</v>
      </c>
      <c r="R1501" s="114">
        <v>-1.6141161639475687</v>
      </c>
      <c r="S1501" s="114">
        <v>-0.20235125422617095</v>
      </c>
      <c r="T1501" s="114">
        <v>-9.3580342503418151E-2</v>
      </c>
      <c r="U1501" s="114">
        <v>-1.5253261472193242</v>
      </c>
      <c r="V1501" s="114">
        <v>1.3132042938920767</v>
      </c>
      <c r="W1501" s="36">
        <v>1.0415410671376826</v>
      </c>
    </row>
    <row r="1502" spans="1:23" ht="19">
      <c r="A1502" s="81">
        <v>500</v>
      </c>
      <c r="B1502" s="114">
        <v>0.40817935495954027</v>
      </c>
      <c r="C1502" s="114">
        <v>0.86630300778012548</v>
      </c>
      <c r="D1502" s="114">
        <v>0.62172158710610059</v>
      </c>
      <c r="E1502" s="114">
        <v>0.59027602891196684</v>
      </c>
      <c r="F1502" s="114">
        <v>0.41623121624240333</v>
      </c>
      <c r="G1502" s="114">
        <v>9.3008810985937718E-2</v>
      </c>
      <c r="H1502" s="114">
        <v>0.31640281444463048</v>
      </c>
      <c r="I1502" s="114">
        <v>0.50418697260294421</v>
      </c>
      <c r="J1502" s="114">
        <v>0.5107985959382122</v>
      </c>
      <c r="K1502" s="44">
        <v>0.39036781163017698</v>
      </c>
      <c r="M1502" s="37">
        <v>500</v>
      </c>
      <c r="N1502" s="114" cm="1">
        <f t="array" ref="N1502:W1502">(TRANSPOSE(MMULT(幕後結果!$AB$37:$AK$46, TRANSPOSE(N501:W501))))</f>
        <v>0.51967164323401549</v>
      </c>
      <c r="O1502" s="114">
        <v>-1.0311094511023147E-2</v>
      </c>
      <c r="P1502" s="114">
        <v>-0.81363908478449964</v>
      </c>
      <c r="Q1502" s="114">
        <v>-1.2194732288135715</v>
      </c>
      <c r="R1502" s="114">
        <v>0.16806721543576814</v>
      </c>
      <c r="S1502" s="114">
        <v>0.41557322508919226</v>
      </c>
      <c r="T1502" s="114">
        <v>1.2706070095906938</v>
      </c>
      <c r="U1502" s="114">
        <v>-1.0726149761052957</v>
      </c>
      <c r="V1502" s="114">
        <v>0.80480193026673719</v>
      </c>
      <c r="W1502" s="36">
        <v>-0.84742203053471021</v>
      </c>
    </row>
    <row r="1503" spans="1:23" ht="19">
      <c r="A1503" s="81">
        <v>501</v>
      </c>
      <c r="B1503" s="114">
        <v>0.94850044958915869</v>
      </c>
      <c r="C1503" s="114">
        <v>0.10173966598051698</v>
      </c>
      <c r="D1503" s="114">
        <v>0.11101807645439665</v>
      </c>
      <c r="E1503" s="114">
        <v>0.56670332062154971</v>
      </c>
      <c r="F1503" s="114">
        <v>0.63909075116064074</v>
      </c>
      <c r="G1503" s="114">
        <v>0.64827720738557937</v>
      </c>
      <c r="H1503" s="114">
        <v>0.18719289556985585</v>
      </c>
      <c r="I1503" s="114">
        <v>0.42486858665564609</v>
      </c>
      <c r="J1503" s="114">
        <v>0.83442542022571242</v>
      </c>
      <c r="K1503" s="44">
        <v>0.51880187740187456</v>
      </c>
      <c r="M1503" s="37">
        <v>501</v>
      </c>
      <c r="N1503" s="114" cm="1">
        <f t="array" ref="N1503:W1503">(TRANSPOSE(MMULT(幕後結果!$AB$37:$AK$46, TRANSPOSE(N502:W502))))</f>
        <v>-2.1577111214037057</v>
      </c>
      <c r="O1503" s="114">
        <v>0.84881925941295022</v>
      </c>
      <c r="P1503" s="114">
        <v>-0.45089738304760957</v>
      </c>
      <c r="Q1503" s="114">
        <v>1.4583299741675921</v>
      </c>
      <c r="R1503" s="114">
        <v>-0.30097959666241486</v>
      </c>
      <c r="S1503" s="114">
        <v>-0.12400528201580246</v>
      </c>
      <c r="T1503" s="114">
        <v>0.99455278648130685</v>
      </c>
      <c r="U1503" s="114">
        <v>1.1148319503281394</v>
      </c>
      <c r="V1503" s="114">
        <v>-1.0342287290796348</v>
      </c>
      <c r="W1503" s="36">
        <v>0.53578581444613005</v>
      </c>
    </row>
    <row r="1504" spans="1:23" ht="19">
      <c r="A1504" s="81">
        <v>502</v>
      </c>
      <c r="B1504" s="114">
        <v>6.8960102848312221E-2</v>
      </c>
      <c r="C1504" s="114">
        <v>0.55391000096263454</v>
      </c>
      <c r="D1504" s="114">
        <v>8.3711754102576919E-2</v>
      </c>
      <c r="E1504" s="114">
        <v>0.81164832904845308</v>
      </c>
      <c r="F1504" s="114">
        <v>0.90465339346898399</v>
      </c>
      <c r="G1504" s="114">
        <v>0.20583619515163609</v>
      </c>
      <c r="H1504" s="114">
        <v>0.28648802350222957</v>
      </c>
      <c r="I1504" s="114">
        <v>0.33870491681257908</v>
      </c>
      <c r="J1504" s="114">
        <v>0.74812814860171595</v>
      </c>
      <c r="K1504" s="44">
        <v>0.62587222390456687</v>
      </c>
      <c r="M1504" s="37">
        <v>502</v>
      </c>
      <c r="N1504" s="114" cm="1">
        <f t="array" ref="N1504:W1504">(TRANSPOSE(MMULT(幕後結果!$AB$37:$AK$46, TRANSPOSE(N503:W503))))</f>
        <v>9.6611692693722287E-2</v>
      </c>
      <c r="O1504" s="114">
        <v>0.35573089166202637</v>
      </c>
      <c r="P1504" s="114">
        <v>-1.4318267066567887</v>
      </c>
      <c r="Q1504" s="114">
        <v>-0.68112299982590851</v>
      </c>
      <c r="R1504" s="114">
        <v>-0.28468730983406665</v>
      </c>
      <c r="S1504" s="114">
        <v>0.21075551423590291</v>
      </c>
      <c r="T1504" s="114">
        <v>0.59675505636698578</v>
      </c>
      <c r="U1504" s="114">
        <v>6.9945428146089395E-2</v>
      </c>
      <c r="V1504" s="114">
        <v>-0.28462836569105504</v>
      </c>
      <c r="W1504" s="36">
        <v>0.77251065889508319</v>
      </c>
    </row>
    <row r="1505" spans="1:23" ht="19">
      <c r="A1505" s="81">
        <v>503</v>
      </c>
      <c r="B1505" s="114">
        <v>0.63018550419505193</v>
      </c>
      <c r="C1505" s="114">
        <v>1.9753139000684428E-3</v>
      </c>
      <c r="D1505" s="114">
        <v>0.57789206247097669</v>
      </c>
      <c r="E1505" s="114">
        <v>0.49813600644414935</v>
      </c>
      <c r="F1505" s="114">
        <v>0.39618325393498188</v>
      </c>
      <c r="G1505" s="114">
        <v>2.979381223276123E-3</v>
      </c>
      <c r="H1505" s="114">
        <v>0.42917870902878397</v>
      </c>
      <c r="I1505" s="114">
        <v>0.70490190127956076</v>
      </c>
      <c r="J1505" s="114">
        <v>0.95172062725739393</v>
      </c>
      <c r="K1505" s="44">
        <v>0.27785813428018602</v>
      </c>
      <c r="M1505" s="37">
        <v>503</v>
      </c>
      <c r="N1505" s="114" cm="1">
        <f t="array" ref="N1505:W1505">(TRANSPOSE(MMULT(幕後結果!$AB$37:$AK$46, TRANSPOSE(N504:W504))))</f>
        <v>0.96710310537426769</v>
      </c>
      <c r="O1505" s="114">
        <v>0.76798544115977141</v>
      </c>
      <c r="P1505" s="114">
        <v>1.7778316250462523</v>
      </c>
      <c r="Q1505" s="114">
        <v>0.75569869151835256</v>
      </c>
      <c r="R1505" s="114">
        <v>1.1763645433905308</v>
      </c>
      <c r="S1505" s="114">
        <v>0.35652139133066524</v>
      </c>
      <c r="T1505" s="114">
        <v>-0.720093390834183</v>
      </c>
      <c r="U1505" s="114">
        <v>-0.45317322379840164</v>
      </c>
      <c r="V1505" s="114">
        <v>-0.13447009755382611</v>
      </c>
      <c r="W1505" s="36">
        <v>-0.41493209088822214</v>
      </c>
    </row>
    <row r="1506" spans="1:23" ht="19">
      <c r="A1506" s="81">
        <v>504</v>
      </c>
      <c r="B1506" s="114">
        <v>0.2466617097290269</v>
      </c>
      <c r="C1506" s="114">
        <v>0.60093443061438467</v>
      </c>
      <c r="D1506" s="114">
        <v>0.84009614360743567</v>
      </c>
      <c r="E1506" s="114">
        <v>9.6172383538873474E-2</v>
      </c>
      <c r="F1506" s="114">
        <v>0.23700782109244489</v>
      </c>
      <c r="G1506" s="114">
        <v>0.63461919070545658</v>
      </c>
      <c r="H1506" s="114">
        <v>0.35474911155954958</v>
      </c>
      <c r="I1506" s="114">
        <v>0.44476587936415002</v>
      </c>
      <c r="J1506" s="114">
        <v>0.28840554672183116</v>
      </c>
      <c r="K1506" s="44">
        <v>0.20680075011460675</v>
      </c>
      <c r="M1506" s="37">
        <v>504</v>
      </c>
      <c r="N1506" s="114" cm="1">
        <f t="array" ref="N1506:W1506">(TRANSPOSE(MMULT(幕後結果!$AB$37:$AK$46, TRANSPOSE(N505:W505))))</f>
        <v>-0.22922219138669647</v>
      </c>
      <c r="O1506" s="114">
        <v>0.70235892260372135</v>
      </c>
      <c r="P1506" s="114">
        <v>1.0855613803642057</v>
      </c>
      <c r="Q1506" s="114">
        <v>-0.81745718248558352</v>
      </c>
      <c r="R1506" s="114">
        <v>0.73914100585031051</v>
      </c>
      <c r="S1506" s="114">
        <v>0.28463257527388353</v>
      </c>
      <c r="T1506" s="114">
        <v>-0.59920096816836244</v>
      </c>
      <c r="U1506" s="114">
        <v>-0.84702272548548974</v>
      </c>
      <c r="V1506" s="114">
        <v>0.50699032858642479</v>
      </c>
      <c r="W1506" s="36">
        <v>0.11828962010124711</v>
      </c>
    </row>
    <row r="1507" spans="1:23" ht="19">
      <c r="A1507" s="81">
        <v>505</v>
      </c>
      <c r="B1507" s="114">
        <v>0.39135963299954324</v>
      </c>
      <c r="C1507" s="114">
        <v>0.47482853166634564</v>
      </c>
      <c r="D1507" s="114">
        <v>0.89506675860656748</v>
      </c>
      <c r="E1507" s="114">
        <v>0.12147238281960804</v>
      </c>
      <c r="F1507" s="114">
        <v>0.33666555596999226</v>
      </c>
      <c r="G1507" s="114">
        <v>0.29153172639384617</v>
      </c>
      <c r="H1507" s="114">
        <v>0.11014581809991353</v>
      </c>
      <c r="I1507" s="114">
        <v>0.20677143210409188</v>
      </c>
      <c r="J1507" s="114">
        <v>0.87540108230856783</v>
      </c>
      <c r="K1507" s="44">
        <v>0.45195483781212964</v>
      </c>
      <c r="M1507" s="37">
        <v>505</v>
      </c>
      <c r="N1507" s="114" cm="1">
        <f t="array" ref="N1507:W1507">(TRANSPOSE(MMULT(幕後結果!$AB$37:$AK$46, TRANSPOSE(N506:W506))))</f>
        <v>1.0295606510744773</v>
      </c>
      <c r="O1507" s="114">
        <v>-1.188371076708471</v>
      </c>
      <c r="P1507" s="114">
        <v>1.8981527721656468</v>
      </c>
      <c r="Q1507" s="114">
        <v>0.80485921270385918</v>
      </c>
      <c r="R1507" s="114">
        <v>0.74985151146997142</v>
      </c>
      <c r="S1507" s="114">
        <v>1.7570739998131335</v>
      </c>
      <c r="T1507" s="114">
        <v>1.8463341206275847</v>
      </c>
      <c r="U1507" s="114">
        <v>1.1239395557707572</v>
      </c>
      <c r="V1507" s="114">
        <v>0.74295835502620189</v>
      </c>
      <c r="W1507" s="36">
        <v>0.10113405870107933</v>
      </c>
    </row>
    <row r="1508" spans="1:23" ht="19">
      <c r="A1508" s="81">
        <v>506</v>
      </c>
      <c r="B1508" s="114">
        <v>0.87673722272775301</v>
      </c>
      <c r="C1508" s="114">
        <v>0.52935983789937713</v>
      </c>
      <c r="D1508" s="114">
        <v>0.63358434776730532</v>
      </c>
      <c r="E1508" s="114">
        <v>0.50530633297441296</v>
      </c>
      <c r="F1508" s="114">
        <v>0.97302516682615758</v>
      </c>
      <c r="G1508" s="114">
        <v>9.0396112237338455E-2</v>
      </c>
      <c r="H1508" s="114">
        <v>0.52682017330540498</v>
      </c>
      <c r="I1508" s="114">
        <v>0.227577280558384</v>
      </c>
      <c r="J1508" s="114">
        <v>0.28698462237865163</v>
      </c>
      <c r="K1508" s="44">
        <v>0.54168442270806594</v>
      </c>
      <c r="M1508" s="37">
        <v>506</v>
      </c>
      <c r="N1508" s="114" cm="1">
        <f t="array" ref="N1508:W1508">(TRANSPOSE(MMULT(幕後結果!$AB$37:$AK$46, TRANSPOSE(N507:W507))))</f>
        <v>0.33246736954942741</v>
      </c>
      <c r="O1508" s="114">
        <v>1.4777651611309155</v>
      </c>
      <c r="P1508" s="114">
        <v>1.5552512475617271</v>
      </c>
      <c r="Q1508" s="114">
        <v>1.7624996716768337</v>
      </c>
      <c r="R1508" s="114">
        <v>2.9026589949557162</v>
      </c>
      <c r="S1508" s="114">
        <v>1.8685222695262715</v>
      </c>
      <c r="T1508" s="114">
        <v>1.2866484852381126</v>
      </c>
      <c r="U1508" s="114">
        <v>3.1714109081111466</v>
      </c>
      <c r="V1508" s="114">
        <v>1.4354537341972493</v>
      </c>
      <c r="W1508" s="36">
        <v>3.1656306650031896</v>
      </c>
    </row>
    <row r="1509" spans="1:23" ht="19">
      <c r="A1509" s="81">
        <v>507</v>
      </c>
      <c r="B1509" s="114">
        <v>0.61089313752799068</v>
      </c>
      <c r="C1509" s="114">
        <v>0.81730754463229749</v>
      </c>
      <c r="D1509" s="114">
        <v>0.57813887600014979</v>
      </c>
      <c r="E1509" s="114">
        <v>0.65987838071335392</v>
      </c>
      <c r="F1509" s="114">
        <v>0.51108852353334888</v>
      </c>
      <c r="G1509" s="114">
        <v>0.55475712000518063</v>
      </c>
      <c r="H1509" s="114">
        <v>0.43713212059197781</v>
      </c>
      <c r="I1509" s="114">
        <v>0.77801820363230556</v>
      </c>
      <c r="J1509" s="114">
        <v>0.69495729655730565</v>
      </c>
      <c r="K1509" s="44">
        <v>0.44241176155515216</v>
      </c>
      <c r="M1509" s="37">
        <v>507</v>
      </c>
      <c r="N1509" s="114" cm="1">
        <f t="array" ref="N1509:W1509">(TRANSPOSE(MMULT(幕後結果!$AB$37:$AK$46, TRANSPOSE(N508:W508))))</f>
        <v>-1.325567891446811</v>
      </c>
      <c r="O1509" s="114">
        <v>-0.21657576233837394</v>
      </c>
      <c r="P1509" s="114">
        <v>-1.3987089792944962</v>
      </c>
      <c r="Q1509" s="114">
        <v>-1.9259339054333471</v>
      </c>
      <c r="R1509" s="114">
        <v>0.13466524328024421</v>
      </c>
      <c r="S1509" s="114">
        <v>1.2401545267249974</v>
      </c>
      <c r="T1509" s="114">
        <v>-0.70079367345709032</v>
      </c>
      <c r="U1509" s="114">
        <v>-0.66957450447023492</v>
      </c>
      <c r="V1509" s="114">
        <v>-0.4601087100675228</v>
      </c>
      <c r="W1509" s="36">
        <v>-0.27522479820984791</v>
      </c>
    </row>
    <row r="1510" spans="1:23" ht="19">
      <c r="A1510" s="81">
        <v>508</v>
      </c>
      <c r="B1510" s="114">
        <v>0.86820320026229325</v>
      </c>
      <c r="C1510" s="114">
        <v>0.13934203479690344</v>
      </c>
      <c r="D1510" s="114">
        <v>0.49237013028180998</v>
      </c>
      <c r="E1510" s="114">
        <v>0.31443944286919012</v>
      </c>
      <c r="F1510" s="114">
        <v>0.80348831616559702</v>
      </c>
      <c r="G1510" s="114">
        <v>0.89527845416955065</v>
      </c>
      <c r="H1510" s="114">
        <v>0.14795920160458897</v>
      </c>
      <c r="I1510" s="114">
        <v>0.2012313070532199</v>
      </c>
      <c r="J1510" s="114">
        <v>0.18268628854898883</v>
      </c>
      <c r="K1510" s="44">
        <v>0.71961087650617972</v>
      </c>
      <c r="M1510" s="37">
        <v>508</v>
      </c>
      <c r="N1510" s="114" cm="1">
        <f t="array" ref="N1510:W1510">(TRANSPOSE(MMULT(幕後結果!$AB$37:$AK$46, TRANSPOSE(N509:W509))))</f>
        <v>-0.37980801013524451</v>
      </c>
      <c r="O1510" s="114">
        <v>1.5572675061972809</v>
      </c>
      <c r="P1510" s="114">
        <v>1.2956824856441136</v>
      </c>
      <c r="Q1510" s="114">
        <v>0.34580788489570774</v>
      </c>
      <c r="R1510" s="114">
        <v>0.15105021592348328</v>
      </c>
      <c r="S1510" s="114">
        <v>9.8274596035113904E-2</v>
      </c>
      <c r="T1510" s="114">
        <v>-0.80788994262836833</v>
      </c>
      <c r="U1510" s="114">
        <v>0.17557660710129583</v>
      </c>
      <c r="V1510" s="114">
        <v>-0.58665561048917736</v>
      </c>
      <c r="W1510" s="36">
        <v>-2.0362704405465832</v>
      </c>
    </row>
    <row r="1511" spans="1:23" ht="19">
      <c r="A1511" s="81">
        <v>509</v>
      </c>
      <c r="B1511" s="114">
        <v>0.35774515159656173</v>
      </c>
      <c r="C1511" s="114">
        <v>0.82452117642223333</v>
      </c>
      <c r="D1511" s="114">
        <v>0.57822106093850523</v>
      </c>
      <c r="E1511" s="114">
        <v>0.90076545086610915</v>
      </c>
      <c r="F1511" s="114">
        <v>0.19749624627185502</v>
      </c>
      <c r="G1511" s="114">
        <v>0.1047510279353232</v>
      </c>
      <c r="H1511" s="114">
        <v>0.36020645698031384</v>
      </c>
      <c r="I1511" s="114">
        <v>4.7529813972848611E-3</v>
      </c>
      <c r="J1511" s="114">
        <v>0.90964565468832626</v>
      </c>
      <c r="K1511" s="44">
        <v>0.54928426740265657</v>
      </c>
      <c r="M1511" s="37">
        <v>509</v>
      </c>
      <c r="N1511" s="114" cm="1">
        <f t="array" ref="N1511:W1511">(TRANSPOSE(MMULT(幕後結果!$AB$37:$AK$46, TRANSPOSE(N510:W510))))</f>
        <v>0.44947034341951342</v>
      </c>
      <c r="O1511" s="114">
        <v>0.99218935256153795</v>
      </c>
      <c r="P1511" s="114">
        <v>1.2017035197139814</v>
      </c>
      <c r="Q1511" s="114">
        <v>1.5326289456389062</v>
      </c>
      <c r="R1511" s="114">
        <v>0.78458255121787901</v>
      </c>
      <c r="S1511" s="114">
        <v>-1.5439016591435974</v>
      </c>
      <c r="T1511" s="114">
        <v>1.2909687829963294</v>
      </c>
      <c r="U1511" s="114">
        <v>1.9929608520703397</v>
      </c>
      <c r="V1511" s="114">
        <v>-3.4028572320130374E-2</v>
      </c>
      <c r="W1511" s="36">
        <v>8.8075466617969222E-2</v>
      </c>
    </row>
    <row r="1512" spans="1:23" ht="19">
      <c r="A1512" s="81">
        <v>510</v>
      </c>
      <c r="B1512" s="114">
        <v>0.23678041631594393</v>
      </c>
      <c r="C1512" s="114">
        <v>4.0449531939146244E-3</v>
      </c>
      <c r="D1512" s="114">
        <v>0.69558643895338856</v>
      </c>
      <c r="E1512" s="114">
        <v>0.26797434663972886</v>
      </c>
      <c r="F1512" s="114">
        <v>0.44713715503069396</v>
      </c>
      <c r="G1512" s="114">
        <v>0.89049795142054378</v>
      </c>
      <c r="H1512" s="114">
        <v>5.4954856900806481E-2</v>
      </c>
      <c r="I1512" s="114">
        <v>0.7733901126626308</v>
      </c>
      <c r="J1512" s="114">
        <v>0.34045654774877754</v>
      </c>
      <c r="K1512" s="44">
        <v>0.22177808609164962</v>
      </c>
      <c r="M1512" s="37">
        <v>510</v>
      </c>
      <c r="N1512" s="114" cm="1">
        <f t="array" ref="N1512:W1512">(TRANSPOSE(MMULT(幕後結果!$AB$37:$AK$46, TRANSPOSE(N511:W511))))</f>
        <v>0.21628676610661154</v>
      </c>
      <c r="O1512" s="114">
        <v>0.99514696842238759</v>
      </c>
      <c r="P1512" s="114">
        <v>0.33279831393627457</v>
      </c>
      <c r="Q1512" s="114">
        <v>0.21848287760969889</v>
      </c>
      <c r="R1512" s="114">
        <v>-1.1860390824645042</v>
      </c>
      <c r="S1512" s="114">
        <v>-0.39765253106193382</v>
      </c>
      <c r="T1512" s="114">
        <v>-0.85464993511551179</v>
      </c>
      <c r="U1512" s="114">
        <v>-0.49262842587595651</v>
      </c>
      <c r="V1512" s="114">
        <v>0.27084261283040179</v>
      </c>
      <c r="W1512" s="36">
        <v>-0.16082401239756422</v>
      </c>
    </row>
    <row r="1513" spans="1:23" ht="19">
      <c r="A1513" s="81">
        <v>511</v>
      </c>
      <c r="B1513" s="114">
        <v>0.57657092304347146</v>
      </c>
      <c r="C1513" s="114">
        <v>0.51824252878211108</v>
      </c>
      <c r="D1513" s="114">
        <v>0.13901031811509257</v>
      </c>
      <c r="E1513" s="114">
        <v>0.21767977911845082</v>
      </c>
      <c r="F1513" s="114">
        <v>0.95866253573911475</v>
      </c>
      <c r="G1513" s="114">
        <v>0.35348508923510291</v>
      </c>
      <c r="H1513" s="114">
        <v>0.10712393856700442</v>
      </c>
      <c r="I1513" s="114">
        <v>0.9507012623657598</v>
      </c>
      <c r="J1513" s="114">
        <v>0.25279874251738499</v>
      </c>
      <c r="K1513" s="44">
        <v>0.35609297592289302</v>
      </c>
      <c r="M1513" s="37">
        <v>511</v>
      </c>
      <c r="N1513" s="114" cm="1">
        <f t="array" ref="N1513:W1513">(TRANSPOSE(MMULT(幕後結果!$AB$37:$AK$46, TRANSPOSE(N512:W512))))</f>
        <v>-0.53386574697106814</v>
      </c>
      <c r="O1513" s="114">
        <v>0.34772190772890282</v>
      </c>
      <c r="P1513" s="114">
        <v>-0.36061623872236226</v>
      </c>
      <c r="Q1513" s="114">
        <v>0.88787337252454501</v>
      </c>
      <c r="R1513" s="114">
        <v>-0.12445647656141917</v>
      </c>
      <c r="S1513" s="114">
        <v>-0.2118325814459163</v>
      </c>
      <c r="T1513" s="114">
        <v>-1.4365135123106363</v>
      </c>
      <c r="U1513" s="114">
        <v>0.11988114684711154</v>
      </c>
      <c r="V1513" s="114">
        <v>0.58980116883779932</v>
      </c>
      <c r="W1513" s="36">
        <v>1.257069380638876</v>
      </c>
    </row>
    <row r="1514" spans="1:23" ht="19">
      <c r="A1514" s="81">
        <v>512</v>
      </c>
      <c r="B1514" s="114">
        <v>0.646390673606144</v>
      </c>
      <c r="C1514" s="114">
        <v>0.45176649770507948</v>
      </c>
      <c r="D1514" s="114">
        <v>0.10988935134803324</v>
      </c>
      <c r="E1514" s="114">
        <v>0.26521435528683646</v>
      </c>
      <c r="F1514" s="114">
        <v>0.42404794837675364</v>
      </c>
      <c r="G1514" s="114">
        <v>0.6741747867287764</v>
      </c>
      <c r="H1514" s="114">
        <v>0.55129101964451799</v>
      </c>
      <c r="I1514" s="114">
        <v>0.85146838826338445</v>
      </c>
      <c r="J1514" s="114">
        <v>0.73056507320991781</v>
      </c>
      <c r="K1514" s="44">
        <v>0.84202367935255529</v>
      </c>
      <c r="M1514" s="37">
        <v>512</v>
      </c>
      <c r="N1514" s="114" cm="1">
        <f t="array" ref="N1514:W1514">(TRANSPOSE(MMULT(幕後結果!$AB$37:$AK$46, TRANSPOSE(N513:W513))))</f>
        <v>0.13285008093338246</v>
      </c>
      <c r="O1514" s="114">
        <v>-0.37634813385616711</v>
      </c>
      <c r="P1514" s="114">
        <v>0.79657749229188091</v>
      </c>
      <c r="Q1514" s="114">
        <v>0.68602865393359524</v>
      </c>
      <c r="R1514" s="114">
        <v>0.42501932872498527</v>
      </c>
      <c r="S1514" s="114">
        <v>8.2991308530691223E-3</v>
      </c>
      <c r="T1514" s="114">
        <v>-0.5553924579693289</v>
      </c>
      <c r="U1514" s="114">
        <v>0.84066899042355414</v>
      </c>
      <c r="V1514" s="114">
        <v>-0.57144392572810565</v>
      </c>
      <c r="W1514" s="36">
        <v>-0.62552682008396476</v>
      </c>
    </row>
    <row r="1515" spans="1:23" ht="19">
      <c r="A1515" s="81">
        <v>513</v>
      </c>
      <c r="B1515" s="114">
        <v>0.62452241362554539</v>
      </c>
      <c r="C1515" s="114">
        <v>0.87801112213834798</v>
      </c>
      <c r="D1515" s="114">
        <v>0.91546617993289803</v>
      </c>
      <c r="E1515" s="114">
        <v>0.63432030113062465</v>
      </c>
      <c r="F1515" s="114">
        <v>2.6865755997522722E-2</v>
      </c>
      <c r="G1515" s="114">
        <v>0.51665103795094725</v>
      </c>
      <c r="H1515" s="114">
        <v>0.33972913453537323</v>
      </c>
      <c r="I1515" s="114">
        <v>0.61105415089540904</v>
      </c>
      <c r="J1515" s="114">
        <v>0.90491854178257514</v>
      </c>
      <c r="K1515" s="44">
        <v>0.97031977877743403</v>
      </c>
      <c r="M1515" s="37">
        <v>513</v>
      </c>
      <c r="N1515" s="114" cm="1">
        <f t="array" ref="N1515:W1515">(TRANSPOSE(MMULT(幕後結果!$AB$37:$AK$46, TRANSPOSE(N514:W514))))</f>
        <v>1.9039215776075555</v>
      </c>
      <c r="O1515" s="114">
        <v>0.99733487182802294</v>
      </c>
      <c r="P1515" s="114">
        <v>1.2085978490183789</v>
      </c>
      <c r="Q1515" s="114">
        <v>-1.1634850621502097</v>
      </c>
      <c r="R1515" s="114">
        <v>0.2454742905783692</v>
      </c>
      <c r="S1515" s="114">
        <v>-0.80236393542534334</v>
      </c>
      <c r="T1515" s="114">
        <v>0.16850455854551261</v>
      </c>
      <c r="U1515" s="114">
        <v>0.28684485121281145</v>
      </c>
      <c r="V1515" s="114">
        <v>0.86449498409911574</v>
      </c>
      <c r="W1515" s="36">
        <v>-0.34979054561005207</v>
      </c>
    </row>
    <row r="1516" spans="1:23" ht="19">
      <c r="A1516" s="81">
        <v>514</v>
      </c>
      <c r="B1516" s="114">
        <v>6.3676199712998649E-3</v>
      </c>
      <c r="C1516" s="114">
        <v>4.6823527177987989E-2</v>
      </c>
      <c r="D1516" s="114">
        <v>0.16417950645155832</v>
      </c>
      <c r="E1516" s="114">
        <v>0.37956191193502176</v>
      </c>
      <c r="F1516" s="114">
        <v>0.10465346586920843</v>
      </c>
      <c r="G1516" s="114">
        <v>0.38689420303979438</v>
      </c>
      <c r="H1516" s="114">
        <v>0.87717735497527172</v>
      </c>
      <c r="I1516" s="114">
        <v>0.63189774110076113</v>
      </c>
      <c r="J1516" s="114">
        <v>0.73764956590497421</v>
      </c>
      <c r="K1516" s="44">
        <v>0.58450175830827789</v>
      </c>
      <c r="M1516" s="37">
        <v>514</v>
      </c>
      <c r="N1516" s="114" cm="1">
        <f t="array" ref="N1516:W1516">(TRANSPOSE(MMULT(幕後結果!$AB$37:$AK$46, TRANSPOSE(N515:W515))))</f>
        <v>-0.26378749043952049</v>
      </c>
      <c r="O1516" s="114">
        <v>0.47207073418004469</v>
      </c>
      <c r="P1516" s="114">
        <v>0.77283735431915346</v>
      </c>
      <c r="Q1516" s="114">
        <v>0.22960199916047996</v>
      </c>
      <c r="R1516" s="114">
        <v>0.29673667841843721</v>
      </c>
      <c r="S1516" s="114">
        <v>0.34994079973440734</v>
      </c>
      <c r="T1516" s="114">
        <v>-0.11344513097126044</v>
      </c>
      <c r="U1516" s="114">
        <v>-0.90976862132950931</v>
      </c>
      <c r="V1516" s="114">
        <v>-8.4224573699601263E-2</v>
      </c>
      <c r="W1516" s="36">
        <v>0.68824606911556185</v>
      </c>
    </row>
    <row r="1517" spans="1:23" ht="19">
      <c r="A1517" s="81">
        <v>515</v>
      </c>
      <c r="B1517" s="114">
        <v>6.7933281732322603E-2</v>
      </c>
      <c r="C1517" s="114">
        <v>0.6054495529576891</v>
      </c>
      <c r="D1517" s="114">
        <v>0.32209465956364647</v>
      </c>
      <c r="E1517" s="114">
        <v>0.16987347853141044</v>
      </c>
      <c r="F1517" s="114">
        <v>0.91862719588361341</v>
      </c>
      <c r="G1517" s="114">
        <v>0.67594544963373893</v>
      </c>
      <c r="H1517" s="114">
        <v>0.81186851771617552</v>
      </c>
      <c r="I1517" s="114">
        <v>1.5725639090545807E-2</v>
      </c>
      <c r="J1517" s="114">
        <v>0.69707228807834354</v>
      </c>
      <c r="K1517" s="44">
        <v>0.92448539590461376</v>
      </c>
      <c r="M1517" s="37">
        <v>515</v>
      </c>
      <c r="N1517" s="114" cm="1">
        <f t="array" ref="N1517:W1517">(TRANSPOSE(MMULT(幕後結果!$AB$37:$AK$46, TRANSPOSE(N516:W516))))</f>
        <v>-1.5655512829243581</v>
      </c>
      <c r="O1517" s="114">
        <v>-0.45323156952503751</v>
      </c>
      <c r="P1517" s="114">
        <v>2.6101541742667322E-2</v>
      </c>
      <c r="Q1517" s="114">
        <v>0.67687798944141941</v>
      </c>
      <c r="R1517" s="114">
        <v>-0.70428436864612065</v>
      </c>
      <c r="S1517" s="114">
        <v>-0.99344154841957022</v>
      </c>
      <c r="T1517" s="114">
        <v>6.8323827746833002E-2</v>
      </c>
      <c r="U1517" s="114">
        <v>0.79087743576842495</v>
      </c>
      <c r="V1517" s="114">
        <v>-0.10068546858684113</v>
      </c>
      <c r="W1517" s="36">
        <v>6.7650184933167323E-2</v>
      </c>
    </row>
    <row r="1518" spans="1:23" ht="19">
      <c r="A1518" s="81">
        <v>516</v>
      </c>
      <c r="B1518" s="114">
        <v>0.59092350096750534</v>
      </c>
      <c r="C1518" s="114">
        <v>0.77375734600981372</v>
      </c>
      <c r="D1518" s="114">
        <v>0.37697044623511577</v>
      </c>
      <c r="E1518" s="114">
        <v>0.22732638836489194</v>
      </c>
      <c r="F1518" s="114">
        <v>0.36949679724868534</v>
      </c>
      <c r="G1518" s="114">
        <v>0.66538646247823507</v>
      </c>
      <c r="H1518" s="114">
        <v>3.7578990080934682E-2</v>
      </c>
      <c r="I1518" s="114">
        <v>6.5145244595821161E-4</v>
      </c>
      <c r="J1518" s="114">
        <v>0.20128114168984923</v>
      </c>
      <c r="K1518" s="44">
        <v>0.61253090987583492</v>
      </c>
      <c r="M1518" s="37">
        <v>516</v>
      </c>
      <c r="N1518" s="114" cm="1">
        <f t="array" ref="N1518:W1518">(TRANSPOSE(MMULT(幕後結果!$AB$37:$AK$46, TRANSPOSE(N517:W517))))</f>
        <v>-1.0761100918730668</v>
      </c>
      <c r="O1518" s="114">
        <v>-1.4068553985606649E-2</v>
      </c>
      <c r="P1518" s="114">
        <v>-0.28159519828967955</v>
      </c>
      <c r="Q1518" s="114">
        <v>-0.24759415335107554</v>
      </c>
      <c r="R1518" s="114">
        <v>-1.5066290146028636</v>
      </c>
      <c r="S1518" s="114">
        <v>-0.25261602288155494</v>
      </c>
      <c r="T1518" s="114">
        <v>-1.1586497658347124</v>
      </c>
      <c r="U1518" s="114">
        <v>0.14823881783476867</v>
      </c>
      <c r="V1518" s="114">
        <v>-1.9623196174658588</v>
      </c>
      <c r="W1518" s="36">
        <v>-1.0012432642537992</v>
      </c>
    </row>
    <row r="1519" spans="1:23" ht="19">
      <c r="A1519" s="81">
        <v>517</v>
      </c>
      <c r="B1519" s="114">
        <v>0.52115126971676617</v>
      </c>
      <c r="C1519" s="114">
        <v>0.74288333336057821</v>
      </c>
      <c r="D1519" s="114">
        <v>0.80816928147068179</v>
      </c>
      <c r="E1519" s="114">
        <v>0.54666492659788068</v>
      </c>
      <c r="F1519" s="114">
        <v>0.68572224259721115</v>
      </c>
      <c r="G1519" s="114">
        <v>0.57306313071599435</v>
      </c>
      <c r="H1519" s="114">
        <v>0.15783778986522257</v>
      </c>
      <c r="I1519" s="114">
        <v>0.92356513765688719</v>
      </c>
      <c r="J1519" s="114">
        <v>0.66535817816149989</v>
      </c>
      <c r="K1519" s="44">
        <v>0.89202497774211964</v>
      </c>
      <c r="M1519" s="37">
        <v>517</v>
      </c>
      <c r="N1519" s="114" cm="1">
        <f t="array" ref="N1519:W1519">(TRANSPOSE(MMULT(幕後結果!$AB$37:$AK$46, TRANSPOSE(N518:W518))))</f>
        <v>-0.73720324753371336</v>
      </c>
      <c r="O1519" s="114">
        <v>-1.0536543513356131</v>
      </c>
      <c r="P1519" s="114">
        <v>-1.3697041159350047</v>
      </c>
      <c r="Q1519" s="114">
        <v>-0.70302987945528617</v>
      </c>
      <c r="R1519" s="114">
        <v>-2.6475349696939077</v>
      </c>
      <c r="S1519" s="114">
        <v>-0.31694319811428728</v>
      </c>
      <c r="T1519" s="114">
        <v>-0.15239744647671749</v>
      </c>
      <c r="U1519" s="114">
        <v>-1.1144765460981623</v>
      </c>
      <c r="V1519" s="114">
        <v>-1.6215001776075382</v>
      </c>
      <c r="W1519" s="36">
        <v>-1.9300582799993133</v>
      </c>
    </row>
    <row r="1520" spans="1:23" ht="19">
      <c r="A1520" s="81">
        <v>518</v>
      </c>
      <c r="B1520" s="114">
        <v>0.99146111838790985</v>
      </c>
      <c r="C1520" s="114">
        <v>0.6613120616940531</v>
      </c>
      <c r="D1520" s="114">
        <v>0.70322096666992739</v>
      </c>
      <c r="E1520" s="114">
        <v>0.85668383155089178</v>
      </c>
      <c r="F1520" s="114">
        <v>0.25070088051802042</v>
      </c>
      <c r="G1520" s="114">
        <v>0.93150970613470752</v>
      </c>
      <c r="H1520" s="114">
        <v>0.95807145001448624</v>
      </c>
      <c r="I1520" s="114">
        <v>0.37989582648812625</v>
      </c>
      <c r="J1520" s="114">
        <v>0.88596220767149103</v>
      </c>
      <c r="K1520" s="44">
        <v>0.61186100045020697</v>
      </c>
      <c r="M1520" s="37">
        <v>518</v>
      </c>
      <c r="N1520" s="114" cm="1">
        <f t="array" ref="N1520:W1520">(TRANSPOSE(MMULT(幕後結果!$AB$37:$AK$46, TRANSPOSE(N519:W519))))</f>
        <v>0.97558991537603967</v>
      </c>
      <c r="O1520" s="114">
        <v>-1.8045318083022741</v>
      </c>
      <c r="P1520" s="114">
        <v>0.18982694971394337</v>
      </c>
      <c r="Q1520" s="114">
        <v>1.3420770123245962</v>
      </c>
      <c r="R1520" s="114">
        <v>-0.29350061396497079</v>
      </c>
      <c r="S1520" s="114">
        <v>-0.95601185145289014</v>
      </c>
      <c r="T1520" s="114">
        <v>0.31113006383642428</v>
      </c>
      <c r="U1520" s="114">
        <v>0.55691923729171411</v>
      </c>
      <c r="V1520" s="114">
        <v>-0.73691100843117086</v>
      </c>
      <c r="W1520" s="36">
        <v>0.21180833164461677</v>
      </c>
    </row>
    <row r="1521" spans="1:23" ht="19">
      <c r="A1521" s="81">
        <v>519</v>
      </c>
      <c r="B1521" s="114">
        <v>0.18738810882186296</v>
      </c>
      <c r="C1521" s="114">
        <v>0.98924933184293851</v>
      </c>
      <c r="D1521" s="114">
        <v>8.4795681023358549E-2</v>
      </c>
      <c r="E1521" s="114">
        <v>0.22236295148826701</v>
      </c>
      <c r="F1521" s="114">
        <v>0.99610479706095667</v>
      </c>
      <c r="G1521" s="114">
        <v>0.24919952332833506</v>
      </c>
      <c r="H1521" s="114">
        <v>0.88266795036562695</v>
      </c>
      <c r="I1521" s="114">
        <v>0.91554577756280486</v>
      </c>
      <c r="J1521" s="114">
        <v>6.734123676671544E-2</v>
      </c>
      <c r="K1521" s="44">
        <v>0.24998033178725421</v>
      </c>
      <c r="M1521" s="37">
        <v>519</v>
      </c>
      <c r="N1521" s="114" cm="1">
        <f t="array" ref="N1521:W1521">(TRANSPOSE(MMULT(幕後結果!$AB$37:$AK$46, TRANSPOSE(N520:W520))))</f>
        <v>1.150775680488682</v>
      </c>
      <c r="O1521" s="114">
        <v>-0.56852741105181059</v>
      </c>
      <c r="P1521" s="114">
        <v>-0.58204815461717074</v>
      </c>
      <c r="Q1521" s="114">
        <v>-1.007422991421735</v>
      </c>
      <c r="R1521" s="114">
        <v>-0.51249087082156919</v>
      </c>
      <c r="S1521" s="114">
        <v>1.198614719387012</v>
      </c>
      <c r="T1521" s="114">
        <v>0.89126350648579533</v>
      </c>
      <c r="U1521" s="114">
        <v>-0.70732979027223841</v>
      </c>
      <c r="V1521" s="114">
        <v>0.3820966249053982</v>
      </c>
      <c r="W1521" s="36">
        <v>-0.72634183346404735</v>
      </c>
    </row>
    <row r="1522" spans="1:23" ht="19">
      <c r="A1522" s="81">
        <v>520</v>
      </c>
      <c r="B1522" s="114">
        <v>0.91674026157127186</v>
      </c>
      <c r="C1522" s="114">
        <v>6.3561427021260775E-2</v>
      </c>
      <c r="D1522" s="114">
        <v>0.49965766084080565</v>
      </c>
      <c r="E1522" s="114">
        <v>1.0563450300947075E-2</v>
      </c>
      <c r="F1522" s="114">
        <v>0.83373155935094623</v>
      </c>
      <c r="G1522" s="114">
        <v>0.16991584212602073</v>
      </c>
      <c r="H1522" s="114">
        <v>0.22510220291141469</v>
      </c>
      <c r="I1522" s="114">
        <v>3.9589076076815388E-2</v>
      </c>
      <c r="J1522" s="114">
        <v>0.12535687078972457</v>
      </c>
      <c r="K1522" s="44">
        <v>0.78761543297682257</v>
      </c>
      <c r="M1522" s="37">
        <v>520</v>
      </c>
      <c r="N1522" s="114" cm="1">
        <f t="array" ref="N1522:W1522">(TRANSPOSE(MMULT(幕後結果!$AB$37:$AK$46, TRANSPOSE(N521:W521))))</f>
        <v>0.20182992754854573</v>
      </c>
      <c r="O1522" s="114">
        <v>-0.36690559377375875</v>
      </c>
      <c r="P1522" s="114">
        <v>0.12762750723682004</v>
      </c>
      <c r="Q1522" s="114">
        <v>0.78458669336326736</v>
      </c>
      <c r="R1522" s="114">
        <v>1.1273845774057172</v>
      </c>
      <c r="S1522" s="114">
        <v>1.0610411302797114</v>
      </c>
      <c r="T1522" s="114">
        <v>4.2200419435581116E-2</v>
      </c>
      <c r="U1522" s="114">
        <v>2.2782930336427039</v>
      </c>
      <c r="V1522" s="114">
        <v>0.36911576855095429</v>
      </c>
      <c r="W1522" s="36">
        <v>-1.0913155136545085</v>
      </c>
    </row>
    <row r="1523" spans="1:23" ht="19">
      <c r="A1523" s="81">
        <v>521</v>
      </c>
      <c r="B1523" s="114">
        <v>0.93352590948815783</v>
      </c>
      <c r="C1523" s="114">
        <v>0.11548856692471121</v>
      </c>
      <c r="D1523" s="114">
        <v>0.38528809820195753</v>
      </c>
      <c r="E1523" s="114">
        <v>0.30830341569174924</v>
      </c>
      <c r="F1523" s="114">
        <v>0.38134058745720867</v>
      </c>
      <c r="G1523" s="114">
        <v>0.79284200833089069</v>
      </c>
      <c r="H1523" s="114">
        <v>0.51172859105503843</v>
      </c>
      <c r="I1523" s="114">
        <v>0.55435414872388944</v>
      </c>
      <c r="J1523" s="114">
        <v>0.55284063176112674</v>
      </c>
      <c r="K1523" s="44">
        <v>0.23664105350609232</v>
      </c>
      <c r="M1523" s="37">
        <v>521</v>
      </c>
      <c r="N1523" s="114" cm="1">
        <f t="array" ref="N1523:W1523">(TRANSPOSE(MMULT(幕後結果!$AB$37:$AK$46, TRANSPOSE(N522:W522))))</f>
        <v>-1.4372623970384157</v>
      </c>
      <c r="O1523" s="114">
        <v>1.1624828143481059</v>
      </c>
      <c r="P1523" s="114">
        <v>0.90737137136656487</v>
      </c>
      <c r="Q1523" s="114">
        <v>0.81260966447677863</v>
      </c>
      <c r="R1523" s="114">
        <v>-0.17183848664105844</v>
      </c>
      <c r="S1523" s="114">
        <v>0.822147306310268</v>
      </c>
      <c r="T1523" s="114">
        <v>1.2339930598755944</v>
      </c>
      <c r="U1523" s="114">
        <v>0.16395859079733544</v>
      </c>
      <c r="V1523" s="114">
        <v>-0.59624009563068148</v>
      </c>
      <c r="W1523" s="36">
        <v>0.68071345354276447</v>
      </c>
    </row>
    <row r="1524" spans="1:23" ht="19">
      <c r="A1524" s="81">
        <v>522</v>
      </c>
      <c r="B1524" s="114">
        <v>0.28593975726112997</v>
      </c>
      <c r="C1524" s="114">
        <v>0.84800592200068348</v>
      </c>
      <c r="D1524" s="114">
        <v>0.70535812032515177</v>
      </c>
      <c r="E1524" s="114">
        <v>0.22359539523694294</v>
      </c>
      <c r="F1524" s="114">
        <v>7.8668003322711622E-2</v>
      </c>
      <c r="G1524" s="114">
        <v>0.47542897923179428</v>
      </c>
      <c r="H1524" s="114">
        <v>0.67578404934141956</v>
      </c>
      <c r="I1524" s="114">
        <v>0.41523575622897524</v>
      </c>
      <c r="J1524" s="114">
        <v>0.61950433958189355</v>
      </c>
      <c r="K1524" s="44">
        <v>0.84959921455000642</v>
      </c>
      <c r="M1524" s="37">
        <v>522</v>
      </c>
      <c r="N1524" s="114" cm="1">
        <f t="array" ref="N1524:W1524">(TRANSPOSE(MMULT(幕後結果!$AB$37:$AK$46, TRANSPOSE(N523:W523))))</f>
        <v>-6.1759000763199675E-3</v>
      </c>
      <c r="O1524" s="114">
        <v>-0.61709914257502729</v>
      </c>
      <c r="P1524" s="114">
        <v>-0.20809486296456925</v>
      </c>
      <c r="Q1524" s="114">
        <v>0.31818228154120171</v>
      </c>
      <c r="R1524" s="114">
        <v>-0.84988696308252609</v>
      </c>
      <c r="S1524" s="114">
        <v>0.49708373195882138</v>
      </c>
      <c r="T1524" s="114">
        <v>-0.55983155566733278</v>
      </c>
      <c r="U1524" s="114">
        <v>0.394452472927317</v>
      </c>
      <c r="V1524" s="114">
        <v>-0.50979608994852277</v>
      </c>
      <c r="W1524" s="36">
        <v>-1.5075625707402664</v>
      </c>
    </row>
    <row r="1525" spans="1:23" ht="19">
      <c r="A1525" s="81">
        <v>523</v>
      </c>
      <c r="B1525" s="114">
        <v>1.6479866884228977E-2</v>
      </c>
      <c r="C1525" s="114">
        <v>0.3657979891084342</v>
      </c>
      <c r="D1525" s="114">
        <v>0.66096179203708116</v>
      </c>
      <c r="E1525" s="114">
        <v>0.91171840762233169</v>
      </c>
      <c r="F1525" s="114">
        <v>0.61993827438955207</v>
      </c>
      <c r="G1525" s="114">
        <v>0.4393221550729256</v>
      </c>
      <c r="H1525" s="114">
        <v>0.1838492909114795</v>
      </c>
      <c r="I1525" s="114">
        <v>0.5697562013521833</v>
      </c>
      <c r="J1525" s="114">
        <v>0.8085460907798887</v>
      </c>
      <c r="K1525" s="44">
        <v>0.37586243001815811</v>
      </c>
      <c r="M1525" s="37">
        <v>523</v>
      </c>
      <c r="N1525" s="114" cm="1">
        <f t="array" ref="N1525:W1525">(TRANSPOSE(MMULT(幕後結果!$AB$37:$AK$46, TRANSPOSE(N524:W524))))</f>
        <v>1.3551428095076841</v>
      </c>
      <c r="O1525" s="114">
        <v>-0.24879323283063048</v>
      </c>
      <c r="P1525" s="114">
        <v>0.57502246558420289</v>
      </c>
      <c r="Q1525" s="114">
        <v>0.1497466104169588</v>
      </c>
      <c r="R1525" s="114">
        <v>0.99228630596009071</v>
      </c>
      <c r="S1525" s="114">
        <v>0.53611728420863858</v>
      </c>
      <c r="T1525" s="114">
        <v>-1.0881511267373905</v>
      </c>
      <c r="U1525" s="114">
        <v>0.70687071683090774</v>
      </c>
      <c r="V1525" s="114">
        <v>1.3078481931186616</v>
      </c>
      <c r="W1525" s="36">
        <v>-7.2920863589737261E-2</v>
      </c>
    </row>
    <row r="1526" spans="1:23" ht="19">
      <c r="A1526" s="81">
        <v>524</v>
      </c>
      <c r="B1526" s="114">
        <v>8.0709271175325004E-2</v>
      </c>
      <c r="C1526" s="114">
        <v>0.40614824804420402</v>
      </c>
      <c r="D1526" s="114">
        <v>0.68960736173517656</v>
      </c>
      <c r="E1526" s="114">
        <v>0.99184413889897138</v>
      </c>
      <c r="F1526" s="114">
        <v>0.67123349793540132</v>
      </c>
      <c r="G1526" s="114">
        <v>0.9499510801553781</v>
      </c>
      <c r="H1526" s="114">
        <v>0.30096303087205944</v>
      </c>
      <c r="I1526" s="114">
        <v>0.73635376887796822</v>
      </c>
      <c r="J1526" s="114">
        <v>0.15432257032758745</v>
      </c>
      <c r="K1526" s="44">
        <v>0.50309348688269528</v>
      </c>
      <c r="M1526" s="37">
        <v>524</v>
      </c>
      <c r="N1526" s="114" cm="1">
        <f t="array" ref="N1526:W1526">(TRANSPOSE(MMULT(幕後結果!$AB$37:$AK$46, TRANSPOSE(N525:W525))))</f>
        <v>0.59421998077285276</v>
      </c>
      <c r="O1526" s="114">
        <v>-1.5745471779260509</v>
      </c>
      <c r="P1526" s="114">
        <v>0.66624281585256917</v>
      </c>
      <c r="Q1526" s="114">
        <v>0.59756374608780805</v>
      </c>
      <c r="R1526" s="114">
        <v>-0.86737996568763809</v>
      </c>
      <c r="S1526" s="114">
        <v>-1.1006727261107971</v>
      </c>
      <c r="T1526" s="114">
        <v>-0.68302842256464069</v>
      </c>
      <c r="U1526" s="114">
        <v>0.20884492245168101</v>
      </c>
      <c r="V1526" s="114">
        <v>-1.1609368954054908</v>
      </c>
      <c r="W1526" s="36">
        <v>-2.0344790715254937</v>
      </c>
    </row>
    <row r="1527" spans="1:23" ht="19">
      <c r="A1527" s="81">
        <v>525</v>
      </c>
      <c r="B1527" s="114">
        <v>0.3394014786886288</v>
      </c>
      <c r="C1527" s="114">
        <v>0.112619240423804</v>
      </c>
      <c r="D1527" s="114">
        <v>0.83814033790669851</v>
      </c>
      <c r="E1527" s="114">
        <v>0.58297522671337054</v>
      </c>
      <c r="F1527" s="114">
        <v>0.74009538490280002</v>
      </c>
      <c r="G1527" s="114">
        <v>0.79936869430262125</v>
      </c>
      <c r="H1527" s="114">
        <v>0.18142261224428702</v>
      </c>
      <c r="I1527" s="114">
        <v>0.97143056038575915</v>
      </c>
      <c r="J1527" s="114">
        <v>0.14098976012601994</v>
      </c>
      <c r="K1527" s="44">
        <v>0.93022992975501984</v>
      </c>
      <c r="M1527" s="37">
        <v>525</v>
      </c>
      <c r="N1527" s="114" cm="1">
        <f t="array" ref="N1527:W1527">(TRANSPOSE(MMULT(幕後結果!$AB$37:$AK$46, TRANSPOSE(N526:W526))))</f>
        <v>-0.48856934647575706</v>
      </c>
      <c r="O1527" s="114">
        <v>-5.3124012144436746E-2</v>
      </c>
      <c r="P1527" s="114">
        <v>-0.99491242224628551</v>
      </c>
      <c r="Q1527" s="114">
        <v>-1.3611605674961753</v>
      </c>
      <c r="R1527" s="114">
        <v>-0.37774204667729872</v>
      </c>
      <c r="S1527" s="114">
        <v>0.10621626738992333</v>
      </c>
      <c r="T1527" s="114">
        <v>1.5511329158943681</v>
      </c>
      <c r="U1527" s="114">
        <v>-0.1013822370775318</v>
      </c>
      <c r="V1527" s="114">
        <v>-0.13147436108038135</v>
      </c>
      <c r="W1527" s="36">
        <v>8.3502953641680561E-2</v>
      </c>
    </row>
    <row r="1528" spans="1:23" ht="19">
      <c r="A1528" s="81">
        <v>526</v>
      </c>
      <c r="B1528" s="114">
        <v>0.80748448575552945</v>
      </c>
      <c r="C1528" s="114">
        <v>0.81840640701832501</v>
      </c>
      <c r="D1528" s="114">
        <v>0.17613876165237463</v>
      </c>
      <c r="E1528" s="114">
        <v>0.64059147716504961</v>
      </c>
      <c r="F1528" s="114">
        <v>0.78483929137195285</v>
      </c>
      <c r="G1528" s="114">
        <v>0.27821012158723457</v>
      </c>
      <c r="H1528" s="114">
        <v>0.80328673057137734</v>
      </c>
      <c r="I1528" s="114">
        <v>0.35386916513316535</v>
      </c>
      <c r="J1528" s="114">
        <v>0.65406088847732868</v>
      </c>
      <c r="K1528" s="44">
        <v>0.74415538636077283</v>
      </c>
      <c r="M1528" s="37">
        <v>526</v>
      </c>
      <c r="N1528" s="114" cm="1">
        <f t="array" ref="N1528:W1528">(TRANSPOSE(MMULT(幕後結果!$AB$37:$AK$46, TRANSPOSE(N527:W527))))</f>
        <v>-1.1613347994212533</v>
      </c>
      <c r="O1528" s="114">
        <v>-1.3266270442031585</v>
      </c>
      <c r="P1528" s="114">
        <v>-0.40142019574396726</v>
      </c>
      <c r="Q1528" s="114">
        <v>1.2839207990963604</v>
      </c>
      <c r="R1528" s="114">
        <v>-1.124008967743223</v>
      </c>
      <c r="S1528" s="114">
        <v>-0.21499424594867084</v>
      </c>
      <c r="T1528" s="114">
        <v>-1.5521999289458788</v>
      </c>
      <c r="U1528" s="114">
        <v>-1.2891763294726557</v>
      </c>
      <c r="V1528" s="114">
        <v>-1.3981047741888335</v>
      </c>
      <c r="W1528" s="36">
        <v>-1.4784534662001443</v>
      </c>
    </row>
    <row r="1529" spans="1:23" ht="19">
      <c r="A1529" s="81">
        <v>527</v>
      </c>
      <c r="B1529" s="114">
        <v>0.5700383600836787</v>
      </c>
      <c r="C1529" s="114">
        <v>0.95791943671141211</v>
      </c>
      <c r="D1529" s="114">
        <v>0.87030341681775902</v>
      </c>
      <c r="E1529" s="114">
        <v>0.75100475116247511</v>
      </c>
      <c r="F1529" s="114">
        <v>0.874647587712716</v>
      </c>
      <c r="G1529" s="114">
        <v>0.90849055547109026</v>
      </c>
      <c r="H1529" s="114">
        <v>0.67235456704617746</v>
      </c>
      <c r="I1529" s="114">
        <v>8.3751369593217939E-2</v>
      </c>
      <c r="J1529" s="114">
        <v>0.11115020417606636</v>
      </c>
      <c r="K1529" s="44">
        <v>0.74305376280655056</v>
      </c>
      <c r="M1529" s="37">
        <v>527</v>
      </c>
      <c r="N1529" s="114" cm="1">
        <f t="array" ref="N1529:W1529">(TRANSPOSE(MMULT(幕後結果!$AB$37:$AK$46, TRANSPOSE(N528:W528))))</f>
        <v>1.6776653554657008</v>
      </c>
      <c r="O1529" s="114">
        <v>-0.74817322868134051</v>
      </c>
      <c r="P1529" s="114">
        <v>0.90348372248593889</v>
      </c>
      <c r="Q1529" s="114">
        <v>0.86402393295221935</v>
      </c>
      <c r="R1529" s="114">
        <v>0.59076155737149538</v>
      </c>
      <c r="S1529" s="114">
        <v>0.34769332543600945</v>
      </c>
      <c r="T1529" s="114">
        <v>-8.6849795404097901E-2</v>
      </c>
      <c r="U1529" s="114">
        <v>0.79329645488220824</v>
      </c>
      <c r="V1529" s="114">
        <v>1.6277546392842845</v>
      </c>
      <c r="W1529" s="36">
        <v>0.33033047068757604</v>
      </c>
    </row>
    <row r="1530" spans="1:23" ht="19">
      <c r="A1530" s="81">
        <v>528</v>
      </c>
      <c r="B1530" s="114">
        <v>0.11896106840997556</v>
      </c>
      <c r="C1530" s="114">
        <v>0.68083714868379275</v>
      </c>
      <c r="D1530" s="114">
        <v>0.31114304432818152</v>
      </c>
      <c r="E1530" s="114">
        <v>0.92149290349714841</v>
      </c>
      <c r="F1530" s="114">
        <v>0.29959094473199577</v>
      </c>
      <c r="G1530" s="114">
        <v>0.14947628080330455</v>
      </c>
      <c r="H1530" s="114">
        <v>0.93026088767983928</v>
      </c>
      <c r="I1530" s="114">
        <v>0.37587165264698075</v>
      </c>
      <c r="J1530" s="114">
        <v>0.75840965872545563</v>
      </c>
      <c r="K1530" s="44">
        <v>0.91929552199645115</v>
      </c>
      <c r="M1530" s="37">
        <v>528</v>
      </c>
      <c r="N1530" s="114" cm="1">
        <f t="array" ref="N1530:W1530">(TRANSPOSE(MMULT(幕後結果!$AB$37:$AK$46, TRANSPOSE(N529:W529))))</f>
        <v>0.73644906105686292</v>
      </c>
      <c r="O1530" s="114">
        <v>-1.7209857726679934</v>
      </c>
      <c r="P1530" s="114">
        <v>-1.2253523061544978</v>
      </c>
      <c r="Q1530" s="114">
        <v>-1.2357102970876577</v>
      </c>
      <c r="R1530" s="114">
        <v>0.50928338753918589</v>
      </c>
      <c r="S1530" s="114">
        <v>-0.50164920500247123</v>
      </c>
      <c r="T1530" s="114">
        <v>0.89662229146311767</v>
      </c>
      <c r="U1530" s="114">
        <v>-0.75101673172291028</v>
      </c>
      <c r="V1530" s="114">
        <v>0.31804042531807253</v>
      </c>
      <c r="W1530" s="36">
        <v>-0.69396012097300208</v>
      </c>
    </row>
    <row r="1531" spans="1:23" ht="19">
      <c r="A1531" s="81">
        <v>529</v>
      </c>
      <c r="B1531" s="114">
        <v>0.71252703351264057</v>
      </c>
      <c r="C1531" s="114">
        <v>0.56853272839100022</v>
      </c>
      <c r="D1531" s="114">
        <v>0.8380796578543237</v>
      </c>
      <c r="E1531" s="114">
        <v>0.54322649720386207</v>
      </c>
      <c r="F1531" s="114">
        <v>0.22508371622540468</v>
      </c>
      <c r="G1531" s="114">
        <v>4.6826301094830436E-2</v>
      </c>
      <c r="H1531" s="114">
        <v>0.40671318272813073</v>
      </c>
      <c r="I1531" s="114">
        <v>0.68555947399577</v>
      </c>
      <c r="J1531" s="114">
        <v>0.8455025545670507</v>
      </c>
      <c r="K1531" s="44">
        <v>0.16565240668559356</v>
      </c>
      <c r="M1531" s="37">
        <v>529</v>
      </c>
      <c r="N1531" s="114" cm="1">
        <f t="array" ref="N1531:W1531">(TRANSPOSE(MMULT(幕後結果!$AB$37:$AK$46, TRANSPOSE(N530:W530))))</f>
        <v>3.0364205028396252</v>
      </c>
      <c r="O1531" s="114">
        <v>1.2451181224713841</v>
      </c>
      <c r="P1531" s="114">
        <v>2.2318970031014489</v>
      </c>
      <c r="Q1531" s="114">
        <v>0.83901950654223423</v>
      </c>
      <c r="R1531" s="114">
        <v>1.5762304518202073</v>
      </c>
      <c r="S1531" s="114">
        <v>-0.84523519532793645</v>
      </c>
      <c r="T1531" s="114">
        <v>0.66882376337628013</v>
      </c>
      <c r="U1531" s="114">
        <v>0.62310978118177951</v>
      </c>
      <c r="V1531" s="114">
        <v>0.55191672652219825</v>
      </c>
      <c r="W1531" s="36">
        <v>0.61145342194530239</v>
      </c>
    </row>
    <row r="1532" spans="1:23" ht="19">
      <c r="A1532" s="81">
        <v>530</v>
      </c>
      <c r="B1532" s="114">
        <v>0.36963956958400757</v>
      </c>
      <c r="C1532" s="114">
        <v>0.747274170673629</v>
      </c>
      <c r="D1532" s="114">
        <v>0.70149234217140766</v>
      </c>
      <c r="E1532" s="114">
        <v>0.67795017076352049</v>
      </c>
      <c r="F1532" s="114">
        <v>0.57862844469127506</v>
      </c>
      <c r="G1532" s="114">
        <v>0.90963936215260177</v>
      </c>
      <c r="H1532" s="114">
        <v>0.78645028983322529</v>
      </c>
      <c r="I1532" s="114">
        <v>0.94371588060609501</v>
      </c>
      <c r="J1532" s="114">
        <v>0.30706690040164908</v>
      </c>
      <c r="K1532" s="44">
        <v>0.21408000421655959</v>
      </c>
      <c r="M1532" s="37">
        <v>530</v>
      </c>
      <c r="N1532" s="114" cm="1">
        <f t="array" ref="N1532:W1532">(TRANSPOSE(MMULT(幕後結果!$AB$37:$AK$46, TRANSPOSE(N531:W531))))</f>
        <v>-0.7432038593044461</v>
      </c>
      <c r="O1532" s="114">
        <v>0.40185617325570505</v>
      </c>
      <c r="P1532" s="114">
        <v>-0.35457967665910217</v>
      </c>
      <c r="Q1532" s="114">
        <v>-0.46956360827630461</v>
      </c>
      <c r="R1532" s="114">
        <v>-0.83867588387328929</v>
      </c>
      <c r="S1532" s="114">
        <v>0.54902976805111303</v>
      </c>
      <c r="T1532" s="114">
        <v>5.3441443071462785E-2</v>
      </c>
      <c r="U1532" s="114">
        <v>7.5258120195398071E-2</v>
      </c>
      <c r="V1532" s="114">
        <v>-0.40991414423802564</v>
      </c>
      <c r="W1532" s="36">
        <v>0.13306704966126379</v>
      </c>
    </row>
    <row r="1533" spans="1:23" ht="19">
      <c r="A1533" s="81">
        <v>531</v>
      </c>
      <c r="B1533" s="114">
        <v>0.40284129947145497</v>
      </c>
      <c r="C1533" s="114">
        <v>0.3377109703946608</v>
      </c>
      <c r="D1533" s="114">
        <v>0.85743946007141836</v>
      </c>
      <c r="E1533" s="114">
        <v>0.43499253725898535</v>
      </c>
      <c r="F1533" s="114">
        <v>4.139278885569242E-2</v>
      </c>
      <c r="G1533" s="114">
        <v>0.85945237560007937</v>
      </c>
      <c r="H1533" s="114">
        <v>0.56806544644041179</v>
      </c>
      <c r="I1533" s="114">
        <v>8.114096666956705E-2</v>
      </c>
      <c r="J1533" s="114">
        <v>0.64765820185823064</v>
      </c>
      <c r="K1533" s="44">
        <v>0.43978419729143936</v>
      </c>
      <c r="M1533" s="37">
        <v>531</v>
      </c>
      <c r="N1533" s="114" cm="1">
        <f t="array" ref="N1533:W1533">(TRANSPOSE(MMULT(幕後結果!$AB$37:$AK$46, TRANSPOSE(N532:W532))))</f>
        <v>-2.308372303335068</v>
      </c>
      <c r="O1533" s="114">
        <v>0.55507054140796375</v>
      </c>
      <c r="P1533" s="114">
        <v>4.5764736943050832E-2</v>
      </c>
      <c r="Q1533" s="114">
        <v>0.13964733936553325</v>
      </c>
      <c r="R1533" s="114">
        <v>-0.92116656041934264</v>
      </c>
      <c r="S1533" s="114">
        <v>7.4993369848600444E-2</v>
      </c>
      <c r="T1533" s="114">
        <v>0.47681846263074662</v>
      </c>
      <c r="U1533" s="114">
        <v>-1.1975428032016431</v>
      </c>
      <c r="V1533" s="114">
        <v>0.62668948900781518</v>
      </c>
      <c r="W1533" s="36">
        <v>0.58553948382263077</v>
      </c>
    </row>
    <row r="1534" spans="1:23" ht="19">
      <c r="A1534" s="81">
        <v>532</v>
      </c>
      <c r="B1534" s="114">
        <v>0.86448402062304486</v>
      </c>
      <c r="C1534" s="114">
        <v>0.41227483908619544</v>
      </c>
      <c r="D1534" s="114">
        <v>0.95301337585198609</v>
      </c>
      <c r="E1534" s="114">
        <v>2.7256643473962061E-2</v>
      </c>
      <c r="F1534" s="114">
        <v>0.31566889148381527</v>
      </c>
      <c r="G1534" s="114">
        <v>0.42701005809755621</v>
      </c>
      <c r="H1534" s="114">
        <v>0.89829814507577033</v>
      </c>
      <c r="I1534" s="114">
        <v>0.7969023763507519</v>
      </c>
      <c r="J1534" s="114">
        <v>0.47667294570440855</v>
      </c>
      <c r="K1534" s="44">
        <v>0.89635245125833274</v>
      </c>
      <c r="M1534" s="37">
        <v>532</v>
      </c>
      <c r="N1534" s="114" cm="1">
        <f t="array" ref="N1534:W1534">(TRANSPOSE(MMULT(幕後結果!$AB$37:$AK$46, TRANSPOSE(N533:W533))))</f>
        <v>8.1049638382782285E-2</v>
      </c>
      <c r="O1534" s="114">
        <v>-0.11834031950818487</v>
      </c>
      <c r="P1534" s="114">
        <v>-0.948032027245576</v>
      </c>
      <c r="Q1534" s="114">
        <v>0.69989192332053263</v>
      </c>
      <c r="R1534" s="114">
        <v>-1.2122425157909575</v>
      </c>
      <c r="S1534" s="114">
        <v>1.293237141459894</v>
      </c>
      <c r="T1534" s="114">
        <v>-0.34850938848625762</v>
      </c>
      <c r="U1534" s="114">
        <v>0.85462470252882028</v>
      </c>
      <c r="V1534" s="114">
        <v>-1.710484005509604</v>
      </c>
      <c r="W1534" s="36">
        <v>-1.5943986998510171</v>
      </c>
    </row>
    <row r="1535" spans="1:23" ht="19">
      <c r="A1535" s="81">
        <v>533</v>
      </c>
      <c r="B1535" s="114">
        <v>0.11629757063983015</v>
      </c>
      <c r="C1535" s="114">
        <v>0.44412266595772443</v>
      </c>
      <c r="D1535" s="114">
        <v>0.1135886850832788</v>
      </c>
      <c r="E1535" s="114">
        <v>0.15140125547790673</v>
      </c>
      <c r="F1535" s="114">
        <v>0.93721591866698528</v>
      </c>
      <c r="G1535" s="114">
        <v>0.24624899348749985</v>
      </c>
      <c r="H1535" s="114">
        <v>0.86556524080983777</v>
      </c>
      <c r="I1535" s="114">
        <v>0.78582169335638996</v>
      </c>
      <c r="J1535" s="114">
        <v>0.93564326214059435</v>
      </c>
      <c r="K1535" s="44">
        <v>0.60523213804297638</v>
      </c>
      <c r="M1535" s="37">
        <v>533</v>
      </c>
      <c r="N1535" s="114" cm="1">
        <f t="array" ref="N1535:W1535">(TRANSPOSE(MMULT(幕後結果!$AB$37:$AK$46, TRANSPOSE(N534:W534))))</f>
        <v>-1.6783739947438154</v>
      </c>
      <c r="O1535" s="114">
        <v>-1.0239995765509098</v>
      </c>
      <c r="P1535" s="114">
        <v>-1.2219533512421696</v>
      </c>
      <c r="Q1535" s="114">
        <v>0.93474649926927211</v>
      </c>
      <c r="R1535" s="114">
        <v>-0.45647597942685619</v>
      </c>
      <c r="S1535" s="114">
        <v>0.16280422054025775</v>
      </c>
      <c r="T1535" s="114">
        <v>-0.72443945390081621</v>
      </c>
      <c r="U1535" s="114">
        <v>0.1938211329706187</v>
      </c>
      <c r="V1535" s="114">
        <v>0.11281010335460517</v>
      </c>
      <c r="W1535" s="36">
        <v>-1.9573182554194388</v>
      </c>
    </row>
    <row r="1536" spans="1:23" ht="19">
      <c r="A1536" s="81">
        <v>534</v>
      </c>
      <c r="B1536" s="114">
        <v>0.44246625897929803</v>
      </c>
      <c r="C1536" s="114">
        <v>0.74017009270180445</v>
      </c>
      <c r="D1536" s="114">
        <v>0.60842940836790205</v>
      </c>
      <c r="E1536" s="114">
        <v>0.37824683828101047</v>
      </c>
      <c r="F1536" s="114">
        <v>0.14249447768603596</v>
      </c>
      <c r="G1536" s="114">
        <v>0.15985711630381916</v>
      </c>
      <c r="H1536" s="114">
        <v>0.39214601300147978</v>
      </c>
      <c r="I1536" s="114">
        <v>0.64336182686143584</v>
      </c>
      <c r="J1536" s="114">
        <v>0.85161702672231065</v>
      </c>
      <c r="K1536" s="44">
        <v>0.5443420184849812</v>
      </c>
      <c r="M1536" s="37">
        <v>534</v>
      </c>
      <c r="N1536" s="114" cm="1">
        <f t="array" ref="N1536:W1536">(TRANSPOSE(MMULT(幕後結果!$AB$37:$AK$46, TRANSPOSE(N535:W535))))</f>
        <v>0.50452858514054633</v>
      </c>
      <c r="O1536" s="114">
        <v>1.1529262620873471</v>
      </c>
      <c r="P1536" s="114">
        <v>-0.15486472755463226</v>
      </c>
      <c r="Q1536" s="114">
        <v>0.19825189087669792</v>
      </c>
      <c r="R1536" s="114">
        <v>1.4315649693476975</v>
      </c>
      <c r="S1536" s="114">
        <v>0.5325535556358062</v>
      </c>
      <c r="T1536" s="114">
        <v>0.72109391020958813</v>
      </c>
      <c r="U1536" s="114">
        <v>1.088426501383025</v>
      </c>
      <c r="V1536" s="114">
        <v>0.24669460216783656</v>
      </c>
      <c r="W1536" s="36">
        <v>1.3523836856277442</v>
      </c>
    </row>
    <row r="1537" spans="1:23" ht="19">
      <c r="A1537" s="81">
        <v>535</v>
      </c>
      <c r="B1537" s="114">
        <v>0.23302784503911567</v>
      </c>
      <c r="C1537" s="114">
        <v>0.90183227801622934</v>
      </c>
      <c r="D1537" s="114">
        <v>0.6950571295163257</v>
      </c>
      <c r="E1537" s="114">
        <v>0.99937256206122593</v>
      </c>
      <c r="F1537" s="114">
        <v>0.48958043882938096</v>
      </c>
      <c r="G1537" s="114">
        <v>0.1681225238735502</v>
      </c>
      <c r="H1537" s="114">
        <v>0.83834870856252852</v>
      </c>
      <c r="I1537" s="114">
        <v>0.31447179191425945</v>
      </c>
      <c r="J1537" s="114">
        <v>0.81620014856210754</v>
      </c>
      <c r="K1537" s="44">
        <v>0.94650210149166192</v>
      </c>
      <c r="M1537" s="37">
        <v>535</v>
      </c>
      <c r="N1537" s="114" cm="1">
        <f t="array" ref="N1537:W1537">(TRANSPOSE(MMULT(幕後結果!$AB$37:$AK$46, TRANSPOSE(N536:W536))))</f>
        <v>0.40404844823369035</v>
      </c>
      <c r="O1537" s="114">
        <v>0.80101620286826791</v>
      </c>
      <c r="P1537" s="114">
        <v>0.48141854129953165</v>
      </c>
      <c r="Q1537" s="114">
        <v>-0.3309533838867198</v>
      </c>
      <c r="R1537" s="114">
        <v>-0.31897739573479145</v>
      </c>
      <c r="S1537" s="114">
        <v>0.37301370843649639</v>
      </c>
      <c r="T1537" s="114">
        <v>-2.3608762550571152</v>
      </c>
      <c r="U1537" s="114">
        <v>0.18157772676554673</v>
      </c>
      <c r="V1537" s="114">
        <v>-2.2899682789372211E-2</v>
      </c>
      <c r="W1537" s="36">
        <v>1.275325285833915</v>
      </c>
    </row>
    <row r="1538" spans="1:23" ht="19">
      <c r="A1538" s="81">
        <v>536</v>
      </c>
      <c r="B1538" s="114">
        <v>0.7190998070959016</v>
      </c>
      <c r="C1538" s="114">
        <v>0.88985035856733763</v>
      </c>
      <c r="D1538" s="114">
        <v>2.4213557576218792E-2</v>
      </c>
      <c r="E1538" s="114">
        <v>0.45383957841333622</v>
      </c>
      <c r="F1538" s="114">
        <v>0.49418653455349837</v>
      </c>
      <c r="G1538" s="114">
        <v>0.21292112037282718</v>
      </c>
      <c r="H1538" s="114">
        <v>0.67369208469097264</v>
      </c>
      <c r="I1538" s="114">
        <v>0.89048616976535033</v>
      </c>
      <c r="J1538" s="114">
        <v>0.22404428682606903</v>
      </c>
      <c r="K1538" s="44">
        <v>0.3783753860638932</v>
      </c>
      <c r="M1538" s="37">
        <v>536</v>
      </c>
      <c r="N1538" s="114" cm="1">
        <f t="array" ref="N1538:W1538">(TRANSPOSE(MMULT(幕後結果!$AB$37:$AK$46, TRANSPOSE(N537:W537))))</f>
        <v>-0.81761103494914444</v>
      </c>
      <c r="O1538" s="114">
        <v>0.19209991113689162</v>
      </c>
      <c r="P1538" s="114">
        <v>-0.55883342803694802</v>
      </c>
      <c r="Q1538" s="114">
        <v>-1.2671398012710156</v>
      </c>
      <c r="R1538" s="114">
        <v>0.9946752551663508</v>
      </c>
      <c r="S1538" s="114">
        <v>7.5004025894443438E-3</v>
      </c>
      <c r="T1538" s="114">
        <v>-1.0332047137216711</v>
      </c>
      <c r="U1538" s="114">
        <v>-0.94236242000110237</v>
      </c>
      <c r="V1538" s="114">
        <v>0.40260031044483097</v>
      </c>
      <c r="W1538" s="36">
        <v>-0.97725671792483049</v>
      </c>
    </row>
    <row r="1539" spans="1:23" ht="19">
      <c r="A1539" s="81">
        <v>537</v>
      </c>
      <c r="B1539" s="114">
        <v>0.32458840515459708</v>
      </c>
      <c r="C1539" s="114">
        <v>9.1411640544019068E-2</v>
      </c>
      <c r="D1539" s="114">
        <v>0.9056591885568781</v>
      </c>
      <c r="E1539" s="114">
        <v>0.97657735945462987</v>
      </c>
      <c r="F1539" s="114">
        <v>0.13046162796331973</v>
      </c>
      <c r="G1539" s="114">
        <v>0.72272072118073938</v>
      </c>
      <c r="H1539" s="114">
        <v>0.18774456388623295</v>
      </c>
      <c r="I1539" s="114">
        <v>0.40562190046439262</v>
      </c>
      <c r="J1539" s="114">
        <v>0.43770508999382551</v>
      </c>
      <c r="K1539" s="44">
        <v>0.96534377283004247</v>
      </c>
      <c r="M1539" s="37">
        <v>537</v>
      </c>
      <c r="N1539" s="114" cm="1">
        <f t="array" ref="N1539:W1539">(TRANSPOSE(MMULT(幕後結果!$AB$37:$AK$46, TRANSPOSE(N538:W538))))</f>
        <v>-0.80198254796170776</v>
      </c>
      <c r="O1539" s="114">
        <v>0.22062426901110246</v>
      </c>
      <c r="P1539" s="114">
        <v>-0.50727823433484531</v>
      </c>
      <c r="Q1539" s="114">
        <v>-3.0775641067627486E-2</v>
      </c>
      <c r="R1539" s="114">
        <v>-2.2386918442977044</v>
      </c>
      <c r="S1539" s="114">
        <v>5.8346571107290468E-2</v>
      </c>
      <c r="T1539" s="114">
        <v>-2.186023897223464</v>
      </c>
      <c r="U1539" s="114">
        <v>0.49839587086598569</v>
      </c>
      <c r="V1539" s="114">
        <v>-2.0249732247383188</v>
      </c>
      <c r="W1539" s="36">
        <v>0.53633607635656411</v>
      </c>
    </row>
    <row r="1540" spans="1:23" ht="19">
      <c r="A1540" s="81">
        <v>538</v>
      </c>
      <c r="B1540" s="114">
        <v>0.78751956890913122</v>
      </c>
      <c r="C1540" s="114">
        <v>0.64486773074204939</v>
      </c>
      <c r="D1540" s="114">
        <v>0.62461418687290848</v>
      </c>
      <c r="E1540" s="114">
        <v>0.15524757876642203</v>
      </c>
      <c r="F1540" s="114">
        <v>0.97871985144412843</v>
      </c>
      <c r="G1540" s="114">
        <v>0.37514433487281895</v>
      </c>
      <c r="H1540" s="114">
        <v>3.7306533564410715E-2</v>
      </c>
      <c r="I1540" s="114">
        <v>0.32356926767179339</v>
      </c>
      <c r="J1540" s="114">
        <v>0.50546167649816676</v>
      </c>
      <c r="K1540" s="44">
        <v>0.30528943259819474</v>
      </c>
      <c r="M1540" s="37">
        <v>538</v>
      </c>
      <c r="N1540" s="114" cm="1">
        <f t="array" ref="N1540:W1540">(TRANSPOSE(MMULT(幕後結果!$AB$37:$AK$46, TRANSPOSE(N539:W539))))</f>
        <v>-1.261790032273362</v>
      </c>
      <c r="O1540" s="114">
        <v>1.3937830465772127E-2</v>
      </c>
      <c r="P1540" s="114">
        <v>0.66472472531485627</v>
      </c>
      <c r="Q1540" s="114">
        <v>0.39486470452868438</v>
      </c>
      <c r="R1540" s="114">
        <v>-2.4199799006102665</v>
      </c>
      <c r="S1540" s="114">
        <v>-1.3071581792655629</v>
      </c>
      <c r="T1540" s="114">
        <v>-2.407042361420725</v>
      </c>
      <c r="U1540" s="114">
        <v>-0.63715946011747893</v>
      </c>
      <c r="V1540" s="114">
        <v>-3.1286616331088193</v>
      </c>
      <c r="W1540" s="36">
        <v>-1.5062776437185073</v>
      </c>
    </row>
    <row r="1541" spans="1:23" ht="19">
      <c r="A1541" s="81">
        <v>539</v>
      </c>
      <c r="B1541" s="114">
        <v>0.90442153200362907</v>
      </c>
      <c r="C1541" s="114">
        <v>0.62875045114663597</v>
      </c>
      <c r="D1541" s="114">
        <v>0.32329685893565197</v>
      </c>
      <c r="E1541" s="114">
        <v>0.78806592744322823</v>
      </c>
      <c r="F1541" s="114">
        <v>0.97018792361394213</v>
      </c>
      <c r="G1541" s="114">
        <v>0.17993441495001439</v>
      </c>
      <c r="H1541" s="114">
        <v>0.38098822602785942</v>
      </c>
      <c r="I1541" s="114">
        <v>0.39318036439003667</v>
      </c>
      <c r="J1541" s="114">
        <v>0.73355931647859118</v>
      </c>
      <c r="K1541" s="44">
        <v>0.6049642949097378</v>
      </c>
      <c r="M1541" s="37">
        <v>539</v>
      </c>
      <c r="N1541" s="114" cm="1">
        <f t="array" ref="N1541:W1541">(TRANSPOSE(MMULT(幕後結果!$AB$37:$AK$46, TRANSPOSE(N540:W540))))</f>
        <v>-0.38756280893495126</v>
      </c>
      <c r="O1541" s="114">
        <v>-0.76428788304213957</v>
      </c>
      <c r="P1541" s="114">
        <v>-0.87878440343838571</v>
      </c>
      <c r="Q1541" s="114">
        <v>-0.28274100176195255</v>
      </c>
      <c r="R1541" s="114">
        <v>0.9303000474751103</v>
      </c>
      <c r="S1541" s="114">
        <v>0.79206566395546896</v>
      </c>
      <c r="T1541" s="114">
        <v>9.9783954751308024E-2</v>
      </c>
      <c r="U1541" s="114">
        <v>-0.57133827919892832</v>
      </c>
      <c r="V1541" s="114">
        <v>0.94439471453294033</v>
      </c>
      <c r="W1541" s="36">
        <v>1.5466993207009279</v>
      </c>
    </row>
    <row r="1542" spans="1:23" ht="19">
      <c r="A1542" s="81">
        <v>540</v>
      </c>
      <c r="B1542" s="114">
        <v>0.1341630560862721</v>
      </c>
      <c r="C1542" s="114">
        <v>0.16852257473735777</v>
      </c>
      <c r="D1542" s="114">
        <v>0.98031300316057579</v>
      </c>
      <c r="E1542" s="114">
        <v>0.26084628892220318</v>
      </c>
      <c r="F1542" s="114">
        <v>0.56183860473245884</v>
      </c>
      <c r="G1542" s="114">
        <v>0.65655829739504656</v>
      </c>
      <c r="H1542" s="114">
        <v>0.20482178313495769</v>
      </c>
      <c r="I1542" s="114">
        <v>0.73462150529630099</v>
      </c>
      <c r="J1542" s="114">
        <v>0.27990995167337895</v>
      </c>
      <c r="K1542" s="44">
        <v>0.5324674700373393</v>
      </c>
      <c r="M1542" s="37">
        <v>540</v>
      </c>
      <c r="N1542" s="114" cm="1">
        <f t="array" ref="N1542:W1542">(TRANSPOSE(MMULT(幕後結果!$AB$37:$AK$46, TRANSPOSE(N541:W541))))</f>
        <v>-0.34291566740639245</v>
      </c>
      <c r="O1542" s="114">
        <v>-0.61970969935072751</v>
      </c>
      <c r="P1542" s="114">
        <v>-0.3939687344511047</v>
      </c>
      <c r="Q1542" s="114">
        <v>0.37305537205389189</v>
      </c>
      <c r="R1542" s="114">
        <v>-1.3048285436127343</v>
      </c>
      <c r="S1542" s="114">
        <v>-0.27407863941362443</v>
      </c>
      <c r="T1542" s="114">
        <v>-2.2700255912736411</v>
      </c>
      <c r="U1542" s="114">
        <v>-0.94515035190019214</v>
      </c>
      <c r="V1542" s="114">
        <v>1.1976134377260483</v>
      </c>
      <c r="W1542" s="36">
        <v>1.2367777183023196</v>
      </c>
    </row>
    <row r="1543" spans="1:23" ht="19">
      <c r="A1543" s="81">
        <v>541</v>
      </c>
      <c r="B1543" s="114">
        <v>0.97499916521962438</v>
      </c>
      <c r="C1543" s="114">
        <v>0.41510120859013755</v>
      </c>
      <c r="D1543" s="114">
        <v>0.6383419825838994</v>
      </c>
      <c r="E1543" s="114">
        <v>0.23516097555078685</v>
      </c>
      <c r="F1543" s="114">
        <v>0.23265331757030672</v>
      </c>
      <c r="G1543" s="114">
        <v>0.62588247001945096</v>
      </c>
      <c r="H1543" s="114">
        <v>0.29881921808446843</v>
      </c>
      <c r="I1543" s="114">
        <v>0.31939332102687801</v>
      </c>
      <c r="J1543" s="114">
        <v>3.7047487405114543E-2</v>
      </c>
      <c r="K1543" s="44">
        <v>0.85231157960697779</v>
      </c>
      <c r="M1543" s="37">
        <v>541</v>
      </c>
      <c r="N1543" s="114" cm="1">
        <f t="array" ref="N1543:W1543">(TRANSPOSE(MMULT(幕後結果!$AB$37:$AK$46, TRANSPOSE(N542:W542))))</f>
        <v>-0.77161088422001467</v>
      </c>
      <c r="O1543" s="114">
        <v>-2.4767316297724853</v>
      </c>
      <c r="P1543" s="114">
        <v>0.72933802261980007</v>
      </c>
      <c r="Q1543" s="114">
        <v>0.67466089492368608</v>
      </c>
      <c r="R1543" s="114">
        <v>-0.1206977405365498</v>
      </c>
      <c r="S1543" s="114">
        <v>0.66918699600961729</v>
      </c>
      <c r="T1543" s="114">
        <v>-0.6790662273172009</v>
      </c>
      <c r="U1543" s="114">
        <v>0.22563479192371474</v>
      </c>
      <c r="V1543" s="114">
        <v>-1.1360345231173938</v>
      </c>
      <c r="W1543" s="36">
        <v>-1.6772560250103403</v>
      </c>
    </row>
    <row r="1544" spans="1:23" ht="19">
      <c r="A1544" s="81">
        <v>542</v>
      </c>
      <c r="B1544" s="114">
        <v>0.14057197484204642</v>
      </c>
      <c r="C1544" s="114">
        <v>0.69015925353982999</v>
      </c>
      <c r="D1544" s="114">
        <v>7.9620329381641097E-2</v>
      </c>
      <c r="E1544" s="114">
        <v>0.89645336096813621</v>
      </c>
      <c r="F1544" s="114">
        <v>0.21757067302198263</v>
      </c>
      <c r="G1544" s="114">
        <v>0.33853272290717551</v>
      </c>
      <c r="H1544" s="114">
        <v>0.35605159855595159</v>
      </c>
      <c r="I1544" s="114">
        <v>0.75983623373568321</v>
      </c>
      <c r="J1544" s="114">
        <v>0.27963967678567614</v>
      </c>
      <c r="K1544" s="44">
        <v>4.1388543063203054E-2</v>
      </c>
      <c r="M1544" s="37">
        <v>542</v>
      </c>
      <c r="N1544" s="114" cm="1">
        <f t="array" ref="N1544:W1544">(TRANSPOSE(MMULT(幕後結果!$AB$37:$AK$46, TRANSPOSE(N543:W543))))</f>
        <v>-1.7106562317072829</v>
      </c>
      <c r="O1544" s="114">
        <v>-1.8918882723720516</v>
      </c>
      <c r="P1544" s="114">
        <v>-0.14315790460392952</v>
      </c>
      <c r="Q1544" s="114">
        <v>-0.126705219461339</v>
      </c>
      <c r="R1544" s="114">
        <v>-0.22721202299435939</v>
      </c>
      <c r="S1544" s="114">
        <v>0.25274943104835268</v>
      </c>
      <c r="T1544" s="114">
        <v>-1.2870216004668844</v>
      </c>
      <c r="U1544" s="114">
        <v>4.9010380728877645E-2</v>
      </c>
      <c r="V1544" s="114">
        <v>-0.70981596865886432</v>
      </c>
      <c r="W1544" s="36">
        <v>-1.0895474557257625</v>
      </c>
    </row>
    <row r="1545" spans="1:23" ht="19">
      <c r="A1545" s="81">
        <v>543</v>
      </c>
      <c r="B1545" s="114">
        <v>0.29912880222028959</v>
      </c>
      <c r="C1545" s="114">
        <v>0.66533912756880276</v>
      </c>
      <c r="D1545" s="114">
        <v>0.65479161208668657</v>
      </c>
      <c r="E1545" s="114">
        <v>0.18376526384196246</v>
      </c>
      <c r="F1545" s="114">
        <v>0.44594232574605086</v>
      </c>
      <c r="G1545" s="114">
        <v>8.2040730413902141E-2</v>
      </c>
      <c r="H1545" s="114">
        <v>0.51515772100987078</v>
      </c>
      <c r="I1545" s="114">
        <v>0.51091860972810599</v>
      </c>
      <c r="J1545" s="114">
        <v>0.73595060720883931</v>
      </c>
      <c r="K1545" s="44">
        <v>0.841245115822151</v>
      </c>
      <c r="M1545" s="37">
        <v>543</v>
      </c>
      <c r="N1545" s="114" cm="1">
        <f t="array" ref="N1545:W1545">(TRANSPOSE(MMULT(幕後結果!$AB$37:$AK$46, TRANSPOSE(N544:W544))))</f>
        <v>-0.81044066253721436</v>
      </c>
      <c r="O1545" s="114">
        <v>0.27369115951969936</v>
      </c>
      <c r="P1545" s="114">
        <v>0.52990074844636903</v>
      </c>
      <c r="Q1545" s="114">
        <v>-0.31501295839267873</v>
      </c>
      <c r="R1545" s="114">
        <v>-0.6059671492576304</v>
      </c>
      <c r="S1545" s="114">
        <v>-0.27967284447111229</v>
      </c>
      <c r="T1545" s="114">
        <v>1.8026302233826501</v>
      </c>
      <c r="U1545" s="114">
        <v>0.9221240965742149</v>
      </c>
      <c r="V1545" s="114">
        <v>0.66172387392324084</v>
      </c>
      <c r="W1545" s="36">
        <v>-1.6858720584572033</v>
      </c>
    </row>
    <row r="1546" spans="1:23" ht="19">
      <c r="A1546" s="81">
        <v>544</v>
      </c>
      <c r="B1546" s="114">
        <v>0.9943696059564886</v>
      </c>
      <c r="C1546" s="114">
        <v>0.51660902980675849</v>
      </c>
      <c r="D1546" s="114">
        <v>0.42058205167426288</v>
      </c>
      <c r="E1546" s="114">
        <v>0.53078707035907824</v>
      </c>
      <c r="F1546" s="114">
        <v>0.87209831236415947</v>
      </c>
      <c r="G1546" s="114">
        <v>0.31446204020639401</v>
      </c>
      <c r="H1546" s="114">
        <v>0.54313808212630188</v>
      </c>
      <c r="I1546" s="114">
        <v>0.75760375407847969</v>
      </c>
      <c r="J1546" s="114">
        <v>0.56436847308965832</v>
      </c>
      <c r="K1546" s="44">
        <v>0.56712613112024068</v>
      </c>
      <c r="M1546" s="37">
        <v>544</v>
      </c>
      <c r="N1546" s="114" cm="1">
        <f t="array" ref="N1546:W1546">(TRANSPOSE(MMULT(幕後結果!$AB$37:$AK$46, TRANSPOSE(N545:W545))))</f>
        <v>-0.53574526310184845</v>
      </c>
      <c r="O1546" s="114">
        <v>0.12672708453556419</v>
      </c>
      <c r="P1546" s="114">
        <v>-5.3294384063779676E-2</v>
      </c>
      <c r="Q1546" s="114">
        <v>0.70031622719359876</v>
      </c>
      <c r="R1546" s="114">
        <v>-0.85288122851432013</v>
      </c>
      <c r="S1546" s="114">
        <v>-1.4269409529593702</v>
      </c>
      <c r="T1546" s="114">
        <v>-1.1478221194472689</v>
      </c>
      <c r="U1546" s="114">
        <v>-0.33510388851514389</v>
      </c>
      <c r="V1546" s="114">
        <v>-1.337425142613458</v>
      </c>
      <c r="W1546" s="36">
        <v>-0.26892732413277204</v>
      </c>
    </row>
    <row r="1547" spans="1:23" ht="19">
      <c r="A1547" s="81">
        <v>545</v>
      </c>
      <c r="B1547" s="114">
        <v>8.1904479788339479E-2</v>
      </c>
      <c r="C1547" s="114">
        <v>0.13626019822856517</v>
      </c>
      <c r="D1547" s="114">
        <v>0.93949477655607505</v>
      </c>
      <c r="E1547" s="114">
        <v>0.90275412507847186</v>
      </c>
      <c r="F1547" s="114">
        <v>0.25504873237294068</v>
      </c>
      <c r="G1547" s="114">
        <v>0.70111827240948577</v>
      </c>
      <c r="H1547" s="114">
        <v>0.93215601467770703</v>
      </c>
      <c r="I1547" s="114">
        <v>0.37290590900565479</v>
      </c>
      <c r="J1547" s="114">
        <v>0.23879876824189639</v>
      </c>
      <c r="K1547" s="44">
        <v>6.2985524709324503E-2</v>
      </c>
      <c r="M1547" s="37">
        <v>545</v>
      </c>
      <c r="N1547" s="114" cm="1">
        <f t="array" ref="N1547:W1547">(TRANSPOSE(MMULT(幕後結果!$AB$37:$AK$46, TRANSPOSE(N546:W546))))</f>
        <v>-1.2127563939159569</v>
      </c>
      <c r="O1547" s="114">
        <v>0.59635075152337835</v>
      </c>
      <c r="P1547" s="114">
        <v>-0.16390034727173738</v>
      </c>
      <c r="Q1547" s="114">
        <v>-1.8492953329831627</v>
      </c>
      <c r="R1547" s="114">
        <v>-0.3903906800281689</v>
      </c>
      <c r="S1547" s="114">
        <v>0.95594561657769339</v>
      </c>
      <c r="T1547" s="114">
        <v>0.15659899007601863</v>
      </c>
      <c r="U1547" s="114">
        <v>-1.7010055239905064</v>
      </c>
      <c r="V1547" s="114">
        <v>0.40228158556731963</v>
      </c>
      <c r="W1547" s="36">
        <v>0.89239521415334577</v>
      </c>
    </row>
    <row r="1548" spans="1:23" ht="19">
      <c r="A1548" s="81">
        <v>546</v>
      </c>
      <c r="B1548" s="114">
        <v>0.92451875935022576</v>
      </c>
      <c r="C1548" s="114">
        <v>0.83148560895154966</v>
      </c>
      <c r="D1548" s="114">
        <v>0.89262560920990452</v>
      </c>
      <c r="E1548" s="114">
        <v>0.34362271558659208</v>
      </c>
      <c r="F1548" s="114">
        <v>0.48763791625096542</v>
      </c>
      <c r="G1548" s="114">
        <v>0.73534051999473915</v>
      </c>
      <c r="H1548" s="114">
        <v>0.91289051795772314</v>
      </c>
      <c r="I1548" s="114">
        <v>0.47384347985385</v>
      </c>
      <c r="J1548" s="114">
        <v>0.84797196893624105</v>
      </c>
      <c r="K1548" s="44">
        <v>0.994085551776271</v>
      </c>
      <c r="M1548" s="37">
        <v>546</v>
      </c>
      <c r="N1548" s="114" cm="1">
        <f t="array" ref="N1548:W1548">(TRANSPOSE(MMULT(幕後結果!$AB$37:$AK$46, TRANSPOSE(N547:W547))))</f>
        <v>0.26825999025953828</v>
      </c>
      <c r="O1548" s="114">
        <v>-4.336936374368703E-2</v>
      </c>
      <c r="P1548" s="114">
        <v>-0.50709586776639282</v>
      </c>
      <c r="Q1548" s="114">
        <v>-0.51433238843954365</v>
      </c>
      <c r="R1548" s="114">
        <v>0.20976463417270097</v>
      </c>
      <c r="S1548" s="114">
        <v>1.5271421124876272</v>
      </c>
      <c r="T1548" s="114">
        <v>-0.15590834103925325</v>
      </c>
      <c r="U1548" s="114">
        <v>-1.1574453137355183</v>
      </c>
      <c r="V1548" s="114">
        <v>7.5004977137722278E-2</v>
      </c>
      <c r="W1548" s="36">
        <v>-1.1350056832382374</v>
      </c>
    </row>
    <row r="1549" spans="1:23" ht="19">
      <c r="A1549" s="81">
        <v>547</v>
      </c>
      <c r="B1549" s="114">
        <v>0.66169217574784578</v>
      </c>
      <c r="C1549" s="114">
        <v>0.8901564267887756</v>
      </c>
      <c r="D1549" s="114">
        <v>0.25829821391456531</v>
      </c>
      <c r="E1549" s="114">
        <v>0.82881412084628137</v>
      </c>
      <c r="F1549" s="114">
        <v>0.5591294827994977</v>
      </c>
      <c r="G1549" s="114">
        <v>2.2034391624867755E-3</v>
      </c>
      <c r="H1549" s="114">
        <v>0.60897652750793951</v>
      </c>
      <c r="I1549" s="114">
        <v>0.51037269345092562</v>
      </c>
      <c r="J1549" s="114">
        <v>0.89092402640788082</v>
      </c>
      <c r="K1549" s="44">
        <v>0.75752999295714485</v>
      </c>
      <c r="M1549" s="37">
        <v>547</v>
      </c>
      <c r="N1549" s="114" cm="1">
        <f t="array" ref="N1549:W1549">(TRANSPOSE(MMULT(幕後結果!$AB$37:$AK$46, TRANSPOSE(N548:W548))))</f>
        <v>0.74387750942194919</v>
      </c>
      <c r="O1549" s="114">
        <v>-0.2153364859075925</v>
      </c>
      <c r="P1549" s="114">
        <v>0.46032696438810849</v>
      </c>
      <c r="Q1549" s="114">
        <v>0.22932439679123529</v>
      </c>
      <c r="R1549" s="114">
        <v>2.3321037592190147E-2</v>
      </c>
      <c r="S1549" s="114">
        <v>0.4716098417414708</v>
      </c>
      <c r="T1549" s="114">
        <v>-0.28210613804213525</v>
      </c>
      <c r="U1549" s="114">
        <v>-0.17243363436079057</v>
      </c>
      <c r="V1549" s="114">
        <v>7.6864719635738987E-2</v>
      </c>
      <c r="W1549" s="36">
        <v>1.2177164506404043</v>
      </c>
    </row>
    <row r="1550" spans="1:23" ht="19">
      <c r="A1550" s="81">
        <v>548</v>
      </c>
      <c r="B1550" s="114">
        <v>0.6431341573755609</v>
      </c>
      <c r="C1550" s="114">
        <v>0.70955101412538846</v>
      </c>
      <c r="D1550" s="114">
        <v>0.51678195554887707</v>
      </c>
      <c r="E1550" s="114">
        <v>9.0603372636830271E-2</v>
      </c>
      <c r="F1550" s="114">
        <v>0.92668429762418647</v>
      </c>
      <c r="G1550" s="114">
        <v>0.32636367762406238</v>
      </c>
      <c r="H1550" s="114">
        <v>0.60919071844548389</v>
      </c>
      <c r="I1550" s="114">
        <v>0.9046639788444224</v>
      </c>
      <c r="J1550" s="114">
        <v>7.5727965870673764E-2</v>
      </c>
      <c r="K1550" s="44">
        <v>0.60446739070450994</v>
      </c>
      <c r="M1550" s="37">
        <v>548</v>
      </c>
      <c r="N1550" s="114" cm="1">
        <f t="array" ref="N1550:W1550">(TRANSPOSE(MMULT(幕後結果!$AB$37:$AK$46, TRANSPOSE(N549:W549))))</f>
        <v>0.69959649650546896</v>
      </c>
      <c r="O1550" s="114">
        <v>-0.48309662833876116</v>
      </c>
      <c r="P1550" s="114">
        <v>0.64793151341760868</v>
      </c>
      <c r="Q1550" s="114">
        <v>0.4780102811383985</v>
      </c>
      <c r="R1550" s="114">
        <v>-0.28758823108555176</v>
      </c>
      <c r="S1550" s="114">
        <v>-0.6876942451910858</v>
      </c>
      <c r="T1550" s="114">
        <v>1.1265941035701239</v>
      </c>
      <c r="U1550" s="114">
        <v>0.87588994370256235</v>
      </c>
      <c r="V1550" s="114">
        <v>-0.2975113154528396</v>
      </c>
      <c r="W1550" s="36">
        <v>0.15300125074432747</v>
      </c>
    </row>
    <row r="1551" spans="1:23" ht="19">
      <c r="A1551" s="81">
        <v>549</v>
      </c>
      <c r="B1551" s="114">
        <v>0.61349622169567231</v>
      </c>
      <c r="C1551" s="114">
        <v>0.6093611543948243</v>
      </c>
      <c r="D1551" s="114">
        <v>0.80806939923950671</v>
      </c>
      <c r="E1551" s="114">
        <v>0.18519600878488185</v>
      </c>
      <c r="F1551" s="114">
        <v>0.41292266921925069</v>
      </c>
      <c r="G1551" s="114">
        <v>5.3648247316928632E-4</v>
      </c>
      <c r="H1551" s="114">
        <v>0.1871300918430443</v>
      </c>
      <c r="I1551" s="114">
        <v>0.98496682221637677</v>
      </c>
      <c r="J1551" s="114">
        <v>0.66602306738472561</v>
      </c>
      <c r="K1551" s="44">
        <v>0.66157262820644247</v>
      </c>
      <c r="M1551" s="37">
        <v>549</v>
      </c>
      <c r="N1551" s="114" cm="1">
        <f t="array" ref="N1551:W1551">(TRANSPOSE(MMULT(幕後結果!$AB$37:$AK$46, TRANSPOSE(N550:W550))))</f>
        <v>0.87220459982779019</v>
      </c>
      <c r="O1551" s="114">
        <v>-0.39862069770604519</v>
      </c>
      <c r="P1551" s="114">
        <v>0.14619517524871789</v>
      </c>
      <c r="Q1551" s="114">
        <v>0.38839800179203121</v>
      </c>
      <c r="R1551" s="114">
        <v>-1.0259774686773564</v>
      </c>
      <c r="S1551" s="114">
        <v>-0.59276330761350737</v>
      </c>
      <c r="T1551" s="114">
        <v>1.1416633026548313</v>
      </c>
      <c r="U1551" s="114">
        <v>1.3629262162510845</v>
      </c>
      <c r="V1551" s="114">
        <v>7.4968058907637358E-5</v>
      </c>
      <c r="W1551" s="36">
        <v>0.34041626121442925</v>
      </c>
    </row>
    <row r="1552" spans="1:23" ht="19">
      <c r="A1552" s="81">
        <v>550</v>
      </c>
      <c r="B1552" s="114">
        <v>0.8414920803270205</v>
      </c>
      <c r="C1552" s="114">
        <v>0.53368237727516998</v>
      </c>
      <c r="D1552" s="114">
        <v>0.54156489938665087</v>
      </c>
      <c r="E1552" s="114">
        <v>0.78135764849619327</v>
      </c>
      <c r="F1552" s="114">
        <v>2.058139550957705E-2</v>
      </c>
      <c r="G1552" s="114">
        <v>0.7771838579324466</v>
      </c>
      <c r="H1552" s="114">
        <v>0.86404526252631486</v>
      </c>
      <c r="I1552" s="114">
        <v>0.67895450671173085</v>
      </c>
      <c r="J1552" s="114">
        <v>0.14618389945294341</v>
      </c>
      <c r="K1552" s="44">
        <v>0.83995908640917394</v>
      </c>
      <c r="M1552" s="37">
        <v>550</v>
      </c>
      <c r="N1552" s="114" cm="1">
        <f t="array" ref="N1552:W1552">(TRANSPOSE(MMULT(幕後結果!$AB$37:$AK$46, TRANSPOSE(N551:W551))))</f>
        <v>-1.1210060389858114</v>
      </c>
      <c r="O1552" s="114">
        <v>-0.7663113451210507</v>
      </c>
      <c r="P1552" s="114">
        <v>1.6462054744895478</v>
      </c>
      <c r="Q1552" s="114">
        <v>1.4767649968916188</v>
      </c>
      <c r="R1552" s="114">
        <v>-1.4700724723331624</v>
      </c>
      <c r="S1552" s="114">
        <v>0.75907346059269498</v>
      </c>
      <c r="T1552" s="114">
        <v>1.6960058979421759</v>
      </c>
      <c r="U1552" s="114">
        <v>0.35889481834333714</v>
      </c>
      <c r="V1552" s="114">
        <v>0.45509305735767402</v>
      </c>
      <c r="W1552" s="36">
        <v>-1.3207040657641067</v>
      </c>
    </row>
    <row r="1553" spans="1:23" ht="19">
      <c r="A1553" s="81">
        <v>551</v>
      </c>
      <c r="B1553" s="114">
        <v>0.46046862331983429</v>
      </c>
      <c r="C1553" s="114">
        <v>0.66928177501445196</v>
      </c>
      <c r="D1553" s="114">
        <v>0.38896407994652304</v>
      </c>
      <c r="E1553" s="114">
        <v>0.62741640463655113</v>
      </c>
      <c r="F1553" s="114">
        <v>0.67018331258034425</v>
      </c>
      <c r="G1553" s="114">
        <v>9.5213078184189559E-2</v>
      </c>
      <c r="H1553" s="114">
        <v>0.87657536268848624</v>
      </c>
      <c r="I1553" s="114">
        <v>0.41431341408384226</v>
      </c>
      <c r="J1553" s="114">
        <v>0.95610364092882416</v>
      </c>
      <c r="K1553" s="44">
        <v>0.4077666031916507</v>
      </c>
      <c r="M1553" s="37">
        <v>551</v>
      </c>
      <c r="N1553" s="114" cm="1">
        <f t="array" ref="N1553:W1553">(TRANSPOSE(MMULT(幕後結果!$AB$37:$AK$46, TRANSPOSE(N552:W552))))</f>
        <v>-0.19411990366415591</v>
      </c>
      <c r="O1553" s="114">
        <v>-0.7596503103270027</v>
      </c>
      <c r="P1553" s="114">
        <v>-0.23708424780458798</v>
      </c>
      <c r="Q1553" s="114">
        <v>0.7547959780815412</v>
      </c>
      <c r="R1553" s="114">
        <v>-0.40147715759553559</v>
      </c>
      <c r="S1553" s="114">
        <v>0.85267937333027077</v>
      </c>
      <c r="T1553" s="114">
        <v>-0.9564860474835275</v>
      </c>
      <c r="U1553" s="114">
        <v>0.57724517192493752</v>
      </c>
      <c r="V1553" s="114">
        <v>-0.6119478593593326</v>
      </c>
      <c r="W1553" s="36">
        <v>-1.6566588247380081</v>
      </c>
    </row>
    <row r="1554" spans="1:23" ht="19">
      <c r="A1554" s="81">
        <v>552</v>
      </c>
      <c r="B1554" s="114">
        <v>0.25848805298971023</v>
      </c>
      <c r="C1554" s="114">
        <v>0.96653313412241637</v>
      </c>
      <c r="D1554" s="114">
        <v>0.12679976683677641</v>
      </c>
      <c r="E1554" s="114">
        <v>3.707304100691533E-2</v>
      </c>
      <c r="F1554" s="114">
        <v>0.51798044655914044</v>
      </c>
      <c r="G1554" s="114">
        <v>0.16957566476358332</v>
      </c>
      <c r="H1554" s="114">
        <v>0.34669744736311903</v>
      </c>
      <c r="I1554" s="114">
        <v>5.2205455318063976E-3</v>
      </c>
      <c r="J1554" s="114">
        <v>0.80106911002248671</v>
      </c>
      <c r="K1554" s="44">
        <v>0.70302795542177754</v>
      </c>
      <c r="M1554" s="37">
        <v>552</v>
      </c>
      <c r="N1554" s="114" cm="1">
        <f t="array" ref="N1554:W1554">(TRANSPOSE(MMULT(幕後結果!$AB$37:$AK$46, TRANSPOSE(N553:W553))))</f>
        <v>-1.4618513948935987</v>
      </c>
      <c r="O1554" s="114">
        <v>-0.47750028273225043</v>
      </c>
      <c r="P1554" s="114">
        <v>-1.5218562313735284</v>
      </c>
      <c r="Q1554" s="114">
        <v>-0.62185832486048209</v>
      </c>
      <c r="R1554" s="114">
        <v>-1.6599080172882967</v>
      </c>
      <c r="S1554" s="114">
        <v>-0.4803413308537422</v>
      </c>
      <c r="T1554" s="114">
        <v>-8.5743599222569133E-3</v>
      </c>
      <c r="U1554" s="114">
        <v>2.8722625131583412E-2</v>
      </c>
      <c r="V1554" s="114">
        <v>0.46027605636704139</v>
      </c>
      <c r="W1554" s="36">
        <v>-1.7995376712862168</v>
      </c>
    </row>
    <row r="1555" spans="1:23" ht="19">
      <c r="A1555" s="81">
        <v>553</v>
      </c>
      <c r="B1555" s="114">
        <v>0.87441919548393954</v>
      </c>
      <c r="C1555" s="114">
        <v>2.5159737709320673E-2</v>
      </c>
      <c r="D1555" s="114">
        <v>0.70299469418176908</v>
      </c>
      <c r="E1555" s="114">
        <v>0.9193441018703381</v>
      </c>
      <c r="F1555" s="114">
        <v>0.3614559521616707</v>
      </c>
      <c r="G1555" s="114">
        <v>0.98642736520320606</v>
      </c>
      <c r="H1555" s="114">
        <v>0.56068660412581339</v>
      </c>
      <c r="I1555" s="114">
        <v>0.14116456377875952</v>
      </c>
      <c r="J1555" s="114">
        <v>0.19592694528115961</v>
      </c>
      <c r="K1555" s="44">
        <v>3.6460669191625161E-2</v>
      </c>
      <c r="M1555" s="37">
        <v>553</v>
      </c>
      <c r="N1555" s="114" cm="1">
        <f t="array" ref="N1555:W1555">(TRANSPOSE(MMULT(幕後結果!$AB$37:$AK$46, TRANSPOSE(N554:W554))))</f>
        <v>-1.2179634105986701</v>
      </c>
      <c r="O1555" s="114">
        <v>-1.7293388861740675</v>
      </c>
      <c r="P1555" s="114">
        <v>-1.343251076673053</v>
      </c>
      <c r="Q1555" s="114">
        <v>-1.912628903873977</v>
      </c>
      <c r="R1555" s="114">
        <v>-0.23587871562802498</v>
      </c>
      <c r="S1555" s="114">
        <v>-3.460683033064077E-2</v>
      </c>
      <c r="T1555" s="114">
        <v>0.1056765758013602</v>
      </c>
      <c r="U1555" s="114">
        <v>-1.5061344790160098</v>
      </c>
      <c r="V1555" s="114">
        <v>0.2727507043921632</v>
      </c>
      <c r="W1555" s="36">
        <v>-1.9679388085994987</v>
      </c>
    </row>
    <row r="1556" spans="1:23" ht="19">
      <c r="A1556" s="81">
        <v>554</v>
      </c>
      <c r="B1556" s="114">
        <v>0.7784250699374291</v>
      </c>
      <c r="C1556" s="114">
        <v>0.64689665421357123</v>
      </c>
      <c r="D1556" s="114">
        <v>0.35994800208575906</v>
      </c>
      <c r="E1556" s="114">
        <v>0.23778756086892128</v>
      </c>
      <c r="F1556" s="114">
        <v>0.46787204636263158</v>
      </c>
      <c r="G1556" s="114">
        <v>5.495225062337461E-2</v>
      </c>
      <c r="H1556" s="114">
        <v>0.1313981189134652</v>
      </c>
      <c r="I1556" s="114">
        <v>0.17277945600846278</v>
      </c>
      <c r="J1556" s="114">
        <v>0.36344073358025741</v>
      </c>
      <c r="K1556" s="44">
        <v>0.69613274748483978</v>
      </c>
      <c r="M1556" s="37">
        <v>554</v>
      </c>
      <c r="N1556" s="114" cm="1">
        <f t="array" ref="N1556:W1556">(TRANSPOSE(MMULT(幕後結果!$AB$37:$AK$46, TRANSPOSE(N555:W555))))</f>
        <v>1.1390262110191227</v>
      </c>
      <c r="O1556" s="114">
        <v>0.88774695165710371</v>
      </c>
      <c r="P1556" s="114">
        <v>0.17920654255352086</v>
      </c>
      <c r="Q1556" s="114">
        <v>1.3564077535311769</v>
      </c>
      <c r="R1556" s="114">
        <v>-0.19234350613714557</v>
      </c>
      <c r="S1556" s="114">
        <v>-1.1288059061978428</v>
      </c>
      <c r="T1556" s="114">
        <v>-0.72492634739358719</v>
      </c>
      <c r="U1556" s="114">
        <v>1.267364629946004</v>
      </c>
      <c r="V1556" s="114">
        <v>2.0380729784975213</v>
      </c>
      <c r="W1556" s="36">
        <v>0.71666829227369389</v>
      </c>
    </row>
    <row r="1557" spans="1:23" ht="19">
      <c r="A1557" s="81">
        <v>555</v>
      </c>
      <c r="B1557" s="114">
        <v>0.58933927507986361</v>
      </c>
      <c r="C1557" s="114">
        <v>0.15350939178733558</v>
      </c>
      <c r="D1557" s="114">
        <v>0.20557162574235499</v>
      </c>
      <c r="E1557" s="114">
        <v>0.35113034183546143</v>
      </c>
      <c r="F1557" s="114">
        <v>0.10252277849705949</v>
      </c>
      <c r="G1557" s="114">
        <v>0.41313974408718512</v>
      </c>
      <c r="H1557" s="114">
        <v>0.99335485600014306</v>
      </c>
      <c r="I1557" s="114">
        <v>0.27231499958036198</v>
      </c>
      <c r="J1557" s="114">
        <v>0.16767582193811026</v>
      </c>
      <c r="K1557" s="44">
        <v>0.94951808233359869</v>
      </c>
      <c r="M1557" s="37">
        <v>555</v>
      </c>
      <c r="N1557" s="114" cm="1">
        <f t="array" ref="N1557:W1557">(TRANSPOSE(MMULT(幕後結果!$AB$37:$AK$46, TRANSPOSE(N556:W556))))</f>
        <v>1.3977274296711542</v>
      </c>
      <c r="O1557" s="114">
        <v>0.58162419748255556</v>
      </c>
      <c r="P1557" s="114">
        <v>-0.27551402068264175</v>
      </c>
      <c r="Q1557" s="114">
        <v>0.44808456072979047</v>
      </c>
      <c r="R1557" s="114">
        <v>-0.15962692637570919</v>
      </c>
      <c r="S1557" s="114">
        <v>0.4425407789222579</v>
      </c>
      <c r="T1557" s="114">
        <v>0.39434496930334939</v>
      </c>
      <c r="U1557" s="114">
        <v>0.42912733034634903</v>
      </c>
      <c r="V1557" s="114">
        <v>0.1601139470842517</v>
      </c>
      <c r="W1557" s="36">
        <v>-0.2224960606148601</v>
      </c>
    </row>
    <row r="1558" spans="1:23" ht="19">
      <c r="A1558" s="81">
        <v>556</v>
      </c>
      <c r="B1558" s="114">
        <v>9.0905051806247084E-2</v>
      </c>
      <c r="C1558" s="114">
        <v>0.18247792178251121</v>
      </c>
      <c r="D1558" s="114">
        <v>0.59613774123701946</v>
      </c>
      <c r="E1558" s="114">
        <v>0.24860637009075859</v>
      </c>
      <c r="F1558" s="114">
        <v>5.5215436719695088E-2</v>
      </c>
      <c r="G1558" s="114">
        <v>0.500336655308665</v>
      </c>
      <c r="H1558" s="114">
        <v>7.0830032576537638E-2</v>
      </c>
      <c r="I1558" s="114">
        <v>0.36892734850304243</v>
      </c>
      <c r="J1558" s="114">
        <v>0.83696771158417693</v>
      </c>
      <c r="K1558" s="44">
        <v>0.22426405517181269</v>
      </c>
      <c r="M1558" s="37">
        <v>556</v>
      </c>
      <c r="N1558" s="114" cm="1">
        <f t="array" ref="N1558:W1558">(TRANSPOSE(MMULT(幕後結果!$AB$37:$AK$46, TRANSPOSE(N557:W557))))</f>
        <v>0.69095437719739339</v>
      </c>
      <c r="O1558" s="114">
        <v>-0.52877746280724802</v>
      </c>
      <c r="P1558" s="114">
        <v>0.62091244621947972</v>
      </c>
      <c r="Q1558" s="114">
        <v>-0.49195646775150054</v>
      </c>
      <c r="R1558" s="114">
        <v>-0.56753050288170404</v>
      </c>
      <c r="S1558" s="114">
        <v>0.96895409989093473</v>
      </c>
      <c r="T1558" s="114">
        <v>-0.90869675050895982</v>
      </c>
      <c r="U1558" s="114">
        <v>2.69898764107947E-2</v>
      </c>
      <c r="V1558" s="114">
        <v>-0.47641609856303796</v>
      </c>
      <c r="W1558" s="36">
        <v>-0.41219024323985931</v>
      </c>
    </row>
    <row r="1559" spans="1:23" ht="19">
      <c r="A1559" s="81">
        <v>557</v>
      </c>
      <c r="B1559" s="114">
        <v>0.89876951916509817</v>
      </c>
      <c r="C1559" s="114">
        <v>0.36371674901588746</v>
      </c>
      <c r="D1559" s="114">
        <v>0.25891686080001719</v>
      </c>
      <c r="E1559" s="114">
        <v>3.8726228522725004E-2</v>
      </c>
      <c r="F1559" s="114">
        <v>0.21091771892628919</v>
      </c>
      <c r="G1559" s="114">
        <v>0.7940418826281892</v>
      </c>
      <c r="H1559" s="114">
        <v>0.99047205080340506</v>
      </c>
      <c r="I1559" s="114">
        <v>0.24045805919730134</v>
      </c>
      <c r="J1559" s="114">
        <v>0.11180066063041205</v>
      </c>
      <c r="K1559" s="44">
        <v>0.16633145247786918</v>
      </c>
      <c r="M1559" s="37">
        <v>557</v>
      </c>
      <c r="N1559" s="114" cm="1">
        <f t="array" ref="N1559:W1559">(TRANSPOSE(MMULT(幕後結果!$AB$37:$AK$46, TRANSPOSE(N558:W558))))</f>
        <v>0.30236702913705527</v>
      </c>
      <c r="O1559" s="114">
        <v>0.49829093202715941</v>
      </c>
      <c r="P1559" s="114">
        <v>0.67244679327250434</v>
      </c>
      <c r="Q1559" s="114">
        <v>6.3646457493703595E-2</v>
      </c>
      <c r="R1559" s="114">
        <v>-0.37998035358972182</v>
      </c>
      <c r="S1559" s="114">
        <v>9.0410181918939347E-2</v>
      </c>
      <c r="T1559" s="114">
        <v>-0.71190888017294962</v>
      </c>
      <c r="U1559" s="114">
        <v>0.29792001573527122</v>
      </c>
      <c r="V1559" s="114">
        <v>0.61594450284821589</v>
      </c>
      <c r="W1559" s="36">
        <v>7.8366866427737603E-3</v>
      </c>
    </row>
    <row r="1560" spans="1:23" ht="19">
      <c r="A1560" s="81">
        <v>558</v>
      </c>
      <c r="B1560" s="114">
        <v>0.87460742801271607</v>
      </c>
      <c r="C1560" s="114">
        <v>3.080677424659628E-2</v>
      </c>
      <c r="D1560" s="114">
        <v>0.55738959865534965</v>
      </c>
      <c r="E1560" s="114">
        <v>0.95573329688602282</v>
      </c>
      <c r="F1560" s="114">
        <v>0.22318015109980616</v>
      </c>
      <c r="G1560" s="114">
        <v>0.14881183875817272</v>
      </c>
      <c r="H1560" s="114">
        <v>0.60735405388399877</v>
      </c>
      <c r="I1560" s="114">
        <v>0.64952184360917875</v>
      </c>
      <c r="J1560" s="114">
        <v>0.48633534676109025</v>
      </c>
      <c r="K1560" s="44">
        <v>0.4762387296934556</v>
      </c>
      <c r="M1560" s="37">
        <v>558</v>
      </c>
      <c r="N1560" s="114" cm="1">
        <f t="array" ref="N1560:W1560">(TRANSPOSE(MMULT(幕後結果!$AB$37:$AK$46, TRANSPOSE(N559:W559))))</f>
        <v>-0.86627487086674837</v>
      </c>
      <c r="O1560" s="114">
        <v>-0.45985988618631612</v>
      </c>
      <c r="P1560" s="114">
        <v>-0.19544551960043433</v>
      </c>
      <c r="Q1560" s="114">
        <v>-1.0499483549065987</v>
      </c>
      <c r="R1560" s="114">
        <v>-7.6412952776761134E-2</v>
      </c>
      <c r="S1560" s="114">
        <v>1.1331840730406173</v>
      </c>
      <c r="T1560" s="114">
        <v>0.81189061312679722</v>
      </c>
      <c r="U1560" s="114">
        <v>0.31428969974158671</v>
      </c>
      <c r="V1560" s="114">
        <v>1.3731377099959334</v>
      </c>
      <c r="W1560" s="36">
        <v>0.5672538213570355</v>
      </c>
    </row>
    <row r="1561" spans="1:23" ht="19">
      <c r="A1561" s="81">
        <v>559</v>
      </c>
      <c r="B1561" s="114">
        <v>0.54178185478435115</v>
      </c>
      <c r="C1561" s="114">
        <v>0.82298573490152416</v>
      </c>
      <c r="D1561" s="114">
        <v>0.92644225857871754</v>
      </c>
      <c r="E1561" s="114">
        <v>0.95679140167455601</v>
      </c>
      <c r="F1561" s="114">
        <v>0.7320993883545972</v>
      </c>
      <c r="G1561" s="114">
        <v>0.15011042274187569</v>
      </c>
      <c r="H1561" s="114">
        <v>0.48373969609362488</v>
      </c>
      <c r="I1561" s="114">
        <v>0.46001224189863077</v>
      </c>
      <c r="J1561" s="114">
        <v>0.88049217132506641</v>
      </c>
      <c r="K1561" s="44">
        <v>0.59095900721639105</v>
      </c>
      <c r="M1561" s="37">
        <v>559</v>
      </c>
      <c r="N1561" s="114" cm="1">
        <f t="array" ref="N1561:W1561">(TRANSPOSE(MMULT(幕後結果!$AB$37:$AK$46, TRANSPOSE(N560:W560))))</f>
        <v>-1.2396657828730937</v>
      </c>
      <c r="O1561" s="114">
        <v>-0.41572772079349068</v>
      </c>
      <c r="P1561" s="114">
        <v>3.2244889529455423E-2</v>
      </c>
      <c r="Q1561" s="114">
        <v>0.37280412645031857</v>
      </c>
      <c r="R1561" s="114">
        <v>-1.0838869067072074</v>
      </c>
      <c r="S1561" s="114">
        <v>-0.75539085771049153</v>
      </c>
      <c r="T1561" s="114">
        <v>-0.98665215527120353</v>
      </c>
      <c r="U1561" s="114">
        <v>0.55203934399042265</v>
      </c>
      <c r="V1561" s="114">
        <v>0.42430598917663365</v>
      </c>
      <c r="W1561" s="36">
        <v>-1.7251836878735056</v>
      </c>
    </row>
    <row r="1562" spans="1:23" ht="19">
      <c r="A1562" s="81">
        <v>560</v>
      </c>
      <c r="B1562" s="114">
        <v>0.4835636025828014</v>
      </c>
      <c r="C1562" s="114">
        <v>0.36237882932187326</v>
      </c>
      <c r="D1562" s="114">
        <v>0.57134750366791698</v>
      </c>
      <c r="E1562" s="114">
        <v>0.80963127649261146</v>
      </c>
      <c r="F1562" s="114">
        <v>0.41785238757857779</v>
      </c>
      <c r="G1562" s="114">
        <v>0.61969700504513692</v>
      </c>
      <c r="H1562" s="114">
        <v>0.4015305326773444</v>
      </c>
      <c r="I1562" s="114">
        <v>0.78192604179463787</v>
      </c>
      <c r="J1562" s="114">
        <v>0.75279180535078472</v>
      </c>
      <c r="K1562" s="44">
        <v>0.49500349005605027</v>
      </c>
      <c r="M1562" s="37">
        <v>560</v>
      </c>
      <c r="N1562" s="114" cm="1">
        <f t="array" ref="N1562:W1562">(TRANSPOSE(MMULT(幕後結果!$AB$37:$AK$46, TRANSPOSE(N561:W561))))</f>
        <v>-1.3152189708293947</v>
      </c>
      <c r="O1562" s="114">
        <v>-0.21264809052433525</v>
      </c>
      <c r="P1562" s="114">
        <v>0.72054223285036378</v>
      </c>
      <c r="Q1562" s="114">
        <v>-0.76558404305275074</v>
      </c>
      <c r="R1562" s="114">
        <v>-0.38044256536901</v>
      </c>
      <c r="S1562" s="114">
        <v>0.53675540068736172</v>
      </c>
      <c r="T1562" s="114">
        <v>1.4147178911742244</v>
      </c>
      <c r="U1562" s="114">
        <v>-1.4219039206389326</v>
      </c>
      <c r="V1562" s="114">
        <v>-7.2108458764848837E-2</v>
      </c>
      <c r="W1562" s="36">
        <v>0.35638790033676476</v>
      </c>
    </row>
    <row r="1563" spans="1:23" ht="19">
      <c r="A1563" s="81">
        <v>561</v>
      </c>
      <c r="B1563" s="114">
        <v>0.39414111306265154</v>
      </c>
      <c r="C1563" s="114">
        <v>3.8025431494194351E-2</v>
      </c>
      <c r="D1563" s="114">
        <v>0.806646116644401</v>
      </c>
      <c r="E1563" s="114">
        <v>0.60841814247084303</v>
      </c>
      <c r="F1563" s="114">
        <v>0.33327882741526937</v>
      </c>
      <c r="G1563" s="114">
        <v>0.66362678517471507</v>
      </c>
      <c r="H1563" s="114">
        <v>0.27859858207408683</v>
      </c>
      <c r="I1563" s="114">
        <v>4.445772605115228E-2</v>
      </c>
      <c r="J1563" s="114">
        <v>0.76725690635243504</v>
      </c>
      <c r="K1563" s="44">
        <v>0.6301138869378915</v>
      </c>
      <c r="M1563" s="37">
        <v>561</v>
      </c>
      <c r="N1563" s="114" cm="1">
        <f t="array" ref="N1563:W1563">(TRANSPOSE(MMULT(幕後結果!$AB$37:$AK$46, TRANSPOSE(N562:W562))))</f>
        <v>-0.49509061085080297</v>
      </c>
      <c r="O1563" s="114">
        <v>-1.1999687293413399</v>
      </c>
      <c r="P1563" s="114">
        <v>-0.83057286532962449</v>
      </c>
      <c r="Q1563" s="114">
        <v>-0.62874860907173269</v>
      </c>
      <c r="R1563" s="114">
        <v>-1.9420653575111531</v>
      </c>
      <c r="S1563" s="114">
        <v>0.70688902438988399</v>
      </c>
      <c r="T1563" s="114">
        <v>-0.15523355212647005</v>
      </c>
      <c r="U1563" s="114">
        <v>2.4853600620747152E-2</v>
      </c>
      <c r="V1563" s="114">
        <v>-1.0138527005194471</v>
      </c>
      <c r="W1563" s="36">
        <v>-0.63739562426943253</v>
      </c>
    </row>
    <row r="1564" spans="1:23" ht="19">
      <c r="A1564" s="81">
        <v>562</v>
      </c>
      <c r="B1564" s="114">
        <v>0.16853327453323974</v>
      </c>
      <c r="C1564" s="114">
        <v>0.89468094497253103</v>
      </c>
      <c r="D1564" s="114">
        <v>0.39517632303124506</v>
      </c>
      <c r="E1564" s="114">
        <v>3.6934813144808842E-3</v>
      </c>
      <c r="F1564" s="114">
        <v>0.43825545232610774</v>
      </c>
      <c r="G1564" s="114">
        <v>0.75730297500104138</v>
      </c>
      <c r="H1564" s="114">
        <v>0.95184425171264397</v>
      </c>
      <c r="I1564" s="114">
        <v>0.91054976155188339</v>
      </c>
      <c r="J1564" s="114">
        <v>0.4546294423127144</v>
      </c>
      <c r="K1564" s="44">
        <v>0.39270404601269759</v>
      </c>
      <c r="M1564" s="37">
        <v>562</v>
      </c>
      <c r="N1564" s="114" cm="1">
        <f t="array" ref="N1564:W1564">(TRANSPOSE(MMULT(幕後結果!$AB$37:$AK$46, TRANSPOSE(N563:W563))))</f>
        <v>0.28276115367634841</v>
      </c>
      <c r="O1564" s="114">
        <v>-6.4204657211349547E-2</v>
      </c>
      <c r="P1564" s="114">
        <v>-0.75794582575336888</v>
      </c>
      <c r="Q1564" s="114">
        <v>-1.2690632364241259</v>
      </c>
      <c r="R1564" s="114">
        <v>0.32131928244399616</v>
      </c>
      <c r="S1564" s="114">
        <v>0.33764912523294571</v>
      </c>
      <c r="T1564" s="114">
        <v>-0.75404676888626498</v>
      </c>
      <c r="U1564" s="114">
        <v>7.6227217926837842E-2</v>
      </c>
      <c r="V1564" s="114">
        <v>-5.6735251194719089E-2</v>
      </c>
      <c r="W1564" s="36">
        <v>0.32300604153575485</v>
      </c>
    </row>
    <row r="1565" spans="1:23" ht="19">
      <c r="A1565" s="81">
        <v>563</v>
      </c>
      <c r="B1565" s="114">
        <v>0.81317237306952395</v>
      </c>
      <c r="C1565" s="114">
        <v>0.28526048873394494</v>
      </c>
      <c r="D1565" s="114">
        <v>0.50336268637401638</v>
      </c>
      <c r="E1565" s="114">
        <v>8.339208207631077E-2</v>
      </c>
      <c r="F1565" s="114">
        <v>0.34602706752883794</v>
      </c>
      <c r="G1565" s="114">
        <v>0.85343399098689998</v>
      </c>
      <c r="H1565" s="114">
        <v>0.78016868541448647</v>
      </c>
      <c r="I1565" s="114">
        <v>0.48183263487412109</v>
      </c>
      <c r="J1565" s="114">
        <v>0.70779003201747881</v>
      </c>
      <c r="K1565" s="44">
        <v>0.67210977012424733</v>
      </c>
      <c r="M1565" s="37">
        <v>563</v>
      </c>
      <c r="N1565" s="114" cm="1">
        <f t="array" ref="N1565:W1565">(TRANSPOSE(MMULT(幕後結果!$AB$37:$AK$46, TRANSPOSE(N564:W564))))</f>
        <v>-0.79725984956697582</v>
      </c>
      <c r="O1565" s="114">
        <v>0.52636105420888035</v>
      </c>
      <c r="P1565" s="114">
        <v>0.29427839101315978</v>
      </c>
      <c r="Q1565" s="114">
        <v>5.1273441235662326E-2</v>
      </c>
      <c r="R1565" s="114">
        <v>-1.8287356128704115</v>
      </c>
      <c r="S1565" s="114">
        <v>-1.9787787135708503</v>
      </c>
      <c r="T1565" s="114">
        <v>-0.24355610055553414</v>
      </c>
      <c r="U1565" s="114">
        <v>-1.723068800949396</v>
      </c>
      <c r="V1565" s="114">
        <v>0.65514454828047108</v>
      </c>
      <c r="W1565" s="36">
        <v>0.90645845716845586</v>
      </c>
    </row>
    <row r="1566" spans="1:23" ht="19">
      <c r="A1566" s="81">
        <v>564</v>
      </c>
      <c r="B1566" s="114">
        <v>0.19609481006292073</v>
      </c>
      <c r="C1566" s="114">
        <v>0.2346641942731722</v>
      </c>
      <c r="D1566" s="114">
        <v>0.34025378432836084</v>
      </c>
      <c r="E1566" s="114">
        <v>8.4473129439589734E-2</v>
      </c>
      <c r="F1566" s="114">
        <v>0.89454150820088074</v>
      </c>
      <c r="G1566" s="114">
        <v>0.74691723040285107</v>
      </c>
      <c r="H1566" s="114">
        <v>0.89760159060481315</v>
      </c>
      <c r="I1566" s="114">
        <v>0.80236724949761662</v>
      </c>
      <c r="J1566" s="114">
        <v>9.4761834799584443E-2</v>
      </c>
      <c r="K1566" s="44">
        <v>0.48764042054784795</v>
      </c>
      <c r="M1566" s="37">
        <v>564</v>
      </c>
      <c r="N1566" s="114" cm="1">
        <f t="array" ref="N1566:W1566">(TRANSPOSE(MMULT(幕後結果!$AB$37:$AK$46, TRANSPOSE(N565:W565))))</f>
        <v>-0.85897531561422524</v>
      </c>
      <c r="O1566" s="114">
        <v>-0.55933094737833866</v>
      </c>
      <c r="P1566" s="114">
        <v>-2.4525342330543247</v>
      </c>
      <c r="Q1566" s="114">
        <v>-1.084238877650344</v>
      </c>
      <c r="R1566" s="114">
        <v>-1.356158689877377</v>
      </c>
      <c r="S1566" s="114">
        <v>0.22132252392749446</v>
      </c>
      <c r="T1566" s="114">
        <v>1.0645694474880396E-2</v>
      </c>
      <c r="U1566" s="114">
        <v>0.27225990405549516</v>
      </c>
      <c r="V1566" s="114">
        <v>-1.9616689704636705</v>
      </c>
      <c r="W1566" s="36">
        <v>-2.1138224616165537</v>
      </c>
    </row>
    <row r="1567" spans="1:23" ht="19">
      <c r="A1567" s="81">
        <v>565</v>
      </c>
      <c r="B1567" s="114">
        <v>0.97831784174004</v>
      </c>
      <c r="C1567" s="114">
        <v>0.85493718450900968</v>
      </c>
      <c r="D1567" s="114">
        <v>0.60749597635824104</v>
      </c>
      <c r="E1567" s="114">
        <v>0.65329038865894296</v>
      </c>
      <c r="F1567" s="114">
        <v>0.36801463143971436</v>
      </c>
      <c r="G1567" s="114">
        <v>0.78546445409293764</v>
      </c>
      <c r="H1567" s="114">
        <v>0.54926617537314959</v>
      </c>
      <c r="I1567" s="114">
        <v>0.17427373342459496</v>
      </c>
      <c r="J1567" s="114">
        <v>0.84013247224617604</v>
      </c>
      <c r="K1567" s="44">
        <v>0.36703046184166421</v>
      </c>
      <c r="M1567" s="37">
        <v>565</v>
      </c>
      <c r="N1567" s="114" cm="1">
        <f t="array" ref="N1567:W1567">(TRANSPOSE(MMULT(幕後結果!$AB$37:$AK$46, TRANSPOSE(N566:W566))))</f>
        <v>0.26064191768044109</v>
      </c>
      <c r="O1567" s="114">
        <v>-0.35399484257426739</v>
      </c>
      <c r="P1567" s="114">
        <v>0.42194905074057087</v>
      </c>
      <c r="Q1567" s="114">
        <v>-2.3153493001466701</v>
      </c>
      <c r="R1567" s="114">
        <v>-1.5635078295883389</v>
      </c>
      <c r="S1567" s="114">
        <v>-1.035022804052609</v>
      </c>
      <c r="T1567" s="114">
        <v>-0.92082774658155486</v>
      </c>
      <c r="U1567" s="114">
        <v>-2.5154164874588218</v>
      </c>
      <c r="V1567" s="114">
        <v>0.41534580602343252</v>
      </c>
      <c r="W1567" s="36">
        <v>-1.5100792760289306</v>
      </c>
    </row>
    <row r="1568" spans="1:23" ht="19">
      <c r="A1568" s="81">
        <v>566</v>
      </c>
      <c r="B1568" s="114">
        <v>0.84219428208096403</v>
      </c>
      <c r="C1568" s="114">
        <v>0.13240842331340574</v>
      </c>
      <c r="D1568" s="114">
        <v>0.1011557364414073</v>
      </c>
      <c r="E1568" s="114">
        <v>0.97646029874367612</v>
      </c>
      <c r="F1568" s="114">
        <v>0.44442381748042892</v>
      </c>
      <c r="G1568" s="114">
        <v>0.15971228063516785</v>
      </c>
      <c r="H1568" s="114">
        <v>0.33524334006947387</v>
      </c>
      <c r="I1568" s="114">
        <v>0.95729503022813289</v>
      </c>
      <c r="J1568" s="114">
        <v>0.32001852379181206</v>
      </c>
      <c r="K1568" s="44">
        <v>0.45041446434454002</v>
      </c>
      <c r="M1568" s="37">
        <v>566</v>
      </c>
      <c r="N1568" s="114" cm="1">
        <f t="array" ref="N1568:W1568">(TRANSPOSE(MMULT(幕後結果!$AB$37:$AK$46, TRANSPOSE(N567:W567))))</f>
        <v>-0.31179717149580877</v>
      </c>
      <c r="O1568" s="114">
        <v>0.52204619641970951</v>
      </c>
      <c r="P1568" s="114">
        <v>0.52510194284411138</v>
      </c>
      <c r="Q1568" s="114">
        <v>1.3723851533855473</v>
      </c>
      <c r="R1568" s="114">
        <v>-0.63647140764480359</v>
      </c>
      <c r="S1568" s="114">
        <v>0.57860702342707382</v>
      </c>
      <c r="T1568" s="114">
        <v>1.7572234732456109</v>
      </c>
      <c r="U1568" s="114">
        <v>1.9764002656115129</v>
      </c>
      <c r="V1568" s="114">
        <v>0.62617540150422335</v>
      </c>
      <c r="W1568" s="36">
        <v>0.87091063734403185</v>
      </c>
    </row>
    <row r="1569" spans="1:23" ht="19">
      <c r="A1569" s="81">
        <v>567</v>
      </c>
      <c r="B1569" s="114">
        <v>0.26922365532020209</v>
      </c>
      <c r="C1569" s="114">
        <v>0.9512357054911087</v>
      </c>
      <c r="D1569" s="114">
        <v>0.16534307576050766</v>
      </c>
      <c r="E1569" s="114">
        <v>0.59765557238855105</v>
      </c>
      <c r="F1569" s="114">
        <v>0.58284855637340938</v>
      </c>
      <c r="G1569" s="114">
        <v>7.8848398326667235E-2</v>
      </c>
      <c r="H1569" s="114">
        <v>0.51376795375034479</v>
      </c>
      <c r="I1569" s="114">
        <v>0.8946905713890041</v>
      </c>
      <c r="J1569" s="114">
        <v>0.55295517975042197</v>
      </c>
      <c r="K1569" s="44">
        <v>0.15849477876619655</v>
      </c>
      <c r="M1569" s="37">
        <v>567</v>
      </c>
      <c r="N1569" s="114" cm="1">
        <f t="array" ref="N1569:W1569">(TRANSPOSE(MMULT(幕後結果!$AB$37:$AK$46, TRANSPOSE(N568:W568))))</f>
        <v>1.0851621921198953</v>
      </c>
      <c r="O1569" s="114">
        <v>-0.69322212795952842</v>
      </c>
      <c r="P1569" s="114">
        <v>-0.45610800693075476</v>
      </c>
      <c r="Q1569" s="114">
        <v>0.24561608126177092</v>
      </c>
      <c r="R1569" s="114">
        <v>-1.0657924058209705</v>
      </c>
      <c r="S1569" s="114">
        <v>0.80942986100464764</v>
      </c>
      <c r="T1569" s="114">
        <v>-0.40121055558597796</v>
      </c>
      <c r="U1569" s="114">
        <v>-0.55124583777776537</v>
      </c>
      <c r="V1569" s="114">
        <v>-0.41741160560928792</v>
      </c>
      <c r="W1569" s="36">
        <v>-0.79844806482833164</v>
      </c>
    </row>
    <row r="1570" spans="1:23" ht="19">
      <c r="A1570" s="81">
        <v>568</v>
      </c>
      <c r="B1570" s="114">
        <v>0.118131171014217</v>
      </c>
      <c r="C1570" s="114">
        <v>0.53419330057866254</v>
      </c>
      <c r="D1570" s="114">
        <v>0.17257900586732777</v>
      </c>
      <c r="E1570" s="114">
        <v>0.57133517877626083</v>
      </c>
      <c r="F1570" s="114">
        <v>0.49762017393755698</v>
      </c>
      <c r="G1570" s="114">
        <v>0.29966423238008288</v>
      </c>
      <c r="H1570" s="114">
        <v>1.1839460855794348E-2</v>
      </c>
      <c r="I1570" s="114">
        <v>0.31105745213418312</v>
      </c>
      <c r="J1570" s="114">
        <v>0.90910803916063077</v>
      </c>
      <c r="K1570" s="44">
        <v>0.9819254658258445</v>
      </c>
      <c r="M1570" s="37">
        <v>568</v>
      </c>
      <c r="N1570" s="114" cm="1">
        <f t="array" ref="N1570:W1570">(TRANSPOSE(MMULT(幕後結果!$AB$37:$AK$46, TRANSPOSE(N569:W569))))</f>
        <v>-0.88472740415388829</v>
      </c>
      <c r="O1570" s="114">
        <v>-0.94368779837975725</v>
      </c>
      <c r="P1570" s="114">
        <v>-0.78095718642280487</v>
      </c>
      <c r="Q1570" s="114">
        <v>1.4111365575105075</v>
      </c>
      <c r="R1570" s="114">
        <v>0.18960416078082321</v>
      </c>
      <c r="S1570" s="114">
        <v>-0.46436658694672295</v>
      </c>
      <c r="T1570" s="114">
        <v>-0.47893495124202601</v>
      </c>
      <c r="U1570" s="114">
        <v>1.5341268266961283</v>
      </c>
      <c r="V1570" s="114">
        <v>-0.5668306086988294</v>
      </c>
      <c r="W1570" s="36">
        <v>-2.190450084491272</v>
      </c>
    </row>
    <row r="1571" spans="1:23" ht="19">
      <c r="A1571" s="81">
        <v>569</v>
      </c>
      <c r="B1571" s="114">
        <v>0.13785269630042363</v>
      </c>
      <c r="C1571" s="114">
        <v>0.67481829844405139</v>
      </c>
      <c r="D1571" s="114">
        <v>0.33524218779119286</v>
      </c>
      <c r="E1571" s="114">
        <v>0.49515277445485206</v>
      </c>
      <c r="F1571" s="114">
        <v>0.83046646081294062</v>
      </c>
      <c r="G1571" s="114">
        <v>5.2936055418986827E-2</v>
      </c>
      <c r="H1571" s="114">
        <v>5.8692759795510696E-2</v>
      </c>
      <c r="I1571" s="114">
        <v>0.50994205315536933</v>
      </c>
      <c r="J1571" s="114">
        <v>0.95950745359580258</v>
      </c>
      <c r="K1571" s="44">
        <v>0.42747180754028458</v>
      </c>
      <c r="M1571" s="37">
        <v>569</v>
      </c>
      <c r="N1571" s="114" cm="1">
        <f t="array" ref="N1571:W1571">(TRANSPOSE(MMULT(幕後結果!$AB$37:$AK$46, TRANSPOSE(N570:W570))))</f>
        <v>0.10008707734573832</v>
      </c>
      <c r="O1571" s="114">
        <v>-0.79955581298979295</v>
      </c>
      <c r="P1571" s="114">
        <v>3.78542378251722E-2</v>
      </c>
      <c r="Q1571" s="114">
        <v>1.2261849261590774</v>
      </c>
      <c r="R1571" s="114">
        <v>-1.1694486583454764</v>
      </c>
      <c r="S1571" s="114">
        <v>-0.92798506482657706</v>
      </c>
      <c r="T1571" s="114">
        <v>1.2245176711876726</v>
      </c>
      <c r="U1571" s="114">
        <v>0.89449745214583531</v>
      </c>
      <c r="V1571" s="114">
        <v>-1.7263251420869814</v>
      </c>
      <c r="W1571" s="36">
        <v>-1.8112224860224246</v>
      </c>
    </row>
    <row r="1572" spans="1:23" ht="19">
      <c r="A1572" s="81">
        <v>570</v>
      </c>
      <c r="B1572" s="114">
        <v>0.18114263698986721</v>
      </c>
      <c r="C1572" s="114">
        <v>0.15621926123880892</v>
      </c>
      <c r="D1572" s="114">
        <v>0.50566378646580445</v>
      </c>
      <c r="E1572" s="114">
        <v>4.5997970179438852E-2</v>
      </c>
      <c r="F1572" s="114">
        <v>0.45677331567514989</v>
      </c>
      <c r="G1572" s="114">
        <v>0.79758421951002156</v>
      </c>
      <c r="H1572" s="114">
        <v>0.11884079076558218</v>
      </c>
      <c r="I1572" s="114">
        <v>0.71276125469628693</v>
      </c>
      <c r="J1572" s="114">
        <v>0.73810852210153799</v>
      </c>
      <c r="K1572" s="44">
        <v>8.0731608524272191E-2</v>
      </c>
      <c r="M1572" s="37">
        <v>570</v>
      </c>
      <c r="N1572" s="114" cm="1">
        <f t="array" ref="N1572:W1572">(TRANSPOSE(MMULT(幕後結果!$AB$37:$AK$46, TRANSPOSE(N571:W571))))</f>
        <v>1.0657639439923305</v>
      </c>
      <c r="O1572" s="114">
        <v>-0.4457680839045165</v>
      </c>
      <c r="P1572" s="114">
        <v>-1.0768206565904204</v>
      </c>
      <c r="Q1572" s="114">
        <v>1.0359976136838722</v>
      </c>
      <c r="R1572" s="114">
        <v>1.1349500098419045</v>
      </c>
      <c r="S1572" s="114">
        <v>1.4393620452578064</v>
      </c>
      <c r="T1572" s="114">
        <v>-0.53772698309077849</v>
      </c>
      <c r="U1572" s="114">
        <v>1.6938711102096926</v>
      </c>
      <c r="V1572" s="114">
        <v>-1.0897476405777715</v>
      </c>
      <c r="W1572" s="36">
        <v>-1.1473172342553573</v>
      </c>
    </row>
    <row r="1573" spans="1:23" ht="19">
      <c r="A1573" s="81">
        <v>571</v>
      </c>
      <c r="B1573" s="114">
        <v>0.13432528368227414</v>
      </c>
      <c r="C1573" s="114">
        <v>0.9499095152998509</v>
      </c>
      <c r="D1573" s="114">
        <v>0.62702229870495585</v>
      </c>
      <c r="E1573" s="114">
        <v>0.86216110960005032</v>
      </c>
      <c r="F1573" s="114">
        <v>0.45610278797019443</v>
      </c>
      <c r="G1573" s="114">
        <v>0.55690005029584944</v>
      </c>
      <c r="H1573" s="114">
        <v>0.19651664868420027</v>
      </c>
      <c r="I1573" s="114">
        <v>0.82463745262727861</v>
      </c>
      <c r="J1573" s="114">
        <v>0.59386729745464351</v>
      </c>
      <c r="K1573" s="44">
        <v>0.82894087746710587</v>
      </c>
      <c r="M1573" s="37">
        <v>571</v>
      </c>
      <c r="N1573" s="114" cm="1">
        <f t="array" ref="N1573:W1573">(TRANSPOSE(MMULT(幕後結果!$AB$37:$AK$46, TRANSPOSE(N572:W572))))</f>
        <v>-8.0520450840760358E-2</v>
      </c>
      <c r="O1573" s="114">
        <v>-0.4346063624715012</v>
      </c>
      <c r="P1573" s="114">
        <v>0.72568045435885076</v>
      </c>
      <c r="Q1573" s="114">
        <v>1.4026359757715106</v>
      </c>
      <c r="R1573" s="114">
        <v>-0.20424315815367905</v>
      </c>
      <c r="S1573" s="114">
        <v>-0.18810211645769853</v>
      </c>
      <c r="T1573" s="114">
        <v>0.50522853362674858</v>
      </c>
      <c r="U1573" s="114">
        <v>0.45521344801081171</v>
      </c>
      <c r="V1573" s="114">
        <v>-0.61967815980736463</v>
      </c>
      <c r="W1573" s="36">
        <v>-1.6892821440761754</v>
      </c>
    </row>
    <row r="1574" spans="1:23" ht="19">
      <c r="A1574" s="81">
        <v>572</v>
      </c>
      <c r="B1574" s="114">
        <v>0.67672181012247146</v>
      </c>
      <c r="C1574" s="114">
        <v>0.15334845596128588</v>
      </c>
      <c r="D1574" s="114">
        <v>0.43726058339254026</v>
      </c>
      <c r="E1574" s="114">
        <v>0.9340278762307539</v>
      </c>
      <c r="F1574" s="114">
        <v>0.66410209949733989</v>
      </c>
      <c r="G1574" s="114">
        <v>0.75115845759042021</v>
      </c>
      <c r="H1574" s="114">
        <v>8.6100511421194348E-4</v>
      </c>
      <c r="I1574" s="114">
        <v>0.65724839007924252</v>
      </c>
      <c r="J1574" s="114">
        <v>0.62398294146035194</v>
      </c>
      <c r="K1574" s="44">
        <v>6.5616073993108426E-2</v>
      </c>
      <c r="M1574" s="37">
        <v>572</v>
      </c>
      <c r="N1574" s="114" cm="1">
        <f t="array" ref="N1574:W1574">(TRANSPOSE(MMULT(幕後結果!$AB$37:$AK$46, TRANSPOSE(N573:W573))))</f>
        <v>-0.28501865899310036</v>
      </c>
      <c r="O1574" s="114">
        <v>0.7070959876497922</v>
      </c>
      <c r="P1574" s="114">
        <v>1.0756351783281612</v>
      </c>
      <c r="Q1574" s="114">
        <v>1.4594727392392719</v>
      </c>
      <c r="R1574" s="114">
        <v>0.75743254429611051</v>
      </c>
      <c r="S1574" s="114">
        <v>-2.3103230816196052</v>
      </c>
      <c r="T1574" s="114">
        <v>0.18852399067831255</v>
      </c>
      <c r="U1574" s="114">
        <v>0.42496104181117222</v>
      </c>
      <c r="V1574" s="114">
        <v>-0.2925148144826365</v>
      </c>
      <c r="W1574" s="36">
        <v>-4.2124593700112456E-2</v>
      </c>
    </row>
    <row r="1575" spans="1:23" ht="19">
      <c r="A1575" s="81">
        <v>573</v>
      </c>
      <c r="B1575" s="114">
        <v>0.61432610522615128</v>
      </c>
      <c r="C1575" s="114">
        <v>0.70356578403886672</v>
      </c>
      <c r="D1575" s="114">
        <v>0.40664674433264869</v>
      </c>
      <c r="E1575" s="114">
        <v>0.935408437039424</v>
      </c>
      <c r="F1575" s="114">
        <v>0.77822583706014026</v>
      </c>
      <c r="G1575" s="114">
        <v>0.8046298714587985</v>
      </c>
      <c r="H1575" s="114">
        <v>0.11112442335822248</v>
      </c>
      <c r="I1575" s="114">
        <v>0.70672334053429497</v>
      </c>
      <c r="J1575" s="114">
        <v>0.80030819212527815</v>
      </c>
      <c r="K1575" s="44">
        <v>0.65455745480132888</v>
      </c>
      <c r="M1575" s="37">
        <v>573</v>
      </c>
      <c r="N1575" s="114" cm="1">
        <f t="array" ref="N1575:W1575">(TRANSPOSE(MMULT(幕後結果!$AB$37:$AK$46, TRANSPOSE(N574:W574))))</f>
        <v>-0.34954438208089189</v>
      </c>
      <c r="O1575" s="114">
        <v>-0.40442845258406701</v>
      </c>
      <c r="P1575" s="114">
        <v>-2.0521067314542258</v>
      </c>
      <c r="Q1575" s="114">
        <v>1.9385365452046179</v>
      </c>
      <c r="R1575" s="114">
        <v>-0.55277426624330328</v>
      </c>
      <c r="S1575" s="114">
        <v>-1.3308777473833107</v>
      </c>
      <c r="T1575" s="114">
        <v>-0.48732173037798376</v>
      </c>
      <c r="U1575" s="114">
        <v>0.23355891629634584</v>
      </c>
      <c r="V1575" s="114">
        <v>-0.42690076919996012</v>
      </c>
      <c r="W1575" s="36">
        <v>-2.0252158121079771</v>
      </c>
    </row>
    <row r="1576" spans="1:23" ht="19">
      <c r="A1576" s="81">
        <v>574</v>
      </c>
      <c r="B1576" s="114">
        <v>0.90947596031277778</v>
      </c>
      <c r="C1576" s="114">
        <v>0.92777965059490763</v>
      </c>
      <c r="D1576" s="114">
        <v>0.65763757933255929</v>
      </c>
      <c r="E1576" s="114">
        <v>0.13958776059636291</v>
      </c>
      <c r="F1576" s="114">
        <v>7.643223650115738E-2</v>
      </c>
      <c r="G1576" s="114">
        <v>6.2277140863574498E-2</v>
      </c>
      <c r="H1576" s="114">
        <v>0.75343591954163158</v>
      </c>
      <c r="I1576" s="114">
        <v>0.94036962532700019</v>
      </c>
      <c r="J1576" s="114">
        <v>0.42841136820380266</v>
      </c>
      <c r="K1576" s="44">
        <v>0.58520775856833995</v>
      </c>
      <c r="M1576" s="37">
        <v>574</v>
      </c>
      <c r="N1576" s="114" cm="1">
        <f t="array" ref="N1576:W1576">(TRANSPOSE(MMULT(幕後結果!$AB$37:$AK$46, TRANSPOSE(N575:W575))))</f>
        <v>-1.4128655640501591</v>
      </c>
      <c r="O1576" s="114">
        <v>1.0481791132862974</v>
      </c>
      <c r="P1576" s="114">
        <v>2.0916315424388516</v>
      </c>
      <c r="Q1576" s="114">
        <v>0.41711742671827912</v>
      </c>
      <c r="R1576" s="114">
        <v>2.0739340558126491</v>
      </c>
      <c r="S1576" s="114">
        <v>-0.65708626613317622</v>
      </c>
      <c r="T1576" s="114">
        <v>2.5725721069320846</v>
      </c>
      <c r="U1576" s="114">
        <v>0.517656338621309</v>
      </c>
      <c r="V1576" s="114">
        <v>-6.5295325786120517E-2</v>
      </c>
      <c r="W1576" s="36">
        <v>1.1156553470853643</v>
      </c>
    </row>
    <row r="1577" spans="1:23" ht="19">
      <c r="A1577" s="81">
        <v>575</v>
      </c>
      <c r="B1577" s="114">
        <v>0.52422797055506498</v>
      </c>
      <c r="C1577" s="114">
        <v>0.15991586509924272</v>
      </c>
      <c r="D1577" s="114">
        <v>0.70430490264023016</v>
      </c>
      <c r="E1577" s="114">
        <v>0.17427496882396376</v>
      </c>
      <c r="F1577" s="114">
        <v>0.34067604376370042</v>
      </c>
      <c r="G1577" s="114">
        <v>0.27168927595353609</v>
      </c>
      <c r="H1577" s="114">
        <v>0.92936321751195261</v>
      </c>
      <c r="I1577" s="114">
        <v>0.16359391209487573</v>
      </c>
      <c r="J1577" s="114">
        <v>0.7586283643253402</v>
      </c>
      <c r="K1577" s="44">
        <v>0.44028546608611618</v>
      </c>
      <c r="M1577" s="37">
        <v>575</v>
      </c>
      <c r="N1577" s="114" cm="1">
        <f t="array" ref="N1577:W1577">(TRANSPOSE(MMULT(幕後結果!$AB$37:$AK$46, TRANSPOSE(N576:W576))))</f>
        <v>0.47717013209147008</v>
      </c>
      <c r="O1577" s="114">
        <v>-1.9137424209527936</v>
      </c>
      <c r="P1577" s="114">
        <v>-0.28430947831562103</v>
      </c>
      <c r="Q1577" s="114">
        <v>-3.040691168884377</v>
      </c>
      <c r="R1577" s="114">
        <v>-1.1030200277000533</v>
      </c>
      <c r="S1577" s="114">
        <v>-1.381423466309035</v>
      </c>
      <c r="T1577" s="114">
        <v>-0.49558323846306318</v>
      </c>
      <c r="U1577" s="114">
        <v>-1.0915122154870294</v>
      </c>
      <c r="V1577" s="114">
        <v>-1.1447230475267436</v>
      </c>
      <c r="W1577" s="36">
        <v>-1.7814114595033139</v>
      </c>
    </row>
    <row r="1578" spans="1:23" ht="19">
      <c r="A1578" s="81">
        <v>576</v>
      </c>
      <c r="B1578" s="114">
        <v>0.50603047913207377</v>
      </c>
      <c r="C1578" s="114">
        <v>0.73654276189644707</v>
      </c>
      <c r="D1578" s="114">
        <v>0.96971841778580714</v>
      </c>
      <c r="E1578" s="114">
        <v>0.2036213131774407</v>
      </c>
      <c r="F1578" s="114">
        <v>0.67123272556150426</v>
      </c>
      <c r="G1578" s="114">
        <v>0.28220955225298794</v>
      </c>
      <c r="H1578" s="114">
        <v>0.92332299915029115</v>
      </c>
      <c r="I1578" s="114">
        <v>0.17968614446454256</v>
      </c>
      <c r="J1578" s="114">
        <v>0.10704795786545862</v>
      </c>
      <c r="K1578" s="44">
        <v>0.12799875497975322</v>
      </c>
      <c r="M1578" s="37">
        <v>576</v>
      </c>
      <c r="N1578" s="114" cm="1">
        <f t="array" ref="N1578:W1578">(TRANSPOSE(MMULT(幕後結果!$AB$37:$AK$46, TRANSPOSE(N577:W577))))</f>
        <v>-1.1607390368258288</v>
      </c>
      <c r="O1578" s="114">
        <v>0.25247444209375158</v>
      </c>
      <c r="P1578" s="114">
        <v>-0.11972497578855162</v>
      </c>
      <c r="Q1578" s="114">
        <v>0.61951003524171777</v>
      </c>
      <c r="R1578" s="114">
        <v>0.1185802300792783</v>
      </c>
      <c r="S1578" s="114">
        <v>-7.8865678114439425E-2</v>
      </c>
      <c r="T1578" s="114">
        <v>0.39603538669756744</v>
      </c>
      <c r="U1578" s="114">
        <v>0.12358920635490706</v>
      </c>
      <c r="V1578" s="114">
        <v>1.1937999474597645</v>
      </c>
      <c r="W1578" s="36">
        <v>5.938542776846864E-2</v>
      </c>
    </row>
    <row r="1579" spans="1:23" ht="19">
      <c r="A1579" s="81">
        <v>577</v>
      </c>
      <c r="B1579" s="114">
        <v>2.3390101017899401E-3</v>
      </c>
      <c r="C1579" s="114">
        <v>0.87060961306391493</v>
      </c>
      <c r="D1579" s="114">
        <v>0.46523660316972526</v>
      </c>
      <c r="E1579" s="114">
        <v>0.79015424380473931</v>
      </c>
      <c r="F1579" s="114">
        <v>0.32931442713606884</v>
      </c>
      <c r="G1579" s="114">
        <v>0.66377316026252053</v>
      </c>
      <c r="H1579" s="114">
        <v>0.38275909418086096</v>
      </c>
      <c r="I1579" s="114">
        <v>0.4936930229730021</v>
      </c>
      <c r="J1579" s="114">
        <v>0.88787757490872177</v>
      </c>
      <c r="K1579" s="44">
        <v>7.8704922036707314E-2</v>
      </c>
      <c r="M1579" s="37">
        <v>577</v>
      </c>
      <c r="N1579" s="114" cm="1">
        <f t="array" ref="N1579:W1579">(TRANSPOSE(MMULT(幕後結果!$AB$37:$AK$46, TRANSPOSE(N578:W578))))</f>
        <v>-0.8708785449638009</v>
      </c>
      <c r="O1579" s="114">
        <v>-0.65057963551650155</v>
      </c>
      <c r="P1579" s="114">
        <v>-2.4891905946019794</v>
      </c>
      <c r="Q1579" s="114">
        <v>-1.3209394050175223</v>
      </c>
      <c r="R1579" s="114">
        <v>-0.33820553302397949</v>
      </c>
      <c r="S1579" s="114">
        <v>1.2517094567091884</v>
      </c>
      <c r="T1579" s="114">
        <v>-0.43508727289189886</v>
      </c>
      <c r="U1579" s="114">
        <v>-0.79963755511135082</v>
      </c>
      <c r="V1579" s="114">
        <v>-0.94001648929057335</v>
      </c>
      <c r="W1579" s="36">
        <v>0.32418065250351669</v>
      </c>
    </row>
    <row r="1580" spans="1:23" ht="19">
      <c r="A1580" s="81">
        <v>578</v>
      </c>
      <c r="B1580" s="114">
        <v>0.81338600030471198</v>
      </c>
      <c r="C1580" s="114">
        <v>0.88883399891537707</v>
      </c>
      <c r="D1580" s="114">
        <v>0.19257881531682353</v>
      </c>
      <c r="E1580" s="114">
        <v>0.77484906490133798</v>
      </c>
      <c r="F1580" s="114">
        <v>0.61433556880394491</v>
      </c>
      <c r="G1580" s="114">
        <v>0.74711535399401341</v>
      </c>
      <c r="H1580" s="114">
        <v>0.61345197550778519</v>
      </c>
      <c r="I1580" s="114">
        <v>5.3054512986698388E-2</v>
      </c>
      <c r="J1580" s="114">
        <v>0.99151930887923267</v>
      </c>
      <c r="K1580" s="44">
        <v>0.5255144896445203</v>
      </c>
      <c r="M1580" s="37">
        <v>578</v>
      </c>
      <c r="N1580" s="114" cm="1">
        <f t="array" ref="N1580:W1580">(TRANSPOSE(MMULT(幕後結果!$AB$37:$AK$46, TRANSPOSE(N579:W579))))</f>
        <v>-1.9594443059715159</v>
      </c>
      <c r="O1580" s="114">
        <v>0.94189697916557891</v>
      </c>
      <c r="P1580" s="114">
        <v>-1.6934274249330745</v>
      </c>
      <c r="Q1580" s="114">
        <v>-0.97144587807105365</v>
      </c>
      <c r="R1580" s="114">
        <v>-2.2796613742470555</v>
      </c>
      <c r="S1580" s="114">
        <v>0.57987996640262285</v>
      </c>
      <c r="T1580" s="114">
        <v>-0.97230190990194498</v>
      </c>
      <c r="U1580" s="114">
        <v>-0.68342773267221335</v>
      </c>
      <c r="V1580" s="114">
        <v>0.74264790297011318</v>
      </c>
      <c r="W1580" s="36">
        <v>-0.79647616475725558</v>
      </c>
    </row>
    <row r="1581" spans="1:23" ht="19">
      <c r="A1581" s="81">
        <v>579</v>
      </c>
      <c r="B1581" s="114">
        <v>0.1455522066548558</v>
      </c>
      <c r="C1581" s="114">
        <v>0.83402589503050328</v>
      </c>
      <c r="D1581" s="114">
        <v>0.52602600524812826</v>
      </c>
      <c r="E1581" s="114">
        <v>0.67262790261377292</v>
      </c>
      <c r="F1581" s="114">
        <v>0.17360279413737745</v>
      </c>
      <c r="G1581" s="114">
        <v>0.95748755844152922</v>
      </c>
      <c r="H1581" s="114">
        <v>0.80083401916071439</v>
      </c>
      <c r="I1581" s="114">
        <v>0.81764389165682694</v>
      </c>
      <c r="J1581" s="114">
        <v>0.45243047280016446</v>
      </c>
      <c r="K1581" s="44">
        <v>0.25207924906351709</v>
      </c>
      <c r="M1581" s="37">
        <v>579</v>
      </c>
      <c r="N1581" s="114" cm="1">
        <f t="array" ref="N1581:W1581">(TRANSPOSE(MMULT(幕後結果!$AB$37:$AK$46, TRANSPOSE(N580:W580))))</f>
        <v>-0.52605437816994283</v>
      </c>
      <c r="O1581" s="114">
        <v>-0.75643121231762489</v>
      </c>
      <c r="P1581" s="114">
        <v>0.17076630054408437</v>
      </c>
      <c r="Q1581" s="114">
        <v>-0.33175461816320251</v>
      </c>
      <c r="R1581" s="114">
        <v>1.4569505737875743E-2</v>
      </c>
      <c r="S1581" s="114">
        <v>-0.4022145422866345</v>
      </c>
      <c r="T1581" s="114">
        <v>-1.3443891834900967</v>
      </c>
      <c r="U1581" s="114">
        <v>-0.78770242021512893</v>
      </c>
      <c r="V1581" s="114">
        <v>-0.36067975856808776</v>
      </c>
      <c r="W1581" s="36">
        <v>0.6452636829676246</v>
      </c>
    </row>
    <row r="1582" spans="1:23" ht="19">
      <c r="A1582" s="81">
        <v>580</v>
      </c>
      <c r="B1582" s="114">
        <v>9.027162561515012E-2</v>
      </c>
      <c r="C1582" s="114">
        <v>0.77557923707789089</v>
      </c>
      <c r="D1582" s="114">
        <v>0.65794501945239836</v>
      </c>
      <c r="E1582" s="114">
        <v>0.25180908759791198</v>
      </c>
      <c r="F1582" s="114">
        <v>0.4390936297204211</v>
      </c>
      <c r="G1582" s="114">
        <v>0.39777805597530347</v>
      </c>
      <c r="H1582" s="114">
        <v>0.37740492989536589</v>
      </c>
      <c r="I1582" s="114">
        <v>0.53047308294374629</v>
      </c>
      <c r="J1582" s="114">
        <v>6.4644529015887908E-2</v>
      </c>
      <c r="K1582" s="44">
        <v>0.96996939098065504</v>
      </c>
      <c r="M1582" s="37">
        <v>580</v>
      </c>
      <c r="N1582" s="114" cm="1">
        <f t="array" ref="N1582:W1582">(TRANSPOSE(MMULT(幕後結果!$AB$37:$AK$46, TRANSPOSE(N581:W581))))</f>
        <v>-8.4226934496291345E-3</v>
      </c>
      <c r="O1582" s="114">
        <v>-0.81886966245099435</v>
      </c>
      <c r="P1582" s="114">
        <v>-2.1776885146352396</v>
      </c>
      <c r="Q1582" s="114">
        <v>-1.1052666185441269</v>
      </c>
      <c r="R1582" s="114">
        <v>-1.1102766354927085</v>
      </c>
      <c r="S1582" s="114">
        <v>-1.1265731303990654</v>
      </c>
      <c r="T1582" s="114">
        <v>-1.4325308991725478</v>
      </c>
      <c r="U1582" s="114">
        <v>-1.2822402900920777</v>
      </c>
      <c r="V1582" s="114">
        <v>-1.4950208066616804</v>
      </c>
      <c r="W1582" s="36">
        <v>-0.16582593402769463</v>
      </c>
    </row>
    <row r="1583" spans="1:23" ht="19">
      <c r="A1583" s="81">
        <v>581</v>
      </c>
      <c r="B1583" s="114">
        <v>0.1605167006154764</v>
      </c>
      <c r="C1583" s="114">
        <v>0.89393246988626696</v>
      </c>
      <c r="D1583" s="114">
        <v>0.45261371563941433</v>
      </c>
      <c r="E1583" s="114">
        <v>0.46828183004588597</v>
      </c>
      <c r="F1583" s="114">
        <v>0.17139186071107715</v>
      </c>
      <c r="G1583" s="114">
        <v>0.57890280484512013</v>
      </c>
      <c r="H1583" s="114">
        <v>0.84581518733118233</v>
      </c>
      <c r="I1583" s="114">
        <v>5.8259332342961434E-2</v>
      </c>
      <c r="J1583" s="114">
        <v>0.87504712827704578</v>
      </c>
      <c r="K1583" s="44">
        <v>0.86048516043401646</v>
      </c>
      <c r="M1583" s="37">
        <v>581</v>
      </c>
      <c r="N1583" s="114" cm="1">
        <f t="array" ref="N1583:W1583">(TRANSPOSE(MMULT(幕後結果!$AB$37:$AK$46, TRANSPOSE(N582:W582))))</f>
        <v>0.36194249337303458</v>
      </c>
      <c r="O1583" s="114">
        <v>-1.340441515391589</v>
      </c>
      <c r="P1583" s="114">
        <v>-9.4949650673945382E-2</v>
      </c>
      <c r="Q1583" s="114">
        <v>-1.8935589202093843</v>
      </c>
      <c r="R1583" s="114">
        <v>-1.7255962993947531</v>
      </c>
      <c r="S1583" s="114">
        <v>-1.2257852040347361</v>
      </c>
      <c r="T1583" s="114">
        <v>9.806434802537134E-2</v>
      </c>
      <c r="U1583" s="114">
        <v>-1.2594557267455695</v>
      </c>
      <c r="V1583" s="114">
        <v>-5.3822223458951685E-2</v>
      </c>
      <c r="W1583" s="36">
        <v>-1.2730486406178669</v>
      </c>
    </row>
    <row r="1584" spans="1:23" ht="19">
      <c r="A1584" s="81">
        <v>582</v>
      </c>
      <c r="B1584" s="114">
        <v>5.0250619674600427E-2</v>
      </c>
      <c r="C1584" s="114">
        <v>0.98840584513849294</v>
      </c>
      <c r="D1584" s="114">
        <v>0.75728848741219013</v>
      </c>
      <c r="E1584" s="114">
        <v>0.63970495643809722</v>
      </c>
      <c r="F1584" s="114">
        <v>0.73873701109154388</v>
      </c>
      <c r="G1584" s="114">
        <v>0.29874613419057239</v>
      </c>
      <c r="H1584" s="114">
        <v>0.60872378208792277</v>
      </c>
      <c r="I1584" s="114">
        <v>3.1022043946109745E-2</v>
      </c>
      <c r="J1584" s="114">
        <v>0.31850313424361554</v>
      </c>
      <c r="K1584" s="44">
        <v>0.66924574894284428</v>
      </c>
      <c r="M1584" s="37">
        <v>582</v>
      </c>
      <c r="N1584" s="114" cm="1">
        <f t="array" ref="N1584:W1584">(TRANSPOSE(MMULT(幕後結果!$AB$37:$AK$46, TRANSPOSE(N583:W583))))</f>
        <v>-0.54797285075206215</v>
      </c>
      <c r="O1584" s="114">
        <v>-0.15988482966277426</v>
      </c>
      <c r="P1584" s="114">
        <v>-0.52371171826025587</v>
      </c>
      <c r="Q1584" s="114">
        <v>-0.24909678417430592</v>
      </c>
      <c r="R1584" s="114">
        <v>-0.50305243090131546</v>
      </c>
      <c r="S1584" s="114">
        <v>0.94363205421944896</v>
      </c>
      <c r="T1584" s="114">
        <v>0.51071289067884784</v>
      </c>
      <c r="U1584" s="114">
        <v>0.34119583022098632</v>
      </c>
      <c r="V1584" s="114">
        <v>7.4920340018318099E-2</v>
      </c>
      <c r="W1584" s="36">
        <v>0.11011810618088122</v>
      </c>
    </row>
    <row r="1585" spans="1:23" ht="19">
      <c r="A1585" s="81">
        <v>583</v>
      </c>
      <c r="B1585" s="114">
        <v>0.59061722735382816</v>
      </c>
      <c r="C1585" s="114">
        <v>0.33549926719978318</v>
      </c>
      <c r="D1585" s="114">
        <v>0.98994716909451985</v>
      </c>
      <c r="E1585" s="114">
        <v>0.95964249429724302</v>
      </c>
      <c r="F1585" s="114">
        <v>0.27324059037937665</v>
      </c>
      <c r="G1585" s="114">
        <v>0.48774423403275047</v>
      </c>
      <c r="H1585" s="114">
        <v>3.0303980981765566E-2</v>
      </c>
      <c r="I1585" s="114">
        <v>0.40621258343939282</v>
      </c>
      <c r="J1585" s="114">
        <v>0.62785993286200159</v>
      </c>
      <c r="K1585" s="44">
        <v>0.35332747317073365</v>
      </c>
      <c r="M1585" s="37">
        <v>583</v>
      </c>
      <c r="N1585" s="114" cm="1">
        <f t="array" ref="N1585:W1585">(TRANSPOSE(MMULT(幕後結果!$AB$37:$AK$46, TRANSPOSE(N584:W584))))</f>
        <v>0.57488678869235788</v>
      </c>
      <c r="O1585" s="114">
        <v>-1.0510515767947133</v>
      </c>
      <c r="P1585" s="114">
        <v>0.88413539288013576</v>
      </c>
      <c r="Q1585" s="114">
        <v>-0.53921952916004157</v>
      </c>
      <c r="R1585" s="114">
        <v>-0.95207059782436576</v>
      </c>
      <c r="S1585" s="114">
        <v>0.50038209836462699</v>
      </c>
      <c r="T1585" s="114">
        <v>0.50454932689158238</v>
      </c>
      <c r="U1585" s="114">
        <v>0.14343336001499227</v>
      </c>
      <c r="V1585" s="114">
        <v>0.75401877691017105</v>
      </c>
      <c r="W1585" s="36">
        <v>-9.199831144024978E-3</v>
      </c>
    </row>
    <row r="1586" spans="1:23" ht="19">
      <c r="A1586" s="81">
        <v>584</v>
      </c>
      <c r="B1586" s="114">
        <v>0.70713228271252171</v>
      </c>
      <c r="C1586" s="114">
        <v>0.46977365117266423</v>
      </c>
      <c r="D1586" s="114">
        <v>0.23308882048337098</v>
      </c>
      <c r="E1586" s="114">
        <v>2.6469724643711778E-2</v>
      </c>
      <c r="F1586" s="114">
        <v>0.6656956136101515</v>
      </c>
      <c r="G1586" s="114">
        <v>0.70354435407223193</v>
      </c>
      <c r="H1586" s="114">
        <v>0.35729918015144113</v>
      </c>
      <c r="I1586" s="114">
        <v>0.44045294761591247</v>
      </c>
      <c r="J1586" s="114">
        <v>0.11719665525391076</v>
      </c>
      <c r="K1586" s="44">
        <v>1.0126396609143384E-2</v>
      </c>
      <c r="M1586" s="37">
        <v>584</v>
      </c>
      <c r="N1586" s="114" cm="1">
        <f t="array" ref="N1586:W1586">(TRANSPOSE(MMULT(幕後結果!$AB$37:$AK$46, TRANSPOSE(N585:W585))))</f>
        <v>-0.1104759424320768</v>
      </c>
      <c r="O1586" s="114">
        <v>1.3555557646251004</v>
      </c>
      <c r="P1586" s="114">
        <v>-0.23064743563243606</v>
      </c>
      <c r="Q1586" s="114">
        <v>-0.64944068227861029</v>
      </c>
      <c r="R1586" s="114">
        <v>-0.31326094223786993</v>
      </c>
      <c r="S1586" s="114">
        <v>0.75892033905589185</v>
      </c>
      <c r="T1586" s="114">
        <v>-0.62879136376777756</v>
      </c>
      <c r="U1586" s="114">
        <v>0.32237441281879925</v>
      </c>
      <c r="V1586" s="114">
        <v>-1.6147247174673844</v>
      </c>
      <c r="W1586" s="36">
        <v>-0.14106042826786946</v>
      </c>
    </row>
    <row r="1587" spans="1:23" ht="19">
      <c r="A1587" s="81">
        <v>585</v>
      </c>
      <c r="B1587" s="114">
        <v>0.23304187114570962</v>
      </c>
      <c r="C1587" s="114">
        <v>0.79396935244847988</v>
      </c>
      <c r="D1587" s="114">
        <v>0.14719286622802752</v>
      </c>
      <c r="E1587" s="114">
        <v>0.49501902413193855</v>
      </c>
      <c r="F1587" s="114">
        <v>0.77648329452998821</v>
      </c>
      <c r="G1587" s="114">
        <v>0.50843293302192238</v>
      </c>
      <c r="H1587" s="114">
        <v>0.49431610029133677</v>
      </c>
      <c r="I1587" s="114">
        <v>0.16629204066415348</v>
      </c>
      <c r="J1587" s="114">
        <v>0.74461254588691839</v>
      </c>
      <c r="K1587" s="44">
        <v>0.45298979876639178</v>
      </c>
      <c r="M1587" s="37">
        <v>585</v>
      </c>
      <c r="N1587" s="114" cm="1">
        <f t="array" ref="N1587:W1587">(TRANSPOSE(MMULT(幕後結果!$AB$37:$AK$46, TRANSPOSE(N586:W586))))</f>
        <v>-1.680999130647882</v>
      </c>
      <c r="O1587" s="114">
        <v>-0.56006912641935247</v>
      </c>
      <c r="P1587" s="114">
        <v>-0.49899857945248988</v>
      </c>
      <c r="Q1587" s="114">
        <v>0.13420166643279074</v>
      </c>
      <c r="R1587" s="114">
        <v>-1.6969387190116794</v>
      </c>
      <c r="S1587" s="114">
        <v>0.66953511295067614</v>
      </c>
      <c r="T1587" s="114">
        <v>1.0211279768254169</v>
      </c>
      <c r="U1587" s="114">
        <v>-0.99756847986513786</v>
      </c>
      <c r="V1587" s="114">
        <v>-0.68353663686123245</v>
      </c>
      <c r="W1587" s="36">
        <v>0.95857024199562835</v>
      </c>
    </row>
    <row r="1588" spans="1:23" ht="19">
      <c r="A1588" s="81">
        <v>586</v>
      </c>
      <c r="B1588" s="114">
        <v>0.44573121074852584</v>
      </c>
      <c r="C1588" s="114">
        <v>0.70799556490118154</v>
      </c>
      <c r="D1588" s="114">
        <v>0.12899609490607489</v>
      </c>
      <c r="E1588" s="114">
        <v>0.22492367375396216</v>
      </c>
      <c r="F1588" s="114">
        <v>0.37047905769677625</v>
      </c>
      <c r="G1588" s="114">
        <v>0.73341450786052653</v>
      </c>
      <c r="H1588" s="114">
        <v>0.52656627542517387</v>
      </c>
      <c r="I1588" s="114">
        <v>6.1235101962547445E-2</v>
      </c>
      <c r="J1588" s="114">
        <v>0.38533867933599297</v>
      </c>
      <c r="K1588" s="44">
        <v>0.89748309169276896</v>
      </c>
      <c r="M1588" s="37">
        <v>586</v>
      </c>
      <c r="N1588" s="114" cm="1">
        <f t="array" ref="N1588:W1588">(TRANSPOSE(MMULT(幕後結果!$AB$37:$AK$46, TRANSPOSE(N587:W587))))</f>
        <v>-1.6828339243248041</v>
      </c>
      <c r="O1588" s="114">
        <v>-7.8280845436126262E-3</v>
      </c>
      <c r="P1588" s="114">
        <v>-0.82626453011755263</v>
      </c>
      <c r="Q1588" s="114">
        <v>0.90926694770486693</v>
      </c>
      <c r="R1588" s="114">
        <v>0.90155482598597436</v>
      </c>
      <c r="S1588" s="114">
        <v>1.2156921471549347</v>
      </c>
      <c r="T1588" s="114">
        <v>2.0971234825869671</v>
      </c>
      <c r="U1588" s="114">
        <v>0.80114860626188078</v>
      </c>
      <c r="V1588" s="114">
        <v>-0.1587197037527274</v>
      </c>
      <c r="W1588" s="36">
        <v>-1.8206102638718871</v>
      </c>
    </row>
    <row r="1589" spans="1:23" ht="19">
      <c r="A1589" s="81">
        <v>587</v>
      </c>
      <c r="B1589" s="114">
        <v>0.36475188395601288</v>
      </c>
      <c r="C1589" s="114">
        <v>7.8035922290622173E-2</v>
      </c>
      <c r="D1589" s="114">
        <v>0.90759079927000363</v>
      </c>
      <c r="E1589" s="114">
        <v>0.75516167549930779</v>
      </c>
      <c r="F1589" s="114">
        <v>0.4331069627877866</v>
      </c>
      <c r="G1589" s="114">
        <v>0.9137332893543022</v>
      </c>
      <c r="H1589" s="114">
        <v>0.54357866633777485</v>
      </c>
      <c r="I1589" s="114">
        <v>0.19687831261196509</v>
      </c>
      <c r="J1589" s="114">
        <v>0.29244914960200297</v>
      </c>
      <c r="K1589" s="44">
        <v>0.63665861210995889</v>
      </c>
      <c r="M1589" s="37">
        <v>587</v>
      </c>
      <c r="N1589" s="114" cm="1">
        <f t="array" ref="N1589:W1589">(TRANSPOSE(MMULT(幕後結果!$AB$37:$AK$46, TRANSPOSE(N588:W588))))</f>
        <v>1.6701244080633726</v>
      </c>
      <c r="O1589" s="114">
        <v>0.30493331745754682</v>
      </c>
      <c r="P1589" s="114">
        <v>0.24385350968259406</v>
      </c>
      <c r="Q1589" s="114">
        <v>0.41521754804063438</v>
      </c>
      <c r="R1589" s="114">
        <v>0.3468699400498988</v>
      </c>
      <c r="S1589" s="114">
        <v>-1.815812153418205</v>
      </c>
      <c r="T1589" s="114">
        <v>-0.53849559013363479</v>
      </c>
      <c r="U1589" s="114">
        <v>0.72783340293607401</v>
      </c>
      <c r="V1589" s="114">
        <v>1.3438006231657262</v>
      </c>
      <c r="W1589" s="36">
        <v>-0.33530822305647168</v>
      </c>
    </row>
    <row r="1590" spans="1:23" ht="19">
      <c r="A1590" s="81">
        <v>588</v>
      </c>
      <c r="B1590" s="114">
        <v>0.21931250376072886</v>
      </c>
      <c r="C1590" s="114">
        <v>0.80103093965437266</v>
      </c>
      <c r="D1590" s="114">
        <v>0.76213309225247872</v>
      </c>
      <c r="E1590" s="114">
        <v>0.1566811075950223</v>
      </c>
      <c r="F1590" s="114">
        <v>0.14215443712280584</v>
      </c>
      <c r="G1590" s="114">
        <v>0.35539455576751533</v>
      </c>
      <c r="H1590" s="114">
        <v>0.87703135153386946</v>
      </c>
      <c r="I1590" s="114">
        <v>0.53779211933734627</v>
      </c>
      <c r="J1590" s="114">
        <v>0.34666038471101146</v>
      </c>
      <c r="K1590" s="44">
        <v>0.9962591874025275</v>
      </c>
      <c r="M1590" s="37">
        <v>588</v>
      </c>
      <c r="N1590" s="114" cm="1">
        <f t="array" ref="N1590:W1590">(TRANSPOSE(MMULT(幕後結果!$AB$37:$AK$46, TRANSPOSE(N589:W589))))</f>
        <v>-1.1267487283080726</v>
      </c>
      <c r="O1590" s="114">
        <v>0.27590316829952477</v>
      </c>
      <c r="P1590" s="114">
        <v>-1.3061823952015861</v>
      </c>
      <c r="Q1590" s="114">
        <v>0.65588315616066728</v>
      </c>
      <c r="R1590" s="114">
        <v>0.88870944639790994</v>
      </c>
      <c r="S1590" s="114">
        <v>0.12069292418731234</v>
      </c>
      <c r="T1590" s="114">
        <v>0.96138037535847687</v>
      </c>
      <c r="U1590" s="114">
        <v>-0.81582559929219012</v>
      </c>
      <c r="V1590" s="114">
        <v>0.10074543132445238</v>
      </c>
      <c r="W1590" s="36">
        <v>0.10371102288098191</v>
      </c>
    </row>
    <row r="1591" spans="1:23" ht="19">
      <c r="A1591" s="81">
        <v>589</v>
      </c>
      <c r="B1591" s="114">
        <v>0.98166316673445841</v>
      </c>
      <c r="C1591" s="114">
        <v>0.24795001478507483</v>
      </c>
      <c r="D1591" s="114">
        <v>0.91285913073341396</v>
      </c>
      <c r="E1591" s="114">
        <v>0.86213700740437349</v>
      </c>
      <c r="F1591" s="114">
        <v>0.51055205000549275</v>
      </c>
      <c r="G1591" s="114">
        <v>0.77000015600967608</v>
      </c>
      <c r="H1591" s="114">
        <v>0.53480611092700014</v>
      </c>
      <c r="I1591" s="114">
        <v>0.3214938215528933</v>
      </c>
      <c r="J1591" s="114">
        <v>0.3624407158473546</v>
      </c>
      <c r="K1591" s="44">
        <v>0.54454931133776308</v>
      </c>
      <c r="M1591" s="37">
        <v>589</v>
      </c>
      <c r="N1591" s="114" cm="1">
        <f t="array" ref="N1591:W1591">(TRANSPOSE(MMULT(幕後結果!$AB$37:$AK$46, TRANSPOSE(N590:W590))))</f>
        <v>1.1119081690666301</v>
      </c>
      <c r="O1591" s="114">
        <v>0.26570057021075172</v>
      </c>
      <c r="P1591" s="114">
        <v>1.1599549817417936</v>
      </c>
      <c r="Q1591" s="114">
        <v>0.34523080332361294</v>
      </c>
      <c r="R1591" s="114">
        <v>-0.73558988504492184</v>
      </c>
      <c r="S1591" s="114">
        <v>0.41507539624688272</v>
      </c>
      <c r="T1591" s="114">
        <v>-0.22074383765516609</v>
      </c>
      <c r="U1591" s="114">
        <v>0.97204302244398755</v>
      </c>
      <c r="V1591" s="114">
        <v>-0.25621646730224995</v>
      </c>
      <c r="W1591" s="36">
        <v>-0.45193260842163385</v>
      </c>
    </row>
    <row r="1592" spans="1:23" ht="19">
      <c r="A1592" s="81">
        <v>590</v>
      </c>
      <c r="B1592" s="114">
        <v>0.39469456901066291</v>
      </c>
      <c r="C1592" s="114">
        <v>0.54609472905075607</v>
      </c>
      <c r="D1592" s="114">
        <v>0.63752710312137495</v>
      </c>
      <c r="E1592" s="114">
        <v>6.6072537001223175E-2</v>
      </c>
      <c r="F1592" s="114">
        <v>0.34626075939947287</v>
      </c>
      <c r="G1592" s="114">
        <v>0.64501201713681899</v>
      </c>
      <c r="H1592" s="114">
        <v>0.74158126516038392</v>
      </c>
      <c r="I1592" s="114">
        <v>0.4001466213094822</v>
      </c>
      <c r="J1592" s="114">
        <v>0.73089505781437403</v>
      </c>
      <c r="K1592" s="44">
        <v>0.78776034182939347</v>
      </c>
      <c r="M1592" s="37">
        <v>590</v>
      </c>
      <c r="N1592" s="114" cm="1">
        <f t="array" ref="N1592:W1592">(TRANSPOSE(MMULT(幕後結果!$AB$37:$AK$46, TRANSPOSE(N591:W591))))</f>
        <v>0.59809095373296906</v>
      </c>
      <c r="O1592" s="114">
        <v>0.33381705473259726</v>
      </c>
      <c r="P1592" s="114">
        <v>0.96421550086393815</v>
      </c>
      <c r="Q1592" s="114">
        <v>1.4496629551699567</v>
      </c>
      <c r="R1592" s="114">
        <v>0.94729163265126548</v>
      </c>
      <c r="S1592" s="114">
        <v>-0.421833379702999</v>
      </c>
      <c r="T1592" s="114">
        <v>-0.81916919508250774</v>
      </c>
      <c r="U1592" s="114">
        <v>1.1255293218099047</v>
      </c>
      <c r="V1592" s="114">
        <v>0.56127813982209263</v>
      </c>
      <c r="W1592" s="36">
        <v>1.3673858207842811</v>
      </c>
    </row>
    <row r="1593" spans="1:23" ht="19">
      <c r="A1593" s="81">
        <v>591</v>
      </c>
      <c r="B1593" s="114">
        <v>0.90457179145882427</v>
      </c>
      <c r="C1593" s="114">
        <v>0.99231710742651713</v>
      </c>
      <c r="D1593" s="114">
        <v>0.77847541536129783</v>
      </c>
      <c r="E1593" s="114">
        <v>0.50400235008150718</v>
      </c>
      <c r="F1593" s="114">
        <v>0.86229209626393</v>
      </c>
      <c r="G1593" s="114">
        <v>0.57998941820441097</v>
      </c>
      <c r="H1593" s="114">
        <v>0.97838921828191672</v>
      </c>
      <c r="I1593" s="114">
        <v>0.31797778476833383</v>
      </c>
      <c r="J1593" s="114">
        <v>0.74934552614907912</v>
      </c>
      <c r="K1593" s="44">
        <v>2.4472021721648973E-2</v>
      </c>
      <c r="M1593" s="37">
        <v>591</v>
      </c>
      <c r="N1593" s="114" cm="1">
        <f t="array" ref="N1593:W1593">(TRANSPOSE(MMULT(幕後結果!$AB$37:$AK$46, TRANSPOSE(N592:W592))))</f>
        <v>1.800062048278245</v>
      </c>
      <c r="O1593" s="114">
        <v>-0.86712868334708459</v>
      </c>
      <c r="P1593" s="114">
        <v>-1.0263938011125138</v>
      </c>
      <c r="Q1593" s="114">
        <v>-1.8441771174715709</v>
      </c>
      <c r="R1593" s="114">
        <v>0.92243339624691156</v>
      </c>
      <c r="S1593" s="114">
        <v>-1.6772366640144125</v>
      </c>
      <c r="T1593" s="114">
        <v>-0.2921243185768469</v>
      </c>
      <c r="U1593" s="114">
        <v>-1.1806902663796481</v>
      </c>
      <c r="V1593" s="114">
        <v>1.5391173993890195</v>
      </c>
      <c r="W1593" s="36">
        <v>-1.1718744960513165</v>
      </c>
    </row>
    <row r="1594" spans="1:23" ht="19">
      <c r="A1594" s="81">
        <v>592</v>
      </c>
      <c r="B1594" s="114">
        <v>0.68410250705535969</v>
      </c>
      <c r="C1594" s="114">
        <v>0.34946761463947174</v>
      </c>
      <c r="D1594" s="114">
        <v>3.6808547417544135E-2</v>
      </c>
      <c r="E1594" s="114">
        <v>0.35810604188135398</v>
      </c>
      <c r="F1594" s="114">
        <v>0.1334810868231906</v>
      </c>
      <c r="G1594" s="114">
        <v>0.71883780474295311</v>
      </c>
      <c r="H1594" s="114">
        <v>0.82419702947689299</v>
      </c>
      <c r="I1594" s="114">
        <v>0.27109805302824763</v>
      </c>
      <c r="J1594" s="114">
        <v>0.97207359629677415</v>
      </c>
      <c r="K1594" s="44">
        <v>0.5179797240879469</v>
      </c>
      <c r="M1594" s="37">
        <v>592</v>
      </c>
      <c r="N1594" s="114" cm="1">
        <f t="array" ref="N1594:W1594">(TRANSPOSE(MMULT(幕後結果!$AB$37:$AK$46, TRANSPOSE(N593:W593))))</f>
        <v>0.3239401132885909</v>
      </c>
      <c r="O1594" s="114">
        <v>1.493859344077894</v>
      </c>
      <c r="P1594" s="114">
        <v>-1.3940366093719703</v>
      </c>
      <c r="Q1594" s="114">
        <v>-2.1739303154631981</v>
      </c>
      <c r="R1594" s="114">
        <v>0.93732488831019678</v>
      </c>
      <c r="S1594" s="114">
        <v>0.89149782422019919</v>
      </c>
      <c r="T1594" s="114">
        <v>-0.54031631592453755</v>
      </c>
      <c r="U1594" s="114">
        <v>-0.5723838096579541</v>
      </c>
      <c r="V1594" s="114">
        <v>0.98087519833575798</v>
      </c>
      <c r="W1594" s="36">
        <v>-0.32676418147786945</v>
      </c>
    </row>
    <row r="1595" spans="1:23" ht="19">
      <c r="A1595" s="81">
        <v>593</v>
      </c>
      <c r="B1595" s="114">
        <v>0.21697153546132086</v>
      </c>
      <c r="C1595" s="114">
        <v>0.66764795779461261</v>
      </c>
      <c r="D1595" s="114">
        <v>0.96922885942243031</v>
      </c>
      <c r="E1595" s="114">
        <v>7.8978595867742474E-2</v>
      </c>
      <c r="F1595" s="114">
        <v>0.32098451457536492</v>
      </c>
      <c r="G1595" s="114">
        <v>0.2365952762949175</v>
      </c>
      <c r="H1595" s="114">
        <v>2.6165108020847372E-2</v>
      </c>
      <c r="I1595" s="114">
        <v>0.35339908546754772</v>
      </c>
      <c r="J1595" s="114">
        <v>0.76512236184788707</v>
      </c>
      <c r="K1595" s="44">
        <v>0.69795743376613273</v>
      </c>
      <c r="M1595" s="37">
        <v>593</v>
      </c>
      <c r="N1595" s="114" cm="1">
        <f t="array" ref="N1595:W1595">(TRANSPOSE(MMULT(幕後結果!$AB$37:$AK$46, TRANSPOSE(N594:W594))))</f>
        <v>-1.6448948440947326</v>
      </c>
      <c r="O1595" s="114">
        <v>-0.91625850263069308</v>
      </c>
      <c r="P1595" s="114">
        <v>-2.402387944012724</v>
      </c>
      <c r="Q1595" s="114">
        <v>-1.8693919786924205</v>
      </c>
      <c r="R1595" s="114">
        <v>-4.2448376931408331</v>
      </c>
      <c r="S1595" s="114">
        <v>-0.96420394702343692</v>
      </c>
      <c r="T1595" s="114">
        <v>-0.59869419045622929</v>
      </c>
      <c r="U1595" s="114">
        <v>-1.4293999642154278</v>
      </c>
      <c r="V1595" s="114">
        <v>-2.7156572651355217</v>
      </c>
      <c r="W1595" s="36">
        <v>-0.76080723638551229</v>
      </c>
    </row>
    <row r="1596" spans="1:23" ht="19">
      <c r="A1596" s="81">
        <v>594</v>
      </c>
      <c r="B1596" s="114">
        <v>0.34173969970290075</v>
      </c>
      <c r="C1596" s="114">
        <v>0.56652634291472692</v>
      </c>
      <c r="D1596" s="114">
        <v>0.63313737107533652</v>
      </c>
      <c r="E1596" s="114">
        <v>0.68372729492528439</v>
      </c>
      <c r="F1596" s="114">
        <v>9.5025516161387324E-2</v>
      </c>
      <c r="G1596" s="114">
        <v>1.5567108805400798E-2</v>
      </c>
      <c r="H1596" s="114">
        <v>0.11293163636432535</v>
      </c>
      <c r="I1596" s="114">
        <v>6.3524321115325577E-2</v>
      </c>
      <c r="J1596" s="114">
        <v>0.98887684019328259</v>
      </c>
      <c r="K1596" s="44">
        <v>0.84729892993878497</v>
      </c>
      <c r="M1596" s="37">
        <v>594</v>
      </c>
      <c r="N1596" s="114" cm="1">
        <f t="array" ref="N1596:W1596">(TRANSPOSE(MMULT(幕後結果!$AB$37:$AK$46, TRANSPOSE(N595:W595))))</f>
        <v>1.6114087010065765</v>
      </c>
      <c r="O1596" s="114">
        <v>1.1027544159782672</v>
      </c>
      <c r="P1596" s="114">
        <v>0.74243427041378596</v>
      </c>
      <c r="Q1596" s="114">
        <v>0.43416983478726107</v>
      </c>
      <c r="R1596" s="114">
        <v>-1.5185051499008453</v>
      </c>
      <c r="S1596" s="114">
        <v>-0.13376107095156775</v>
      </c>
      <c r="T1596" s="114">
        <v>-0.23510587934119256</v>
      </c>
      <c r="U1596" s="114">
        <v>-4.382877060949969E-2</v>
      </c>
      <c r="V1596" s="114">
        <v>-1.0789273106464685</v>
      </c>
      <c r="W1596" s="36">
        <v>0.13713812534384331</v>
      </c>
    </row>
    <row r="1597" spans="1:23" ht="19">
      <c r="A1597" s="81">
        <v>595</v>
      </c>
      <c r="B1597" s="114">
        <v>0.33853451666625367</v>
      </c>
      <c r="C1597" s="114">
        <v>0.31333008224931858</v>
      </c>
      <c r="D1597" s="114">
        <v>2.0286676185854891E-2</v>
      </c>
      <c r="E1597" s="114">
        <v>0.35186655590452021</v>
      </c>
      <c r="F1597" s="114">
        <v>0.66488350528397877</v>
      </c>
      <c r="G1597" s="114">
        <v>0.34611791877399734</v>
      </c>
      <c r="H1597" s="114">
        <v>0.43038974273403507</v>
      </c>
      <c r="I1597" s="114">
        <v>0.41106315623438427</v>
      </c>
      <c r="J1597" s="114">
        <v>0.7788953822651874</v>
      </c>
      <c r="K1597" s="44">
        <v>0.85594664498731454</v>
      </c>
      <c r="M1597" s="37">
        <v>595</v>
      </c>
      <c r="N1597" s="114" cm="1">
        <f t="array" ref="N1597:W1597">(TRANSPOSE(MMULT(幕後結果!$AB$37:$AK$46, TRANSPOSE(N596:W596))))</f>
        <v>2.1840728523022861</v>
      </c>
      <c r="O1597" s="114">
        <v>0.71565609242546424</v>
      </c>
      <c r="P1597" s="114">
        <v>-5.0382076051641689E-2</v>
      </c>
      <c r="Q1597" s="114">
        <v>-0.34430169365157881</v>
      </c>
      <c r="R1597" s="114">
        <v>-0.34306756284953943</v>
      </c>
      <c r="S1597" s="114">
        <v>-0.49656218713287159</v>
      </c>
      <c r="T1597" s="114">
        <v>-1.2887134132824414</v>
      </c>
      <c r="U1597" s="114">
        <v>-1.3206130432317742</v>
      </c>
      <c r="V1597" s="114">
        <v>-0.64099056395053822</v>
      </c>
      <c r="W1597" s="36">
        <v>0.44380831041905933</v>
      </c>
    </row>
    <row r="1598" spans="1:23" ht="19">
      <c r="A1598" s="81">
        <v>596</v>
      </c>
      <c r="B1598" s="114">
        <v>0.55366375384356714</v>
      </c>
      <c r="C1598" s="114">
        <v>0.10601182936287112</v>
      </c>
      <c r="D1598" s="114">
        <v>0.67518867197009125</v>
      </c>
      <c r="E1598" s="114">
        <v>0.48759135594431702</v>
      </c>
      <c r="F1598" s="114">
        <v>0.45953904407442447</v>
      </c>
      <c r="G1598" s="114">
        <v>6.2955582595155324E-2</v>
      </c>
      <c r="H1598" s="114">
        <v>0.36079894937472767</v>
      </c>
      <c r="I1598" s="114">
        <v>0.58469461989428262</v>
      </c>
      <c r="J1598" s="114">
        <v>0.22084222999900582</v>
      </c>
      <c r="K1598" s="44">
        <v>0.2515569824659325</v>
      </c>
      <c r="M1598" s="37">
        <v>596</v>
      </c>
      <c r="N1598" s="114" cm="1">
        <f t="array" ref="N1598:W1598">(TRANSPOSE(MMULT(幕後結果!$AB$37:$AK$46, TRANSPOSE(N597:W597))))</f>
        <v>-8.4129737529922671E-2</v>
      </c>
      <c r="O1598" s="114">
        <v>-0.37723519772133823</v>
      </c>
      <c r="P1598" s="114">
        <v>1.5212251998964228</v>
      </c>
      <c r="Q1598" s="114">
        <v>1.469004279612256</v>
      </c>
      <c r="R1598" s="114">
        <v>-0.4895500586261548</v>
      </c>
      <c r="S1598" s="114">
        <v>-0.26513727671882642</v>
      </c>
      <c r="T1598" s="114">
        <v>1.5943009840716782</v>
      </c>
      <c r="U1598" s="114">
        <v>0.25058654596053798</v>
      </c>
      <c r="V1598" s="114">
        <v>0.31787400031085172</v>
      </c>
      <c r="W1598" s="36">
        <v>-0.10362773516033258</v>
      </c>
    </row>
    <row r="1599" spans="1:23" ht="19">
      <c r="A1599" s="81">
        <v>597</v>
      </c>
      <c r="B1599" s="114">
        <v>8.8184106031693243E-2</v>
      </c>
      <c r="C1599" s="114">
        <v>6.423724441771772E-2</v>
      </c>
      <c r="D1599" s="114">
        <v>0.22791356748059166</v>
      </c>
      <c r="E1599" s="114">
        <v>0.57861754769959317</v>
      </c>
      <c r="F1599" s="114">
        <v>0.40420180977279729</v>
      </c>
      <c r="G1599" s="114">
        <v>0.45065747663174127</v>
      </c>
      <c r="H1599" s="114">
        <v>0.18618778661498436</v>
      </c>
      <c r="I1599" s="114">
        <v>0.99563392537748396</v>
      </c>
      <c r="J1599" s="114">
        <v>0.82715538352206175</v>
      </c>
      <c r="K1599" s="44">
        <v>0.49301015925483771</v>
      </c>
      <c r="M1599" s="37">
        <v>597</v>
      </c>
      <c r="N1599" s="114" cm="1">
        <f t="array" ref="N1599:W1599">(TRANSPOSE(MMULT(幕後結果!$AB$37:$AK$46, TRANSPOSE(N598:W598))))</f>
        <v>0.36501474548946827</v>
      </c>
      <c r="O1599" s="114">
        <v>-1.7592881263289417</v>
      </c>
      <c r="P1599" s="114">
        <v>-0.97135550033658624</v>
      </c>
      <c r="Q1599" s="114">
        <v>0.62280356928344349</v>
      </c>
      <c r="R1599" s="114">
        <v>1.5961294073137198</v>
      </c>
      <c r="S1599" s="114">
        <v>-0.71089010630839322</v>
      </c>
      <c r="T1599" s="114">
        <v>0.33652612344295718</v>
      </c>
      <c r="U1599" s="114">
        <v>0.25541128062767288</v>
      </c>
      <c r="V1599" s="114">
        <v>2.071399164703136</v>
      </c>
      <c r="W1599" s="36">
        <v>8.4135071247872506E-2</v>
      </c>
    </row>
    <row r="1600" spans="1:23" ht="19">
      <c r="A1600" s="81">
        <v>598</v>
      </c>
      <c r="B1600" s="114">
        <v>0.28850842598083792</v>
      </c>
      <c r="C1600" s="114">
        <v>6.4085461070081173E-2</v>
      </c>
      <c r="D1600" s="114">
        <v>0.99148459468862438</v>
      </c>
      <c r="E1600" s="114">
        <v>3.480842707089904E-2</v>
      </c>
      <c r="F1600" s="114">
        <v>0.64123109967217129</v>
      </c>
      <c r="G1600" s="114">
        <v>0.49601443838407655</v>
      </c>
      <c r="H1600" s="114">
        <v>0.77660860006534738</v>
      </c>
      <c r="I1600" s="114">
        <v>8.7450418099544347E-2</v>
      </c>
      <c r="J1600" s="114">
        <v>0.57626081752391012</v>
      </c>
      <c r="K1600" s="44">
        <v>0.84713755954444703</v>
      </c>
      <c r="M1600" s="37">
        <v>598</v>
      </c>
      <c r="N1600" s="114" cm="1">
        <f t="array" ref="N1600:W1600">(TRANSPOSE(MMULT(幕後結果!$AB$37:$AK$46, TRANSPOSE(N599:W599))))</f>
        <v>0.23464093629941044</v>
      </c>
      <c r="O1600" s="114">
        <v>1.6150649171011855</v>
      </c>
      <c r="P1600" s="114">
        <v>-1.4703718979749609</v>
      </c>
      <c r="Q1600" s="114">
        <v>-0.23189605374079045</v>
      </c>
      <c r="R1600" s="114">
        <v>-0.1885659642146065</v>
      </c>
      <c r="S1600" s="114">
        <v>0.58956219070011651</v>
      </c>
      <c r="T1600" s="114">
        <v>0.27755296279548458</v>
      </c>
      <c r="U1600" s="114">
        <v>0.81673998729542774</v>
      </c>
      <c r="V1600" s="114">
        <v>0.30445405618267052</v>
      </c>
      <c r="W1600" s="36">
        <v>-1.5457292019661228E-2</v>
      </c>
    </row>
    <row r="1601" spans="1:23" ht="19">
      <c r="A1601" s="81">
        <v>599</v>
      </c>
      <c r="B1601" s="114">
        <v>0.50975774552026931</v>
      </c>
      <c r="C1601" s="114">
        <v>0.4197095900643355</v>
      </c>
      <c r="D1601" s="114">
        <v>0.80528636980459711</v>
      </c>
      <c r="E1601" s="114">
        <v>0.12417508260234933</v>
      </c>
      <c r="F1601" s="114">
        <v>0.63212773526790067</v>
      </c>
      <c r="G1601" s="114">
        <v>0.80842895491137123</v>
      </c>
      <c r="H1601" s="114">
        <v>0.44272143347160187</v>
      </c>
      <c r="I1601" s="114">
        <v>0.10614371140994017</v>
      </c>
      <c r="J1601" s="114">
        <v>0.97696287890369149</v>
      </c>
      <c r="K1601" s="44">
        <v>0.87926733050871975</v>
      </c>
      <c r="M1601" s="37">
        <v>599</v>
      </c>
      <c r="N1601" s="114" cm="1">
        <f t="array" ref="N1601:W1601">(TRANSPOSE(MMULT(幕後結果!$AB$37:$AK$46, TRANSPOSE(N600:W600))))</f>
        <v>0.97182188824532278</v>
      </c>
      <c r="O1601" s="114">
        <v>-0.66802646322814829</v>
      </c>
      <c r="P1601" s="114">
        <v>-0.53608506822573743</v>
      </c>
      <c r="Q1601" s="114">
        <v>-0.60659076913463927</v>
      </c>
      <c r="R1601" s="114">
        <v>0.5220726323945134</v>
      </c>
      <c r="S1601" s="114">
        <v>-8.612681992720167E-2</v>
      </c>
      <c r="T1601" s="114">
        <v>-0.97650355225339225</v>
      </c>
      <c r="U1601" s="114">
        <v>-0.51375472248329923</v>
      </c>
      <c r="V1601" s="114">
        <v>-0.78794377741965871</v>
      </c>
      <c r="W1601" s="36">
        <v>-0.64712994921464695</v>
      </c>
    </row>
    <row r="1602" spans="1:23" ht="19">
      <c r="A1602" s="81">
        <v>600</v>
      </c>
      <c r="B1602" s="114">
        <v>0.69357175908704827</v>
      </c>
      <c r="C1602" s="114">
        <v>0.95668850463121502</v>
      </c>
      <c r="D1602" s="114">
        <v>0.32395365464302639</v>
      </c>
      <c r="E1602" s="114">
        <v>0.63729368966501676</v>
      </c>
      <c r="F1602" s="114">
        <v>0.44972421969112197</v>
      </c>
      <c r="G1602" s="114">
        <v>0.84213329271890003</v>
      </c>
      <c r="H1602" s="114">
        <v>0.70010212917855963</v>
      </c>
      <c r="I1602" s="114">
        <v>8.469916287745205E-2</v>
      </c>
      <c r="J1602" s="114">
        <v>0.59379923035334414</v>
      </c>
      <c r="K1602" s="44">
        <v>0.77083744956340428</v>
      </c>
      <c r="M1602" s="37">
        <v>600</v>
      </c>
      <c r="N1602" s="114" cm="1">
        <f t="array" ref="N1602:W1602">(TRANSPOSE(MMULT(幕後結果!$AB$37:$AK$46, TRANSPOSE(N601:W601))))</f>
        <v>-1.3599652934958188</v>
      </c>
      <c r="O1602" s="114">
        <v>-1.3834299965934338</v>
      </c>
      <c r="P1602" s="114">
        <v>-1.031634850739684</v>
      </c>
      <c r="Q1602" s="114">
        <v>2.989408583389197E-2</v>
      </c>
      <c r="R1602" s="114">
        <v>-0.90358294839429221</v>
      </c>
      <c r="S1602" s="114">
        <v>-1.4015694947653137</v>
      </c>
      <c r="T1602" s="114">
        <v>-0.47772838099677822</v>
      </c>
      <c r="U1602" s="114">
        <v>-0.70383800702800881</v>
      </c>
      <c r="V1602" s="114">
        <v>-0.7010648559527215</v>
      </c>
      <c r="W1602" s="36">
        <v>-2.0921440368944699</v>
      </c>
    </row>
    <row r="1603" spans="1:23" ht="19">
      <c r="A1603" s="81">
        <v>601</v>
      </c>
      <c r="B1603" s="114">
        <v>0.93061438110190342</v>
      </c>
      <c r="C1603" s="114">
        <v>0.76121858077432014</v>
      </c>
      <c r="D1603" s="114">
        <v>0.34573208468226535</v>
      </c>
      <c r="E1603" s="114">
        <v>0.74638118861580072</v>
      </c>
      <c r="F1603" s="114">
        <v>0.6827947594725996</v>
      </c>
      <c r="G1603" s="114">
        <v>0.80893436374507099</v>
      </c>
      <c r="H1603" s="114">
        <v>0.1477566511922217</v>
      </c>
      <c r="I1603" s="114">
        <v>0.41809011958195375</v>
      </c>
      <c r="J1603" s="114">
        <v>0.944483308992349</v>
      </c>
      <c r="K1603" s="44">
        <v>0.42512531551509336</v>
      </c>
      <c r="M1603" s="37">
        <v>601</v>
      </c>
      <c r="N1603" s="114" cm="1">
        <f t="array" ref="N1603:W1603">(TRANSPOSE(MMULT(幕後結果!$AB$37:$AK$46, TRANSPOSE(N602:W602))))</f>
        <v>2.3029725906445763E-2</v>
      </c>
      <c r="O1603" s="114">
        <v>-0.16526042551705797</v>
      </c>
      <c r="P1603" s="114">
        <v>-0.46719937976539599</v>
      </c>
      <c r="Q1603" s="114">
        <v>-0.38522820855811069</v>
      </c>
      <c r="R1603" s="114">
        <v>-9.2080149711353892E-2</v>
      </c>
      <c r="S1603" s="114">
        <v>0.22068459635403742</v>
      </c>
      <c r="T1603" s="114">
        <v>0.16591348785868804</v>
      </c>
      <c r="U1603" s="114">
        <v>-0.83741104739078731</v>
      </c>
      <c r="V1603" s="114">
        <v>-1.037959836663445</v>
      </c>
      <c r="W1603" s="36">
        <v>-1.8325049649042637</v>
      </c>
    </row>
    <row r="1604" spans="1:23" ht="19">
      <c r="A1604" s="81">
        <v>602</v>
      </c>
      <c r="B1604" s="114">
        <v>2.0317715911439382E-2</v>
      </c>
      <c r="C1604" s="114">
        <v>0.82911693278213239</v>
      </c>
      <c r="D1604" s="114">
        <v>0.68714554117852122</v>
      </c>
      <c r="E1604" s="114">
        <v>0.14879369112109675</v>
      </c>
      <c r="F1604" s="114">
        <v>0.78372611791882285</v>
      </c>
      <c r="G1604" s="114">
        <v>0.40978984197196699</v>
      </c>
      <c r="H1604" s="114">
        <v>0.12748448937969115</v>
      </c>
      <c r="I1604" s="114">
        <v>0.33690174804512152</v>
      </c>
      <c r="J1604" s="114">
        <v>0.93235087490945734</v>
      </c>
      <c r="K1604" s="44">
        <v>0.49429136489318393</v>
      </c>
      <c r="M1604" s="37">
        <v>602</v>
      </c>
      <c r="N1604" s="114" cm="1">
        <f t="array" ref="N1604:W1604">(TRANSPOSE(MMULT(幕後結果!$AB$37:$AK$46, TRANSPOSE(N603:W603))))</f>
        <v>-0.54971844415193261</v>
      </c>
      <c r="O1604" s="114">
        <v>2.276338646129032</v>
      </c>
      <c r="P1604" s="114">
        <v>-1.0049791356187261</v>
      </c>
      <c r="Q1604" s="114">
        <v>0.276826704848252</v>
      </c>
      <c r="R1604" s="114">
        <v>-7.9358785417442457E-2</v>
      </c>
      <c r="S1604" s="114">
        <v>-6.4434774589819499E-2</v>
      </c>
      <c r="T1604" s="114">
        <v>2.717330482214305</v>
      </c>
      <c r="U1604" s="114">
        <v>1.4982315442095366</v>
      </c>
      <c r="V1604" s="114">
        <v>0.63538411650889559</v>
      </c>
      <c r="W1604" s="36">
        <v>1.443186892161622</v>
      </c>
    </row>
    <row r="1605" spans="1:23" ht="19">
      <c r="A1605" s="81">
        <v>603</v>
      </c>
      <c r="B1605" s="114">
        <v>4.5948413590942705E-2</v>
      </c>
      <c r="C1605" s="114">
        <v>0.83675715864414024</v>
      </c>
      <c r="D1605" s="114">
        <v>0.65077161137332862</v>
      </c>
      <c r="E1605" s="114">
        <v>0.64608224677314396</v>
      </c>
      <c r="F1605" s="114">
        <v>0.36667189816249035</v>
      </c>
      <c r="G1605" s="114">
        <v>0.73480511685326722</v>
      </c>
      <c r="H1605" s="114">
        <v>0.3860901003111934</v>
      </c>
      <c r="I1605" s="114">
        <v>0.54455898260916635</v>
      </c>
      <c r="J1605" s="114">
        <v>0.68382052649265357</v>
      </c>
      <c r="K1605" s="44">
        <v>0.85241139337674077</v>
      </c>
      <c r="M1605" s="37">
        <v>603</v>
      </c>
      <c r="N1605" s="114" cm="1">
        <f t="array" ref="N1605:W1605">(TRANSPOSE(MMULT(幕後結果!$AB$37:$AK$46, TRANSPOSE(N604:W604))))</f>
        <v>0.43795312075396975</v>
      </c>
      <c r="O1605" s="114">
        <v>-1.0784063809209148</v>
      </c>
      <c r="P1605" s="114">
        <v>0.17634805125887917</v>
      </c>
      <c r="Q1605" s="114">
        <v>-1.1741520809101611</v>
      </c>
      <c r="R1605" s="114">
        <v>1.837507442761745</v>
      </c>
      <c r="S1605" s="114">
        <v>0.83676299514194952</v>
      </c>
      <c r="T1605" s="114">
        <v>0.6647050116245361</v>
      </c>
      <c r="U1605" s="114">
        <v>-0.50290200568043186</v>
      </c>
      <c r="V1605" s="114">
        <v>2.0850895076924529</v>
      </c>
      <c r="W1605" s="36">
        <v>0.89828740951999597</v>
      </c>
    </row>
    <row r="1606" spans="1:23" ht="19">
      <c r="A1606" s="81">
        <v>604</v>
      </c>
      <c r="B1606" s="114">
        <v>0.92702359244394938</v>
      </c>
      <c r="C1606" s="114">
        <v>0.89399056774327246</v>
      </c>
      <c r="D1606" s="114">
        <v>0.17212048173200589</v>
      </c>
      <c r="E1606" s="114">
        <v>0.95670718260278553</v>
      </c>
      <c r="F1606" s="114">
        <v>0.54474309716307179</v>
      </c>
      <c r="G1606" s="114">
        <v>0.35169428654170498</v>
      </c>
      <c r="H1606" s="114">
        <v>0.8409627988726045</v>
      </c>
      <c r="I1606" s="114">
        <v>0.10416476427331034</v>
      </c>
      <c r="J1606" s="114">
        <v>0.52213293741110278</v>
      </c>
      <c r="K1606" s="44">
        <v>0.91885263050142529</v>
      </c>
      <c r="M1606" s="37">
        <v>604</v>
      </c>
      <c r="N1606" s="114" cm="1">
        <f t="array" ref="N1606:W1606">(TRANSPOSE(MMULT(幕後結果!$AB$37:$AK$46, TRANSPOSE(N605:W605))))</f>
        <v>-1.1823490937202461</v>
      </c>
      <c r="O1606" s="114">
        <v>1.6224024160307031</v>
      </c>
      <c r="P1606" s="114">
        <v>-0.58854505341944874</v>
      </c>
      <c r="Q1606" s="114">
        <v>0.99524291871108495</v>
      </c>
      <c r="R1606" s="114">
        <v>0.30751029583819389</v>
      </c>
      <c r="S1606" s="114">
        <v>1.3669098525559771</v>
      </c>
      <c r="T1606" s="114">
        <v>-0.4494162336471122</v>
      </c>
      <c r="U1606" s="114">
        <v>0.64014915424155938</v>
      </c>
      <c r="V1606" s="114">
        <v>-0.91398112359644113</v>
      </c>
      <c r="W1606" s="36">
        <v>-1.345876761688771</v>
      </c>
    </row>
    <row r="1607" spans="1:23" ht="19">
      <c r="A1607" s="81">
        <v>605</v>
      </c>
      <c r="B1607" s="114">
        <v>0.61935337555049075</v>
      </c>
      <c r="C1607" s="114">
        <v>0.40902486648229486</v>
      </c>
      <c r="D1607" s="114">
        <v>0.82344318420050033</v>
      </c>
      <c r="E1607" s="114">
        <v>0.68148501220235902</v>
      </c>
      <c r="F1607" s="114">
        <v>0.36559708483111364</v>
      </c>
      <c r="G1607" s="114">
        <v>0.18664903157878054</v>
      </c>
      <c r="H1607" s="114">
        <v>0.31047576231704554</v>
      </c>
      <c r="I1607" s="114">
        <v>0.16096757132993211</v>
      </c>
      <c r="J1607" s="114">
        <v>0.51929277282964215</v>
      </c>
      <c r="K1607" s="44">
        <v>0.89411157260714358</v>
      </c>
      <c r="M1607" s="37">
        <v>605</v>
      </c>
      <c r="N1607" s="114" cm="1">
        <f t="array" ref="N1607:W1607">(TRANSPOSE(MMULT(幕後結果!$AB$37:$AK$46, TRANSPOSE(N606:W606))))</f>
        <v>1.016028196338908</v>
      </c>
      <c r="O1607" s="114">
        <v>-0.77799263364015625</v>
      </c>
      <c r="P1607" s="114">
        <v>2.1146729913424327</v>
      </c>
      <c r="Q1607" s="114">
        <v>0.23101585694471488</v>
      </c>
      <c r="R1607" s="114">
        <v>-0.76578998039845114</v>
      </c>
      <c r="S1607" s="114">
        <v>1.2159187328850651</v>
      </c>
      <c r="T1607" s="114">
        <v>-2.4863034149540462</v>
      </c>
      <c r="U1607" s="114">
        <v>0.30346034764348517</v>
      </c>
      <c r="V1607" s="114">
        <v>1.2622777436553378E-2</v>
      </c>
      <c r="W1607" s="36">
        <v>0.25259252527973186</v>
      </c>
    </row>
    <row r="1608" spans="1:23" ht="19">
      <c r="A1608" s="81">
        <v>606</v>
      </c>
      <c r="B1608" s="114">
        <v>0.85166268616268948</v>
      </c>
      <c r="C1608" s="114">
        <v>0.18121347382783659</v>
      </c>
      <c r="D1608" s="114">
        <v>0.65673991585435121</v>
      </c>
      <c r="E1608" s="114">
        <v>0.82999564736383591</v>
      </c>
      <c r="F1608" s="114">
        <v>0.98771575197515737</v>
      </c>
      <c r="G1608" s="114">
        <v>0.99825155877854477</v>
      </c>
      <c r="H1608" s="114">
        <v>0.99576523406926798</v>
      </c>
      <c r="I1608" s="114">
        <v>0.87284692292242272</v>
      </c>
      <c r="J1608" s="114">
        <v>0.77015106124024402</v>
      </c>
      <c r="K1608" s="44">
        <v>0.22401302971151793</v>
      </c>
      <c r="M1608" s="37">
        <v>606</v>
      </c>
      <c r="N1608" s="114" cm="1">
        <f t="array" ref="N1608:W1608">(TRANSPOSE(MMULT(幕後結果!$AB$37:$AK$46, TRANSPOSE(N607:W607))))</f>
        <v>0.68699746369744608</v>
      </c>
      <c r="O1608" s="114">
        <v>-0.62493656102808248</v>
      </c>
      <c r="P1608" s="114">
        <v>0.64871975699024542</v>
      </c>
      <c r="Q1608" s="114">
        <v>0.24031774598888242</v>
      </c>
      <c r="R1608" s="114">
        <v>-0.2043084501743585</v>
      </c>
      <c r="S1608" s="114">
        <v>0.99916712141870967</v>
      </c>
      <c r="T1608" s="114">
        <v>-0.95286988563797104</v>
      </c>
      <c r="U1608" s="114">
        <v>0.10499835386115219</v>
      </c>
      <c r="V1608" s="114">
        <v>-0.6330546036039908</v>
      </c>
      <c r="W1608" s="36">
        <v>7.2461662237767843E-2</v>
      </c>
    </row>
    <row r="1609" spans="1:23" ht="19">
      <c r="A1609" s="81">
        <v>607</v>
      </c>
      <c r="B1609" s="114">
        <v>0.74647147942352721</v>
      </c>
      <c r="C1609" s="114">
        <v>0.23354091870311411</v>
      </c>
      <c r="D1609" s="114">
        <v>0.92916860894723796</v>
      </c>
      <c r="E1609" s="114">
        <v>0.33182073344421736</v>
      </c>
      <c r="F1609" s="114">
        <v>0.35677035480792441</v>
      </c>
      <c r="G1609" s="114">
        <v>0.51101528496510884</v>
      </c>
      <c r="H1609" s="114">
        <v>0.9076246742852927</v>
      </c>
      <c r="I1609" s="114">
        <v>0.25576790780975656</v>
      </c>
      <c r="J1609" s="114">
        <v>0.12919221711132889</v>
      </c>
      <c r="K1609" s="44">
        <v>0.52477699262458444</v>
      </c>
      <c r="M1609" s="37">
        <v>607</v>
      </c>
      <c r="N1609" s="114" cm="1">
        <f t="array" ref="N1609:W1609">(TRANSPOSE(MMULT(幕後結果!$AB$37:$AK$46, TRANSPOSE(N608:W608))))</f>
        <v>-0.46218215551542496</v>
      </c>
      <c r="O1609" s="114">
        <v>-0.25230955334514388</v>
      </c>
      <c r="P1609" s="114">
        <v>1.0575594641177688</v>
      </c>
      <c r="Q1609" s="114">
        <v>-1.2984447541232866</v>
      </c>
      <c r="R1609" s="114">
        <v>-1.0322307319187782</v>
      </c>
      <c r="S1609" s="114">
        <v>0.12916339569488267</v>
      </c>
      <c r="T1609" s="114">
        <v>-0.44594221942353252</v>
      </c>
      <c r="U1609" s="114">
        <v>-1.5007481969039893</v>
      </c>
      <c r="V1609" s="114">
        <v>-0.95873068199133527</v>
      </c>
      <c r="W1609" s="36">
        <v>-1.2147536662593141</v>
      </c>
    </row>
    <row r="1610" spans="1:23" ht="19">
      <c r="A1610" s="81">
        <v>608</v>
      </c>
      <c r="B1610" s="114">
        <v>0.25026592841723905</v>
      </c>
      <c r="C1610" s="114">
        <v>0.53066555652585712</v>
      </c>
      <c r="D1610" s="114">
        <v>0.29315653745268677</v>
      </c>
      <c r="E1610" s="114">
        <v>0.13857673458958963</v>
      </c>
      <c r="F1610" s="114">
        <v>0.94062642688490516</v>
      </c>
      <c r="G1610" s="114">
        <v>0.30010449440772291</v>
      </c>
      <c r="H1610" s="114">
        <v>3.2727198682181102E-2</v>
      </c>
      <c r="I1610" s="114">
        <v>0.52657503877954515</v>
      </c>
      <c r="J1610" s="114">
        <v>0.44100438749791548</v>
      </c>
      <c r="K1610" s="44">
        <v>0.33473789494683559</v>
      </c>
      <c r="M1610" s="37">
        <v>608</v>
      </c>
      <c r="N1610" s="114" cm="1">
        <f t="array" ref="N1610:W1610">(TRANSPOSE(MMULT(幕後結果!$AB$37:$AK$46, TRANSPOSE(N609:W609))))</f>
        <v>0.82617273170088745</v>
      </c>
      <c r="O1610" s="114">
        <v>-0.40101112187276816</v>
      </c>
      <c r="P1610" s="114">
        <v>0.91637073934141711</v>
      </c>
      <c r="Q1610" s="114">
        <v>1.1798231900821177</v>
      </c>
      <c r="R1610" s="114">
        <v>1.9623914826403537</v>
      </c>
      <c r="S1610" s="114">
        <v>0.5800680877371367</v>
      </c>
      <c r="T1610" s="114">
        <v>1.4396281142722214</v>
      </c>
      <c r="U1610" s="114">
        <v>1.72419212779479</v>
      </c>
      <c r="V1610" s="114">
        <v>1.5699653894044574</v>
      </c>
      <c r="W1610" s="36">
        <v>1.8693047879516227</v>
      </c>
    </row>
    <row r="1611" spans="1:23" ht="19">
      <c r="A1611" s="81">
        <v>609</v>
      </c>
      <c r="B1611" s="114">
        <v>1.4401339394094714E-2</v>
      </c>
      <c r="C1611" s="114">
        <v>0.55469827956769779</v>
      </c>
      <c r="D1611" s="114">
        <v>0.6999782895764155</v>
      </c>
      <c r="E1611" s="114">
        <v>0.97973978277423024</v>
      </c>
      <c r="F1611" s="114">
        <v>0.96501214346310471</v>
      </c>
      <c r="G1611" s="114">
        <v>0.69868098034440007</v>
      </c>
      <c r="H1611" s="114">
        <v>0.39661141460514027</v>
      </c>
      <c r="I1611" s="114">
        <v>0.21684495851631191</v>
      </c>
      <c r="J1611" s="114">
        <v>0.89970693922522815</v>
      </c>
      <c r="K1611" s="44">
        <v>0.9883821283744223</v>
      </c>
      <c r="M1611" s="37">
        <v>609</v>
      </c>
      <c r="N1611" s="114" cm="1">
        <f t="array" ref="N1611:W1611">(TRANSPOSE(MMULT(幕後結果!$AB$37:$AK$46, TRANSPOSE(N610:W610))))</f>
        <v>1.0861994385413249</v>
      </c>
      <c r="O1611" s="114">
        <v>0.36542182969902925</v>
      </c>
      <c r="P1611" s="114">
        <v>0.29046663430085257</v>
      </c>
      <c r="Q1611" s="114">
        <v>1.2818451911908251</v>
      </c>
      <c r="R1611" s="114">
        <v>-1.0522328450629352</v>
      </c>
      <c r="S1611" s="114">
        <v>-1.3725211101871642</v>
      </c>
      <c r="T1611" s="114">
        <v>-1.4211651990906031</v>
      </c>
      <c r="U1611" s="114">
        <v>-0.65883547032220435</v>
      </c>
      <c r="V1611" s="114">
        <v>0.52675924640543093</v>
      </c>
      <c r="W1611" s="36">
        <v>0.55632372393684992</v>
      </c>
    </row>
    <row r="1612" spans="1:23" ht="19">
      <c r="A1612" s="81">
        <v>610</v>
      </c>
      <c r="B1612" s="114">
        <v>0.19337509152619914</v>
      </c>
      <c r="C1612" s="114">
        <v>0.68303661630715617</v>
      </c>
      <c r="D1612" s="114">
        <v>0.6465124319034099</v>
      </c>
      <c r="E1612" s="114">
        <v>0.17911523309340205</v>
      </c>
      <c r="F1612" s="114">
        <v>0.46046068222700498</v>
      </c>
      <c r="G1612" s="114">
        <v>0.39400246445890663</v>
      </c>
      <c r="H1612" s="114">
        <v>0.3050139911547165</v>
      </c>
      <c r="I1612" s="114">
        <v>0.74493398753616424</v>
      </c>
      <c r="J1612" s="114">
        <v>0.3993757502838966</v>
      </c>
      <c r="K1612" s="44">
        <v>0.62864022999935654</v>
      </c>
      <c r="M1612" s="37">
        <v>610</v>
      </c>
      <c r="N1612" s="114" cm="1">
        <f t="array" ref="N1612:W1612">(TRANSPOSE(MMULT(幕後結果!$AB$37:$AK$46, TRANSPOSE(N611:W611))))</f>
        <v>0.22286595285269908</v>
      </c>
      <c r="O1612" s="114">
        <v>0.88007835523266043</v>
      </c>
      <c r="P1612" s="114">
        <v>0.29760069415043111</v>
      </c>
      <c r="Q1612" s="114">
        <v>-0.89345477580596544</v>
      </c>
      <c r="R1612" s="114">
        <v>-9.1689405176709871E-2</v>
      </c>
      <c r="S1612" s="114">
        <v>-1.2373397041610676</v>
      </c>
      <c r="T1612" s="114">
        <v>-0.13261103867333959</v>
      </c>
      <c r="U1612" s="114">
        <v>-0.23063114184717276</v>
      </c>
      <c r="V1612" s="114">
        <v>-0.46212784349044461</v>
      </c>
      <c r="W1612" s="36">
        <v>0.17860613164947409</v>
      </c>
    </row>
    <row r="1613" spans="1:23" ht="19">
      <c r="A1613" s="81">
        <v>611</v>
      </c>
      <c r="B1613" s="114">
        <v>0.7025401051563811</v>
      </c>
      <c r="C1613" s="114">
        <v>0.96421747238521016</v>
      </c>
      <c r="D1613" s="114">
        <v>0.72816955817222073</v>
      </c>
      <c r="E1613" s="114">
        <v>0.2506076384327689</v>
      </c>
      <c r="F1613" s="114">
        <v>0.74122944778978339</v>
      </c>
      <c r="G1613" s="114">
        <v>0.47286391325858768</v>
      </c>
      <c r="H1613" s="114">
        <v>0.23939996868237512</v>
      </c>
      <c r="I1613" s="114">
        <v>0.69065888314750579</v>
      </c>
      <c r="J1613" s="114">
        <v>0.26871271793643769</v>
      </c>
      <c r="K1613" s="44">
        <v>0.53586348559489294</v>
      </c>
      <c r="M1613" s="37">
        <v>611</v>
      </c>
      <c r="N1613" s="114" cm="1">
        <f t="array" ref="N1613:W1613">(TRANSPOSE(MMULT(幕後結果!$AB$37:$AK$46, TRANSPOSE(N612:W612))))</f>
        <v>-0.53331021196766915</v>
      </c>
      <c r="O1613" s="114">
        <v>-2.2578298973401427</v>
      </c>
      <c r="P1613" s="114">
        <v>0.2952334300895072</v>
      </c>
      <c r="Q1613" s="114">
        <v>-0.96682484477841357</v>
      </c>
      <c r="R1613" s="114">
        <v>0.68990329092723324</v>
      </c>
      <c r="S1613" s="114">
        <v>0.86286920363983022</v>
      </c>
      <c r="T1613" s="114">
        <v>-3.8497570378936655E-2</v>
      </c>
      <c r="U1613" s="114">
        <v>-0.79854131389750282</v>
      </c>
      <c r="V1613" s="114">
        <v>1.9849675327248795E-2</v>
      </c>
      <c r="W1613" s="36">
        <v>-1.0776496656637193</v>
      </c>
    </row>
    <row r="1614" spans="1:23" ht="19">
      <c r="A1614" s="81">
        <v>612</v>
      </c>
      <c r="B1614" s="114">
        <v>0.77909301219005078</v>
      </c>
      <c r="C1614" s="114">
        <v>0.8855046934655697</v>
      </c>
      <c r="D1614" s="114">
        <v>0.30573504889875713</v>
      </c>
      <c r="E1614" s="114">
        <v>0.65803813949263978</v>
      </c>
      <c r="F1614" s="114">
        <v>0.31642389708295782</v>
      </c>
      <c r="G1614" s="114">
        <v>4.514627382998504E-2</v>
      </c>
      <c r="H1614" s="114">
        <v>0.85506044045121787</v>
      </c>
      <c r="I1614" s="114">
        <v>0.58946900751930431</v>
      </c>
      <c r="J1614" s="114">
        <v>0.69477335509958293</v>
      </c>
      <c r="K1614" s="44">
        <v>1.4056353388439469E-2</v>
      </c>
      <c r="M1614" s="37">
        <v>612</v>
      </c>
      <c r="N1614" s="114" cm="1">
        <f t="array" ref="N1614:W1614">(TRANSPOSE(MMULT(幕後結果!$AB$37:$AK$46, TRANSPOSE(N613:W613))))</f>
        <v>0.36428712096235383</v>
      </c>
      <c r="O1614" s="114">
        <v>-1.6750979591324091</v>
      </c>
      <c r="P1614" s="114">
        <v>0.65379056122276558</v>
      </c>
      <c r="Q1614" s="114">
        <v>0.27003366113771093</v>
      </c>
      <c r="R1614" s="114">
        <v>-1.9476282390544017</v>
      </c>
      <c r="S1614" s="114">
        <v>0.70357356086319989</v>
      </c>
      <c r="T1614" s="114">
        <v>-0.14040034585896299</v>
      </c>
      <c r="U1614" s="114">
        <v>0.22234796154056335</v>
      </c>
      <c r="V1614" s="114">
        <v>-1.449601131526985</v>
      </c>
      <c r="W1614" s="36">
        <v>-2.1960147064879045</v>
      </c>
    </row>
    <row r="1615" spans="1:23" ht="19">
      <c r="A1615" s="81">
        <v>613</v>
      </c>
      <c r="B1615" s="114">
        <v>0.2181950746945267</v>
      </c>
      <c r="C1615" s="114">
        <v>0.70123060599918574</v>
      </c>
      <c r="D1615" s="114">
        <v>0.66240264278999428</v>
      </c>
      <c r="E1615" s="114">
        <v>0.36230540304778325</v>
      </c>
      <c r="F1615" s="114">
        <v>0.98104200972354483</v>
      </c>
      <c r="G1615" s="114">
        <v>0.61280585016458522</v>
      </c>
      <c r="H1615" s="114">
        <v>7.3073887109079916E-2</v>
      </c>
      <c r="I1615" s="114">
        <v>0.5403048250288176</v>
      </c>
      <c r="J1615" s="114">
        <v>0.22366207724263343</v>
      </c>
      <c r="K1615" s="44">
        <v>0.82613797539222555</v>
      </c>
      <c r="M1615" s="37">
        <v>613</v>
      </c>
      <c r="N1615" s="114" cm="1">
        <f t="array" ref="N1615:W1615">(TRANSPOSE(MMULT(幕後結果!$AB$37:$AK$46, TRANSPOSE(N614:W614))))</f>
        <v>0.86763993985362742</v>
      </c>
      <c r="O1615" s="114">
        <v>1.1345913575426905</v>
      </c>
      <c r="P1615" s="114">
        <v>-0.28394031704383438</v>
      </c>
      <c r="Q1615" s="114">
        <v>0.84081766947965331</v>
      </c>
      <c r="R1615" s="114">
        <v>2.6134499298742897E-2</v>
      </c>
      <c r="S1615" s="114">
        <v>1.1402843738681918</v>
      </c>
      <c r="T1615" s="114">
        <v>-0.42028799192178001</v>
      </c>
      <c r="U1615" s="114">
        <v>1.2975542495984114</v>
      </c>
      <c r="V1615" s="114">
        <v>-8.3956356976557706E-2</v>
      </c>
      <c r="W1615" s="36">
        <v>-1.2492843065092729</v>
      </c>
    </row>
    <row r="1616" spans="1:23" ht="19">
      <c r="A1616" s="81">
        <v>614</v>
      </c>
      <c r="B1616" s="114">
        <v>0.78243113424732202</v>
      </c>
      <c r="C1616" s="114">
        <v>0.53566542195488887</v>
      </c>
      <c r="D1616" s="114">
        <v>0.5468145047637587</v>
      </c>
      <c r="E1616" s="114">
        <v>0.2366938752517822</v>
      </c>
      <c r="F1616" s="114">
        <v>0.70461074210845553</v>
      </c>
      <c r="G1616" s="114">
        <v>0.17065097176481459</v>
      </c>
      <c r="H1616" s="114">
        <v>0.46908490183110962</v>
      </c>
      <c r="I1616" s="114">
        <v>3.8803621726662518E-2</v>
      </c>
      <c r="J1616" s="114">
        <v>0.41133567362186874</v>
      </c>
      <c r="K1616" s="44">
        <v>0.21996264710841795</v>
      </c>
      <c r="M1616" s="37">
        <v>614</v>
      </c>
      <c r="N1616" s="114" cm="1">
        <f t="array" ref="N1616:W1616">(TRANSPOSE(MMULT(幕後結果!$AB$37:$AK$46, TRANSPOSE(N615:W615))))</f>
        <v>-0.88853794966705169</v>
      </c>
      <c r="O1616" s="114">
        <v>0.53972195693780456</v>
      </c>
      <c r="P1616" s="114">
        <v>-1.9083336698015148</v>
      </c>
      <c r="Q1616" s="114">
        <v>-0.24819055560072228</v>
      </c>
      <c r="R1616" s="114">
        <v>-0.11105514649487347</v>
      </c>
      <c r="S1616" s="114">
        <v>-0.10712455072208482</v>
      </c>
      <c r="T1616" s="114">
        <v>0.5130517515328904</v>
      </c>
      <c r="U1616" s="114">
        <v>-0.98174228946099729</v>
      </c>
      <c r="V1616" s="114">
        <v>0.44141441596566999</v>
      </c>
      <c r="W1616" s="36">
        <v>-0.37305821933744493</v>
      </c>
    </row>
    <row r="1617" spans="1:23" ht="19">
      <c r="A1617" s="81">
        <v>615</v>
      </c>
      <c r="B1617" s="114">
        <v>0.45272815057152949</v>
      </c>
      <c r="C1617" s="114">
        <v>0.61759427146598966</v>
      </c>
      <c r="D1617" s="114">
        <v>0.19325969236373441</v>
      </c>
      <c r="E1617" s="114">
        <v>0.27962715955026107</v>
      </c>
      <c r="F1617" s="114">
        <v>0.57644500021023326</v>
      </c>
      <c r="G1617" s="114">
        <v>1.0702078438661999E-2</v>
      </c>
      <c r="H1617" s="114">
        <v>0.89608097470459858</v>
      </c>
      <c r="I1617" s="114">
        <v>0.62800920025959517</v>
      </c>
      <c r="J1617" s="114">
        <v>8.1295730712905856E-2</v>
      </c>
      <c r="K1617" s="44">
        <v>0.20045704682681609</v>
      </c>
      <c r="M1617" s="37">
        <v>615</v>
      </c>
      <c r="N1617" s="114" cm="1">
        <f t="array" ref="N1617:W1617">(TRANSPOSE(MMULT(幕後結果!$AB$37:$AK$46, TRANSPOSE(N616:W616))))</f>
        <v>0.30107500046911173</v>
      </c>
      <c r="O1617" s="114">
        <v>-0.60012918008572058</v>
      </c>
      <c r="P1617" s="114">
        <v>-1.7346472784737803</v>
      </c>
      <c r="Q1617" s="114">
        <v>-7.9595707635577995E-2</v>
      </c>
      <c r="R1617" s="114">
        <v>-0.37706516879370489</v>
      </c>
      <c r="S1617" s="114">
        <v>-0.81959294308728581</v>
      </c>
      <c r="T1617" s="114">
        <v>0.8919319508062874</v>
      </c>
      <c r="U1617" s="114">
        <v>0.91162605768091665</v>
      </c>
      <c r="V1617" s="114">
        <v>-1.6199509405530854</v>
      </c>
      <c r="W1617" s="36">
        <v>2.3039849092680753E-2</v>
      </c>
    </row>
    <row r="1618" spans="1:23" ht="19">
      <c r="A1618" s="81">
        <v>616</v>
      </c>
      <c r="B1618" s="114">
        <v>0.33901466455708174</v>
      </c>
      <c r="C1618" s="114">
        <v>0.53655115629104944</v>
      </c>
      <c r="D1618" s="114">
        <v>0.26623314681325527</v>
      </c>
      <c r="E1618" s="114">
        <v>0.21654268982739322</v>
      </c>
      <c r="F1618" s="114">
        <v>0.61725273825257876</v>
      </c>
      <c r="G1618" s="114">
        <v>3.7968056052768206E-2</v>
      </c>
      <c r="H1618" s="114">
        <v>6.7387673096425571E-2</v>
      </c>
      <c r="I1618" s="114">
        <v>0.98464596044685226</v>
      </c>
      <c r="J1618" s="114">
        <v>4.1604688344419216E-2</v>
      </c>
      <c r="K1618" s="44">
        <v>0.3584305648350572</v>
      </c>
      <c r="M1618" s="37">
        <v>616</v>
      </c>
      <c r="N1618" s="114" cm="1">
        <f t="array" ref="N1618:W1618">(TRANSPOSE(MMULT(幕後結果!$AB$37:$AK$46, TRANSPOSE(N617:W617))))</f>
        <v>-0.90735436356191213</v>
      </c>
      <c r="O1618" s="114">
        <v>-2.1269829292534488</v>
      </c>
      <c r="P1618" s="114">
        <v>-1.0877895281739183</v>
      </c>
      <c r="Q1618" s="114">
        <v>-0.95775168987751691</v>
      </c>
      <c r="R1618" s="114">
        <v>-0.81675085224975819</v>
      </c>
      <c r="S1618" s="114">
        <v>0.121018833425934</v>
      </c>
      <c r="T1618" s="114">
        <v>-1.6517761635493178</v>
      </c>
      <c r="U1618" s="114">
        <v>-0.84879745343563062</v>
      </c>
      <c r="V1618" s="114">
        <v>0.22557544533578699</v>
      </c>
      <c r="W1618" s="36">
        <v>-1.9265862911719993</v>
      </c>
    </row>
    <row r="1619" spans="1:23" ht="19">
      <c r="A1619" s="81">
        <v>617</v>
      </c>
      <c r="B1619" s="114">
        <v>0.1023134492250084</v>
      </c>
      <c r="C1619" s="114">
        <v>0.93354468444594785</v>
      </c>
      <c r="D1619" s="114">
        <v>0.72753174935185472</v>
      </c>
      <c r="E1619" s="114">
        <v>0.97980102804055158</v>
      </c>
      <c r="F1619" s="114">
        <v>0.90091661138023804</v>
      </c>
      <c r="G1619" s="114">
        <v>0.94805576135477443</v>
      </c>
      <c r="H1619" s="114">
        <v>0.84171271438308826</v>
      </c>
      <c r="I1619" s="114">
        <v>0.21333061955121346</v>
      </c>
      <c r="J1619" s="114">
        <v>0.48886341639690967</v>
      </c>
      <c r="K1619" s="44">
        <v>0.66344259171158515</v>
      </c>
      <c r="M1619" s="37">
        <v>617</v>
      </c>
      <c r="N1619" s="114" cm="1">
        <f t="array" ref="N1619:W1619">(TRANSPOSE(MMULT(幕後結果!$AB$37:$AK$46, TRANSPOSE(N618:W618))))</f>
        <v>-1.1812568213406465</v>
      </c>
      <c r="O1619" s="114">
        <v>1.0386818134427163</v>
      </c>
      <c r="P1619" s="114">
        <v>-0.40484772925587797</v>
      </c>
      <c r="Q1619" s="114">
        <v>0.21914438728242358</v>
      </c>
      <c r="R1619" s="114">
        <v>1.1393667563859571</v>
      </c>
      <c r="S1619" s="114">
        <v>2.31111483951755</v>
      </c>
      <c r="T1619" s="114">
        <v>0.6864766005950842</v>
      </c>
      <c r="U1619" s="114">
        <v>0.50574743914084896</v>
      </c>
      <c r="V1619" s="114">
        <v>1.1992452372938813</v>
      </c>
      <c r="W1619" s="36">
        <v>0.8445851266108797</v>
      </c>
    </row>
    <row r="1620" spans="1:23" ht="19">
      <c r="A1620" s="81">
        <v>618</v>
      </c>
      <c r="B1620" s="114">
        <v>0.53159531854852138</v>
      </c>
      <c r="C1620" s="114">
        <v>0.27885754520449546</v>
      </c>
      <c r="D1620" s="114">
        <v>0.6347246594231748</v>
      </c>
      <c r="E1620" s="114">
        <v>0.75468525941305131</v>
      </c>
      <c r="F1620" s="114">
        <v>0.67365314298629864</v>
      </c>
      <c r="G1620" s="114">
        <v>0.9295270803948239</v>
      </c>
      <c r="H1620" s="114">
        <v>0.49385820341098685</v>
      </c>
      <c r="I1620" s="114">
        <v>0.81108000873656017</v>
      </c>
      <c r="J1620" s="114">
        <v>0.11530078779068975</v>
      </c>
      <c r="K1620" s="44">
        <v>0.48256724998739298</v>
      </c>
      <c r="M1620" s="37">
        <v>618</v>
      </c>
      <c r="N1620" s="114" cm="1">
        <f t="array" ref="N1620:W1620">(TRANSPOSE(MMULT(幕後結果!$AB$37:$AK$46, TRANSPOSE(N619:W619))))</f>
        <v>1.6800580381758214</v>
      </c>
      <c r="O1620" s="114">
        <v>1.2280611764004536</v>
      </c>
      <c r="P1620" s="114">
        <v>1.7644976417316875</v>
      </c>
      <c r="Q1620" s="114">
        <v>0.80791981548904934</v>
      </c>
      <c r="R1620" s="114">
        <v>-2.5623534761129552E-2</v>
      </c>
      <c r="S1620" s="114">
        <v>0.70743556218847115</v>
      </c>
      <c r="T1620" s="114">
        <v>-1.5379086120947676</v>
      </c>
      <c r="U1620" s="114">
        <v>-0.25253858314236455</v>
      </c>
      <c r="V1620" s="114">
        <v>0.34421751905204351</v>
      </c>
      <c r="W1620" s="36">
        <v>1.1948625757261806</v>
      </c>
    </row>
    <row r="1621" spans="1:23" ht="19">
      <c r="A1621" s="81">
        <v>619</v>
      </c>
      <c r="B1621" s="114">
        <v>0.7965329029558863</v>
      </c>
      <c r="C1621" s="114">
        <v>0.36566192569136269</v>
      </c>
      <c r="D1621" s="114">
        <v>0.13677792452862625</v>
      </c>
      <c r="E1621" s="114">
        <v>0.28465853632566507</v>
      </c>
      <c r="F1621" s="114">
        <v>0.68413734577652119</v>
      </c>
      <c r="G1621" s="114">
        <v>0.10161797141387008</v>
      </c>
      <c r="H1621" s="114">
        <v>0.22574953207871418</v>
      </c>
      <c r="I1621" s="114">
        <v>0.83776332591152292</v>
      </c>
      <c r="J1621" s="114">
        <v>0.96877633132627805</v>
      </c>
      <c r="K1621" s="44">
        <v>0.46876332642421592</v>
      </c>
      <c r="M1621" s="37">
        <v>619</v>
      </c>
      <c r="N1621" s="114" cm="1">
        <f t="array" ref="N1621:W1621">(TRANSPOSE(MMULT(幕後結果!$AB$37:$AK$46, TRANSPOSE(N620:W620))))</f>
        <v>1.0190275563073303</v>
      </c>
      <c r="O1621" s="114">
        <v>2.2653855056239411</v>
      </c>
      <c r="P1621" s="114">
        <v>9.5044514867601626E-2</v>
      </c>
      <c r="Q1621" s="114">
        <v>0.81055116448754949</v>
      </c>
      <c r="R1621" s="114">
        <v>1.3324024884645613</v>
      </c>
      <c r="S1621" s="114">
        <v>-1.1706992805277547</v>
      </c>
      <c r="T1621" s="114">
        <v>-0.35119151660909953</v>
      </c>
      <c r="U1621" s="114">
        <v>2.3705133252675914</v>
      </c>
      <c r="V1621" s="114">
        <v>-1.6390558681694261</v>
      </c>
      <c r="W1621" s="36">
        <v>0.24439967905285925</v>
      </c>
    </row>
    <row r="1622" spans="1:23" ht="19">
      <c r="A1622" s="81">
        <v>620</v>
      </c>
      <c r="B1622" s="114">
        <v>0.91145154854335031</v>
      </c>
      <c r="C1622" s="114">
        <v>0.91592755359552958</v>
      </c>
      <c r="D1622" s="114">
        <v>0.45976006490878274</v>
      </c>
      <c r="E1622" s="114">
        <v>0.69636088423550402</v>
      </c>
      <c r="F1622" s="114">
        <v>0.415582954619933</v>
      </c>
      <c r="G1622" s="114">
        <v>0.93990604123359001</v>
      </c>
      <c r="H1622" s="114">
        <v>0.53244406358074703</v>
      </c>
      <c r="I1622" s="114">
        <v>0.20676156807256874</v>
      </c>
      <c r="J1622" s="114">
        <v>0.64400547741490066</v>
      </c>
      <c r="K1622" s="44">
        <v>0.25879570325579215</v>
      </c>
      <c r="M1622" s="37">
        <v>620</v>
      </c>
      <c r="N1622" s="114" cm="1">
        <f t="array" ref="N1622:W1622">(TRANSPOSE(MMULT(幕後結果!$AB$37:$AK$46, TRANSPOSE(N621:W621))))</f>
        <v>-0.12869381882566389</v>
      </c>
      <c r="O1622" s="114">
        <v>-0.40891681216848391</v>
      </c>
      <c r="P1622" s="114">
        <v>-0.25970170933188214</v>
      </c>
      <c r="Q1622" s="114">
        <v>-0.5931156850647562</v>
      </c>
      <c r="R1622" s="114">
        <v>-1.7399008042361381</v>
      </c>
      <c r="S1622" s="114">
        <v>-0.29237311461213744</v>
      </c>
      <c r="T1622" s="114">
        <v>-0.1467753936568526</v>
      </c>
      <c r="U1622" s="114">
        <v>-1.1130462866968303</v>
      </c>
      <c r="V1622" s="114">
        <v>0.28794250306537705</v>
      </c>
      <c r="W1622" s="36">
        <v>-0.45510760197917094</v>
      </c>
    </row>
    <row r="1623" spans="1:23" ht="19">
      <c r="A1623" s="81">
        <v>621</v>
      </c>
      <c r="B1623" s="114">
        <v>0.90725383101950174</v>
      </c>
      <c r="C1623" s="114">
        <v>0.42429491826644661</v>
      </c>
      <c r="D1623" s="114">
        <v>0.88226989767651176</v>
      </c>
      <c r="E1623" s="114">
        <v>0.6842954739176148</v>
      </c>
      <c r="F1623" s="114">
        <v>0.6650872297609105</v>
      </c>
      <c r="G1623" s="114">
        <v>0.70961229233034673</v>
      </c>
      <c r="H1623" s="114">
        <v>0.20238168830601033</v>
      </c>
      <c r="I1623" s="114">
        <v>0.21896457576482931</v>
      </c>
      <c r="J1623" s="114">
        <v>7.2682629522614617E-2</v>
      </c>
      <c r="K1623" s="44">
        <v>0.99858583096379649</v>
      </c>
      <c r="M1623" s="37">
        <v>621</v>
      </c>
      <c r="N1623" s="114" cm="1">
        <f t="array" ref="N1623:W1623">(TRANSPOSE(MMULT(幕後結果!$AB$37:$AK$46, TRANSPOSE(N622:W622))))</f>
        <v>0.250171196855972</v>
      </c>
      <c r="O1623" s="114">
        <v>-4.401270747587302E-2</v>
      </c>
      <c r="P1623" s="114">
        <v>1.128857327073941</v>
      </c>
      <c r="Q1623" s="114">
        <v>1.2609506889476978</v>
      </c>
      <c r="R1623" s="114">
        <v>0.19087354385184804</v>
      </c>
      <c r="S1623" s="114">
        <v>0.63875388868231586</v>
      </c>
      <c r="T1623" s="114">
        <v>0.87482707347962696</v>
      </c>
      <c r="U1623" s="114">
        <v>0.3641526488409963</v>
      </c>
      <c r="V1623" s="114">
        <v>0.69927985320500385</v>
      </c>
      <c r="W1623" s="36">
        <v>1.102743932171808</v>
      </c>
    </row>
    <row r="1624" spans="1:23" ht="19">
      <c r="A1624" s="81">
        <v>622</v>
      </c>
      <c r="B1624" s="114">
        <v>0.2214031314447189</v>
      </c>
      <c r="C1624" s="114">
        <v>0.58510894324671114</v>
      </c>
      <c r="D1624" s="114">
        <v>0.11133399226558294</v>
      </c>
      <c r="E1624" s="114">
        <v>0.42130915332907848</v>
      </c>
      <c r="F1624" s="114">
        <v>0.50166116207598455</v>
      </c>
      <c r="G1624" s="114">
        <v>9.0287814495561447E-2</v>
      </c>
      <c r="H1624" s="114">
        <v>0.2701461201168649</v>
      </c>
      <c r="I1624" s="114">
        <v>0.21193886856990352</v>
      </c>
      <c r="J1624" s="114">
        <v>0.74024210838698212</v>
      </c>
      <c r="K1624" s="44">
        <v>0.31373125941181423</v>
      </c>
      <c r="M1624" s="37">
        <v>622</v>
      </c>
      <c r="N1624" s="114" cm="1">
        <f t="array" ref="N1624:W1624">(TRANSPOSE(MMULT(幕後結果!$AB$37:$AK$46, TRANSPOSE(N623:W623))))</f>
        <v>0.39017307440059351</v>
      </c>
      <c r="O1624" s="114">
        <v>0.29625722443314889</v>
      </c>
      <c r="P1624" s="114">
        <v>-0.32822260426308525</v>
      </c>
      <c r="Q1624" s="114">
        <v>0.63342234890417481</v>
      </c>
      <c r="R1624" s="114">
        <v>-0.14078309368365116</v>
      </c>
      <c r="S1624" s="114">
        <v>0.2526662891478636</v>
      </c>
      <c r="T1624" s="114">
        <v>0.68701139314259163</v>
      </c>
      <c r="U1624" s="114">
        <v>-0.45104980692295582</v>
      </c>
      <c r="V1624" s="114">
        <v>1.1472844489124114</v>
      </c>
      <c r="W1624" s="36">
        <v>0.38180892986787052</v>
      </c>
    </row>
    <row r="1625" spans="1:23" ht="19">
      <c r="A1625" s="81">
        <v>623</v>
      </c>
      <c r="B1625" s="114">
        <v>0.12581883332308297</v>
      </c>
      <c r="C1625" s="114">
        <v>0.44269883065607862</v>
      </c>
      <c r="D1625" s="114">
        <v>0.78855042784820584</v>
      </c>
      <c r="E1625" s="114">
        <v>0.19120064066471976</v>
      </c>
      <c r="F1625" s="114">
        <v>0.64335073446972313</v>
      </c>
      <c r="G1625" s="114">
        <v>0.22604314444964868</v>
      </c>
      <c r="H1625" s="114">
        <v>0.82101563140370337</v>
      </c>
      <c r="I1625" s="114">
        <v>0.79956143731110063</v>
      </c>
      <c r="J1625" s="114">
        <v>8.3560905562732657E-2</v>
      </c>
      <c r="K1625" s="44">
        <v>0.93910495569385755</v>
      </c>
      <c r="M1625" s="37">
        <v>623</v>
      </c>
      <c r="N1625" s="114" cm="1">
        <f t="array" ref="N1625:W1625">(TRANSPOSE(MMULT(幕後結果!$AB$37:$AK$46, TRANSPOSE(N624:W624))))</f>
        <v>-0.36193228794818105</v>
      </c>
      <c r="O1625" s="114">
        <v>-0.20895412243447772</v>
      </c>
      <c r="P1625" s="114">
        <v>0.20106988851052776</v>
      </c>
      <c r="Q1625" s="114">
        <v>-0.63101951110442422</v>
      </c>
      <c r="R1625" s="114">
        <v>-0.24956631674655275</v>
      </c>
      <c r="S1625" s="114">
        <v>0.48579799693969272</v>
      </c>
      <c r="T1625" s="114">
        <v>1.9453854605036165</v>
      </c>
      <c r="U1625" s="114">
        <v>-1.2461380105613309</v>
      </c>
      <c r="V1625" s="114">
        <v>0.6025910785611629</v>
      </c>
      <c r="W1625" s="36">
        <v>-0.16674438692635657</v>
      </c>
    </row>
    <row r="1626" spans="1:23" ht="19">
      <c r="A1626" s="81">
        <v>624</v>
      </c>
      <c r="B1626" s="114">
        <v>0.27539621951136617</v>
      </c>
      <c r="C1626" s="114">
        <v>0.42357626295181761</v>
      </c>
      <c r="D1626" s="114">
        <v>3.532357272112141E-2</v>
      </c>
      <c r="E1626" s="114">
        <v>0.54014392090812424</v>
      </c>
      <c r="F1626" s="114">
        <v>0.41759836074332934</v>
      </c>
      <c r="G1626" s="114">
        <v>0.63755625732485988</v>
      </c>
      <c r="H1626" s="114">
        <v>0.91374378387710653</v>
      </c>
      <c r="I1626" s="114">
        <v>0.24866554982589695</v>
      </c>
      <c r="J1626" s="114">
        <v>0.88895074767584492</v>
      </c>
      <c r="K1626" s="44">
        <v>0.6816059546622264</v>
      </c>
      <c r="M1626" s="37">
        <v>624</v>
      </c>
      <c r="N1626" s="114" cm="1">
        <f t="array" ref="N1626:W1626">(TRANSPOSE(MMULT(幕後結果!$AB$37:$AK$46, TRANSPOSE(N625:W625))))</f>
        <v>0.26407384981294502</v>
      </c>
      <c r="O1626" s="114">
        <v>-0.22740716919525958</v>
      </c>
      <c r="P1626" s="114">
        <v>0.29695457123764296</v>
      </c>
      <c r="Q1626" s="114">
        <v>-1.0779166067515784</v>
      </c>
      <c r="R1626" s="114">
        <v>-0.54928048443493283</v>
      </c>
      <c r="S1626" s="114">
        <v>0.51124765028260399</v>
      </c>
      <c r="T1626" s="114">
        <v>0.3181669044072104</v>
      </c>
      <c r="U1626" s="114">
        <v>0.48698696374507366</v>
      </c>
      <c r="V1626" s="114">
        <v>-0.27931020895584185</v>
      </c>
      <c r="W1626" s="36">
        <v>-1.5590287449007589E-2</v>
      </c>
    </row>
    <row r="1627" spans="1:23" ht="19">
      <c r="A1627" s="81">
        <v>625</v>
      </c>
      <c r="B1627" s="114">
        <v>0.9405183714769938</v>
      </c>
      <c r="C1627" s="114">
        <v>0.4587228694213803</v>
      </c>
      <c r="D1627" s="114">
        <v>0.25624789078863297</v>
      </c>
      <c r="E1627" s="114">
        <v>0.96228215678460827</v>
      </c>
      <c r="F1627" s="114">
        <v>7.7231595159702904E-2</v>
      </c>
      <c r="G1627" s="114">
        <v>0.82022025878317373</v>
      </c>
      <c r="H1627" s="114">
        <v>0.47505745936982846</v>
      </c>
      <c r="I1627" s="114">
        <v>0.64789856842527116</v>
      </c>
      <c r="J1627" s="114">
        <v>0.8161259474901057</v>
      </c>
      <c r="K1627" s="44">
        <v>0.8247206227234376</v>
      </c>
      <c r="M1627" s="37">
        <v>625</v>
      </c>
      <c r="N1627" s="114" cm="1">
        <f t="array" ref="N1627:W1627">(TRANSPOSE(MMULT(幕後結果!$AB$37:$AK$46, TRANSPOSE(N626:W626))))</f>
        <v>1.471965863281635</v>
      </c>
      <c r="O1627" s="114">
        <v>0.53310283978514283</v>
      </c>
      <c r="P1627" s="114">
        <v>0.86847667142495311</v>
      </c>
      <c r="Q1627" s="114">
        <v>2.552583415938372</v>
      </c>
      <c r="R1627" s="114">
        <v>0.97853537764944065</v>
      </c>
      <c r="S1627" s="114">
        <v>-1.2689952668703181E-2</v>
      </c>
      <c r="T1627" s="114">
        <v>-1.0414502360730438</v>
      </c>
      <c r="U1627" s="114">
        <v>0.74403129207179297</v>
      </c>
      <c r="V1627" s="114">
        <v>-0.26612386116760378</v>
      </c>
      <c r="W1627" s="36">
        <v>-0.11096114903794729</v>
      </c>
    </row>
    <row r="1628" spans="1:23" ht="19">
      <c r="A1628" s="81">
        <v>626</v>
      </c>
      <c r="B1628" s="114">
        <v>0.75199024101290401</v>
      </c>
      <c r="C1628" s="114">
        <v>0.83310016861594538</v>
      </c>
      <c r="D1628" s="114">
        <v>0.57886205656528866</v>
      </c>
      <c r="E1628" s="114">
        <v>0.78180246421399313</v>
      </c>
      <c r="F1628" s="114">
        <v>7.1408065595923498E-2</v>
      </c>
      <c r="G1628" s="114">
        <v>6.2105110417088438E-2</v>
      </c>
      <c r="H1628" s="114">
        <v>0.38582781453816062</v>
      </c>
      <c r="I1628" s="114">
        <v>0.78749543581883974</v>
      </c>
      <c r="J1628" s="114">
        <v>0.19116881110984241</v>
      </c>
      <c r="K1628" s="44">
        <v>0.55702962732747774</v>
      </c>
      <c r="M1628" s="37">
        <v>626</v>
      </c>
      <c r="N1628" s="114" cm="1">
        <f t="array" ref="N1628:W1628">(TRANSPOSE(MMULT(幕後結果!$AB$37:$AK$46, TRANSPOSE(N627:W627))))</f>
        <v>-8.5648681709836735E-2</v>
      </c>
      <c r="O1628" s="114">
        <v>0.97178678110182637</v>
      </c>
      <c r="P1628" s="114">
        <v>-0.66318062101038622</v>
      </c>
      <c r="Q1628" s="114">
        <v>-0.84843792918776006</v>
      </c>
      <c r="R1628" s="114">
        <v>-1.0516750137027258</v>
      </c>
      <c r="S1628" s="114">
        <v>1.123437914972814</v>
      </c>
      <c r="T1628" s="114">
        <v>0.17873077984725316</v>
      </c>
      <c r="U1628" s="114">
        <v>0.19970532474716057</v>
      </c>
      <c r="V1628" s="114">
        <v>-0.88602549353563342</v>
      </c>
      <c r="W1628" s="36">
        <v>5.2188603469542391E-2</v>
      </c>
    </row>
    <row r="1629" spans="1:23" ht="19">
      <c r="A1629" s="81">
        <v>627</v>
      </c>
      <c r="B1629" s="114">
        <v>0.29234482650697613</v>
      </c>
      <c r="C1629" s="114">
        <v>7.8376931670745664E-2</v>
      </c>
      <c r="D1629" s="114">
        <v>0.71407795388554729</v>
      </c>
      <c r="E1629" s="114">
        <v>0.99586578823404226</v>
      </c>
      <c r="F1629" s="114">
        <v>5.4818216429644684E-2</v>
      </c>
      <c r="G1629" s="114">
        <v>0.80363459774198431</v>
      </c>
      <c r="H1629" s="114">
        <v>0.41284150386633023</v>
      </c>
      <c r="I1629" s="114">
        <v>0.63133640924842283</v>
      </c>
      <c r="J1629" s="114">
        <v>0.73712888665420473</v>
      </c>
      <c r="K1629" s="44">
        <v>0.34555911642056159</v>
      </c>
      <c r="M1629" s="37">
        <v>627</v>
      </c>
      <c r="N1629" s="114" cm="1">
        <f t="array" ref="N1629:W1629">(TRANSPOSE(MMULT(幕後結果!$AB$37:$AK$46, TRANSPOSE(N628:W628))))</f>
        <v>-0.63734695733683788</v>
      </c>
      <c r="O1629" s="114">
        <v>2.9834925529201652</v>
      </c>
      <c r="P1629" s="114">
        <v>-0.60455286750170179</v>
      </c>
      <c r="Q1629" s="114">
        <v>-0.70089010294338294</v>
      </c>
      <c r="R1629" s="114">
        <v>0.39753704239396526</v>
      </c>
      <c r="S1629" s="114">
        <v>0.5478242508901906</v>
      </c>
      <c r="T1629" s="114">
        <v>0.35154947279882387</v>
      </c>
      <c r="U1629" s="114">
        <v>-0.28935806532137837</v>
      </c>
      <c r="V1629" s="114">
        <v>-1.0026450303133028</v>
      </c>
      <c r="W1629" s="36">
        <v>0.91104904496020611</v>
      </c>
    </row>
    <row r="1630" spans="1:23" ht="19">
      <c r="A1630" s="81">
        <v>628</v>
      </c>
      <c r="B1630" s="114">
        <v>8.9632561878993489E-2</v>
      </c>
      <c r="C1630" s="114">
        <v>0.5046783608169263</v>
      </c>
      <c r="D1630" s="114">
        <v>0.8477522810856355</v>
      </c>
      <c r="E1630" s="114">
        <v>0.70776550488830225</v>
      </c>
      <c r="F1630" s="114">
        <v>0.75682814634565831</v>
      </c>
      <c r="G1630" s="114">
        <v>0.43669588994330621</v>
      </c>
      <c r="H1630" s="114">
        <v>0.20574954795804845</v>
      </c>
      <c r="I1630" s="114">
        <v>9.0530557462234817E-2</v>
      </c>
      <c r="J1630" s="114">
        <v>0.61129529621028489</v>
      </c>
      <c r="K1630" s="44">
        <v>0.1138757308462488</v>
      </c>
      <c r="M1630" s="37">
        <v>628</v>
      </c>
      <c r="N1630" s="114" cm="1">
        <f t="array" ref="N1630:W1630">(TRANSPOSE(MMULT(幕後結果!$AB$37:$AK$46, TRANSPOSE(N629:W629))))</f>
        <v>-1.0640126478213143</v>
      </c>
      <c r="O1630" s="114">
        <v>-0.63344301349853704</v>
      </c>
      <c r="P1630" s="114">
        <v>-1.3786547427003968</v>
      </c>
      <c r="Q1630" s="114">
        <v>-0.65890012620641669</v>
      </c>
      <c r="R1630" s="114">
        <v>1.2510664928846018</v>
      </c>
      <c r="S1630" s="114">
        <v>-0.39728782928615158</v>
      </c>
      <c r="T1630" s="114">
        <v>-8.5981867426315639E-2</v>
      </c>
      <c r="U1630" s="114">
        <v>-0.67295493887956992</v>
      </c>
      <c r="V1630" s="114">
        <v>4.3566923134565894E-2</v>
      </c>
      <c r="W1630" s="36">
        <v>-1.8937233415388088</v>
      </c>
    </row>
    <row r="1631" spans="1:23" ht="19">
      <c r="A1631" s="81">
        <v>629</v>
      </c>
      <c r="B1631" s="114">
        <v>0.18092116959496907</v>
      </c>
      <c r="C1631" s="114">
        <v>9.1528108726121049E-2</v>
      </c>
      <c r="D1631" s="114">
        <v>0.31399016621792875</v>
      </c>
      <c r="E1631" s="114">
        <v>0.14243392045056891</v>
      </c>
      <c r="F1631" s="114">
        <v>0.56771540909656704</v>
      </c>
      <c r="G1631" s="114">
        <v>0.61675552592266492</v>
      </c>
      <c r="H1631" s="114">
        <v>0.47191711692698357</v>
      </c>
      <c r="I1631" s="114">
        <v>0.46234536391212822</v>
      </c>
      <c r="J1631" s="114">
        <v>0.94510678833383843</v>
      </c>
      <c r="K1631" s="44">
        <v>0.79396245531827847</v>
      </c>
      <c r="M1631" s="37">
        <v>629</v>
      </c>
      <c r="N1631" s="114" cm="1">
        <f t="array" ref="N1631:W1631">(TRANSPOSE(MMULT(幕後結果!$AB$37:$AK$46, TRANSPOSE(N630:W630))))</f>
        <v>-0.58113642542196531</v>
      </c>
      <c r="O1631" s="114">
        <v>-1.8720156270700028</v>
      </c>
      <c r="P1631" s="114">
        <v>-0.50048892256654764</v>
      </c>
      <c r="Q1631" s="114">
        <v>-0.70687705995960259</v>
      </c>
      <c r="R1631" s="114">
        <v>0.93327782316750851</v>
      </c>
      <c r="S1631" s="114">
        <v>-1.1052400325227878</v>
      </c>
      <c r="T1631" s="114">
        <v>-3.6398659660894533E-2</v>
      </c>
      <c r="U1631" s="114">
        <v>-2.0260491818792774</v>
      </c>
      <c r="V1631" s="114">
        <v>0.89851980292629974</v>
      </c>
      <c r="W1631" s="36">
        <v>-0.74630669993610699</v>
      </c>
    </row>
    <row r="1632" spans="1:23" ht="19">
      <c r="A1632" s="81">
        <v>630</v>
      </c>
      <c r="B1632" s="114">
        <v>0.77453369002882821</v>
      </c>
      <c r="C1632" s="114">
        <v>0.17078824406584237</v>
      </c>
      <c r="D1632" s="114">
        <v>4.56186755305521E-3</v>
      </c>
      <c r="E1632" s="114">
        <v>0.52106362544361229</v>
      </c>
      <c r="F1632" s="114">
        <v>0.60299713570554636</v>
      </c>
      <c r="G1632" s="114">
        <v>0.91204473367305483</v>
      </c>
      <c r="H1632" s="114">
        <v>0.19584067602144684</v>
      </c>
      <c r="I1632" s="114">
        <v>0.79189576024050412</v>
      </c>
      <c r="J1632" s="114">
        <v>0.34271475072704538</v>
      </c>
      <c r="K1632" s="44">
        <v>0.76823653978085993</v>
      </c>
      <c r="M1632" s="37">
        <v>630</v>
      </c>
      <c r="N1632" s="114" cm="1">
        <f t="array" ref="N1632:W1632">(TRANSPOSE(MMULT(幕後結果!$AB$37:$AK$46, TRANSPOSE(N631:W631))))</f>
        <v>-0.97946072287157848</v>
      </c>
      <c r="O1632" s="114">
        <v>0.85118092269985668</v>
      </c>
      <c r="P1632" s="114">
        <v>0.20496108228191851</v>
      </c>
      <c r="Q1632" s="114">
        <v>1.0861680969526222</v>
      </c>
      <c r="R1632" s="114">
        <v>-0.98707400634542908</v>
      </c>
      <c r="S1632" s="114">
        <v>1.1778594631919497</v>
      </c>
      <c r="T1632" s="114">
        <v>2.4568723328089539</v>
      </c>
      <c r="U1632" s="114">
        <v>0.69455252998833872</v>
      </c>
      <c r="V1632" s="114">
        <v>0.91482988314853553</v>
      </c>
      <c r="W1632" s="36">
        <v>-0.12592972150580878</v>
      </c>
    </row>
    <row r="1633" spans="1:23" ht="19">
      <c r="A1633" s="81">
        <v>631</v>
      </c>
      <c r="B1633" s="114">
        <v>0.43984003029132857</v>
      </c>
      <c r="C1633" s="114">
        <v>0.65910858344671275</v>
      </c>
      <c r="D1633" s="114">
        <v>0.67196199253220845</v>
      </c>
      <c r="E1633" s="114">
        <v>0.89270146191900723</v>
      </c>
      <c r="F1633" s="114">
        <v>0.53116649197433996</v>
      </c>
      <c r="G1633" s="114">
        <v>0.15054394955972916</v>
      </c>
      <c r="H1633" s="114">
        <v>8.8002725325541986E-2</v>
      </c>
      <c r="I1633" s="114">
        <v>0.23381435107497039</v>
      </c>
      <c r="J1633" s="114">
        <v>0.13836687491047894</v>
      </c>
      <c r="K1633" s="44">
        <v>0.47683761580690054</v>
      </c>
      <c r="M1633" s="37">
        <v>631</v>
      </c>
      <c r="N1633" s="114" cm="1">
        <f t="array" ref="N1633:W1633">(TRANSPOSE(MMULT(幕後結果!$AB$37:$AK$46, TRANSPOSE(N632:W632))))</f>
        <v>-0.43094338270773835</v>
      </c>
      <c r="O1633" s="114">
        <v>0.15155456501924938</v>
      </c>
      <c r="P1633" s="114">
        <v>-0.69980531714911143</v>
      </c>
      <c r="Q1633" s="114">
        <v>-0.10388732539377311</v>
      </c>
      <c r="R1633" s="114">
        <v>-4.9805828788494849E-2</v>
      </c>
      <c r="S1633" s="114">
        <v>-0.45285694516348995</v>
      </c>
      <c r="T1633" s="114">
        <v>0.66586077693709966</v>
      </c>
      <c r="U1633" s="114">
        <v>-0.73755176062935401</v>
      </c>
      <c r="V1633" s="114">
        <v>0.25076914567992509</v>
      </c>
      <c r="W1633" s="36">
        <v>-0.98316178660541365</v>
      </c>
    </row>
    <row r="1634" spans="1:23" ht="19">
      <c r="A1634" s="81">
        <v>632</v>
      </c>
      <c r="B1634" s="114">
        <v>0.6303522255279923</v>
      </c>
      <c r="C1634" s="114">
        <v>0.74696716101237493</v>
      </c>
      <c r="D1634" s="114">
        <v>0.43848207774094727</v>
      </c>
      <c r="E1634" s="114">
        <v>0.43559082189461384</v>
      </c>
      <c r="F1634" s="114">
        <v>0.29601895330187489</v>
      </c>
      <c r="G1634" s="114">
        <v>7.0052016078393509E-2</v>
      </c>
      <c r="H1634" s="114">
        <v>0.91075194239798529</v>
      </c>
      <c r="I1634" s="114">
        <v>0.87198715086348932</v>
      </c>
      <c r="J1634" s="114">
        <v>0.8899438612690953</v>
      </c>
      <c r="K1634" s="44">
        <v>0.20678921427272323</v>
      </c>
      <c r="M1634" s="37">
        <v>632</v>
      </c>
      <c r="N1634" s="114" cm="1">
        <f t="array" ref="N1634:W1634">(TRANSPOSE(MMULT(幕後結果!$AB$37:$AK$46, TRANSPOSE(N633:W633))))</f>
        <v>6.0574477011519128E-2</v>
      </c>
      <c r="O1634" s="114">
        <v>2.2777151241749619E-2</v>
      </c>
      <c r="P1634" s="114">
        <v>-2.2013264615201025</v>
      </c>
      <c r="Q1634" s="114">
        <v>-0.85872060417556351</v>
      </c>
      <c r="R1634" s="114">
        <v>-0.21298119562082801</v>
      </c>
      <c r="S1634" s="114">
        <v>7.3666865029285086E-2</v>
      </c>
      <c r="T1634" s="114">
        <v>-0.82640125176452428</v>
      </c>
      <c r="U1634" s="114">
        <v>-1.5365637590257131</v>
      </c>
      <c r="V1634" s="114">
        <v>1.0524832092669001</v>
      </c>
      <c r="W1634" s="36">
        <v>-0.59254140419839885</v>
      </c>
    </row>
    <row r="1635" spans="1:23" ht="19">
      <c r="A1635" s="81">
        <v>633</v>
      </c>
      <c r="B1635" s="114">
        <v>0.94607692587230874</v>
      </c>
      <c r="C1635" s="114">
        <v>0.42794014513496914</v>
      </c>
      <c r="D1635" s="114">
        <v>0.40542726804155982</v>
      </c>
      <c r="E1635" s="114">
        <v>0.90469298440496981</v>
      </c>
      <c r="F1635" s="114">
        <v>0.9235736281605551</v>
      </c>
      <c r="G1635" s="114">
        <v>0.22167385664486527</v>
      </c>
      <c r="H1635" s="114">
        <v>0.42591191410972673</v>
      </c>
      <c r="I1635" s="114">
        <v>0.31984262299142507</v>
      </c>
      <c r="J1635" s="114">
        <v>0.29848297339607588</v>
      </c>
      <c r="K1635" s="44">
        <v>0.94491480892266466</v>
      </c>
      <c r="M1635" s="37">
        <v>633</v>
      </c>
      <c r="N1635" s="114" cm="1">
        <f t="array" ref="N1635:W1635">(TRANSPOSE(MMULT(幕後結果!$AB$37:$AK$46, TRANSPOSE(N634:W634))))</f>
        <v>-1.624900207176657</v>
      </c>
      <c r="O1635" s="114">
        <v>1.6403285447317306</v>
      </c>
      <c r="P1635" s="114">
        <v>-1.3075500963446396</v>
      </c>
      <c r="Q1635" s="114">
        <v>2.9611330319681746</v>
      </c>
      <c r="R1635" s="114">
        <v>-0.39938384375434022</v>
      </c>
      <c r="S1635" s="114">
        <v>1.4558525592453639</v>
      </c>
      <c r="T1635" s="114">
        <v>-0.96090342248041249</v>
      </c>
      <c r="U1635" s="114">
        <v>2.7241339989900544</v>
      </c>
      <c r="V1635" s="114">
        <v>-1.6319875538854625</v>
      </c>
      <c r="W1635" s="36">
        <v>0.71893111454900593</v>
      </c>
    </row>
    <row r="1636" spans="1:23" ht="19">
      <c r="A1636" s="81">
        <v>634</v>
      </c>
      <c r="B1636" s="114">
        <v>0.14792677914268837</v>
      </c>
      <c r="C1636" s="114">
        <v>0.98904210595663122</v>
      </c>
      <c r="D1636" s="114">
        <v>0.56958840505137509</v>
      </c>
      <c r="E1636" s="114">
        <v>0.40465334277907061</v>
      </c>
      <c r="F1636" s="114">
        <v>5.3727581618144393E-2</v>
      </c>
      <c r="G1636" s="114">
        <v>0.12150832174143034</v>
      </c>
      <c r="H1636" s="114">
        <v>0.69151388656671919</v>
      </c>
      <c r="I1636" s="114">
        <v>5.5275703478842031E-2</v>
      </c>
      <c r="J1636" s="114">
        <v>0.94872506810580592</v>
      </c>
      <c r="K1636" s="44">
        <v>0.84502728262069038</v>
      </c>
      <c r="M1636" s="37">
        <v>634</v>
      </c>
      <c r="N1636" s="114" cm="1">
        <f t="array" ref="N1636:W1636">(TRANSPOSE(MMULT(幕後結果!$AB$37:$AK$46, TRANSPOSE(N635:W635))))</f>
        <v>-1.082014018741581</v>
      </c>
      <c r="O1636" s="114">
        <v>0.23423200675221356</v>
      </c>
      <c r="P1636" s="114">
        <v>-0.88966165912611495</v>
      </c>
      <c r="Q1636" s="114">
        <v>-0.31063059365068019</v>
      </c>
      <c r="R1636" s="114">
        <v>-0.53316971212766673</v>
      </c>
      <c r="S1636" s="114">
        <v>0.72813524213886915</v>
      </c>
      <c r="T1636" s="114">
        <v>1.1907954068081081</v>
      </c>
      <c r="U1636" s="114">
        <v>0.99342109468230988</v>
      </c>
      <c r="V1636" s="114">
        <v>-0.62676779525793147</v>
      </c>
      <c r="W1636" s="36">
        <v>-0.80656495979007514</v>
      </c>
    </row>
    <row r="1637" spans="1:23" ht="19">
      <c r="A1637" s="81">
        <v>635</v>
      </c>
      <c r="B1637" s="114">
        <v>0.84423935628231872</v>
      </c>
      <c r="C1637" s="114">
        <v>0.90554624751454971</v>
      </c>
      <c r="D1637" s="114">
        <v>0.61589880879240888</v>
      </c>
      <c r="E1637" s="114">
        <v>8.0646225010937878E-2</v>
      </c>
      <c r="F1637" s="114">
        <v>9.2566767772532144E-2</v>
      </c>
      <c r="G1637" s="114">
        <v>0.77370568714622512</v>
      </c>
      <c r="H1637" s="114">
        <v>0.14163526674064153</v>
      </c>
      <c r="I1637" s="114">
        <v>0.43094156982385567</v>
      </c>
      <c r="J1637" s="114">
        <v>0.64448345393585704</v>
      </c>
      <c r="K1637" s="44">
        <v>0.47506178929782461</v>
      </c>
      <c r="M1637" s="37">
        <v>635</v>
      </c>
      <c r="N1637" s="114" cm="1">
        <f t="array" ref="N1637:W1637">(TRANSPOSE(MMULT(幕後結果!$AB$37:$AK$46, TRANSPOSE(N636:W636))))</f>
        <v>-0.57721574053766767</v>
      </c>
      <c r="O1637" s="114">
        <v>-0.59973172256983687</v>
      </c>
      <c r="P1637" s="114">
        <v>-0.59495280277054641</v>
      </c>
      <c r="Q1637" s="114">
        <v>-5.8043299476316312E-2</v>
      </c>
      <c r="R1637" s="114">
        <v>-0.34317377086401668</v>
      </c>
      <c r="S1637" s="114">
        <v>-1.020973830798503</v>
      </c>
      <c r="T1637" s="114">
        <v>-1.1961625458181955</v>
      </c>
      <c r="U1637" s="114">
        <v>-0.19518056480093574</v>
      </c>
      <c r="V1637" s="114">
        <v>-0.52110126274655943</v>
      </c>
      <c r="W1637" s="36">
        <v>0.4008879923757519</v>
      </c>
    </row>
    <row r="1638" spans="1:23" ht="19">
      <c r="A1638" s="81">
        <v>636</v>
      </c>
      <c r="B1638" s="114">
        <v>0.47849540169673954</v>
      </c>
      <c r="C1638" s="114">
        <v>7.5609269914445942E-2</v>
      </c>
      <c r="D1638" s="114">
        <v>0.68037421137808263</v>
      </c>
      <c r="E1638" s="114">
        <v>0.55408223454637739</v>
      </c>
      <c r="F1638" s="114">
        <v>0.772207927728771</v>
      </c>
      <c r="G1638" s="114">
        <v>0.47619163618020299</v>
      </c>
      <c r="H1638" s="114">
        <v>0.22901530874084441</v>
      </c>
      <c r="I1638" s="114">
        <v>5.0664351698206822E-2</v>
      </c>
      <c r="J1638" s="114">
        <v>7.7037269589212531E-2</v>
      </c>
      <c r="K1638" s="44">
        <v>0.24127207968437148</v>
      </c>
      <c r="M1638" s="37">
        <v>636</v>
      </c>
      <c r="N1638" s="114" cm="1">
        <f t="array" ref="N1638:W1638">(TRANSPOSE(MMULT(幕後結果!$AB$37:$AK$46, TRANSPOSE(N637:W637))))</f>
        <v>-0.22372567982708608</v>
      </c>
      <c r="O1638" s="114">
        <v>-7.3706240627681358E-2</v>
      </c>
      <c r="P1638" s="114">
        <v>-0.20950766156584716</v>
      </c>
      <c r="Q1638" s="114">
        <v>0.25039212293308005</v>
      </c>
      <c r="R1638" s="114">
        <v>-1.0312699005140731</v>
      </c>
      <c r="S1638" s="114">
        <v>-0.1940592539059745</v>
      </c>
      <c r="T1638" s="114">
        <v>3.0363424973838732E-2</v>
      </c>
      <c r="U1638" s="114">
        <v>-0.13282764712728146</v>
      </c>
      <c r="V1638" s="114">
        <v>0.39997971281759098</v>
      </c>
      <c r="W1638" s="36">
        <v>-0.89476454362356161</v>
      </c>
    </row>
    <row r="1639" spans="1:23" ht="19">
      <c r="A1639" s="81">
        <v>637</v>
      </c>
      <c r="B1639" s="114">
        <v>0.42559694847722218</v>
      </c>
      <c r="C1639" s="114">
        <v>0.70965063799644956</v>
      </c>
      <c r="D1639" s="114">
        <v>0.26765269664581615</v>
      </c>
      <c r="E1639" s="114">
        <v>0.60045952049366114</v>
      </c>
      <c r="F1639" s="114">
        <v>0.5372315212754788</v>
      </c>
      <c r="G1639" s="114">
        <v>0.93228306501820435</v>
      </c>
      <c r="H1639" s="114">
        <v>0.97599982589831691</v>
      </c>
      <c r="I1639" s="114">
        <v>4.2008249609857939E-2</v>
      </c>
      <c r="J1639" s="114">
        <v>0.42140522470028685</v>
      </c>
      <c r="K1639" s="44">
        <v>2.7271192361751684E-2</v>
      </c>
      <c r="M1639" s="37">
        <v>637</v>
      </c>
      <c r="N1639" s="114" cm="1">
        <f t="array" ref="N1639:W1639">(TRANSPOSE(MMULT(幕後結果!$AB$37:$AK$46, TRANSPOSE(N638:W638))))</f>
        <v>0.89323206199996397</v>
      </c>
      <c r="O1639" s="114">
        <v>-1.4241740285663529</v>
      </c>
      <c r="P1639" s="114">
        <v>1.3465081393373792</v>
      </c>
      <c r="Q1639" s="114">
        <v>-3.9757775054535371E-2</v>
      </c>
      <c r="R1639" s="114">
        <v>0.91030681764817645</v>
      </c>
      <c r="S1639" s="114">
        <v>2.7609111966021921E-2</v>
      </c>
      <c r="T1639" s="114">
        <v>-1.3934296835352165</v>
      </c>
      <c r="U1639" s="114">
        <v>0.39716688429002645</v>
      </c>
      <c r="V1639" s="114">
        <v>-0.13693677814341482</v>
      </c>
      <c r="W1639" s="36">
        <v>-0.24675776217961154</v>
      </c>
    </row>
    <row r="1640" spans="1:23" ht="19">
      <c r="A1640" s="81">
        <v>638</v>
      </c>
      <c r="B1640" s="114">
        <v>5.3515653884844916E-2</v>
      </c>
      <c r="C1640" s="114">
        <v>0.73630018817515919</v>
      </c>
      <c r="D1640" s="114">
        <v>0.15401619373659892</v>
      </c>
      <c r="E1640" s="114">
        <v>5.0044518627323287E-2</v>
      </c>
      <c r="F1640" s="114">
        <v>0.49370002893097342</v>
      </c>
      <c r="G1640" s="114">
        <v>0.80101575503574263</v>
      </c>
      <c r="H1640" s="114">
        <v>0.16303200029615406</v>
      </c>
      <c r="I1640" s="114">
        <v>5.0319133052536769E-2</v>
      </c>
      <c r="J1640" s="114">
        <v>6.9426860422119985E-2</v>
      </c>
      <c r="K1640" s="44">
        <v>1.5177697797434941E-3</v>
      </c>
      <c r="M1640" s="37">
        <v>638</v>
      </c>
      <c r="N1640" s="114" cm="1">
        <f t="array" ref="N1640:W1640">(TRANSPOSE(MMULT(幕後結果!$AB$37:$AK$46, TRANSPOSE(N639:W639))))</f>
        <v>-0.36796180597795336</v>
      </c>
      <c r="O1640" s="114">
        <v>0.81523030556154674</v>
      </c>
      <c r="P1640" s="114">
        <v>0.31762958603954927</v>
      </c>
      <c r="Q1640" s="114">
        <v>-0.15848322794468173</v>
      </c>
      <c r="R1640" s="114">
        <v>0.27782206425319211</v>
      </c>
      <c r="S1640" s="114">
        <v>0.87970324087750917</v>
      </c>
      <c r="T1640" s="114">
        <v>0.21351904401432698</v>
      </c>
      <c r="U1640" s="114">
        <v>0.76786416204110775</v>
      </c>
      <c r="V1640" s="114">
        <v>-0.76124167156384825</v>
      </c>
      <c r="W1640" s="36">
        <v>-0.84634060956403645</v>
      </c>
    </row>
    <row r="1641" spans="1:23" ht="19">
      <c r="A1641" s="81">
        <v>639</v>
      </c>
      <c r="B1641" s="114">
        <v>0.5896765269318649</v>
      </c>
      <c r="C1641" s="114">
        <v>2.117598826236744E-4</v>
      </c>
      <c r="D1641" s="114">
        <v>0.8647538634104055</v>
      </c>
      <c r="E1641" s="114">
        <v>0.91065064163100984</v>
      </c>
      <c r="F1641" s="114">
        <v>0.99199339174487311</v>
      </c>
      <c r="G1641" s="114">
        <v>0.47815882464078752</v>
      </c>
      <c r="H1641" s="114">
        <v>0.17980574311611441</v>
      </c>
      <c r="I1641" s="114">
        <v>0.5681332606506706</v>
      </c>
      <c r="J1641" s="114">
        <v>0.96806958356999062</v>
      </c>
      <c r="K1641" s="44">
        <v>0.26390211208669179</v>
      </c>
      <c r="M1641" s="37">
        <v>639</v>
      </c>
      <c r="N1641" s="114" cm="1">
        <f t="array" ref="N1641:W1641">(TRANSPOSE(MMULT(幕後結果!$AB$37:$AK$46, TRANSPOSE(N640:W640))))</f>
        <v>-0.90223857655442274</v>
      </c>
      <c r="O1641" s="114">
        <v>0.12991529438750321</v>
      </c>
      <c r="P1641" s="114">
        <v>0.47265914909935741</v>
      </c>
      <c r="Q1641" s="114">
        <v>2.3209942022937646</v>
      </c>
      <c r="R1641" s="114">
        <v>0.12196507974373064</v>
      </c>
      <c r="S1641" s="114">
        <v>0.13578045090285512</v>
      </c>
      <c r="T1641" s="114">
        <v>1.3451179355702345</v>
      </c>
      <c r="U1641" s="114">
        <v>1.3695041730072524</v>
      </c>
      <c r="V1641" s="114">
        <v>0.46172572768741593</v>
      </c>
      <c r="W1641" s="36">
        <v>-0.65899008315241081</v>
      </c>
    </row>
    <row r="1642" spans="1:23" ht="19">
      <c r="A1642" s="81">
        <v>640</v>
      </c>
      <c r="B1642" s="114">
        <v>1.2192767746829647E-2</v>
      </c>
      <c r="C1642" s="114">
        <v>0.76106443421356684</v>
      </c>
      <c r="D1642" s="114">
        <v>0.67654314744700206</v>
      </c>
      <c r="E1642" s="114">
        <v>0.35638345741416089</v>
      </c>
      <c r="F1642" s="114">
        <v>0.34777910602635775</v>
      </c>
      <c r="G1642" s="114">
        <v>0.26683543451723324</v>
      </c>
      <c r="H1642" s="114">
        <v>0.57591399642942043</v>
      </c>
      <c r="I1642" s="114">
        <v>0.87789584820176425</v>
      </c>
      <c r="J1642" s="114">
        <v>0.42058166097690552</v>
      </c>
      <c r="K1642" s="44">
        <v>0.41529310890640225</v>
      </c>
      <c r="M1642" s="37">
        <v>640</v>
      </c>
      <c r="N1642" s="114" cm="1">
        <f t="array" ref="N1642:W1642">(TRANSPOSE(MMULT(幕後結果!$AB$37:$AK$46, TRANSPOSE(N641:W641))))</f>
        <v>-0.175028036343195</v>
      </c>
      <c r="O1642" s="114">
        <v>0.31863544813363903</v>
      </c>
      <c r="P1642" s="114">
        <v>-0.26336584308075423</v>
      </c>
      <c r="Q1642" s="114">
        <v>-1.0115641538870686</v>
      </c>
      <c r="R1642" s="114">
        <v>-0.72871329827062348</v>
      </c>
      <c r="S1642" s="114">
        <v>0.26500612045439664</v>
      </c>
      <c r="T1642" s="114">
        <v>-0.72269056332662829</v>
      </c>
      <c r="U1642" s="114">
        <v>-1.8881186393848888</v>
      </c>
      <c r="V1642" s="114">
        <v>0.14581552939214462</v>
      </c>
      <c r="W1642" s="36">
        <v>0.49968265288786962</v>
      </c>
    </row>
    <row r="1643" spans="1:23" ht="19">
      <c r="A1643" s="81">
        <v>641</v>
      </c>
      <c r="B1643" s="114">
        <v>8.4108407746450897E-2</v>
      </c>
      <c r="C1643" s="114">
        <v>0.22479295080995909</v>
      </c>
      <c r="D1643" s="114">
        <v>0.78302159746584787</v>
      </c>
      <c r="E1643" s="114">
        <v>0.42770323143192046</v>
      </c>
      <c r="F1643" s="114">
        <v>0.73365539440938288</v>
      </c>
      <c r="G1643" s="114">
        <v>0.48117533215884323</v>
      </c>
      <c r="H1643" s="114">
        <v>0.72179726878270256</v>
      </c>
      <c r="I1643" s="114">
        <v>0.61225143849732588</v>
      </c>
      <c r="J1643" s="114">
        <v>0.64484709733741052</v>
      </c>
      <c r="K1643" s="44">
        <v>0.26705598051870694</v>
      </c>
      <c r="M1643" s="37">
        <v>641</v>
      </c>
      <c r="N1643" s="114" cm="1">
        <f t="array" ref="N1643:W1643">(TRANSPOSE(MMULT(幕後結果!$AB$37:$AK$46, TRANSPOSE(N642:W642))))</f>
        <v>3.4553382810447952E-2</v>
      </c>
      <c r="O1643" s="114">
        <v>0.41286698418972584</v>
      </c>
      <c r="P1643" s="114">
        <v>-0.32902680712502974</v>
      </c>
      <c r="Q1643" s="114">
        <v>-1.4740656875632878</v>
      </c>
      <c r="R1643" s="114">
        <v>0.1929476205338993</v>
      </c>
      <c r="S1643" s="114">
        <v>0.59109651390327145</v>
      </c>
      <c r="T1643" s="114">
        <v>0.24664763969613493</v>
      </c>
      <c r="U1643" s="114">
        <v>-0.5324636624651794</v>
      </c>
      <c r="V1643" s="114">
        <v>0.93600387923985373</v>
      </c>
      <c r="W1643" s="36">
        <v>-4.8390217695432336E-2</v>
      </c>
    </row>
    <row r="1644" spans="1:23" ht="19">
      <c r="A1644" s="81">
        <v>642</v>
      </c>
      <c r="B1644" s="114">
        <v>0.65611631594699293</v>
      </c>
      <c r="C1644" s="114">
        <v>0.33828826292888214</v>
      </c>
      <c r="D1644" s="114">
        <v>0.36291738248683458</v>
      </c>
      <c r="E1644" s="114">
        <v>0.16352096187226883</v>
      </c>
      <c r="F1644" s="114">
        <v>0.25505106662227539</v>
      </c>
      <c r="G1644" s="114">
        <v>0.45743695603058576</v>
      </c>
      <c r="H1644" s="114">
        <v>0.99283766416466568</v>
      </c>
      <c r="I1644" s="114">
        <v>0.26327108034660651</v>
      </c>
      <c r="J1644" s="114">
        <v>0.63945735123438485</v>
      </c>
      <c r="K1644" s="44">
        <v>0.35116804389838419</v>
      </c>
      <c r="M1644" s="37">
        <v>642</v>
      </c>
      <c r="N1644" s="114" cm="1">
        <f t="array" ref="N1644:W1644">(TRANSPOSE(MMULT(幕後結果!$AB$37:$AK$46, TRANSPOSE(N643:W643))))</f>
        <v>0.72019326242653214</v>
      </c>
      <c r="O1644" s="114">
        <v>2.3359564444686169</v>
      </c>
      <c r="P1644" s="114">
        <v>-0.32760129850057862</v>
      </c>
      <c r="Q1644" s="114">
        <v>0.38702206113203025</v>
      </c>
      <c r="R1644" s="114">
        <v>0.4791091347531406</v>
      </c>
      <c r="S1644" s="114">
        <v>-1.0308054395193547</v>
      </c>
      <c r="T1644" s="114">
        <v>0.59261499329503842</v>
      </c>
      <c r="U1644" s="114">
        <v>1.1446046794570335</v>
      </c>
      <c r="V1644" s="114">
        <v>0.70162844024811344</v>
      </c>
      <c r="W1644" s="36">
        <v>1.9729960861133184</v>
      </c>
    </row>
    <row r="1645" spans="1:23" ht="19">
      <c r="A1645" s="81">
        <v>643</v>
      </c>
      <c r="B1645" s="114">
        <v>0.59016219722949192</v>
      </c>
      <c r="C1645" s="114">
        <v>0.39053200462561666</v>
      </c>
      <c r="D1645" s="114">
        <v>0.24786234173839561</v>
      </c>
      <c r="E1645" s="114">
        <v>9.1221889289913038E-2</v>
      </c>
      <c r="F1645" s="114">
        <v>0.9327206553315146</v>
      </c>
      <c r="G1645" s="114">
        <v>0.34888420635773598</v>
      </c>
      <c r="H1645" s="114">
        <v>0.29160259257110743</v>
      </c>
      <c r="I1645" s="114">
        <v>0.71895978785085823</v>
      </c>
      <c r="J1645" s="114">
        <v>0.13097637301335774</v>
      </c>
      <c r="K1645" s="44">
        <v>0.58669270468823065</v>
      </c>
      <c r="M1645" s="37">
        <v>643</v>
      </c>
      <c r="N1645" s="114" cm="1">
        <f t="array" ref="N1645:W1645">(TRANSPOSE(MMULT(幕後結果!$AB$37:$AK$46, TRANSPOSE(N644:W644))))</f>
        <v>3.2651885250822923E-2</v>
      </c>
      <c r="O1645" s="114">
        <v>-0.15968309900893635</v>
      </c>
      <c r="P1645" s="114">
        <v>0.19981032028293688</v>
      </c>
      <c r="Q1645" s="114">
        <v>-1.1215486811031676</v>
      </c>
      <c r="R1645" s="114">
        <v>1.23453235469783</v>
      </c>
      <c r="S1645" s="114">
        <v>-0.37982831312375587</v>
      </c>
      <c r="T1645" s="114">
        <v>5.2678688267056129E-2</v>
      </c>
      <c r="U1645" s="114">
        <v>-1.1825401126193795</v>
      </c>
      <c r="V1645" s="114">
        <v>0.70174375946190359</v>
      </c>
      <c r="W1645" s="36">
        <v>0.55006495211379547</v>
      </c>
    </row>
    <row r="1646" spans="1:23" ht="19">
      <c r="A1646" s="81">
        <v>644</v>
      </c>
      <c r="B1646" s="114">
        <v>0.36118368781641963</v>
      </c>
      <c r="C1646" s="114">
        <v>0.42135859775336604</v>
      </c>
      <c r="D1646" s="114">
        <v>0.36126827702971243</v>
      </c>
      <c r="E1646" s="114">
        <v>1.7067368885237411E-2</v>
      </c>
      <c r="F1646" s="114">
        <v>0.96381363667233333</v>
      </c>
      <c r="G1646" s="114">
        <v>0.64838964823730971</v>
      </c>
      <c r="H1646" s="114">
        <v>0.91959454507855742</v>
      </c>
      <c r="I1646" s="114">
        <v>0.44780455159987365</v>
      </c>
      <c r="J1646" s="114">
        <v>0.32205749487193702</v>
      </c>
      <c r="K1646" s="44">
        <v>0.71707970707092006</v>
      </c>
      <c r="M1646" s="37">
        <v>644</v>
      </c>
      <c r="N1646" s="114" cm="1">
        <f t="array" ref="N1646:W1646">(TRANSPOSE(MMULT(幕後結果!$AB$37:$AK$46, TRANSPOSE(N645:W645))))</f>
        <v>2.5565421842066747</v>
      </c>
      <c r="O1646" s="114">
        <v>-0.23054395750173259</v>
      </c>
      <c r="P1646" s="114">
        <v>0.89381206451683259</v>
      </c>
      <c r="Q1646" s="114">
        <v>0.93394466970314838</v>
      </c>
      <c r="R1646" s="114">
        <v>2.2334907986277215</v>
      </c>
      <c r="S1646" s="114">
        <v>1.4497288213770223</v>
      </c>
      <c r="T1646" s="114">
        <v>1.5048485425238487</v>
      </c>
      <c r="U1646" s="114">
        <v>2.3295534239833025</v>
      </c>
      <c r="V1646" s="114">
        <v>1.3449474913229844</v>
      </c>
      <c r="W1646" s="36">
        <v>0.45689109786561444</v>
      </c>
    </row>
    <row r="1647" spans="1:23" ht="19">
      <c r="A1647" s="81">
        <v>645</v>
      </c>
      <c r="B1647" s="114">
        <v>0.1431948131794456</v>
      </c>
      <c r="C1647" s="114">
        <v>0.99682074988929004</v>
      </c>
      <c r="D1647" s="114">
        <v>0.40165288245791642</v>
      </c>
      <c r="E1647" s="114">
        <v>0.94172908524329069</v>
      </c>
      <c r="F1647" s="114">
        <v>0.74183674813534828</v>
      </c>
      <c r="G1647" s="114">
        <v>0.28154067788995607</v>
      </c>
      <c r="H1647" s="114">
        <v>0.44808293017111067</v>
      </c>
      <c r="I1647" s="114">
        <v>0.69646753353231428</v>
      </c>
      <c r="J1647" s="114">
        <v>0.35589524479871848</v>
      </c>
      <c r="K1647" s="44">
        <v>0.95317379303321892</v>
      </c>
      <c r="M1647" s="37">
        <v>645</v>
      </c>
      <c r="N1647" s="114" cm="1">
        <f t="array" ref="N1647:W1647">(TRANSPOSE(MMULT(幕後結果!$AB$37:$AK$46, TRANSPOSE(N646:W646))))</f>
        <v>-0.64860937639797522</v>
      </c>
      <c r="O1647" s="114">
        <v>1.6972588609585801</v>
      </c>
      <c r="P1647" s="114">
        <v>1.5678290198795148</v>
      </c>
      <c r="Q1647" s="114">
        <v>-0.20263985969517595</v>
      </c>
      <c r="R1647" s="114">
        <v>0.47637766749677246</v>
      </c>
      <c r="S1647" s="114">
        <v>-0.57204629286158404</v>
      </c>
      <c r="T1647" s="114">
        <v>0.39913081407947004</v>
      </c>
      <c r="U1647" s="114">
        <v>0.87862978871284048</v>
      </c>
      <c r="V1647" s="114">
        <v>0.61308135510616957</v>
      </c>
      <c r="W1647" s="36">
        <v>0.63217145023167776</v>
      </c>
    </row>
    <row r="1648" spans="1:23" ht="19">
      <c r="A1648" s="81">
        <v>646</v>
      </c>
      <c r="B1648" s="114">
        <v>0.30024290977338652</v>
      </c>
      <c r="C1648" s="114">
        <v>0.64661673265786201</v>
      </c>
      <c r="D1648" s="114">
        <v>0.60207663522128163</v>
      </c>
      <c r="E1648" s="114">
        <v>0.79657090976180056</v>
      </c>
      <c r="F1648" s="114">
        <v>0.18567557963976289</v>
      </c>
      <c r="G1648" s="114">
        <v>0.20593226397503916</v>
      </c>
      <c r="H1648" s="114">
        <v>0.73275786776359997</v>
      </c>
      <c r="I1648" s="114">
        <v>8.8248553810608144E-3</v>
      </c>
      <c r="J1648" s="114">
        <v>0.45680883546531614</v>
      </c>
      <c r="K1648" s="44">
        <v>0.16076970224621934</v>
      </c>
      <c r="M1648" s="37">
        <v>646</v>
      </c>
      <c r="N1648" s="114" cm="1">
        <f t="array" ref="N1648:W1648">(TRANSPOSE(MMULT(幕後結果!$AB$37:$AK$46, TRANSPOSE(N647:W647))))</f>
        <v>-1.1864782381405454</v>
      </c>
      <c r="O1648" s="114">
        <v>1.0852693619123555</v>
      </c>
      <c r="P1648" s="114">
        <v>0.28687100279632216</v>
      </c>
      <c r="Q1648" s="114">
        <v>-0.87773403609420786</v>
      </c>
      <c r="R1648" s="114">
        <v>1.8814156965871827</v>
      </c>
      <c r="S1648" s="114">
        <v>0.64962495285480593</v>
      </c>
      <c r="T1648" s="114">
        <v>1.0740567507663434</v>
      </c>
      <c r="U1648" s="114">
        <v>1.6238369135504183</v>
      </c>
      <c r="V1648" s="114">
        <v>1.0846455374847794</v>
      </c>
      <c r="W1648" s="36">
        <v>0.56701303259011515</v>
      </c>
    </row>
    <row r="1649" spans="1:23" ht="19">
      <c r="A1649" s="81">
        <v>647</v>
      </c>
      <c r="B1649" s="114">
        <v>0.90362836615847031</v>
      </c>
      <c r="C1649" s="114">
        <v>0.52658657324645985</v>
      </c>
      <c r="D1649" s="114">
        <v>0.81698675799795928</v>
      </c>
      <c r="E1649" s="114">
        <v>0.490866359449458</v>
      </c>
      <c r="F1649" s="114">
        <v>0.74721176469063688</v>
      </c>
      <c r="G1649" s="114">
        <v>0.69624144113249398</v>
      </c>
      <c r="H1649" s="114">
        <v>0.94566476288427359</v>
      </c>
      <c r="I1649" s="114">
        <v>0.24116324720573412</v>
      </c>
      <c r="J1649" s="114">
        <v>0.91181690883240618</v>
      </c>
      <c r="K1649" s="44">
        <v>0.8623752948029404</v>
      </c>
      <c r="M1649" s="37">
        <v>647</v>
      </c>
      <c r="N1649" s="114" cm="1">
        <f t="array" ref="N1649:W1649">(TRANSPOSE(MMULT(幕後結果!$AB$37:$AK$46, TRANSPOSE(N648:W648))))</f>
        <v>-0.46566815113807158</v>
      </c>
      <c r="O1649" s="114">
        <v>2.1575690166535146</v>
      </c>
      <c r="P1649" s="114">
        <v>0.91788224340452984</v>
      </c>
      <c r="Q1649" s="114">
        <v>-0.52760105682460967</v>
      </c>
      <c r="R1649" s="114">
        <v>0.21185767511030948</v>
      </c>
      <c r="S1649" s="114">
        <v>1.711125435475974</v>
      </c>
      <c r="T1649" s="114">
        <v>2.3986068130808627</v>
      </c>
      <c r="U1649" s="114">
        <v>-0.67871859030606319</v>
      </c>
      <c r="V1649" s="114">
        <v>1.8588068124141397</v>
      </c>
      <c r="W1649" s="36">
        <v>0.59397722628663618</v>
      </c>
    </row>
    <row r="1650" spans="1:23" ht="19">
      <c r="A1650" s="81">
        <v>648</v>
      </c>
      <c r="B1650" s="114">
        <v>2.2325445073509309E-2</v>
      </c>
      <c r="C1650" s="114">
        <v>0.62029316258337897</v>
      </c>
      <c r="D1650" s="114">
        <v>0.29893388354827199</v>
      </c>
      <c r="E1650" s="114">
        <v>0.7564336709653785</v>
      </c>
      <c r="F1650" s="114">
        <v>0.2253642417519881</v>
      </c>
      <c r="G1650" s="114">
        <v>0.10920810987311991</v>
      </c>
      <c r="H1650" s="114">
        <v>0.68266724173083193</v>
      </c>
      <c r="I1650" s="114">
        <v>0.40483566296896978</v>
      </c>
      <c r="J1650" s="114">
        <v>0.98005013936562113</v>
      </c>
      <c r="K1650" s="44">
        <v>0.78266893030354479</v>
      </c>
      <c r="M1650" s="37">
        <v>648</v>
      </c>
      <c r="N1650" s="114" cm="1">
        <f t="array" ref="N1650:W1650">(TRANSPOSE(MMULT(幕後結果!$AB$37:$AK$46, TRANSPOSE(N649:W649))))</f>
        <v>-0.87531586653150317</v>
      </c>
      <c r="O1650" s="114">
        <v>0.29370763940856631</v>
      </c>
      <c r="P1650" s="114">
        <v>-0.41207026771983357</v>
      </c>
      <c r="Q1650" s="114">
        <v>1.6317331097142596</v>
      </c>
      <c r="R1650" s="114">
        <v>-0.11172537579958583</v>
      </c>
      <c r="S1650" s="114">
        <v>-1.1499203098263471</v>
      </c>
      <c r="T1650" s="114">
        <v>-0.28646303910931575</v>
      </c>
      <c r="U1650" s="114">
        <v>-0.13693429138061208</v>
      </c>
      <c r="V1650" s="114">
        <v>-1.0094460033208978</v>
      </c>
      <c r="W1650" s="36">
        <v>-0.95926913370290601</v>
      </c>
    </row>
    <row r="1651" spans="1:23" ht="19">
      <c r="A1651" s="81">
        <v>649</v>
      </c>
      <c r="B1651" s="114">
        <v>0.56961967455085527</v>
      </c>
      <c r="C1651" s="114">
        <v>0.4026570076140934</v>
      </c>
      <c r="D1651" s="114">
        <v>0.90132681039988949</v>
      </c>
      <c r="E1651" s="114">
        <v>0.94658989994568454</v>
      </c>
      <c r="F1651" s="114">
        <v>0.46359229657065271</v>
      </c>
      <c r="G1651" s="114">
        <v>0.80046465539933132</v>
      </c>
      <c r="H1651" s="114">
        <v>0.18341172852631904</v>
      </c>
      <c r="I1651" s="114">
        <v>0.47984865919163844</v>
      </c>
      <c r="J1651" s="114">
        <v>0.34055549121176187</v>
      </c>
      <c r="K1651" s="44">
        <v>0.12023839806743619</v>
      </c>
      <c r="M1651" s="37">
        <v>649</v>
      </c>
      <c r="N1651" s="114" cm="1">
        <f t="array" ref="N1651:W1651">(TRANSPOSE(MMULT(幕後結果!$AB$37:$AK$46, TRANSPOSE(N650:W650))))</f>
        <v>-1.0266499953686219</v>
      </c>
      <c r="O1651" s="114">
        <v>0.57251929164402049</v>
      </c>
      <c r="P1651" s="114">
        <v>0.64337236641094575</v>
      </c>
      <c r="Q1651" s="114">
        <v>5.4634163813042314E-2</v>
      </c>
      <c r="R1651" s="114">
        <v>-1.2152998659989875</v>
      </c>
      <c r="S1651" s="114">
        <v>1.5947509740944863</v>
      </c>
      <c r="T1651" s="114">
        <v>-0.37857173064219218</v>
      </c>
      <c r="U1651" s="114">
        <v>0.74944329484940675</v>
      </c>
      <c r="V1651" s="114">
        <v>-1.1299174990554854</v>
      </c>
      <c r="W1651" s="36">
        <v>-0.5658055936861629</v>
      </c>
    </row>
    <row r="1652" spans="1:23" ht="19">
      <c r="A1652" s="81">
        <v>650</v>
      </c>
      <c r="B1652" s="114">
        <v>0.81063468918134429</v>
      </c>
      <c r="C1652" s="114">
        <v>0.40307100095669823</v>
      </c>
      <c r="D1652" s="114">
        <v>0.71918904264788552</v>
      </c>
      <c r="E1652" s="114">
        <v>0.65222773676055734</v>
      </c>
      <c r="F1652" s="114">
        <v>0.60909271849532498</v>
      </c>
      <c r="G1652" s="114">
        <v>0.80211851980567173</v>
      </c>
      <c r="H1652" s="114">
        <v>0.4802803650805858</v>
      </c>
      <c r="I1652" s="114">
        <v>0.77206505228142941</v>
      </c>
      <c r="J1652" s="114">
        <v>0.56590547138490854</v>
      </c>
      <c r="K1652" s="44">
        <v>6.4954983987645099E-2</v>
      </c>
      <c r="M1652" s="37">
        <v>650</v>
      </c>
      <c r="N1652" s="114" cm="1">
        <f t="array" ref="N1652:W1652">(TRANSPOSE(MMULT(幕後結果!$AB$37:$AK$46, TRANSPOSE(N651:W651))))</f>
        <v>-0.91208141098753504</v>
      </c>
      <c r="O1652" s="114">
        <v>-0.6782534502905484</v>
      </c>
      <c r="P1652" s="114">
        <v>-0.52567756942592525</v>
      </c>
      <c r="Q1652" s="114">
        <v>0.27934889979685612</v>
      </c>
      <c r="R1652" s="114">
        <v>-1.7157145955252155</v>
      </c>
      <c r="S1652" s="114">
        <v>-0.26877269197942089</v>
      </c>
      <c r="T1652" s="114">
        <v>0.25408986965017361</v>
      </c>
      <c r="U1652" s="114">
        <v>1.1747190343937219</v>
      </c>
      <c r="V1652" s="114">
        <v>-3.0088139845941955</v>
      </c>
      <c r="W1652" s="36">
        <v>-0.3021573677753906</v>
      </c>
    </row>
    <row r="1653" spans="1:23" ht="19">
      <c r="A1653" s="81">
        <v>651</v>
      </c>
      <c r="B1653" s="114">
        <v>0.78917091743758427</v>
      </c>
      <c r="C1653" s="114">
        <v>0.79239481476578932</v>
      </c>
      <c r="D1653" s="114">
        <v>0.53929096032997825</v>
      </c>
      <c r="E1653" s="114">
        <v>0.95651857796772943</v>
      </c>
      <c r="F1653" s="114">
        <v>4.2251239973733368E-2</v>
      </c>
      <c r="G1653" s="114">
        <v>0.88679471206468441</v>
      </c>
      <c r="H1653" s="114">
        <v>0.50588917238661324</v>
      </c>
      <c r="I1653" s="114">
        <v>0.70754815033899932</v>
      </c>
      <c r="J1653" s="114">
        <v>0.31606873846830497</v>
      </c>
      <c r="K1653" s="44">
        <v>0.95190117731378732</v>
      </c>
      <c r="M1653" s="37">
        <v>651</v>
      </c>
      <c r="N1653" s="114" cm="1">
        <f t="array" ref="N1653:W1653">(TRANSPOSE(MMULT(幕後結果!$AB$37:$AK$46, TRANSPOSE(N652:W652))))</f>
        <v>1.0843591890853765</v>
      </c>
      <c r="O1653" s="114">
        <v>0.56421639869872764</v>
      </c>
      <c r="P1653" s="114">
        <v>-0.99026347725910258</v>
      </c>
      <c r="Q1653" s="114">
        <v>2.125247847998653</v>
      </c>
      <c r="R1653" s="114">
        <v>1.1778168255542618</v>
      </c>
      <c r="S1653" s="114">
        <v>-1.0870075885303525</v>
      </c>
      <c r="T1653" s="114">
        <v>1.0206902562065054</v>
      </c>
      <c r="U1653" s="114">
        <v>1.9292475327558387</v>
      </c>
      <c r="V1653" s="114">
        <v>-0.97458467235268742</v>
      </c>
      <c r="W1653" s="36">
        <v>-0.52388694781966949</v>
      </c>
    </row>
    <row r="1654" spans="1:23" ht="19">
      <c r="A1654" s="81">
        <v>652</v>
      </c>
      <c r="B1654" s="114">
        <v>0.35478924524544286</v>
      </c>
      <c r="C1654" s="114">
        <v>9.2681239923729564E-2</v>
      </c>
      <c r="D1654" s="114">
        <v>0.7054277896071286</v>
      </c>
      <c r="E1654" s="114">
        <v>4.8904894555452438E-2</v>
      </c>
      <c r="F1654" s="114">
        <v>0.35959861055241094</v>
      </c>
      <c r="G1654" s="114">
        <v>0.3100614669327677</v>
      </c>
      <c r="H1654" s="114">
        <v>0.68602372107737275</v>
      </c>
      <c r="I1654" s="114">
        <v>0.20992062525804234</v>
      </c>
      <c r="J1654" s="114">
        <v>0.50121475027453388</v>
      </c>
      <c r="K1654" s="44">
        <v>0.13158636271902613</v>
      </c>
      <c r="M1654" s="37">
        <v>652</v>
      </c>
      <c r="N1654" s="114" cm="1">
        <f t="array" ref="N1654:W1654">(TRANSPOSE(MMULT(幕後結果!$AB$37:$AK$46, TRANSPOSE(N653:W653))))</f>
        <v>1.2331386766163075</v>
      </c>
      <c r="O1654" s="114">
        <v>1.266604838232587</v>
      </c>
      <c r="P1654" s="114">
        <v>0.36028928019318868</v>
      </c>
      <c r="Q1654" s="114">
        <v>0.57245989925409035</v>
      </c>
      <c r="R1654" s="114">
        <v>-0.70639734471233095</v>
      </c>
      <c r="S1654" s="114">
        <v>-0.73662661669542628</v>
      </c>
      <c r="T1654" s="114">
        <v>-1.3399765018979926</v>
      </c>
      <c r="U1654" s="114">
        <v>-0.10541472073556923</v>
      </c>
      <c r="V1654" s="114">
        <v>0.19189188294712117</v>
      </c>
      <c r="W1654" s="36">
        <v>0.3958510756430022</v>
      </c>
    </row>
    <row r="1655" spans="1:23" ht="19">
      <c r="A1655" s="81">
        <v>653</v>
      </c>
      <c r="B1655" s="114">
        <v>1.9407896895907939E-2</v>
      </c>
      <c r="C1655" s="114">
        <v>0.11538908633316725</v>
      </c>
      <c r="D1655" s="114">
        <v>0.39980136091506258</v>
      </c>
      <c r="E1655" s="114">
        <v>1.6537665219416686E-2</v>
      </c>
      <c r="F1655" s="114">
        <v>6.1728197100346938E-2</v>
      </c>
      <c r="G1655" s="114">
        <v>0.8525984776780382</v>
      </c>
      <c r="H1655" s="114">
        <v>0.5810668386586042</v>
      </c>
      <c r="I1655" s="114">
        <v>2.6629885020973854E-2</v>
      </c>
      <c r="J1655" s="114">
        <v>0.75674337173792572</v>
      </c>
      <c r="K1655" s="44">
        <v>0.11407122576248607</v>
      </c>
      <c r="M1655" s="37">
        <v>653</v>
      </c>
      <c r="N1655" s="114" cm="1">
        <f t="array" ref="N1655:W1655">(TRANSPOSE(MMULT(幕後結果!$AB$37:$AK$46, TRANSPOSE(N654:W654))))</f>
        <v>0.93500510140543658</v>
      </c>
      <c r="O1655" s="114">
        <v>2.5292034395602313E-2</v>
      </c>
      <c r="P1655" s="114">
        <v>0.53568783359941907</v>
      </c>
      <c r="Q1655" s="114">
        <v>0.38873612328208745</v>
      </c>
      <c r="R1655" s="114">
        <v>0.98743406187220939</v>
      </c>
      <c r="S1655" s="114">
        <v>-0.43691968861750996</v>
      </c>
      <c r="T1655" s="114">
        <v>0.31741756356705231</v>
      </c>
      <c r="U1655" s="114">
        <v>0.49495350009742856</v>
      </c>
      <c r="V1655" s="114">
        <v>0.29414620605461639</v>
      </c>
      <c r="W1655" s="36">
        <v>-0.78488492553266398</v>
      </c>
    </row>
    <row r="1656" spans="1:23" ht="19">
      <c r="A1656" s="81">
        <v>654</v>
      </c>
      <c r="B1656" s="114">
        <v>0.37363229918389251</v>
      </c>
      <c r="C1656" s="114">
        <v>5.2664658778925899E-2</v>
      </c>
      <c r="D1656" s="114">
        <v>0.38537587501731796</v>
      </c>
      <c r="E1656" s="114">
        <v>0.61725518640180366</v>
      </c>
      <c r="F1656" s="114">
        <v>0.6026115956046485</v>
      </c>
      <c r="G1656" s="114">
        <v>0.71215668161381385</v>
      </c>
      <c r="H1656" s="114">
        <v>0.41125468463577164</v>
      </c>
      <c r="I1656" s="114">
        <v>0.83305124909701611</v>
      </c>
      <c r="J1656" s="114">
        <v>0.33014499180705337</v>
      </c>
      <c r="K1656" s="44">
        <v>0.71410586531204934</v>
      </c>
      <c r="M1656" s="37">
        <v>654</v>
      </c>
      <c r="N1656" s="114" cm="1">
        <f t="array" ref="N1656:W1656">(TRANSPOSE(MMULT(幕後結果!$AB$37:$AK$46, TRANSPOSE(N655:W655))))</f>
        <v>-0.2609914713470764</v>
      </c>
      <c r="O1656" s="114">
        <v>0.7801128015926786</v>
      </c>
      <c r="P1656" s="114">
        <v>1.5822938766391623</v>
      </c>
      <c r="Q1656" s="114">
        <v>-0.93758347695757838</v>
      </c>
      <c r="R1656" s="114">
        <v>-1.0114418485854948</v>
      </c>
      <c r="S1656" s="114">
        <v>-0.23388914512132369</v>
      </c>
      <c r="T1656" s="114">
        <v>-0.69946228137147004</v>
      </c>
      <c r="U1656" s="114">
        <v>0.27056630373335055</v>
      </c>
      <c r="V1656" s="114">
        <v>-1.2766804035228605</v>
      </c>
      <c r="W1656" s="36">
        <v>-0.57860311298868095</v>
      </c>
    </row>
    <row r="1657" spans="1:23" ht="19">
      <c r="A1657" s="81">
        <v>655</v>
      </c>
      <c r="B1657" s="114">
        <v>0.71247230955180507</v>
      </c>
      <c r="C1657" s="114">
        <v>0.99275681699799501</v>
      </c>
      <c r="D1657" s="114">
        <v>0.959719440214861</v>
      </c>
      <c r="E1657" s="114">
        <v>0.67782108712394495</v>
      </c>
      <c r="F1657" s="114">
        <v>0.22271888096575765</v>
      </c>
      <c r="G1657" s="114">
        <v>0.11882339151734755</v>
      </c>
      <c r="H1657" s="114">
        <v>0.54516503667566441</v>
      </c>
      <c r="I1657" s="114">
        <v>0.43289101464642865</v>
      </c>
      <c r="J1657" s="114">
        <v>7.5420514031936392E-3</v>
      </c>
      <c r="K1657" s="44">
        <v>0.61998267021140041</v>
      </c>
      <c r="M1657" s="37">
        <v>655</v>
      </c>
      <c r="N1657" s="114" cm="1">
        <f t="array" ref="N1657:W1657">(TRANSPOSE(MMULT(幕後結果!$AB$37:$AK$46, TRANSPOSE(N656:W656))))</f>
        <v>-0.16195086407702614</v>
      </c>
      <c r="O1657" s="114">
        <v>-7.9907368278588534E-2</v>
      </c>
      <c r="P1657" s="114">
        <v>0.92155497671545328</v>
      </c>
      <c r="Q1657" s="114">
        <v>1.4427511976899621</v>
      </c>
      <c r="R1657" s="114">
        <v>0.66141328582462022</v>
      </c>
      <c r="S1657" s="114">
        <v>-0.56878468236481861</v>
      </c>
      <c r="T1657" s="114">
        <v>0.31698426724172402</v>
      </c>
      <c r="U1657" s="114">
        <v>0.17269066522845633</v>
      </c>
      <c r="V1657" s="114">
        <v>0.60727557522548981</v>
      </c>
      <c r="W1657" s="36">
        <v>0.20384119952588048</v>
      </c>
    </row>
    <row r="1658" spans="1:23" ht="19">
      <c r="A1658" s="81">
        <v>656</v>
      </c>
      <c r="B1658" s="114">
        <v>2.073603089628806E-2</v>
      </c>
      <c r="C1658" s="114">
        <v>0.63896700853896937</v>
      </c>
      <c r="D1658" s="114">
        <v>0.24571846768301886</v>
      </c>
      <c r="E1658" s="114">
        <v>1.3053906664827641E-2</v>
      </c>
      <c r="F1658" s="114">
        <v>0.73274980127650413</v>
      </c>
      <c r="G1658" s="114">
        <v>0.10218703646204852</v>
      </c>
      <c r="H1658" s="114">
        <v>0.91721540977208882</v>
      </c>
      <c r="I1658" s="114">
        <v>0.53618787499887288</v>
      </c>
      <c r="J1658" s="114">
        <v>0.10448757856790936</v>
      </c>
      <c r="K1658" s="44">
        <v>0.40380670295926913</v>
      </c>
      <c r="M1658" s="37">
        <v>656</v>
      </c>
      <c r="N1658" s="114" cm="1">
        <f t="array" ref="N1658:W1658">(TRANSPOSE(MMULT(幕後結果!$AB$37:$AK$46, TRANSPOSE(N657:W657))))</f>
        <v>0.86385542471725385</v>
      </c>
      <c r="O1658" s="114">
        <v>-0.63156189709002264</v>
      </c>
      <c r="P1658" s="114">
        <v>1.6351866884814275</v>
      </c>
      <c r="Q1658" s="114">
        <v>0.34116193510289383</v>
      </c>
      <c r="R1658" s="114">
        <v>-0.6040148265852745</v>
      </c>
      <c r="S1658" s="114">
        <v>-0.51695679799987082</v>
      </c>
      <c r="T1658" s="114">
        <v>0.60643348183798618</v>
      </c>
      <c r="U1658" s="114">
        <v>-0.66872204295416016</v>
      </c>
      <c r="V1658" s="114">
        <v>-1.1147794823998192</v>
      </c>
      <c r="W1658" s="36">
        <v>-0.69028884356200759</v>
      </c>
    </row>
    <row r="1659" spans="1:23" ht="19">
      <c r="A1659" s="81">
        <v>657</v>
      </c>
      <c r="B1659" s="114">
        <v>0.64049829696108795</v>
      </c>
      <c r="C1659" s="114">
        <v>0.13057521319332976</v>
      </c>
      <c r="D1659" s="114">
        <v>0.68067096155717755</v>
      </c>
      <c r="E1659" s="114">
        <v>0.81134821600366469</v>
      </c>
      <c r="F1659" s="114">
        <v>0.50429186615329868</v>
      </c>
      <c r="G1659" s="114">
        <v>0.36075016727036391</v>
      </c>
      <c r="H1659" s="114">
        <v>0.70981332468956437</v>
      </c>
      <c r="I1659" s="114">
        <v>0.28243105477783614</v>
      </c>
      <c r="J1659" s="114">
        <v>0.15765522780907459</v>
      </c>
      <c r="K1659" s="44">
        <v>0.59589970250449054</v>
      </c>
      <c r="M1659" s="37">
        <v>657</v>
      </c>
      <c r="N1659" s="114" cm="1">
        <f t="array" ref="N1659:W1659">(TRANSPOSE(MMULT(幕後結果!$AB$37:$AK$46, TRANSPOSE(N658:W658))))</f>
        <v>0.46992571030325475</v>
      </c>
      <c r="O1659" s="114">
        <v>-0.52491222453282504</v>
      </c>
      <c r="P1659" s="114">
        <v>-1.0719570217676324</v>
      </c>
      <c r="Q1659" s="114">
        <v>-0.92769046391560261</v>
      </c>
      <c r="R1659" s="114">
        <v>-0.59107923052219746</v>
      </c>
      <c r="S1659" s="114">
        <v>-0.54185480483876358</v>
      </c>
      <c r="T1659" s="114">
        <v>-0.25919911384710337</v>
      </c>
      <c r="U1659" s="114">
        <v>-0.16826673931956992</v>
      </c>
      <c r="V1659" s="114">
        <v>-1.6548871856456489</v>
      </c>
      <c r="W1659" s="36">
        <v>-0.80192288631482211</v>
      </c>
    </row>
    <row r="1660" spans="1:23" ht="19">
      <c r="A1660" s="81">
        <v>658</v>
      </c>
      <c r="B1660" s="114">
        <v>0.47438089975101727</v>
      </c>
      <c r="C1660" s="114">
        <v>0.47591000963169861</v>
      </c>
      <c r="D1660" s="114">
        <v>0.24393946671771483</v>
      </c>
      <c r="E1660" s="114">
        <v>0.30218399280498054</v>
      </c>
      <c r="F1660" s="114">
        <v>0.60008423849151149</v>
      </c>
      <c r="G1660" s="114">
        <v>0.81673090143077176</v>
      </c>
      <c r="H1660" s="114">
        <v>0.29068020491606483</v>
      </c>
      <c r="I1660" s="114">
        <v>0.37139483828074327</v>
      </c>
      <c r="J1660" s="114">
        <v>4.1938390785464907E-2</v>
      </c>
      <c r="K1660" s="44">
        <v>0.79819148670324713</v>
      </c>
      <c r="M1660" s="37">
        <v>658</v>
      </c>
      <c r="N1660" s="114" cm="1">
        <f t="array" ref="N1660:W1660">(TRANSPOSE(MMULT(幕後結果!$AB$37:$AK$46, TRANSPOSE(N659:W659))))</f>
        <v>1.6198122746551515</v>
      </c>
      <c r="O1660" s="114">
        <v>-1.0924737004996694</v>
      </c>
      <c r="P1660" s="114">
        <v>0.12786806502025722</v>
      </c>
      <c r="Q1660" s="114">
        <v>-0.69611713063349079</v>
      </c>
      <c r="R1660" s="114">
        <v>0.10382267161511861</v>
      </c>
      <c r="S1660" s="114">
        <v>0.5125089836897776</v>
      </c>
      <c r="T1660" s="114">
        <v>-8.5851886261854304E-2</v>
      </c>
      <c r="U1660" s="114">
        <v>0.29644112974738973</v>
      </c>
      <c r="V1660" s="114">
        <v>0.17888473177030473</v>
      </c>
      <c r="W1660" s="36">
        <v>-0.64058731546367986</v>
      </c>
    </row>
    <row r="1661" spans="1:23" ht="19">
      <c r="A1661" s="81">
        <v>659</v>
      </c>
      <c r="B1661" s="114">
        <v>0.21772546038657281</v>
      </c>
      <c r="C1661" s="114">
        <v>0.74601347451340971</v>
      </c>
      <c r="D1661" s="114">
        <v>0.48773820219804698</v>
      </c>
      <c r="E1661" s="114">
        <v>0.90798706897351322</v>
      </c>
      <c r="F1661" s="114">
        <v>0.26904731822474237</v>
      </c>
      <c r="G1661" s="114">
        <v>0.80344695631730367</v>
      </c>
      <c r="H1661" s="114">
        <v>0.45769490233957311</v>
      </c>
      <c r="I1661" s="114">
        <v>0.64017174775728769</v>
      </c>
      <c r="J1661" s="114">
        <v>0.58191038011959906</v>
      </c>
      <c r="K1661" s="44">
        <v>3.8307585138873668E-2</v>
      </c>
      <c r="M1661" s="37">
        <v>659</v>
      </c>
      <c r="N1661" s="114" cm="1">
        <f t="array" ref="N1661:W1661">(TRANSPOSE(MMULT(幕後結果!$AB$37:$AK$46, TRANSPOSE(N660:W660))))</f>
        <v>0.28090975811441488</v>
      </c>
      <c r="O1661" s="114">
        <v>0.58096191392232088</v>
      </c>
      <c r="P1661" s="114">
        <v>0.82239214977125008</v>
      </c>
      <c r="Q1661" s="114">
        <v>0.34066316057488655</v>
      </c>
      <c r="R1661" s="114">
        <v>-0.1306592183833048</v>
      </c>
      <c r="S1661" s="114">
        <v>-2.1970396829676631</v>
      </c>
      <c r="T1661" s="114">
        <v>1.0811966265079136</v>
      </c>
      <c r="U1661" s="114">
        <v>-0.32232983318369723</v>
      </c>
      <c r="V1661" s="114">
        <v>0.16195785226831344</v>
      </c>
      <c r="W1661" s="36">
        <v>-0.31584504424122428</v>
      </c>
    </row>
    <row r="1662" spans="1:23" ht="19">
      <c r="A1662" s="81">
        <v>660</v>
      </c>
      <c r="B1662" s="114">
        <v>0.96046067585648132</v>
      </c>
      <c r="C1662" s="114">
        <v>0.91412750152063671</v>
      </c>
      <c r="D1662" s="114">
        <v>0.82510633688504398</v>
      </c>
      <c r="E1662" s="114">
        <v>0.27201090830623764</v>
      </c>
      <c r="F1662" s="114">
        <v>0.71744380905859284</v>
      </c>
      <c r="G1662" s="114">
        <v>7.4427377864833888E-2</v>
      </c>
      <c r="H1662" s="114">
        <v>0.93372637567144956</v>
      </c>
      <c r="I1662" s="114">
        <v>0.56361792460936377</v>
      </c>
      <c r="J1662" s="114">
        <v>0.4834227378476148</v>
      </c>
      <c r="K1662" s="44">
        <v>0.63705022388066923</v>
      </c>
      <c r="M1662" s="37">
        <v>660</v>
      </c>
      <c r="N1662" s="114" cm="1">
        <f t="array" ref="N1662:W1662">(TRANSPOSE(MMULT(幕後結果!$AB$37:$AK$46, TRANSPOSE(N661:W661))))</f>
        <v>-0.20289940727144118</v>
      </c>
      <c r="O1662" s="114">
        <v>-0.49756859314105234</v>
      </c>
      <c r="P1662" s="114">
        <v>1.2718846430644433</v>
      </c>
      <c r="Q1662" s="114">
        <v>-0.21831069224529143</v>
      </c>
      <c r="R1662" s="114">
        <v>-0.70988103978617045</v>
      </c>
      <c r="S1662" s="114">
        <v>-1.002525956560153</v>
      </c>
      <c r="T1662" s="114">
        <v>-5.3122073112058202E-2</v>
      </c>
      <c r="U1662" s="114">
        <v>-0.44837100227281129</v>
      </c>
      <c r="V1662" s="114">
        <v>-0.70272852307047506</v>
      </c>
      <c r="W1662" s="36">
        <v>0.2720989228434843</v>
      </c>
    </row>
    <row r="1663" spans="1:23" ht="19">
      <c r="A1663" s="81">
        <v>661</v>
      </c>
      <c r="B1663" s="114">
        <v>0.13367181958671637</v>
      </c>
      <c r="C1663" s="114">
        <v>0.27344622158999443</v>
      </c>
      <c r="D1663" s="114">
        <v>0.59901005333534196</v>
      </c>
      <c r="E1663" s="114">
        <v>0.45143901173348788</v>
      </c>
      <c r="F1663" s="114">
        <v>0.95750286963207953</v>
      </c>
      <c r="G1663" s="114">
        <v>0.73936081190654002</v>
      </c>
      <c r="H1663" s="114">
        <v>7.8266265435844806E-2</v>
      </c>
      <c r="I1663" s="114">
        <v>0.15424970281223893</v>
      </c>
      <c r="J1663" s="114">
        <v>0.64700236859366256</v>
      </c>
      <c r="K1663" s="44">
        <v>0.11420585090544044</v>
      </c>
      <c r="M1663" s="37">
        <v>661</v>
      </c>
      <c r="N1663" s="114" cm="1">
        <f t="array" ref="N1663:W1663">(TRANSPOSE(MMULT(幕後結果!$AB$37:$AK$46, TRANSPOSE(N662:W662))))</f>
        <v>0.48190486806490557</v>
      </c>
      <c r="O1663" s="114">
        <v>1.7604009005690895</v>
      </c>
      <c r="P1663" s="114">
        <v>0.32479003968071729</v>
      </c>
      <c r="Q1663" s="114">
        <v>-0.32832375049171664</v>
      </c>
      <c r="R1663" s="114">
        <v>-0.96539459493927204</v>
      </c>
      <c r="S1663" s="114">
        <v>0.33992487416551875</v>
      </c>
      <c r="T1663" s="114">
        <v>-0.34463012046436803</v>
      </c>
      <c r="U1663" s="114">
        <v>0.36746251489753412</v>
      </c>
      <c r="V1663" s="114">
        <v>-0.55505936893086782</v>
      </c>
      <c r="W1663" s="36">
        <v>0.27656880245139448</v>
      </c>
    </row>
    <row r="1664" spans="1:23" ht="19">
      <c r="A1664" s="81">
        <v>662</v>
      </c>
      <c r="B1664" s="114">
        <v>9.4926026027737143E-2</v>
      </c>
      <c r="C1664" s="114">
        <v>0.29800000413657313</v>
      </c>
      <c r="D1664" s="114">
        <v>0.84076709745008893</v>
      </c>
      <c r="E1664" s="114">
        <v>0.26553576978973759</v>
      </c>
      <c r="F1664" s="114">
        <v>0.91377142000458411</v>
      </c>
      <c r="G1664" s="114">
        <v>6.3846044066242058E-2</v>
      </c>
      <c r="H1664" s="114">
        <v>0.37743570684609606</v>
      </c>
      <c r="I1664" s="114">
        <v>0.33953038704161242</v>
      </c>
      <c r="J1664" s="114">
        <v>0.57642307178770591</v>
      </c>
      <c r="K1664" s="44">
        <v>0.45542286621898764</v>
      </c>
      <c r="M1664" s="37">
        <v>662</v>
      </c>
      <c r="N1664" s="114" cm="1">
        <f t="array" ref="N1664:W1664">(TRANSPOSE(MMULT(幕後結果!$AB$37:$AK$46, TRANSPOSE(N663:W663))))</f>
        <v>-1.1413155405118063</v>
      </c>
      <c r="O1664" s="114">
        <v>-0.69088463468301842</v>
      </c>
      <c r="P1664" s="114">
        <v>-0.51519890706078653</v>
      </c>
      <c r="Q1664" s="114">
        <v>-0.84540831187010834</v>
      </c>
      <c r="R1664" s="114">
        <v>-2.2259498673969325</v>
      </c>
      <c r="S1664" s="114">
        <v>-1.9509530781279223</v>
      </c>
      <c r="T1664" s="114">
        <v>-0.90567427969166547</v>
      </c>
      <c r="U1664" s="114">
        <v>-1.4812081128720218</v>
      </c>
      <c r="V1664" s="114">
        <v>-0.17158594772048452</v>
      </c>
      <c r="W1664" s="36">
        <v>0.59941066515739927</v>
      </c>
    </row>
    <row r="1665" spans="1:23" ht="19">
      <c r="A1665" s="81">
        <v>663</v>
      </c>
      <c r="B1665" s="114">
        <v>6.7003800691534554E-2</v>
      </c>
      <c r="C1665" s="114">
        <v>0.54195214736220598</v>
      </c>
      <c r="D1665" s="114">
        <v>0.5001674739380686</v>
      </c>
      <c r="E1665" s="114">
        <v>0.8795256349972429</v>
      </c>
      <c r="F1665" s="114">
        <v>0.89986988889728314</v>
      </c>
      <c r="G1665" s="114">
        <v>0.3326943725833682</v>
      </c>
      <c r="H1665" s="114">
        <v>0.11796970208583302</v>
      </c>
      <c r="I1665" s="114">
        <v>0.62368330450970189</v>
      </c>
      <c r="J1665" s="114">
        <v>0.36262095639362002</v>
      </c>
      <c r="K1665" s="44">
        <v>0.27161589204161229</v>
      </c>
      <c r="M1665" s="37">
        <v>663</v>
      </c>
      <c r="N1665" s="114" cm="1">
        <f t="array" ref="N1665:W1665">(TRANSPOSE(MMULT(幕後結果!$AB$37:$AK$46, TRANSPOSE(N664:W664))))</f>
        <v>-0.63340135605386294</v>
      </c>
      <c r="O1665" s="114">
        <v>-1.5572220535573258</v>
      </c>
      <c r="P1665" s="114">
        <v>-0.25089143146086734</v>
      </c>
      <c r="Q1665" s="114">
        <v>-0.8410065675846623</v>
      </c>
      <c r="R1665" s="114">
        <v>-0.33431413729502862</v>
      </c>
      <c r="S1665" s="114">
        <v>0.55618902495454758</v>
      </c>
      <c r="T1665" s="114">
        <v>-0.51234794601295341</v>
      </c>
      <c r="U1665" s="114">
        <v>-0.93690757072855491</v>
      </c>
      <c r="V1665" s="114">
        <v>7.8206156651468933E-2</v>
      </c>
      <c r="W1665" s="36">
        <v>-1.0468778741831377</v>
      </c>
    </row>
    <row r="1666" spans="1:23" ht="19">
      <c r="A1666" s="81">
        <v>664</v>
      </c>
      <c r="B1666" s="114">
        <v>0.24967746131217372</v>
      </c>
      <c r="C1666" s="114">
        <v>0.47947407034674971</v>
      </c>
      <c r="D1666" s="114">
        <v>0.99832800257942456</v>
      </c>
      <c r="E1666" s="114">
        <v>0.60663180994937038</v>
      </c>
      <c r="F1666" s="114">
        <v>0.41810372163621667</v>
      </c>
      <c r="G1666" s="114">
        <v>0.8677005290875377</v>
      </c>
      <c r="H1666" s="114">
        <v>0.2315642479812885</v>
      </c>
      <c r="I1666" s="114">
        <v>0.21179071718689646</v>
      </c>
      <c r="J1666" s="114">
        <v>0.37446437321471815</v>
      </c>
      <c r="K1666" s="44">
        <v>0.99805055948010701</v>
      </c>
      <c r="M1666" s="37">
        <v>664</v>
      </c>
      <c r="N1666" s="114" cm="1">
        <f t="array" ref="N1666:W1666">(TRANSPOSE(MMULT(幕後結果!$AB$37:$AK$46, TRANSPOSE(N665:W665))))</f>
        <v>-0.5058665242712761</v>
      </c>
      <c r="O1666" s="114">
        <v>-0.29674748998193073</v>
      </c>
      <c r="P1666" s="114">
        <v>0.31695565224001943</v>
      </c>
      <c r="Q1666" s="114">
        <v>1.0839818873392393</v>
      </c>
      <c r="R1666" s="114">
        <v>-0.36692161664159489</v>
      </c>
      <c r="S1666" s="114">
        <v>-4.4406469184281906E-2</v>
      </c>
      <c r="T1666" s="114">
        <v>0.53635471945535851</v>
      </c>
      <c r="U1666" s="114">
        <v>1.0155086042963701</v>
      </c>
      <c r="V1666" s="114">
        <v>0.44254515269811723</v>
      </c>
      <c r="W1666" s="36">
        <v>-1.4891175518081438E-2</v>
      </c>
    </row>
    <row r="1667" spans="1:23" ht="19">
      <c r="A1667" s="81">
        <v>665</v>
      </c>
      <c r="B1667" s="114">
        <v>0.35280880709760165</v>
      </c>
      <c r="C1667" s="114">
        <v>0.61506724550827574</v>
      </c>
      <c r="D1667" s="114">
        <v>0.67048198016521687</v>
      </c>
      <c r="E1667" s="114">
        <v>0.7386432593022576</v>
      </c>
      <c r="F1667" s="114">
        <v>0.79379368258742455</v>
      </c>
      <c r="G1667" s="114">
        <v>8.9856059797789989E-2</v>
      </c>
      <c r="H1667" s="114">
        <v>5.4068231948455114E-2</v>
      </c>
      <c r="I1667" s="114">
        <v>0.50954247536951436</v>
      </c>
      <c r="J1667" s="114">
        <v>4.9202784695711044E-2</v>
      </c>
      <c r="K1667" s="44">
        <v>0.6617230685775819</v>
      </c>
      <c r="M1667" s="37">
        <v>665</v>
      </c>
      <c r="N1667" s="114" cm="1">
        <f t="array" ref="N1667:W1667">(TRANSPOSE(MMULT(幕後結果!$AB$37:$AK$46, TRANSPOSE(N666:W666))))</f>
        <v>-0.13583878186585752</v>
      </c>
      <c r="O1667" s="114">
        <v>-0.44956484217153264</v>
      </c>
      <c r="P1667" s="114">
        <v>0.31678714564240118</v>
      </c>
      <c r="Q1667" s="114">
        <v>0.52299673273531233</v>
      </c>
      <c r="R1667" s="114">
        <v>-0.24261909183541258</v>
      </c>
      <c r="S1667" s="114">
        <v>0.17797085552507602</v>
      </c>
      <c r="T1667" s="114">
        <v>-0.89735586216374308</v>
      </c>
      <c r="U1667" s="114">
        <v>1.1157121546660294</v>
      </c>
      <c r="V1667" s="114">
        <v>-0.25264694825679962</v>
      </c>
      <c r="W1667" s="36">
        <v>0.95631508467452964</v>
      </c>
    </row>
    <row r="1668" spans="1:23" ht="19">
      <c r="A1668" s="81">
        <v>666</v>
      </c>
      <c r="B1668" s="114">
        <v>0.78367297769030952</v>
      </c>
      <c r="C1668" s="114">
        <v>0.36260877373389477</v>
      </c>
      <c r="D1668" s="114">
        <v>0.97525364551501759</v>
      </c>
      <c r="E1668" s="114">
        <v>0.96431044387802478</v>
      </c>
      <c r="F1668" s="114">
        <v>0.89173753385122123</v>
      </c>
      <c r="G1668" s="114">
        <v>0.44524005426847713</v>
      </c>
      <c r="H1668" s="114">
        <v>0.75087283394498172</v>
      </c>
      <c r="I1668" s="114">
        <v>0.25239533346736942</v>
      </c>
      <c r="J1668" s="114">
        <v>0.67224462063349977</v>
      </c>
      <c r="K1668" s="44">
        <v>0.1163311028013454</v>
      </c>
      <c r="M1668" s="37">
        <v>666</v>
      </c>
      <c r="N1668" s="114" cm="1">
        <f t="array" ref="N1668:W1668">(TRANSPOSE(MMULT(幕後結果!$AB$37:$AK$46, TRANSPOSE(N667:W667))))</f>
        <v>-1.8282294886889618</v>
      </c>
      <c r="O1668" s="114">
        <v>-0.27716878354140329</v>
      </c>
      <c r="P1668" s="114">
        <v>0.24961669374250972</v>
      </c>
      <c r="Q1668" s="114">
        <v>0.22444275209975564</v>
      </c>
      <c r="R1668" s="114">
        <v>1.1538357020670964</v>
      </c>
      <c r="S1668" s="114">
        <v>-0.22715835612318441</v>
      </c>
      <c r="T1668" s="114">
        <v>2.2913745020625838</v>
      </c>
      <c r="U1668" s="114">
        <v>0.28298912743948679</v>
      </c>
      <c r="V1668" s="114">
        <v>0.78549768520184937</v>
      </c>
      <c r="W1668" s="36">
        <v>-0.67528918281936545</v>
      </c>
    </row>
    <row r="1669" spans="1:23" ht="19">
      <c r="A1669" s="81">
        <v>667</v>
      </c>
      <c r="B1669" s="114">
        <v>0.39213729591836222</v>
      </c>
      <c r="C1669" s="114">
        <v>0.96102006992152411</v>
      </c>
      <c r="D1669" s="114">
        <v>1.7878125127190669E-2</v>
      </c>
      <c r="E1669" s="114">
        <v>8.9498963837285173E-2</v>
      </c>
      <c r="F1669" s="114">
        <v>6.7510693730588045E-4</v>
      </c>
      <c r="G1669" s="114">
        <v>0.35492595965969875</v>
      </c>
      <c r="H1669" s="114">
        <v>0.25016101777249156</v>
      </c>
      <c r="I1669" s="114">
        <v>7.0865161559059642E-2</v>
      </c>
      <c r="J1669" s="114">
        <v>0.90178870059161942</v>
      </c>
      <c r="K1669" s="44">
        <v>0.67991045871351696</v>
      </c>
      <c r="M1669" s="37">
        <v>667</v>
      </c>
      <c r="N1669" s="114" cm="1">
        <f t="array" ref="N1669:W1669">(TRANSPOSE(MMULT(幕後結果!$AB$37:$AK$46, TRANSPOSE(N668:W668))))</f>
        <v>2.4140700105633024</v>
      </c>
      <c r="O1669" s="114">
        <v>1.6608230392978711</v>
      </c>
      <c r="P1669" s="114">
        <v>0.83874938348309458</v>
      </c>
      <c r="Q1669" s="114">
        <v>1.4181225368177373</v>
      </c>
      <c r="R1669" s="114">
        <v>1.5640226445987344</v>
      </c>
      <c r="S1669" s="114">
        <v>0.72995269593318268</v>
      </c>
      <c r="T1669" s="114">
        <v>2.2491806355628654</v>
      </c>
      <c r="U1669" s="114">
        <v>1.280884415957134</v>
      </c>
      <c r="V1669" s="114">
        <v>0.7746255020127617</v>
      </c>
      <c r="W1669" s="36">
        <v>1.6134693868289036</v>
      </c>
    </row>
    <row r="1670" spans="1:23" ht="19">
      <c r="A1670" s="81">
        <v>668</v>
      </c>
      <c r="B1670" s="114">
        <v>0.26254120518616553</v>
      </c>
      <c r="C1670" s="114">
        <v>0.5970998550437574</v>
      </c>
      <c r="D1670" s="114">
        <v>0.49112094256222516</v>
      </c>
      <c r="E1670" s="114">
        <v>0.64189841985399632</v>
      </c>
      <c r="F1670" s="114">
        <v>0.64448177843623289</v>
      </c>
      <c r="G1670" s="114">
        <v>0.60957823773972697</v>
      </c>
      <c r="H1670" s="114">
        <v>0.18713093442250472</v>
      </c>
      <c r="I1670" s="114">
        <v>0.26491956674049666</v>
      </c>
      <c r="J1670" s="114">
        <v>0.2825680241302837</v>
      </c>
      <c r="K1670" s="44">
        <v>0.94802766940763239</v>
      </c>
      <c r="M1670" s="37">
        <v>668</v>
      </c>
      <c r="N1670" s="114" cm="1">
        <f t="array" ref="N1670:W1670">(TRANSPOSE(MMULT(幕後結果!$AB$37:$AK$46, TRANSPOSE(N669:W669))))</f>
        <v>1.8921812186107425</v>
      </c>
      <c r="O1670" s="114">
        <v>-0.78109745796198438</v>
      </c>
      <c r="P1670" s="114">
        <v>1.2926694094437332</v>
      </c>
      <c r="Q1670" s="114">
        <v>0.67891121035609192</v>
      </c>
      <c r="R1670" s="114">
        <v>-1.1447999978847643</v>
      </c>
      <c r="S1670" s="114">
        <v>-1.3589544015397195</v>
      </c>
      <c r="T1670" s="114">
        <v>-1.8774793576469992</v>
      </c>
      <c r="U1670" s="114">
        <v>0.77490323377377679</v>
      </c>
      <c r="V1670" s="114">
        <v>0.16180584158934663</v>
      </c>
      <c r="W1670" s="36">
        <v>0.87777186834091558</v>
      </c>
    </row>
    <row r="1671" spans="1:23" ht="19">
      <c r="A1671" s="81">
        <v>669</v>
      </c>
      <c r="B1671" s="114">
        <v>0.82472481274766696</v>
      </c>
      <c r="C1671" s="114">
        <v>0.76893317477401668</v>
      </c>
      <c r="D1671" s="114">
        <v>0.79734885156432544</v>
      </c>
      <c r="E1671" s="114">
        <v>0.84505065934811441</v>
      </c>
      <c r="F1671" s="114">
        <v>0.6766950743152973</v>
      </c>
      <c r="G1671" s="114">
        <v>0.31449867940835086</v>
      </c>
      <c r="H1671" s="114">
        <v>0.9273446904749818</v>
      </c>
      <c r="I1671" s="114">
        <v>0.36232086418183718</v>
      </c>
      <c r="J1671" s="114">
        <v>0.31718072495697713</v>
      </c>
      <c r="K1671" s="44">
        <v>0.45726757873456658</v>
      </c>
      <c r="M1671" s="37">
        <v>669</v>
      </c>
      <c r="N1671" s="114" cm="1">
        <f t="array" ref="N1671:W1671">(TRANSPOSE(MMULT(幕後結果!$AB$37:$AK$46, TRANSPOSE(N670:W670))))</f>
        <v>0.26141755232337482</v>
      </c>
      <c r="O1671" s="114">
        <v>0.89277443035684456</v>
      </c>
      <c r="P1671" s="114">
        <v>-0.57632984587480607</v>
      </c>
      <c r="Q1671" s="114">
        <v>-1.6794628860436773</v>
      </c>
      <c r="R1671" s="114">
        <v>0.40343114433183191</v>
      </c>
      <c r="S1671" s="114">
        <v>-0.94238115717816606</v>
      </c>
      <c r="T1671" s="114">
        <v>0.34168224058143765</v>
      </c>
      <c r="U1671" s="114">
        <v>-1.0368817837639934</v>
      </c>
      <c r="V1671" s="114">
        <v>1.1179166707273276</v>
      </c>
      <c r="W1671" s="36">
        <v>7.5791904636584251E-2</v>
      </c>
    </row>
    <row r="1672" spans="1:23" ht="19">
      <c r="A1672" s="81">
        <v>670</v>
      </c>
      <c r="B1672" s="114">
        <v>0.47828462046667175</v>
      </c>
      <c r="C1672" s="114">
        <v>0.20751708999340779</v>
      </c>
      <c r="D1672" s="114">
        <v>0.18975296947741582</v>
      </c>
      <c r="E1672" s="114">
        <v>0.17050648686789827</v>
      </c>
      <c r="F1672" s="114">
        <v>0.87575750244385286</v>
      </c>
      <c r="G1672" s="114">
        <v>0.86628333518539558</v>
      </c>
      <c r="H1672" s="114">
        <v>0.91203226536950655</v>
      </c>
      <c r="I1672" s="114">
        <v>0.82301117969352244</v>
      </c>
      <c r="J1672" s="114">
        <v>8.279572855992523E-2</v>
      </c>
      <c r="K1672" s="44">
        <v>9.5076169056114379E-2</v>
      </c>
      <c r="M1672" s="37">
        <v>670</v>
      </c>
      <c r="N1672" s="114" cm="1">
        <f t="array" ref="N1672:W1672">(TRANSPOSE(MMULT(幕後結果!$AB$37:$AK$46, TRANSPOSE(N671:W671))))</f>
        <v>0.17229154992028053</v>
      </c>
      <c r="O1672" s="114">
        <v>-0.84779815274476156</v>
      </c>
      <c r="P1672" s="114">
        <v>-1.3097899963365329</v>
      </c>
      <c r="Q1672" s="114">
        <v>-1.7670030040444822</v>
      </c>
      <c r="R1672" s="114">
        <v>-1.3454264401223426</v>
      </c>
      <c r="S1672" s="114">
        <v>-1.3181156566750452</v>
      </c>
      <c r="T1672" s="114">
        <v>0.24131244365930948</v>
      </c>
      <c r="U1672" s="114">
        <v>-1.0973191442584784</v>
      </c>
      <c r="V1672" s="114">
        <v>0.99433701594159851</v>
      </c>
      <c r="W1672" s="36">
        <v>3.602124984759536E-4</v>
      </c>
    </row>
    <row r="1673" spans="1:23" ht="19">
      <c r="A1673" s="81">
        <v>671</v>
      </c>
      <c r="B1673" s="114">
        <v>0.16910684225751571</v>
      </c>
      <c r="C1673" s="114">
        <v>0.12885623774127097</v>
      </c>
      <c r="D1673" s="114">
        <v>0.92384371343758787</v>
      </c>
      <c r="E1673" s="114">
        <v>0.64300909253839889</v>
      </c>
      <c r="F1673" s="114">
        <v>0.42863438506354679</v>
      </c>
      <c r="G1673" s="114">
        <v>0.85107186183924766</v>
      </c>
      <c r="H1673" s="114">
        <v>0.35623000790222203</v>
      </c>
      <c r="I1673" s="114">
        <v>0.15281143118408202</v>
      </c>
      <c r="J1673" s="114">
        <v>0.384522118938039</v>
      </c>
      <c r="K1673" s="44">
        <v>0.61187244990305656</v>
      </c>
      <c r="M1673" s="37">
        <v>671</v>
      </c>
      <c r="N1673" s="114" cm="1">
        <f t="array" ref="N1673:W1673">(TRANSPOSE(MMULT(幕後結果!$AB$37:$AK$46, TRANSPOSE(N672:W672))))</f>
        <v>-0.50697183930945033</v>
      </c>
      <c r="O1673" s="114">
        <v>0.64578719534127271</v>
      </c>
      <c r="P1673" s="114">
        <v>-0.22675473414895375</v>
      </c>
      <c r="Q1673" s="114">
        <v>-2.3255578733380841E-2</v>
      </c>
      <c r="R1673" s="114">
        <v>-0.35246896807999628</v>
      </c>
      <c r="S1673" s="114">
        <v>-0.94438485623182911</v>
      </c>
      <c r="T1673" s="114">
        <v>-0.8114882548517135</v>
      </c>
      <c r="U1673" s="114">
        <v>-0.31945059840043377</v>
      </c>
      <c r="V1673" s="114">
        <v>0.10695323421588049</v>
      </c>
      <c r="W1673" s="36">
        <v>-0.45705714340205111</v>
      </c>
    </row>
    <row r="1674" spans="1:23" ht="19">
      <c r="A1674" s="81">
        <v>672</v>
      </c>
      <c r="B1674" s="114">
        <v>0.53588868435137904</v>
      </c>
      <c r="C1674" s="114">
        <v>0.89535318081403714</v>
      </c>
      <c r="D1674" s="114">
        <v>0.63300447430759088</v>
      </c>
      <c r="E1674" s="114">
        <v>0.85961484109163822</v>
      </c>
      <c r="F1674" s="114">
        <v>0.20699084024463277</v>
      </c>
      <c r="G1674" s="114">
        <v>9.6924955807863311E-2</v>
      </c>
      <c r="H1674" s="114">
        <v>0.25682615303256706</v>
      </c>
      <c r="I1674" s="114">
        <v>0.40093729511279252</v>
      </c>
      <c r="J1674" s="114">
        <v>0.57834902391384868</v>
      </c>
      <c r="K1674" s="44">
        <v>0.45497413933064923</v>
      </c>
      <c r="M1674" s="37">
        <v>672</v>
      </c>
      <c r="N1674" s="114" cm="1">
        <f t="array" ref="N1674:W1674">(TRANSPOSE(MMULT(幕後結果!$AB$37:$AK$46, TRANSPOSE(N673:W673))))</f>
        <v>-1.5378156776228857</v>
      </c>
      <c r="O1674" s="114">
        <v>0.2900616937367736</v>
      </c>
      <c r="P1674" s="114">
        <v>-0.86109029399771697</v>
      </c>
      <c r="Q1674" s="114">
        <v>-1.7361224596539495</v>
      </c>
      <c r="R1674" s="114">
        <v>-0.15650491076463813</v>
      </c>
      <c r="S1674" s="114">
        <v>-0.54383459484858165</v>
      </c>
      <c r="T1674" s="114">
        <v>-0.27975035275902321</v>
      </c>
      <c r="U1674" s="114">
        <v>-0.85508727870894585</v>
      </c>
      <c r="V1674" s="114">
        <v>-0.6876172893163921</v>
      </c>
      <c r="W1674" s="36">
        <v>-0.41988953981985472</v>
      </c>
    </row>
    <row r="1675" spans="1:23" ht="19">
      <c r="A1675" s="81">
        <v>673</v>
      </c>
      <c r="B1675" s="114">
        <v>0.69834075156456921</v>
      </c>
      <c r="C1675" s="114">
        <v>0.84400111683253742</v>
      </c>
      <c r="D1675" s="114">
        <v>0.70376645140413063</v>
      </c>
      <c r="E1675" s="114">
        <v>0.47947655866803762</v>
      </c>
      <c r="F1675" s="114">
        <v>0.9813665515039911</v>
      </c>
      <c r="G1675" s="114">
        <v>0.6338661701939674</v>
      </c>
      <c r="H1675" s="114">
        <v>0.36709315141812948</v>
      </c>
      <c r="I1675" s="114">
        <v>0.51328560005300194</v>
      </c>
      <c r="J1675" s="114">
        <v>0.97076871651992835</v>
      </c>
      <c r="K1675" s="44">
        <v>0.82043345697635695</v>
      </c>
      <c r="M1675" s="37">
        <v>673</v>
      </c>
      <c r="N1675" s="114" cm="1">
        <f t="array" ref="N1675:W1675">(TRANSPOSE(MMULT(幕後結果!$AB$37:$AK$46, TRANSPOSE(N674:W674))))</f>
        <v>-1.9420143772495859</v>
      </c>
      <c r="O1675" s="114">
        <v>0.78056537159972328</v>
      </c>
      <c r="P1675" s="114">
        <v>-0.80783350960861244</v>
      </c>
      <c r="Q1675" s="114">
        <v>-0.85851706469290034</v>
      </c>
      <c r="R1675" s="114">
        <v>-1.1524705146906675</v>
      </c>
      <c r="S1675" s="114">
        <v>-0.92501980152128316</v>
      </c>
      <c r="T1675" s="114">
        <v>-0.17967108465629089</v>
      </c>
      <c r="U1675" s="114">
        <v>-2.454358577240312</v>
      </c>
      <c r="V1675" s="114">
        <v>-2.7163034819088341</v>
      </c>
      <c r="W1675" s="36">
        <v>1.0653892418888486</v>
      </c>
    </row>
    <row r="1676" spans="1:23" ht="19">
      <c r="A1676" s="81">
        <v>674</v>
      </c>
      <c r="B1676" s="114">
        <v>0.57525795434617866</v>
      </c>
      <c r="C1676" s="114">
        <v>0.85131830648010864</v>
      </c>
      <c r="D1676" s="114">
        <v>0.94730346864950743</v>
      </c>
      <c r="E1676" s="114">
        <v>0.84249303755431182</v>
      </c>
      <c r="F1676" s="114">
        <v>0.39051102901438028</v>
      </c>
      <c r="G1676" s="114">
        <v>0.49913346233308675</v>
      </c>
      <c r="H1676" s="114">
        <v>0.46841121810825825</v>
      </c>
      <c r="I1676" s="114">
        <v>0.34122273293095784</v>
      </c>
      <c r="J1676" s="114">
        <v>0.77776093053455231</v>
      </c>
      <c r="K1676" s="44">
        <v>0.93364738845020145</v>
      </c>
      <c r="M1676" s="37">
        <v>674</v>
      </c>
      <c r="N1676" s="114" cm="1">
        <f t="array" ref="N1676:W1676">(TRANSPOSE(MMULT(幕後結果!$AB$37:$AK$46, TRANSPOSE(N675:W675))))</f>
        <v>0.76639348817597042</v>
      </c>
      <c r="O1676" s="114">
        <v>0.9010043496538207</v>
      </c>
      <c r="P1676" s="114">
        <v>-0.50678951065150357</v>
      </c>
      <c r="Q1676" s="114">
        <v>-0.56502706924182333</v>
      </c>
      <c r="R1676" s="114">
        <v>1.3550267431908507</v>
      </c>
      <c r="S1676" s="114">
        <v>-0.99250344610698682</v>
      </c>
      <c r="T1676" s="114">
        <v>-1.4708381206202601</v>
      </c>
      <c r="U1676" s="114">
        <v>0.66121016544066391</v>
      </c>
      <c r="V1676" s="114">
        <v>1.2485682148212089</v>
      </c>
      <c r="W1676" s="36">
        <v>3.6914552700960352</v>
      </c>
    </row>
    <row r="1677" spans="1:23" ht="19">
      <c r="A1677" s="81">
        <v>675</v>
      </c>
      <c r="B1677" s="114">
        <v>0.14960891277254773</v>
      </c>
      <c r="C1677" s="114">
        <v>0.62310691234071602</v>
      </c>
      <c r="D1677" s="114">
        <v>0.98608877595579725</v>
      </c>
      <c r="E1677" s="114">
        <v>0.81761325485069292</v>
      </c>
      <c r="F1677" s="114">
        <v>0.80519396107146246</v>
      </c>
      <c r="G1677" s="114">
        <v>0.51937127741742706</v>
      </c>
      <c r="H1677" s="114">
        <v>0.30525158393307139</v>
      </c>
      <c r="I1677" s="114">
        <v>0.79728754200451601</v>
      </c>
      <c r="J1677" s="114">
        <v>0.67208697734910405</v>
      </c>
      <c r="K1677" s="44">
        <v>0.35993779445079377</v>
      </c>
      <c r="M1677" s="37">
        <v>675</v>
      </c>
      <c r="N1677" s="114" cm="1">
        <f t="array" ref="N1677:W1677">(TRANSPOSE(MMULT(幕後結果!$AB$37:$AK$46, TRANSPOSE(N676:W676))))</f>
        <v>-0.22712666023721928</v>
      </c>
      <c r="O1677" s="114">
        <v>0.442650167786038</v>
      </c>
      <c r="P1677" s="114">
        <v>-0.77173318486210363</v>
      </c>
      <c r="Q1677" s="114">
        <v>-0.13324936202620394</v>
      </c>
      <c r="R1677" s="114">
        <v>0.44973646821329433</v>
      </c>
      <c r="S1677" s="114">
        <v>-0.10664924603411285</v>
      </c>
      <c r="T1677" s="114">
        <v>0.32467445626932162</v>
      </c>
      <c r="U1677" s="114">
        <v>-3.8870462641011204E-2</v>
      </c>
      <c r="V1677" s="114">
        <v>1.0455696142620956</v>
      </c>
      <c r="W1677" s="36">
        <v>0.63157465481792441</v>
      </c>
    </row>
    <row r="1678" spans="1:23" ht="19">
      <c r="A1678" s="81">
        <v>676</v>
      </c>
      <c r="B1678" s="114">
        <v>0.15197434272162336</v>
      </c>
      <c r="C1678" s="114">
        <v>0.9811420792371377</v>
      </c>
      <c r="D1678" s="114">
        <v>0.22614620204852298</v>
      </c>
      <c r="E1678" s="114">
        <v>0.68705831904352865</v>
      </c>
      <c r="F1678" s="114">
        <v>0.7847965880916925</v>
      </c>
      <c r="G1678" s="114">
        <v>0.96102772703075745</v>
      </c>
      <c r="H1678" s="114">
        <v>0.75575553310027388</v>
      </c>
      <c r="I1678" s="114">
        <v>0.66401636382700291</v>
      </c>
      <c r="J1678" s="114">
        <v>0.76551862376260282</v>
      </c>
      <c r="K1678" s="44">
        <v>0.41274757643350068</v>
      </c>
      <c r="M1678" s="37">
        <v>676</v>
      </c>
      <c r="N1678" s="114" cm="1">
        <f t="array" ref="N1678:W1678">(TRANSPOSE(MMULT(幕後結果!$AB$37:$AK$46, TRANSPOSE(N677:W677))))</f>
        <v>1.7455749394337139</v>
      </c>
      <c r="O1678" s="114">
        <v>-4.3811753804699205E-3</v>
      </c>
      <c r="P1678" s="114">
        <v>-5.4214557362007421E-2</v>
      </c>
      <c r="Q1678" s="114">
        <v>1.6224090662126627</v>
      </c>
      <c r="R1678" s="114">
        <v>1.5458623449321567</v>
      </c>
      <c r="S1678" s="114">
        <v>-0.59644369258466301</v>
      </c>
      <c r="T1678" s="114">
        <v>-1.0292698848169968E-3</v>
      </c>
      <c r="U1678" s="114">
        <v>0.31200185854644114</v>
      </c>
      <c r="V1678" s="114">
        <v>1.7491157637089305E-2</v>
      </c>
      <c r="W1678" s="36">
        <v>0.75957789332742365</v>
      </c>
    </row>
    <row r="1679" spans="1:23" ht="19">
      <c r="A1679" s="81">
        <v>677</v>
      </c>
      <c r="B1679" s="114">
        <v>0.42864784113980581</v>
      </c>
      <c r="C1679" s="114">
        <v>3.7383831194646611E-2</v>
      </c>
      <c r="D1679" s="114">
        <v>0.8839776969372759</v>
      </c>
      <c r="E1679" s="114">
        <v>6.1685596133964404E-2</v>
      </c>
      <c r="F1679" s="114">
        <v>0.70368291706120401</v>
      </c>
      <c r="G1679" s="114">
        <v>0.76361213801628658</v>
      </c>
      <c r="H1679" s="114">
        <v>0.69087636822040022</v>
      </c>
      <c r="I1679" s="114">
        <v>4.0854655755044655E-2</v>
      </c>
      <c r="J1679" s="114">
        <v>0.86207784782531349</v>
      </c>
      <c r="K1679" s="44">
        <v>0.86488520082795683</v>
      </c>
      <c r="M1679" s="37">
        <v>677</v>
      </c>
      <c r="N1679" s="114" cm="1">
        <f t="array" ref="N1679:W1679">(TRANSPOSE(MMULT(幕後結果!$AB$37:$AK$46, TRANSPOSE(N678:W678))))</f>
        <v>1.0011393642671886</v>
      </c>
      <c r="O1679" s="114">
        <v>-0.67583878013457888</v>
      </c>
      <c r="P1679" s="114">
        <v>1.1934441234331055</v>
      </c>
      <c r="Q1679" s="114">
        <v>0.36539513194976742</v>
      </c>
      <c r="R1679" s="114">
        <v>-0.69693199236383407</v>
      </c>
      <c r="S1679" s="114">
        <v>-0.89013276098272565</v>
      </c>
      <c r="T1679" s="114">
        <v>7.5975940521469748E-2</v>
      </c>
      <c r="U1679" s="114">
        <v>-6.2431262021339584E-2</v>
      </c>
      <c r="V1679" s="114">
        <v>1.3075085439978622</v>
      </c>
      <c r="W1679" s="36">
        <v>-0.61066552960029474</v>
      </c>
    </row>
    <row r="1680" spans="1:23" ht="19">
      <c r="A1680" s="81">
        <v>678</v>
      </c>
      <c r="B1680" s="114">
        <v>7.6221689555799887E-3</v>
      </c>
      <c r="C1680" s="114">
        <v>0.47118883294410052</v>
      </c>
      <c r="D1680" s="114">
        <v>0.17777801027854623</v>
      </c>
      <c r="E1680" s="114">
        <v>0.52222207903562423</v>
      </c>
      <c r="F1680" s="114">
        <v>0.36075366426841415</v>
      </c>
      <c r="G1680" s="114">
        <v>1.6544709197783503E-2</v>
      </c>
      <c r="H1680" s="114">
        <v>3.7320652582707226E-2</v>
      </c>
      <c r="I1680" s="114">
        <v>0.7286723577080394</v>
      </c>
      <c r="J1680" s="114">
        <v>0.53635668275592363</v>
      </c>
      <c r="K1680" s="44">
        <v>0.35339891746160612</v>
      </c>
      <c r="M1680" s="37">
        <v>678</v>
      </c>
      <c r="N1680" s="114" cm="1">
        <f t="array" ref="N1680:W1680">(TRANSPOSE(MMULT(幕後結果!$AB$37:$AK$46, TRANSPOSE(N679:W679))))</f>
        <v>4.5923516305577596E-2</v>
      </c>
      <c r="O1680" s="114">
        <v>-1.3004573083950182</v>
      </c>
      <c r="P1680" s="114">
        <v>8.8758868297732912E-2</v>
      </c>
      <c r="Q1680" s="114">
        <v>0.50819177797101878</v>
      </c>
      <c r="R1680" s="114">
        <v>-1.5978399263820169</v>
      </c>
      <c r="S1680" s="114">
        <v>0.71184295618502658</v>
      </c>
      <c r="T1680" s="114">
        <v>-0.12315428374086568</v>
      </c>
      <c r="U1680" s="114">
        <v>-5.67730402770662E-2</v>
      </c>
      <c r="V1680" s="114">
        <v>0.79010780517319112</v>
      </c>
      <c r="W1680" s="36">
        <v>0.36692457146535556</v>
      </c>
    </row>
    <row r="1681" spans="1:23" ht="19">
      <c r="A1681" s="81">
        <v>679</v>
      </c>
      <c r="B1681" s="114">
        <v>0.11493487305293693</v>
      </c>
      <c r="C1681" s="114">
        <v>0.45828457095885256</v>
      </c>
      <c r="D1681" s="114">
        <v>0.48527769150673139</v>
      </c>
      <c r="E1681" s="114">
        <v>0.60454055862569489</v>
      </c>
      <c r="F1681" s="114">
        <v>1.1286418269496057E-2</v>
      </c>
      <c r="G1681" s="114">
        <v>9.1403831029271965E-2</v>
      </c>
      <c r="H1681" s="114">
        <v>0.81327559225677692</v>
      </c>
      <c r="I1681" s="114">
        <v>0.53496228700408888</v>
      </c>
      <c r="J1681" s="114">
        <v>0.74284599973514709</v>
      </c>
      <c r="K1681" s="44">
        <v>0.9577138601180506</v>
      </c>
      <c r="M1681" s="37">
        <v>679</v>
      </c>
      <c r="N1681" s="114" cm="1">
        <f t="array" ref="N1681:W1681">(TRANSPOSE(MMULT(幕後結果!$AB$37:$AK$46, TRANSPOSE(N680:W680))))</f>
        <v>1.2231961526051771</v>
      </c>
      <c r="O1681" s="114">
        <v>0.96397483830490116</v>
      </c>
      <c r="P1681" s="114">
        <v>0.76767750467683005</v>
      </c>
      <c r="Q1681" s="114">
        <v>-0.26244633544250612</v>
      </c>
      <c r="R1681" s="114">
        <v>-0.29139263779523716</v>
      </c>
      <c r="S1681" s="114">
        <v>-0.20288647640380397</v>
      </c>
      <c r="T1681" s="114">
        <v>-0.93529764648668912</v>
      </c>
      <c r="U1681" s="114">
        <v>0.45695066271681767</v>
      </c>
      <c r="V1681" s="114">
        <v>-0.89703293804625583</v>
      </c>
      <c r="W1681" s="36">
        <v>0.69049715205286</v>
      </c>
    </row>
    <row r="1682" spans="1:23" ht="19">
      <c r="A1682" s="81">
        <v>680</v>
      </c>
      <c r="B1682" s="114">
        <v>0.97617723744733409</v>
      </c>
      <c r="C1682" s="114">
        <v>0.74515497530428743</v>
      </c>
      <c r="D1682" s="114">
        <v>3.8942601879315308E-2</v>
      </c>
      <c r="E1682" s="114">
        <v>0.40090605607174612</v>
      </c>
      <c r="F1682" s="114">
        <v>0.62427409759387209</v>
      </c>
      <c r="G1682" s="114">
        <v>0.90061330898471326</v>
      </c>
      <c r="H1682" s="114">
        <v>0.13622823884020518</v>
      </c>
      <c r="I1682" s="114">
        <v>0.79839546452166066</v>
      </c>
      <c r="J1682" s="114">
        <v>0.3904212033641814</v>
      </c>
      <c r="K1682" s="44">
        <v>0.22035776685850261</v>
      </c>
      <c r="M1682" s="37">
        <v>680</v>
      </c>
      <c r="N1682" s="114" cm="1">
        <f t="array" ref="N1682:W1682">(TRANSPOSE(MMULT(幕後結果!$AB$37:$AK$46, TRANSPOSE(N681:W681))))</f>
        <v>-0.48398561904794479</v>
      </c>
      <c r="O1682" s="114">
        <v>0.9270207480468976</v>
      </c>
      <c r="P1682" s="114">
        <v>-1.7208179700425132</v>
      </c>
      <c r="Q1682" s="114">
        <v>-1.4167080088105251</v>
      </c>
      <c r="R1682" s="114">
        <v>-1.0756198495172242</v>
      </c>
      <c r="S1682" s="114">
        <v>0.93870027412059809</v>
      </c>
      <c r="T1682" s="114">
        <v>7.146094409793502E-2</v>
      </c>
      <c r="U1682" s="114">
        <v>-1.4225883799274199</v>
      </c>
      <c r="V1682" s="114">
        <v>-2.197338122337662</v>
      </c>
      <c r="W1682" s="36">
        <v>-0.45230251181535858</v>
      </c>
    </row>
    <row r="1683" spans="1:23" ht="19">
      <c r="A1683" s="81">
        <v>681</v>
      </c>
      <c r="B1683" s="114">
        <v>0.54610742490317721</v>
      </c>
      <c r="C1683" s="114">
        <v>0.35696544667820707</v>
      </c>
      <c r="D1683" s="114">
        <v>0.35993830595299947</v>
      </c>
      <c r="E1683" s="114">
        <v>6.9550430350430403E-2</v>
      </c>
      <c r="F1683" s="114">
        <v>0.51683025328243537</v>
      </c>
      <c r="G1683" s="114">
        <v>1.0788115133121501E-2</v>
      </c>
      <c r="H1683" s="114">
        <v>0.48675748674349517</v>
      </c>
      <c r="I1683" s="114">
        <v>0.86089801608011096</v>
      </c>
      <c r="J1683" s="114">
        <v>0.5246650084894835</v>
      </c>
      <c r="K1683" s="44">
        <v>0.12516243056428977</v>
      </c>
      <c r="M1683" s="37">
        <v>681</v>
      </c>
      <c r="N1683" s="114" cm="1">
        <f t="array" ref="N1683:W1683">(TRANSPOSE(MMULT(幕後結果!$AB$37:$AK$46, TRANSPOSE(N682:W682))))</f>
        <v>-1.0777393873851946</v>
      </c>
      <c r="O1683" s="114">
        <v>-2.259379135959759</v>
      </c>
      <c r="P1683" s="114">
        <v>0.79164032056927924</v>
      </c>
      <c r="Q1683" s="114">
        <v>-0.3664858086868798</v>
      </c>
      <c r="R1683" s="114">
        <v>-1.2380283045420408</v>
      </c>
      <c r="S1683" s="114">
        <v>-0.47868435324415881</v>
      </c>
      <c r="T1683" s="114">
        <v>0.26153753149704778</v>
      </c>
      <c r="U1683" s="114">
        <v>-0.5592882156987109</v>
      </c>
      <c r="V1683" s="114">
        <v>0.56919132615071488</v>
      </c>
      <c r="W1683" s="36">
        <v>-2.4471435753110153</v>
      </c>
    </row>
    <row r="1684" spans="1:23" ht="19">
      <c r="A1684" s="81">
        <v>682</v>
      </c>
      <c r="B1684" s="114">
        <v>0.10169287216265732</v>
      </c>
      <c r="C1684" s="114">
        <v>0.18886140423763353</v>
      </c>
      <c r="D1684" s="114">
        <v>0.90283459424780244</v>
      </c>
      <c r="E1684" s="114">
        <v>0.31483548868442957</v>
      </c>
      <c r="F1684" s="114">
        <v>0.49702183556534552</v>
      </c>
      <c r="G1684" s="114">
        <v>0.74942103590087816</v>
      </c>
      <c r="H1684" s="114">
        <v>0.53089835371481287</v>
      </c>
      <c r="I1684" s="114">
        <v>0.78848495697350773</v>
      </c>
      <c r="J1684" s="114">
        <v>0.87247545111532965</v>
      </c>
      <c r="K1684" s="44">
        <v>0.37821731378552537</v>
      </c>
      <c r="M1684" s="37">
        <v>682</v>
      </c>
      <c r="N1684" s="114" cm="1">
        <f t="array" ref="N1684:W1684">(TRANSPOSE(MMULT(幕後結果!$AB$37:$AK$46, TRANSPOSE(N683:W683))))</f>
        <v>1.0902667721261274</v>
      </c>
      <c r="O1684" s="114">
        <v>-0.42171773294628623</v>
      </c>
      <c r="P1684" s="114">
        <v>1.184014087623654</v>
      </c>
      <c r="Q1684" s="114">
        <v>-0.1843609388543474</v>
      </c>
      <c r="R1684" s="114">
        <v>-7.8567958414896999E-2</v>
      </c>
      <c r="S1684" s="114">
        <v>-2.5583049542372929</v>
      </c>
      <c r="T1684" s="114">
        <v>-2.349964291264571E-2</v>
      </c>
      <c r="U1684" s="114">
        <v>-0.32455710814623051</v>
      </c>
      <c r="V1684" s="114">
        <v>-0.24996548892097809</v>
      </c>
      <c r="W1684" s="36">
        <v>-0.67760005145285684</v>
      </c>
    </row>
    <row r="1685" spans="1:23" ht="19">
      <c r="A1685" s="81">
        <v>683</v>
      </c>
      <c r="B1685" s="114">
        <v>3.9101433870188274E-2</v>
      </c>
      <c r="C1685" s="114">
        <v>0.65763599724449828</v>
      </c>
      <c r="D1685" s="114">
        <v>0.98046813752966244</v>
      </c>
      <c r="E1685" s="114">
        <v>0.56141393144509633</v>
      </c>
      <c r="F1685" s="114">
        <v>0.43422425813881582</v>
      </c>
      <c r="G1685" s="114">
        <v>0.4747299803448306</v>
      </c>
      <c r="H1685" s="114">
        <v>0.3687559776988063</v>
      </c>
      <c r="I1685" s="114">
        <v>0.92371043389782503</v>
      </c>
      <c r="J1685" s="114">
        <v>0.5410041526475593</v>
      </c>
      <c r="K1685" s="44">
        <v>0.79165052075784348</v>
      </c>
      <c r="M1685" s="37">
        <v>683</v>
      </c>
      <c r="N1685" s="114" cm="1">
        <f t="array" ref="N1685:W1685">(TRANSPOSE(MMULT(幕後結果!$AB$37:$AK$46, TRANSPOSE(N684:W684))))</f>
        <v>-0.38715844215925821</v>
      </c>
      <c r="O1685" s="114">
        <v>-1.175720288450123</v>
      </c>
      <c r="P1685" s="114">
        <v>1.7586724477878846E-2</v>
      </c>
      <c r="Q1685" s="114">
        <v>0.62301799674727798</v>
      </c>
      <c r="R1685" s="114">
        <v>-0.42655409057395233</v>
      </c>
      <c r="S1685" s="114">
        <v>0.53482045300489289</v>
      </c>
      <c r="T1685" s="114">
        <v>-0.12074730271613393</v>
      </c>
      <c r="U1685" s="114">
        <v>0.35249225651406713</v>
      </c>
      <c r="V1685" s="114">
        <v>-1.9088653572293048</v>
      </c>
      <c r="W1685" s="36">
        <v>-1.1151609096289294</v>
      </c>
    </row>
    <row r="1686" spans="1:23" ht="19">
      <c r="A1686" s="81">
        <v>684</v>
      </c>
      <c r="B1686" s="114">
        <v>6.3935360228679627E-2</v>
      </c>
      <c r="C1686" s="114">
        <v>0.15412892356366048</v>
      </c>
      <c r="D1686" s="114">
        <v>8.0674853086395437E-3</v>
      </c>
      <c r="E1686" s="114">
        <v>0.60121075150381098</v>
      </c>
      <c r="F1686" s="114">
        <v>0.8127196116332378</v>
      </c>
      <c r="G1686" s="114">
        <v>0.54155977272608546</v>
      </c>
      <c r="H1686" s="114">
        <v>0.19418721880977841</v>
      </c>
      <c r="I1686" s="114">
        <v>0.33351002980685163</v>
      </c>
      <c r="J1686" s="114">
        <v>5.8262346221543471E-2</v>
      </c>
      <c r="K1686" s="44">
        <v>0.52245506379409989</v>
      </c>
      <c r="M1686" s="37">
        <v>684</v>
      </c>
      <c r="N1686" s="114" cm="1">
        <f t="array" ref="N1686:W1686">(TRANSPOSE(MMULT(幕後結果!$AB$37:$AK$46, TRANSPOSE(N685:W685))))</f>
        <v>0.53058791675643191</v>
      </c>
      <c r="O1686" s="114">
        <v>0.60068354358158083</v>
      </c>
      <c r="P1686" s="114">
        <v>1.5457195839627493</v>
      </c>
      <c r="Q1686" s="114">
        <v>1.4602473728671581</v>
      </c>
      <c r="R1686" s="114">
        <v>0.68491416142236927</v>
      </c>
      <c r="S1686" s="114">
        <v>0.38397437591625128</v>
      </c>
      <c r="T1686" s="114">
        <v>0.85204007583228103</v>
      </c>
      <c r="U1686" s="114">
        <v>1.826970692747909E-2</v>
      </c>
      <c r="V1686" s="114">
        <v>0.21540541659779067</v>
      </c>
      <c r="W1686" s="36">
        <v>1.364036203189555</v>
      </c>
    </row>
    <row r="1687" spans="1:23" ht="19">
      <c r="A1687" s="81">
        <v>685</v>
      </c>
      <c r="B1687" s="114">
        <v>0.23362415406577686</v>
      </c>
      <c r="C1687" s="114">
        <v>0.12015510735866775</v>
      </c>
      <c r="D1687" s="114">
        <v>0.5878598299884652</v>
      </c>
      <c r="E1687" s="114">
        <v>0.23173749484915351</v>
      </c>
      <c r="F1687" s="114">
        <v>0.79467548641038643</v>
      </c>
      <c r="G1687" s="114">
        <v>0.831037518212693</v>
      </c>
      <c r="H1687" s="114">
        <v>0.956160156991257</v>
      </c>
      <c r="I1687" s="114">
        <v>0.54924345750694936</v>
      </c>
      <c r="J1687" s="114">
        <v>0.90889163808244455</v>
      </c>
      <c r="K1687" s="44">
        <v>0.40064146750740481</v>
      </c>
      <c r="M1687" s="37">
        <v>685</v>
      </c>
      <c r="N1687" s="114" cm="1">
        <f t="array" ref="N1687:W1687">(TRANSPOSE(MMULT(幕後結果!$AB$37:$AK$46, TRANSPOSE(N686:W686))))</f>
        <v>-0.71498699637732044</v>
      </c>
      <c r="O1687" s="114">
        <v>0.64890573962862075</v>
      </c>
      <c r="P1687" s="114">
        <v>-0.1557869430472123</v>
      </c>
      <c r="Q1687" s="114">
        <v>-0.29780529286528956</v>
      </c>
      <c r="R1687" s="114">
        <v>1.2728312533532133</v>
      </c>
      <c r="S1687" s="114">
        <v>1.1860392394935881</v>
      </c>
      <c r="T1687" s="114">
        <v>0.18380226930378121</v>
      </c>
      <c r="U1687" s="114">
        <v>-0.91993988513278435</v>
      </c>
      <c r="V1687" s="114">
        <v>-0.39838918022681913</v>
      </c>
      <c r="W1687" s="36">
        <v>8.863223707349141E-2</v>
      </c>
    </row>
    <row r="1688" spans="1:23" ht="19">
      <c r="A1688" s="81">
        <v>686</v>
      </c>
      <c r="B1688" s="114">
        <v>0.73778571162545203</v>
      </c>
      <c r="C1688" s="114">
        <v>0.44460224116877756</v>
      </c>
      <c r="D1688" s="114">
        <v>0.6293348927384661</v>
      </c>
      <c r="E1688" s="114">
        <v>7.3990182509307667E-2</v>
      </c>
      <c r="F1688" s="114">
        <v>0.44763740274652264</v>
      </c>
      <c r="G1688" s="114">
        <v>0.15314926237654802</v>
      </c>
      <c r="H1688" s="114">
        <v>0.32669667794501711</v>
      </c>
      <c r="I1688" s="114">
        <v>0.56618748390123508</v>
      </c>
      <c r="J1688" s="114">
        <v>0.4017824061003179</v>
      </c>
      <c r="K1688" s="44">
        <v>0.8660628815863245</v>
      </c>
      <c r="M1688" s="37">
        <v>686</v>
      </c>
      <c r="N1688" s="114" cm="1">
        <f t="array" ref="N1688:W1688">(TRANSPOSE(MMULT(幕後結果!$AB$37:$AK$46, TRANSPOSE(N687:W687))))</f>
        <v>3.8234040734654882E-2</v>
      </c>
      <c r="O1688" s="114">
        <v>-0.32129350136480611</v>
      </c>
      <c r="P1688" s="114">
        <v>-7.8210888169994025E-2</v>
      </c>
      <c r="Q1688" s="114">
        <v>-1.3907170968134861</v>
      </c>
      <c r="R1688" s="114">
        <v>1.1318358936742494</v>
      </c>
      <c r="S1688" s="114">
        <v>1.8160078745763855</v>
      </c>
      <c r="T1688" s="114">
        <v>1.6631177509621344</v>
      </c>
      <c r="U1688" s="114">
        <v>-1.6499995195311461</v>
      </c>
      <c r="V1688" s="114">
        <v>2.5329284705730402</v>
      </c>
      <c r="W1688" s="36">
        <v>1.7408992406312249</v>
      </c>
    </row>
    <row r="1689" spans="1:23" ht="19">
      <c r="A1689" s="81">
        <v>687</v>
      </c>
      <c r="B1689" s="114">
        <v>0.28405964528476746</v>
      </c>
      <c r="C1689" s="114">
        <v>0.21463646492171917</v>
      </c>
      <c r="D1689" s="114">
        <v>0.35847896527353873</v>
      </c>
      <c r="E1689" s="114">
        <v>0.59604012939494644</v>
      </c>
      <c r="F1689" s="114">
        <v>0.65275008283469771</v>
      </c>
      <c r="G1689" s="114">
        <v>0.42211916213120926</v>
      </c>
      <c r="H1689" s="114">
        <v>0.35179463950793899</v>
      </c>
      <c r="I1689" s="114">
        <v>0.33767040591299091</v>
      </c>
      <c r="J1689" s="114">
        <v>0.69700318730096833</v>
      </c>
      <c r="K1689" s="44">
        <v>0.95011130400805377</v>
      </c>
      <c r="M1689" s="37">
        <v>687</v>
      </c>
      <c r="N1689" s="114" cm="1">
        <f t="array" ref="N1689:W1689">(TRANSPOSE(MMULT(幕後結果!$AB$37:$AK$46, TRANSPOSE(N688:W688))))</f>
        <v>-1.4339595515317778</v>
      </c>
      <c r="O1689" s="114">
        <v>-1.5328055705617958</v>
      </c>
      <c r="P1689" s="114">
        <v>0.53365373700477681</v>
      </c>
      <c r="Q1689" s="114">
        <v>-0.15044525564612871</v>
      </c>
      <c r="R1689" s="114">
        <v>-0.75639639350113352</v>
      </c>
      <c r="S1689" s="114">
        <v>0.49112380688317436</v>
      </c>
      <c r="T1689" s="114">
        <v>-1.475199688330473</v>
      </c>
      <c r="U1689" s="114">
        <v>-1.1361588516256482</v>
      </c>
      <c r="V1689" s="114">
        <v>0.6485451443314636</v>
      </c>
      <c r="W1689" s="36">
        <v>-1.5140988064850938</v>
      </c>
    </row>
    <row r="1690" spans="1:23" ht="19">
      <c r="A1690" s="81">
        <v>688</v>
      </c>
      <c r="B1690" s="114">
        <v>9.5182790051722144E-2</v>
      </c>
      <c r="C1690" s="114">
        <v>0.62199912755752274</v>
      </c>
      <c r="D1690" s="114">
        <v>0.55215853314234176</v>
      </c>
      <c r="E1690" s="114">
        <v>0.91918500850170126</v>
      </c>
      <c r="F1690" s="114">
        <v>0.17497282712166973</v>
      </c>
      <c r="G1690" s="114">
        <v>0.62295972219965567</v>
      </c>
      <c r="H1690" s="114">
        <v>0.32844417781086976</v>
      </c>
      <c r="I1690" s="114">
        <v>0.16337215790028181</v>
      </c>
      <c r="J1690" s="114">
        <v>0.56992866613995918</v>
      </c>
      <c r="K1690" s="44">
        <v>6.4674913962660341E-2</v>
      </c>
      <c r="M1690" s="37">
        <v>688</v>
      </c>
      <c r="N1690" s="114" cm="1">
        <f t="array" ref="N1690:W1690">(TRANSPOSE(MMULT(幕後結果!$AB$37:$AK$46, TRANSPOSE(N689:W689))))</f>
        <v>-1.2834258199004303</v>
      </c>
      <c r="O1690" s="114">
        <v>1.5261648403756938</v>
      </c>
      <c r="P1690" s="114">
        <v>-1.203627169185995</v>
      </c>
      <c r="Q1690" s="114">
        <v>-0.87340638228470391</v>
      </c>
      <c r="R1690" s="114">
        <v>1.6649524507321267</v>
      </c>
      <c r="S1690" s="114">
        <v>1.471270424408516</v>
      </c>
      <c r="T1690" s="114">
        <v>-0.43612860003593135</v>
      </c>
      <c r="U1690" s="114">
        <v>-1.4523192582112121</v>
      </c>
      <c r="V1690" s="114">
        <v>0.35291422772467101</v>
      </c>
      <c r="W1690" s="36">
        <v>0.50640828932135185</v>
      </c>
    </row>
    <row r="1691" spans="1:23" ht="19">
      <c r="A1691" s="81">
        <v>689</v>
      </c>
      <c r="B1691" s="114">
        <v>9.4204408890737001E-2</v>
      </c>
      <c r="C1691" s="114">
        <v>0.26839246138044848</v>
      </c>
      <c r="D1691" s="114">
        <v>0.48498832872996722</v>
      </c>
      <c r="E1691" s="114">
        <v>0.46742943933691161</v>
      </c>
      <c r="F1691" s="114">
        <v>0.3303207963311674</v>
      </c>
      <c r="G1691" s="114">
        <v>0.28847228076650389</v>
      </c>
      <c r="H1691" s="114">
        <v>0.13689023338354156</v>
      </c>
      <c r="I1691" s="114">
        <v>0.64973901372672183</v>
      </c>
      <c r="J1691" s="114">
        <v>0.99971583224832572</v>
      </c>
      <c r="K1691" s="44">
        <v>0.23584015189837393</v>
      </c>
      <c r="M1691" s="37">
        <v>689</v>
      </c>
      <c r="N1691" s="114" cm="1">
        <f t="array" ref="N1691:W1691">(TRANSPOSE(MMULT(幕後結果!$AB$37:$AK$46, TRANSPOSE(N690:W690))))</f>
        <v>0.19676886161503376</v>
      </c>
      <c r="O1691" s="114">
        <v>-4.3031193214335461E-2</v>
      </c>
      <c r="P1691" s="114">
        <v>-0.94281448530335399</v>
      </c>
      <c r="Q1691" s="114">
        <v>-0.92205779438332636</v>
      </c>
      <c r="R1691" s="114">
        <v>0.10952458195782711</v>
      </c>
      <c r="S1691" s="114">
        <v>-4.7485404681364696E-2</v>
      </c>
      <c r="T1691" s="114">
        <v>-2.2739035807457291</v>
      </c>
      <c r="U1691" s="114">
        <v>-0.92389243071689464</v>
      </c>
      <c r="V1691" s="114">
        <v>-1.5271564117593908</v>
      </c>
      <c r="W1691" s="36">
        <v>-6.4631349569070684E-2</v>
      </c>
    </row>
    <row r="1692" spans="1:23" ht="19">
      <c r="A1692" s="81">
        <v>690</v>
      </c>
      <c r="B1692" s="114">
        <v>0.33490002745636427</v>
      </c>
      <c r="C1692" s="114">
        <v>0.74650906541798934</v>
      </c>
      <c r="D1692" s="114">
        <v>0.92487892477464917</v>
      </c>
      <c r="E1692" s="114">
        <v>0.75127071578500337</v>
      </c>
      <c r="F1692" s="114">
        <v>0.88469143392797345</v>
      </c>
      <c r="G1692" s="114">
        <v>0.28011071481683447</v>
      </c>
      <c r="H1692" s="114">
        <v>0.42105293068893612</v>
      </c>
      <c r="I1692" s="114">
        <v>3.1916263303900294E-2</v>
      </c>
      <c r="J1692" s="114">
        <v>0.26469392979742201</v>
      </c>
      <c r="K1692" s="44">
        <v>0.64406271008052629</v>
      </c>
      <c r="M1692" s="37">
        <v>690</v>
      </c>
      <c r="N1692" s="114" cm="1">
        <f t="array" ref="N1692:W1692">(TRANSPOSE(MMULT(幕後結果!$AB$37:$AK$46, TRANSPOSE(N691:W691))))</f>
        <v>1.9120894541145812</v>
      </c>
      <c r="O1692" s="114">
        <v>-0.71991238291952364</v>
      </c>
      <c r="P1692" s="114">
        <v>0.75309046140513725</v>
      </c>
      <c r="Q1692" s="114">
        <v>-0.58140967950291755</v>
      </c>
      <c r="R1692" s="114">
        <v>0.9715327191511649</v>
      </c>
      <c r="S1692" s="114">
        <v>-0.30294505407246852</v>
      </c>
      <c r="T1692" s="114">
        <v>-0.13684085274616573</v>
      </c>
      <c r="U1692" s="114">
        <v>5.1280755177595325E-2</v>
      </c>
      <c r="V1692" s="114">
        <v>1.6859207821325359</v>
      </c>
      <c r="W1692" s="36">
        <v>-0.23113945803999109</v>
      </c>
    </row>
    <row r="1693" spans="1:23" ht="19">
      <c r="A1693" s="81">
        <v>691</v>
      </c>
      <c r="B1693" s="114">
        <v>4.7927580584285367E-2</v>
      </c>
      <c r="C1693" s="114">
        <v>0.67830567729819879</v>
      </c>
      <c r="D1693" s="114">
        <v>0.67371634578638262</v>
      </c>
      <c r="E1693" s="114">
        <v>6.6328559541878329E-2</v>
      </c>
      <c r="F1693" s="114">
        <v>2.5020062623168693E-2</v>
      </c>
      <c r="G1693" s="114">
        <v>0.74143152643779708</v>
      </c>
      <c r="H1693" s="114">
        <v>0.28530127380232351</v>
      </c>
      <c r="I1693" s="114">
        <v>0.54746454576560022</v>
      </c>
      <c r="J1693" s="114">
        <v>0.274961216909553</v>
      </c>
      <c r="K1693" s="44">
        <v>1.9203892428588887E-2</v>
      </c>
      <c r="M1693" s="37">
        <v>691</v>
      </c>
      <c r="N1693" s="114" cm="1">
        <f t="array" ref="N1693:W1693">(TRANSPOSE(MMULT(幕後結果!$AB$37:$AK$46, TRANSPOSE(N692:W692))))</f>
        <v>0.6405437155038799</v>
      </c>
      <c r="O1693" s="114">
        <v>-0.31465199907186581</v>
      </c>
      <c r="P1693" s="114">
        <v>-0.3729477305499892</v>
      </c>
      <c r="Q1693" s="114">
        <v>1.1022797683326664</v>
      </c>
      <c r="R1693" s="114">
        <v>9.4667269064275805E-2</v>
      </c>
      <c r="S1693" s="114">
        <v>-1.3643660352610556</v>
      </c>
      <c r="T1693" s="114">
        <v>0.47995295137650634</v>
      </c>
      <c r="U1693" s="114">
        <v>1.0861932248735129</v>
      </c>
      <c r="V1693" s="114">
        <v>-0.9924189937824357</v>
      </c>
      <c r="W1693" s="36">
        <v>-0.57201769132405267</v>
      </c>
    </row>
    <row r="1694" spans="1:23" ht="19">
      <c r="A1694" s="81">
        <v>692</v>
      </c>
      <c r="B1694" s="114">
        <v>0.69725524747624101</v>
      </c>
      <c r="C1694" s="114">
        <v>0.82576143335730379</v>
      </c>
      <c r="D1694" s="114">
        <v>0.5803576785475244</v>
      </c>
      <c r="E1694" s="114">
        <v>0.47943523161847246</v>
      </c>
      <c r="F1694" s="114">
        <v>0.22502028623274817</v>
      </c>
      <c r="G1694" s="114">
        <v>0.76718850351417944</v>
      </c>
      <c r="H1694" s="114">
        <v>0.88909823435700619</v>
      </c>
      <c r="I1694" s="114">
        <v>0.56706126764025755</v>
      </c>
      <c r="J1694" s="114">
        <v>6.7172806881437674E-2</v>
      </c>
      <c r="K1694" s="44">
        <v>0.98798782405310326</v>
      </c>
      <c r="M1694" s="37">
        <v>692</v>
      </c>
      <c r="N1694" s="114" cm="1">
        <f t="array" ref="N1694:W1694">(TRANSPOSE(MMULT(幕後結果!$AB$37:$AK$46, TRANSPOSE(N693:W693))))</f>
        <v>0.83961877197061052</v>
      </c>
      <c r="O1694" s="114">
        <v>-2.2109630339459621</v>
      </c>
      <c r="P1694" s="114">
        <v>0.53127180124151818</v>
      </c>
      <c r="Q1694" s="114">
        <v>0.2948584787832268</v>
      </c>
      <c r="R1694" s="114">
        <v>0.32287221950851203</v>
      </c>
      <c r="S1694" s="114">
        <v>-0.48363646938270416</v>
      </c>
      <c r="T1694" s="114">
        <v>-0.28014325530418094</v>
      </c>
      <c r="U1694" s="114">
        <v>-0.26766498462179789</v>
      </c>
      <c r="V1694" s="114">
        <v>1.5746743525446751</v>
      </c>
      <c r="W1694" s="36">
        <v>0.64773531157448083</v>
      </c>
    </row>
    <row r="1695" spans="1:23" ht="19">
      <c r="A1695" s="81">
        <v>693</v>
      </c>
      <c r="B1695" s="114">
        <v>0.95828703054378206</v>
      </c>
      <c r="C1695" s="114">
        <v>0.85278471839438597</v>
      </c>
      <c r="D1695" s="114">
        <v>0.83458857674515774</v>
      </c>
      <c r="E1695" s="114">
        <v>0.4560980241487067</v>
      </c>
      <c r="F1695" s="114">
        <v>0.6879166852930465</v>
      </c>
      <c r="G1695" s="114">
        <v>0.57297120508935828</v>
      </c>
      <c r="H1695" s="114">
        <v>0.16225615782496416</v>
      </c>
      <c r="I1695" s="114">
        <v>0.25652677913779431</v>
      </c>
      <c r="J1695" s="114">
        <v>9.4156080890394289E-2</v>
      </c>
      <c r="K1695" s="44">
        <v>0.45318486637598743</v>
      </c>
      <c r="M1695" s="37">
        <v>693</v>
      </c>
      <c r="N1695" s="114" cm="1">
        <f t="array" ref="N1695:W1695">(TRANSPOSE(MMULT(幕後結果!$AB$37:$AK$46, TRANSPOSE(N694:W694))))</f>
        <v>-1.1940695282301206</v>
      </c>
      <c r="O1695" s="114">
        <v>-1.3041341828864852</v>
      </c>
      <c r="P1695" s="114">
        <v>-0.5868710137773987</v>
      </c>
      <c r="Q1695" s="114">
        <v>-2.7241818779376583</v>
      </c>
      <c r="R1695" s="114">
        <v>-0.79823999852584882</v>
      </c>
      <c r="S1695" s="114">
        <v>-0.84104404370966457</v>
      </c>
      <c r="T1695" s="114">
        <v>-0.85766660649013238</v>
      </c>
      <c r="U1695" s="114">
        <v>-2.3782087884275689</v>
      </c>
      <c r="V1695" s="114">
        <v>-0.50748769152147799</v>
      </c>
      <c r="W1695" s="36">
        <v>-1.9465201786147621</v>
      </c>
    </row>
    <row r="1696" spans="1:23" ht="19">
      <c r="A1696" s="81">
        <v>694</v>
      </c>
      <c r="B1696" s="114">
        <v>0.85403611169660931</v>
      </c>
      <c r="C1696" s="114">
        <v>0.57180744680641671</v>
      </c>
      <c r="D1696" s="114">
        <v>0.97266247517281812</v>
      </c>
      <c r="E1696" s="114">
        <v>0.1687743618673172</v>
      </c>
      <c r="F1696" s="114">
        <v>0.61900767977894411</v>
      </c>
      <c r="G1696" s="114">
        <v>0.57380237403009327</v>
      </c>
      <c r="H1696" s="114">
        <v>0.20179499588404481</v>
      </c>
      <c r="I1696" s="114">
        <v>0.28530986459652374</v>
      </c>
      <c r="J1696" s="114">
        <v>0.78869737269669637</v>
      </c>
      <c r="K1696" s="44">
        <v>0.69202099881505807</v>
      </c>
      <c r="M1696" s="37">
        <v>694</v>
      </c>
      <c r="N1696" s="114" cm="1">
        <f t="array" ref="N1696:W1696">(TRANSPOSE(MMULT(幕後結果!$AB$37:$AK$46, TRANSPOSE(N695:W695))))</f>
        <v>0.99135165818890802</v>
      </c>
      <c r="O1696" s="114">
        <v>-0.35029255189196085</v>
      </c>
      <c r="P1696" s="114">
        <v>-9.3986293400286414E-2</v>
      </c>
      <c r="Q1696" s="114">
        <v>-0.33996155061939975</v>
      </c>
      <c r="R1696" s="114">
        <v>1.2554301955026508</v>
      </c>
      <c r="S1696" s="114">
        <v>-1.3106593633639505</v>
      </c>
      <c r="T1696" s="114">
        <v>-1.5383241425375673</v>
      </c>
      <c r="U1696" s="114">
        <v>-0.35684080925698991</v>
      </c>
      <c r="V1696" s="114">
        <v>1.4346692021451193</v>
      </c>
      <c r="W1696" s="36">
        <v>0.52834151256301398</v>
      </c>
    </row>
    <row r="1697" spans="1:23" ht="19">
      <c r="A1697" s="81">
        <v>695</v>
      </c>
      <c r="B1697" s="114">
        <v>9.4805156684093506E-2</v>
      </c>
      <c r="C1697" s="114">
        <v>0.27610984349303358</v>
      </c>
      <c r="D1697" s="114">
        <v>0.70717604409932089</v>
      </c>
      <c r="E1697" s="114">
        <v>0.39891184055980711</v>
      </c>
      <c r="F1697" s="114">
        <v>0.17989032735783006</v>
      </c>
      <c r="G1697" s="114">
        <v>7.2762934724624806E-2</v>
      </c>
      <c r="H1697" s="114">
        <v>0.41782304923410396</v>
      </c>
      <c r="I1697" s="114">
        <v>0.38497704404025423</v>
      </c>
      <c r="J1697" s="114">
        <v>9.9658902007949246E-2</v>
      </c>
      <c r="K1697" s="44">
        <v>0.33062189689204735</v>
      </c>
      <c r="M1697" s="37">
        <v>695</v>
      </c>
      <c r="N1697" s="114" cm="1">
        <f t="array" ref="N1697:W1697">(TRANSPOSE(MMULT(幕後結果!$AB$37:$AK$46, TRANSPOSE(N696:W696))))</f>
        <v>-1.4199292484509181</v>
      </c>
      <c r="O1697" s="114">
        <v>1.6278178033512063</v>
      </c>
      <c r="P1697" s="114">
        <v>0.50714727231397672</v>
      </c>
      <c r="Q1697" s="114">
        <v>0.79336956786012247</v>
      </c>
      <c r="R1697" s="114">
        <v>-0.99725780815801601</v>
      </c>
      <c r="S1697" s="114">
        <v>0.72101604998474533</v>
      </c>
      <c r="T1697" s="114">
        <v>0.16413145915890731</v>
      </c>
      <c r="U1697" s="114">
        <v>0.56917889386946618</v>
      </c>
      <c r="V1697" s="114">
        <v>-0.87869353279759055</v>
      </c>
      <c r="W1697" s="36">
        <v>-1.7716338222392543</v>
      </c>
    </row>
    <row r="1698" spans="1:23" ht="19">
      <c r="A1698" s="81">
        <v>696</v>
      </c>
      <c r="B1698" s="114">
        <v>0.46930007323954914</v>
      </c>
      <c r="C1698" s="114">
        <v>3.1718969696956645E-2</v>
      </c>
      <c r="D1698" s="114">
        <v>0.96454843315402639</v>
      </c>
      <c r="E1698" s="114">
        <v>0.78474760950169631</v>
      </c>
      <c r="F1698" s="114">
        <v>2.1156351310248178E-2</v>
      </c>
      <c r="G1698" s="114">
        <v>7.6633231353354425E-2</v>
      </c>
      <c r="H1698" s="114">
        <v>0.39139361980513376</v>
      </c>
      <c r="I1698" s="114">
        <v>0.43276659254701499</v>
      </c>
      <c r="J1698" s="114">
        <v>0.59836429036872585</v>
      </c>
      <c r="K1698" s="44">
        <v>0.89933098035519765</v>
      </c>
      <c r="M1698" s="37">
        <v>696</v>
      </c>
      <c r="N1698" s="114" cm="1">
        <f t="array" ref="N1698:W1698">(TRANSPOSE(MMULT(幕後結果!$AB$37:$AK$46, TRANSPOSE(N697:W697))))</f>
        <v>0.65081451050440831</v>
      </c>
      <c r="O1698" s="114">
        <v>1.8627423657254985</v>
      </c>
      <c r="P1698" s="114">
        <v>1.7505261847752318</v>
      </c>
      <c r="Q1698" s="114">
        <v>-0.3592823054726807</v>
      </c>
      <c r="R1698" s="114">
        <v>1.1513053822629948</v>
      </c>
      <c r="S1698" s="114">
        <v>0.6634819239937525</v>
      </c>
      <c r="T1698" s="114">
        <v>1.4528167024161431E-2</v>
      </c>
      <c r="U1698" s="114">
        <v>-0.3453934069473979</v>
      </c>
      <c r="V1698" s="114">
        <v>0.6627069735605795</v>
      </c>
      <c r="W1698" s="36">
        <v>-0.45621262098136461</v>
      </c>
    </row>
    <row r="1699" spans="1:23" ht="19">
      <c r="A1699" s="81">
        <v>697</v>
      </c>
      <c r="B1699" s="114">
        <v>0.79311930426751531</v>
      </c>
      <c r="C1699" s="114">
        <v>4.3836328839102157E-2</v>
      </c>
      <c r="D1699" s="114">
        <v>0.32978501472182598</v>
      </c>
      <c r="E1699" s="114">
        <v>5.1733277243215969E-2</v>
      </c>
      <c r="F1699" s="114">
        <v>0.7336601270378682</v>
      </c>
      <c r="G1699" s="114">
        <v>1.0112016882203534E-2</v>
      </c>
      <c r="H1699" s="114">
        <v>0.99748039785017051</v>
      </c>
      <c r="I1699" s="114">
        <v>0.19038275415313044</v>
      </c>
      <c r="J1699" s="114">
        <v>0.62090639178424611</v>
      </c>
      <c r="K1699" s="44">
        <v>0.47480969941902362</v>
      </c>
      <c r="M1699" s="37">
        <v>697</v>
      </c>
      <c r="N1699" s="114" cm="1">
        <f t="array" ref="N1699:W1699">(TRANSPOSE(MMULT(幕後結果!$AB$37:$AK$46, TRANSPOSE(N698:W698))))</f>
        <v>-0.39737940158538776</v>
      </c>
      <c r="O1699" s="114">
        <v>1.7959088580741098</v>
      </c>
      <c r="P1699" s="114">
        <v>1.565152341717857</v>
      </c>
      <c r="Q1699" s="114">
        <v>0.61593878819932368</v>
      </c>
      <c r="R1699" s="114">
        <v>1.5025415837854421</v>
      </c>
      <c r="S1699" s="114">
        <v>-0.26702238091346886</v>
      </c>
      <c r="T1699" s="114">
        <v>0.51695852015214605</v>
      </c>
      <c r="U1699" s="114">
        <v>0.11978817850609924</v>
      </c>
      <c r="V1699" s="114">
        <v>-0.8438737008472551</v>
      </c>
      <c r="W1699" s="36">
        <v>0.45703586902726762</v>
      </c>
    </row>
    <row r="1700" spans="1:23" ht="19">
      <c r="A1700" s="81">
        <v>698</v>
      </c>
      <c r="B1700" s="114">
        <v>1.1573041609263424E-2</v>
      </c>
      <c r="C1700" s="114">
        <v>0.99533177879530199</v>
      </c>
      <c r="D1700" s="114">
        <v>0.4530846943199367</v>
      </c>
      <c r="E1700" s="114">
        <v>0.24005663529932852</v>
      </c>
      <c r="F1700" s="114">
        <v>0.72066229563967088</v>
      </c>
      <c r="G1700" s="114">
        <v>0.4186633718772137</v>
      </c>
      <c r="H1700" s="114">
        <v>0.99995743735841436</v>
      </c>
      <c r="I1700" s="114">
        <v>5.7495974179066378E-2</v>
      </c>
      <c r="J1700" s="114">
        <v>0.89756181012008596</v>
      </c>
      <c r="K1700" s="44">
        <v>0.82224103464284792</v>
      </c>
      <c r="M1700" s="37">
        <v>698</v>
      </c>
      <c r="N1700" s="114" cm="1">
        <f t="array" ref="N1700:W1700">(TRANSPOSE(MMULT(幕後結果!$AB$37:$AK$46, TRANSPOSE(N699:W699))))</f>
        <v>0.24799777367586801</v>
      </c>
      <c r="O1700" s="114">
        <v>4.6532099759754218E-2</v>
      </c>
      <c r="P1700" s="114">
        <v>-0.34505686201271502</v>
      </c>
      <c r="Q1700" s="114">
        <v>0.36565127707386064</v>
      </c>
      <c r="R1700" s="114">
        <v>-0.41225754702932338</v>
      </c>
      <c r="S1700" s="114">
        <v>0.1282172014880196</v>
      </c>
      <c r="T1700" s="114">
        <v>-0.15591447529827412</v>
      </c>
      <c r="U1700" s="114">
        <v>-0.3758720229683099</v>
      </c>
      <c r="V1700" s="114">
        <v>0.72483874821692995</v>
      </c>
      <c r="W1700" s="36">
        <v>0.46597450380806621</v>
      </c>
    </row>
    <row r="1701" spans="1:23" ht="19">
      <c r="A1701" s="81">
        <v>699</v>
      </c>
      <c r="B1701" s="114">
        <v>0.53418149114749869</v>
      </c>
      <c r="C1701" s="114">
        <v>0.47587487666686901</v>
      </c>
      <c r="D1701" s="114">
        <v>0.6243543444999049</v>
      </c>
      <c r="E1701" s="114">
        <v>0.2129247647934096</v>
      </c>
      <c r="F1701" s="114">
        <v>0.46564581170104469</v>
      </c>
      <c r="G1701" s="114">
        <v>0.43783771985818354</v>
      </c>
      <c r="H1701" s="114">
        <v>0.25358679466560607</v>
      </c>
      <c r="I1701" s="114">
        <v>0.85857917214843926</v>
      </c>
      <c r="J1701" s="114">
        <v>0.16803946594564767</v>
      </c>
      <c r="K1701" s="44">
        <v>0.62583712345567766</v>
      </c>
      <c r="M1701" s="37">
        <v>699</v>
      </c>
      <c r="N1701" s="114" cm="1">
        <f t="array" ref="N1701:W1701">(TRANSPOSE(MMULT(幕後結果!$AB$37:$AK$46, TRANSPOSE(N700:W700))))</f>
        <v>-0.29216664663752917</v>
      </c>
      <c r="O1701" s="114">
        <v>-0.76546328603138547</v>
      </c>
      <c r="P1701" s="114">
        <v>0.63381520453949403</v>
      </c>
      <c r="Q1701" s="114">
        <v>0.40862032152287225</v>
      </c>
      <c r="R1701" s="114">
        <v>0.76780610324131715</v>
      </c>
      <c r="S1701" s="114">
        <v>0.18853843718305269</v>
      </c>
      <c r="T1701" s="114">
        <v>0.49101455792938775</v>
      </c>
      <c r="U1701" s="114">
        <v>0.40935077614801491</v>
      </c>
      <c r="V1701" s="114">
        <v>-0.40656876870479791</v>
      </c>
      <c r="W1701" s="36">
        <v>0.57212541443068154</v>
      </c>
    </row>
    <row r="1702" spans="1:23" ht="19">
      <c r="A1702" s="81">
        <v>700</v>
      </c>
      <c r="B1702" s="114">
        <v>0.35202005521155422</v>
      </c>
      <c r="C1702" s="114">
        <v>0.47162336670533067</v>
      </c>
      <c r="D1702" s="114">
        <v>0.69973733866749965</v>
      </c>
      <c r="E1702" s="114">
        <v>0.12400023156327178</v>
      </c>
      <c r="F1702" s="114">
        <v>0.40567916406799465</v>
      </c>
      <c r="G1702" s="114">
        <v>0.2956724223844398</v>
      </c>
      <c r="H1702" s="114">
        <v>0.1294999526753069</v>
      </c>
      <c r="I1702" s="114">
        <v>0.37745724064710018</v>
      </c>
      <c r="J1702" s="114">
        <v>0.94747104017898542</v>
      </c>
      <c r="K1702" s="44">
        <v>0.9250449630994011</v>
      </c>
      <c r="M1702" s="37">
        <v>700</v>
      </c>
      <c r="N1702" s="114" cm="1">
        <f t="array" ref="N1702:W1702">(TRANSPOSE(MMULT(幕後結果!$AB$37:$AK$46, TRANSPOSE(N701:W701))))</f>
        <v>-9.264478200364408E-2</v>
      </c>
      <c r="O1702" s="114">
        <v>1.2369834700656437</v>
      </c>
      <c r="P1702" s="114">
        <v>1.7971392979327305</v>
      </c>
      <c r="Q1702" s="114">
        <v>0.16443916881554166</v>
      </c>
      <c r="R1702" s="114">
        <v>0.78532277391111793</v>
      </c>
      <c r="S1702" s="114">
        <v>-9.8257122799307872E-3</v>
      </c>
      <c r="T1702" s="114">
        <v>1.5976645180581401</v>
      </c>
      <c r="U1702" s="114">
        <v>0.61873582065208166</v>
      </c>
      <c r="V1702" s="114">
        <v>-0.17695633295696822</v>
      </c>
      <c r="W1702" s="36">
        <v>2.959328944338413E-2</v>
      </c>
    </row>
    <row r="1703" spans="1:23" ht="19">
      <c r="A1703" s="81">
        <v>701</v>
      </c>
      <c r="B1703" s="114">
        <v>0.16163790926073629</v>
      </c>
      <c r="C1703" s="114">
        <v>0.86719620783150297</v>
      </c>
      <c r="D1703" s="114">
        <v>0.71410560198942163</v>
      </c>
      <c r="E1703" s="114">
        <v>0.55285115034446575</v>
      </c>
      <c r="F1703" s="114">
        <v>0.59845201048867169</v>
      </c>
      <c r="G1703" s="114">
        <v>0.90180296679616911</v>
      </c>
      <c r="H1703" s="114">
        <v>0.4570149333427993</v>
      </c>
      <c r="I1703" s="114">
        <v>0.59032300175352215</v>
      </c>
      <c r="J1703" s="114">
        <v>0.74722479655290241</v>
      </c>
      <c r="K1703" s="44">
        <v>0.71402406681026331</v>
      </c>
      <c r="M1703" s="37">
        <v>701</v>
      </c>
      <c r="N1703" s="114" cm="1">
        <f t="array" ref="N1703:W1703">(TRANSPOSE(MMULT(幕後結果!$AB$37:$AK$46, TRANSPOSE(N702:W702))))</f>
        <v>-1.2434552873532605</v>
      </c>
      <c r="O1703" s="114">
        <v>0.67255822741534632</v>
      </c>
      <c r="P1703" s="114">
        <v>0.60472066130443591</v>
      </c>
      <c r="Q1703" s="114">
        <v>-0.29188457345536006</v>
      </c>
      <c r="R1703" s="114">
        <v>0.93668966580191393</v>
      </c>
      <c r="S1703" s="114">
        <v>-0.3452315233935126</v>
      </c>
      <c r="T1703" s="114">
        <v>-0.64567131877850936</v>
      </c>
      <c r="U1703" s="114">
        <v>-1.5160870945818958</v>
      </c>
      <c r="V1703" s="114">
        <v>0.86385130659503961</v>
      </c>
      <c r="W1703" s="36">
        <v>0.29251266209629834</v>
      </c>
    </row>
    <row r="1704" spans="1:23" ht="19">
      <c r="A1704" s="81">
        <v>702</v>
      </c>
      <c r="B1704" s="114">
        <v>0.85199959627129518</v>
      </c>
      <c r="C1704" s="114">
        <v>0.83209583898245909</v>
      </c>
      <c r="D1704" s="114">
        <v>0.98578728602162458</v>
      </c>
      <c r="E1704" s="114">
        <v>0.33281702898413235</v>
      </c>
      <c r="F1704" s="114">
        <v>7.9582045706740434E-2</v>
      </c>
      <c r="G1704" s="114">
        <v>0.61744582179004004</v>
      </c>
      <c r="H1704" s="114">
        <v>0.65821024249755355</v>
      </c>
      <c r="I1704" s="114">
        <v>0.5488449764195753</v>
      </c>
      <c r="J1704" s="114">
        <v>0.85173497499767703</v>
      </c>
      <c r="K1704" s="44">
        <v>0.2459515064510871</v>
      </c>
      <c r="M1704" s="37">
        <v>702</v>
      </c>
      <c r="N1704" s="114" cm="1">
        <f t="array" ref="N1704:W1704">(TRANSPOSE(MMULT(幕後結果!$AB$37:$AK$46, TRANSPOSE(N703:W703))))</f>
        <v>5.9379703726036862E-2</v>
      </c>
      <c r="O1704" s="114">
        <v>0.56787503225216263</v>
      </c>
      <c r="P1704" s="114">
        <v>0.15496070442943538</v>
      </c>
      <c r="Q1704" s="114">
        <v>1.6705523652614367</v>
      </c>
      <c r="R1704" s="114">
        <v>-0.27228216454518939</v>
      </c>
      <c r="S1704" s="114">
        <v>-0.66349353023211899</v>
      </c>
      <c r="T1704" s="114">
        <v>-0.57918169134774222</v>
      </c>
      <c r="U1704" s="114">
        <v>2.4858511731635198</v>
      </c>
      <c r="V1704" s="114">
        <v>-0.12758539812811553</v>
      </c>
      <c r="W1704" s="36">
        <v>0.31014511082026941</v>
      </c>
    </row>
    <row r="1705" spans="1:23" ht="19">
      <c r="A1705" s="81">
        <v>703</v>
      </c>
      <c r="B1705" s="114">
        <v>0.6202077047779111</v>
      </c>
      <c r="C1705" s="114">
        <v>0.94862458385822412</v>
      </c>
      <c r="D1705" s="114">
        <v>0.66959073625372523</v>
      </c>
      <c r="E1705" s="114">
        <v>9.9205011706728463E-2</v>
      </c>
      <c r="F1705" s="114">
        <v>0.94511357267026797</v>
      </c>
      <c r="G1705" s="114">
        <v>0.89764172316906654</v>
      </c>
      <c r="H1705" s="114">
        <v>0.49962515182698297</v>
      </c>
      <c r="I1705" s="114">
        <v>0.82007741298982606</v>
      </c>
      <c r="J1705" s="114">
        <v>0.32234019047613072</v>
      </c>
      <c r="K1705" s="44">
        <v>0.47232080436008483</v>
      </c>
      <c r="M1705" s="37">
        <v>703</v>
      </c>
      <c r="N1705" s="114" cm="1">
        <f t="array" ref="N1705:W1705">(TRANSPOSE(MMULT(幕後結果!$AB$37:$AK$46, TRANSPOSE(N704:W704))))</f>
        <v>-1.0098299062559477</v>
      </c>
      <c r="O1705" s="114">
        <v>5.9717170097313865E-2</v>
      </c>
      <c r="P1705" s="114">
        <v>-0.90329933787113781</v>
      </c>
      <c r="Q1705" s="114">
        <v>1.0453138316319501</v>
      </c>
      <c r="R1705" s="114">
        <v>-0.12421618114679657</v>
      </c>
      <c r="S1705" s="114">
        <v>0.70641153078398666</v>
      </c>
      <c r="T1705" s="114">
        <v>0.81895729428126129</v>
      </c>
      <c r="U1705" s="114">
        <v>0.3473383270541705</v>
      </c>
      <c r="V1705" s="114">
        <v>0.69457207994579762</v>
      </c>
      <c r="W1705" s="36">
        <v>-6.7076354593828019E-2</v>
      </c>
    </row>
    <row r="1706" spans="1:23" ht="19">
      <c r="A1706" s="81">
        <v>704</v>
      </c>
      <c r="B1706" s="114">
        <v>0.35176750819255242</v>
      </c>
      <c r="C1706" s="114">
        <v>0.37324292703128314</v>
      </c>
      <c r="D1706" s="114">
        <v>0.56755835319123582</v>
      </c>
      <c r="E1706" s="114">
        <v>0.47628037151878377</v>
      </c>
      <c r="F1706" s="114">
        <v>0.34241511592607576</v>
      </c>
      <c r="G1706" s="114">
        <v>0.66333928901834915</v>
      </c>
      <c r="H1706" s="114">
        <v>0.91469818835723249</v>
      </c>
      <c r="I1706" s="114">
        <v>0.25276713140607177</v>
      </c>
      <c r="J1706" s="114">
        <v>0.6754586870791266</v>
      </c>
      <c r="K1706" s="44">
        <v>0.97187791311241356</v>
      </c>
      <c r="M1706" s="37">
        <v>704</v>
      </c>
      <c r="N1706" s="114" cm="1">
        <f t="array" ref="N1706:W1706">(TRANSPOSE(MMULT(幕後結果!$AB$37:$AK$46, TRANSPOSE(N705:W705))))</f>
        <v>-1.1962497143979718</v>
      </c>
      <c r="O1706" s="114">
        <v>-0.99518416064756154</v>
      </c>
      <c r="P1706" s="114">
        <v>0.20023663145190729</v>
      </c>
      <c r="Q1706" s="114">
        <v>-8.6051534509156188E-2</v>
      </c>
      <c r="R1706" s="114">
        <v>-0.4675869639115553</v>
      </c>
      <c r="S1706" s="114">
        <v>-0.39529613642940598</v>
      </c>
      <c r="T1706" s="114">
        <v>0.31947984439456129</v>
      </c>
      <c r="U1706" s="114">
        <v>0.38425164493693748</v>
      </c>
      <c r="V1706" s="114">
        <v>0.66833202863393071</v>
      </c>
      <c r="W1706" s="36">
        <v>-0.81571008271152079</v>
      </c>
    </row>
    <row r="1707" spans="1:23" ht="19">
      <c r="A1707" s="81">
        <v>705</v>
      </c>
      <c r="B1707" s="114">
        <v>0.80613874373899974</v>
      </c>
      <c r="C1707" s="114">
        <v>0.47812753834822863</v>
      </c>
      <c r="D1707" s="114">
        <v>0.92955225687409282</v>
      </c>
      <c r="E1707" s="114">
        <v>5.0739867686369289E-2</v>
      </c>
      <c r="F1707" s="114">
        <v>0.95576571193625859</v>
      </c>
      <c r="G1707" s="114">
        <v>0.8569689666648681</v>
      </c>
      <c r="H1707" s="114">
        <v>3.5505795512941196E-2</v>
      </c>
      <c r="I1707" s="114">
        <v>7.5175302224267826E-2</v>
      </c>
      <c r="J1707" s="114">
        <v>0.34349320210904932</v>
      </c>
      <c r="K1707" s="44">
        <v>0.60565623651754374</v>
      </c>
      <c r="M1707" s="37">
        <v>705</v>
      </c>
      <c r="N1707" s="114" cm="1">
        <f t="array" ref="N1707:W1707">(TRANSPOSE(MMULT(幕後結果!$AB$37:$AK$46, TRANSPOSE(N706:W706))))</f>
        <v>-4.4899737492789409E-2</v>
      </c>
      <c r="O1707" s="114">
        <v>-0.40385836607590553</v>
      </c>
      <c r="P1707" s="114">
        <v>-1.9722934224113211</v>
      </c>
      <c r="Q1707" s="114">
        <v>-0.48289769823620576</v>
      </c>
      <c r="R1707" s="114">
        <v>-6.3046876565887255E-2</v>
      </c>
      <c r="S1707" s="114">
        <v>-0.76266945711238687</v>
      </c>
      <c r="T1707" s="114">
        <v>-1.1964910595764964</v>
      </c>
      <c r="U1707" s="114">
        <v>-2.0172353353180519</v>
      </c>
      <c r="V1707" s="114">
        <v>-0.11017232368118153</v>
      </c>
      <c r="W1707" s="36">
        <v>-1.3649358115574279</v>
      </c>
    </row>
    <row r="1708" spans="1:23" ht="19">
      <c r="A1708" s="81">
        <v>706</v>
      </c>
      <c r="B1708" s="114">
        <v>0.90347643614286777</v>
      </c>
      <c r="C1708" s="114">
        <v>0.82537591469289362</v>
      </c>
      <c r="D1708" s="114">
        <v>0.71141001972500106</v>
      </c>
      <c r="E1708" s="114">
        <v>0.75659771153379785</v>
      </c>
      <c r="F1708" s="114">
        <v>0.19864328580607404</v>
      </c>
      <c r="G1708" s="114">
        <v>0.68839617319127022</v>
      </c>
      <c r="H1708" s="114">
        <v>9.638276579137206E-2</v>
      </c>
      <c r="I1708" s="114">
        <v>1.6616507475498477E-2</v>
      </c>
      <c r="J1708" s="114">
        <v>0.98853688390531214</v>
      </c>
      <c r="K1708" s="44">
        <v>0.3987821167242156</v>
      </c>
      <c r="M1708" s="37">
        <v>706</v>
      </c>
      <c r="N1708" s="114" cm="1">
        <f t="array" ref="N1708:W1708">(TRANSPOSE(MMULT(幕後結果!$AB$37:$AK$46, TRANSPOSE(N707:W707))))</f>
        <v>1.7632344149065238</v>
      </c>
      <c r="O1708" s="114">
        <v>-0.46602088789887802</v>
      </c>
      <c r="P1708" s="114">
        <v>0.62493835327624048</v>
      </c>
      <c r="Q1708" s="114">
        <v>1.0868544017443105</v>
      </c>
      <c r="R1708" s="114">
        <v>-0.49367953051395685</v>
      </c>
      <c r="S1708" s="114">
        <v>-7.8615693660361696E-2</v>
      </c>
      <c r="T1708" s="114">
        <v>0.72250657744898983</v>
      </c>
      <c r="U1708" s="114">
        <v>2.6841756216077801</v>
      </c>
      <c r="V1708" s="114">
        <v>-1.0786335771419919</v>
      </c>
      <c r="W1708" s="36">
        <v>-1.0715921315346497</v>
      </c>
    </row>
    <row r="1709" spans="1:23" ht="19">
      <c r="A1709" s="81">
        <v>707</v>
      </c>
      <c r="B1709" s="114">
        <v>0.57997464567027146</v>
      </c>
      <c r="C1709" s="114">
        <v>1.3642884125505628E-2</v>
      </c>
      <c r="D1709" s="114">
        <v>0.84640967551558255</v>
      </c>
      <c r="E1709" s="114">
        <v>0.11999031219737222</v>
      </c>
      <c r="F1709" s="114">
        <v>0.74233518279539257</v>
      </c>
      <c r="G1709" s="114">
        <v>0.49200691347742587</v>
      </c>
      <c r="H1709" s="114">
        <v>0.73530700526407755</v>
      </c>
      <c r="I1709" s="114">
        <v>0.83332136648266153</v>
      </c>
      <c r="J1709" s="114">
        <v>0.3890880251924036</v>
      </c>
      <c r="K1709" s="44">
        <v>0.14078487831803854</v>
      </c>
      <c r="M1709" s="37">
        <v>707</v>
      </c>
      <c r="N1709" s="114" cm="1">
        <f t="array" ref="N1709:W1709">(TRANSPOSE(MMULT(幕後結果!$AB$37:$AK$46, TRANSPOSE(N708:W708))))</f>
        <v>1.506410330561692</v>
      </c>
      <c r="O1709" s="114">
        <v>-0.71181279655302865</v>
      </c>
      <c r="P1709" s="114">
        <v>1.5855501844680373</v>
      </c>
      <c r="Q1709" s="114">
        <v>1.4243418364392868</v>
      </c>
      <c r="R1709" s="114">
        <v>1.5216084889628543</v>
      </c>
      <c r="S1709" s="114">
        <v>0.42878097494199963</v>
      </c>
      <c r="T1709" s="114">
        <v>0.95981261079497837</v>
      </c>
      <c r="U1709" s="114">
        <v>1.8951599361642446</v>
      </c>
      <c r="V1709" s="114">
        <v>1.9454358609462579</v>
      </c>
      <c r="W1709" s="36">
        <v>-2.9581387542334747E-2</v>
      </c>
    </row>
    <row r="1710" spans="1:23" ht="19">
      <c r="A1710" s="81">
        <v>708</v>
      </c>
      <c r="B1710" s="114">
        <v>1.7101806939762154E-2</v>
      </c>
      <c r="C1710" s="114">
        <v>0.10553025997033449</v>
      </c>
      <c r="D1710" s="114">
        <v>0.50834367035182582</v>
      </c>
      <c r="E1710" s="114">
        <v>0.74380907191406931</v>
      </c>
      <c r="F1710" s="114">
        <v>0.5984150830578614</v>
      </c>
      <c r="G1710" s="114">
        <v>0.19503268079393132</v>
      </c>
      <c r="H1710" s="114">
        <v>9.530621800185668E-2</v>
      </c>
      <c r="I1710" s="114">
        <v>0.55855569385550052</v>
      </c>
      <c r="J1710" s="114">
        <v>1.5609645658352544E-2</v>
      </c>
      <c r="K1710" s="44">
        <v>0.88000349644050102</v>
      </c>
      <c r="M1710" s="37">
        <v>708</v>
      </c>
      <c r="N1710" s="114" cm="1">
        <f t="array" ref="N1710:W1710">(TRANSPOSE(MMULT(幕後結果!$AB$37:$AK$46, TRANSPOSE(N709:W709))))</f>
        <v>0.26534417550766576</v>
      </c>
      <c r="O1710" s="114">
        <v>-0.44138800743506512</v>
      </c>
      <c r="P1710" s="114">
        <v>1.3154862459010666</v>
      </c>
      <c r="Q1710" s="114">
        <v>0.69643280626239212</v>
      </c>
      <c r="R1710" s="114">
        <v>-0.65785646606448356</v>
      </c>
      <c r="S1710" s="114">
        <v>-1.5328554202189473</v>
      </c>
      <c r="T1710" s="114">
        <v>-0.7307675211732344</v>
      </c>
      <c r="U1710" s="114">
        <v>-0.86245857078187027</v>
      </c>
      <c r="V1710" s="114">
        <v>0.95704139893921436</v>
      </c>
      <c r="W1710" s="36">
        <v>-0.10272905564721557</v>
      </c>
    </row>
    <row r="1711" spans="1:23" ht="19">
      <c r="A1711" s="81">
        <v>709</v>
      </c>
      <c r="B1711" s="114">
        <v>0.9853742006060775</v>
      </c>
      <c r="C1711" s="114">
        <v>0.88676048395897134</v>
      </c>
      <c r="D1711" s="114">
        <v>0.2068085190144453</v>
      </c>
      <c r="E1711" s="114">
        <v>0.45795391259933882</v>
      </c>
      <c r="F1711" s="114">
        <v>1.382606066272718E-2</v>
      </c>
      <c r="G1711" s="114">
        <v>0.48309115098030397</v>
      </c>
      <c r="H1711" s="114">
        <v>0.10125062393025641</v>
      </c>
      <c r="I1711" s="114">
        <v>0.48791630997102997</v>
      </c>
      <c r="J1711" s="114">
        <v>0.856471964057127</v>
      </c>
      <c r="K1711" s="44">
        <v>8.5542488717307963E-2</v>
      </c>
      <c r="M1711" s="37">
        <v>709</v>
      </c>
      <c r="N1711" s="114" cm="1">
        <f t="array" ref="N1711:W1711">(TRANSPOSE(MMULT(幕後結果!$AB$37:$AK$46, TRANSPOSE(N710:W710))))</f>
        <v>-0.70993613014919033</v>
      </c>
      <c r="O1711" s="114">
        <v>0.57862109998510725</v>
      </c>
      <c r="P1711" s="114">
        <v>0.13294817645460683</v>
      </c>
      <c r="Q1711" s="114">
        <v>0.7018710390721129</v>
      </c>
      <c r="R1711" s="114">
        <v>-0.49839835223819773</v>
      </c>
      <c r="S1711" s="114">
        <v>-0.49629653158353965</v>
      </c>
      <c r="T1711" s="114">
        <v>0.38139857497943014</v>
      </c>
      <c r="U1711" s="114">
        <v>-0.42905434705284479</v>
      </c>
      <c r="V1711" s="114">
        <v>-0.49098296870268165</v>
      </c>
      <c r="W1711" s="36">
        <v>-0.80933091088161724</v>
      </c>
    </row>
    <row r="1712" spans="1:23" ht="19">
      <c r="A1712" s="81">
        <v>710</v>
      </c>
      <c r="B1712" s="114">
        <v>0.26598786406793429</v>
      </c>
      <c r="C1712" s="114">
        <v>0.32204943659945839</v>
      </c>
      <c r="D1712" s="114">
        <v>0.25114122116395809</v>
      </c>
      <c r="E1712" s="114">
        <v>0.26025142966441606</v>
      </c>
      <c r="F1712" s="114">
        <v>0.23437445221820541</v>
      </c>
      <c r="G1712" s="114">
        <v>0.62558102014087047</v>
      </c>
      <c r="H1712" s="114">
        <v>0.15840817291046827</v>
      </c>
      <c r="I1712" s="114">
        <v>0.82852277797265872</v>
      </c>
      <c r="J1712" s="114">
        <v>0.16192902630903228</v>
      </c>
      <c r="K1712" s="44">
        <v>0.64943892151122951</v>
      </c>
      <c r="M1712" s="37">
        <v>710</v>
      </c>
      <c r="N1712" s="114" cm="1">
        <f t="array" ref="N1712:W1712">(TRANSPOSE(MMULT(幕後結果!$AB$37:$AK$46, TRANSPOSE(N711:W711))))</f>
        <v>0.33665276368056879</v>
      </c>
      <c r="O1712" s="114">
        <v>1.4181782442176327E-2</v>
      </c>
      <c r="P1712" s="114">
        <v>-7.6914098847892742E-2</v>
      </c>
      <c r="Q1712" s="114">
        <v>0.37799132208239694</v>
      </c>
      <c r="R1712" s="114">
        <v>0.90112399399028187</v>
      </c>
      <c r="S1712" s="114">
        <v>-1.8841266990991619</v>
      </c>
      <c r="T1712" s="114">
        <v>-1.4068431078499124</v>
      </c>
      <c r="U1712" s="114">
        <v>-0.93616435167750256</v>
      </c>
      <c r="V1712" s="114">
        <v>1.5601716038084255</v>
      </c>
      <c r="W1712" s="36">
        <v>0.96064558187684446</v>
      </c>
    </row>
    <row r="1713" spans="1:23" ht="19">
      <c r="A1713" s="81">
        <v>711</v>
      </c>
      <c r="B1713" s="114">
        <v>0.12809664597500059</v>
      </c>
      <c r="C1713" s="114">
        <v>0.72211081295271318</v>
      </c>
      <c r="D1713" s="114">
        <v>0.68068698924548032</v>
      </c>
      <c r="E1713" s="114">
        <v>0.99647779603118414</v>
      </c>
      <c r="F1713" s="114">
        <v>0.15116998696925177</v>
      </c>
      <c r="G1713" s="114">
        <v>0.12167464537744088</v>
      </c>
      <c r="H1713" s="114">
        <v>0.16714729686339025</v>
      </c>
      <c r="I1713" s="114">
        <v>0.5856852953116567</v>
      </c>
      <c r="J1713" s="114">
        <v>3.4406823100685102E-2</v>
      </c>
      <c r="K1713" s="44">
        <v>0.44440636454124505</v>
      </c>
      <c r="M1713" s="37">
        <v>711</v>
      </c>
      <c r="N1713" s="114" cm="1">
        <f t="array" ref="N1713:W1713">(TRANSPOSE(MMULT(幕後結果!$AB$37:$AK$46, TRANSPOSE(N712:W712))))</f>
        <v>1.1662682934445161</v>
      </c>
      <c r="O1713" s="114">
        <v>0.6938287673184419</v>
      </c>
      <c r="P1713" s="114">
        <v>-0.68830405172283438</v>
      </c>
      <c r="Q1713" s="114">
        <v>-0.77555494065796748</v>
      </c>
      <c r="R1713" s="114">
        <v>0.18933522014540327</v>
      </c>
      <c r="S1713" s="114">
        <v>0.69561330458630721</v>
      </c>
      <c r="T1713" s="114">
        <v>-1.4551668414379826E-2</v>
      </c>
      <c r="U1713" s="114">
        <v>0.1302185051360413</v>
      </c>
      <c r="V1713" s="114">
        <v>-4.7496794286337463E-2</v>
      </c>
      <c r="W1713" s="36">
        <v>-1.1053153320314086</v>
      </c>
    </row>
    <row r="1714" spans="1:23" ht="19">
      <c r="A1714" s="81">
        <v>712</v>
      </c>
      <c r="B1714" s="114">
        <v>0.65159509745785993</v>
      </c>
      <c r="C1714" s="114">
        <v>0.98034731694492683</v>
      </c>
      <c r="D1714" s="114">
        <v>0.55328176772097293</v>
      </c>
      <c r="E1714" s="114">
        <v>0.59901856136241416</v>
      </c>
      <c r="F1714" s="114">
        <v>5.1750799423580407E-2</v>
      </c>
      <c r="G1714" s="114">
        <v>9.5694860182602204E-2</v>
      </c>
      <c r="H1714" s="114">
        <v>0.86467854959349966</v>
      </c>
      <c r="I1714" s="114">
        <v>0.40161279217065604</v>
      </c>
      <c r="J1714" s="114">
        <v>0.9305486968716874</v>
      </c>
      <c r="K1714" s="44">
        <v>0.20531021338147615</v>
      </c>
      <c r="M1714" s="37">
        <v>712</v>
      </c>
      <c r="N1714" s="114" cm="1">
        <f t="array" ref="N1714:W1714">(TRANSPOSE(MMULT(幕後結果!$AB$37:$AK$46, TRANSPOSE(N713:W713))))</f>
        <v>-1.0179480665791334</v>
      </c>
      <c r="O1714" s="114">
        <v>-1.6123149947680662</v>
      </c>
      <c r="P1714" s="114">
        <v>-0.29801004469138337</v>
      </c>
      <c r="Q1714" s="114">
        <v>-0.59285927522106807</v>
      </c>
      <c r="R1714" s="114">
        <v>0.17501067747525867</v>
      </c>
      <c r="S1714" s="114">
        <v>0.32028561956927826</v>
      </c>
      <c r="T1714" s="114">
        <v>-1.0913684157619445</v>
      </c>
      <c r="U1714" s="114">
        <v>0.63173136526894669</v>
      </c>
      <c r="V1714" s="114">
        <v>0.86939260236541827</v>
      </c>
      <c r="W1714" s="36">
        <v>1.1862948890306702E-2</v>
      </c>
    </row>
    <row r="1715" spans="1:23" ht="19">
      <c r="A1715" s="81">
        <v>713</v>
      </c>
      <c r="B1715" s="114">
        <v>0.54696765869305208</v>
      </c>
      <c r="C1715" s="114">
        <v>0.84824202653026903</v>
      </c>
      <c r="D1715" s="114">
        <v>0.4173949939375492</v>
      </c>
      <c r="E1715" s="114">
        <v>0.96270491721295848</v>
      </c>
      <c r="F1715" s="114">
        <v>0.93915486763146694</v>
      </c>
      <c r="G1715" s="114">
        <v>0.52458693251421407</v>
      </c>
      <c r="H1715" s="114">
        <v>0.30604243591286751</v>
      </c>
      <c r="I1715" s="114">
        <v>0.82765803990772224</v>
      </c>
      <c r="J1715" s="114">
        <v>0.76799045027125956</v>
      </c>
      <c r="K1715" s="44">
        <v>3.7685708924829919E-2</v>
      </c>
      <c r="M1715" s="37">
        <v>713</v>
      </c>
      <c r="N1715" s="114" cm="1">
        <f t="array" ref="N1715:W1715">(TRANSPOSE(MMULT(幕後結果!$AB$37:$AK$46, TRANSPOSE(N714:W714))))</f>
        <v>5.0801961051138836E-2</v>
      </c>
      <c r="O1715" s="114">
        <v>-0.22414415292575901</v>
      </c>
      <c r="P1715" s="114">
        <v>-0.54900583400288794</v>
      </c>
      <c r="Q1715" s="114">
        <v>-4.7431135218961112E-2</v>
      </c>
      <c r="R1715" s="114">
        <v>-0.63111131581724145</v>
      </c>
      <c r="S1715" s="114">
        <v>0.27752887539726817</v>
      </c>
      <c r="T1715" s="114">
        <v>-2.0873300736681761</v>
      </c>
      <c r="U1715" s="114">
        <v>-0.69085163262476501</v>
      </c>
      <c r="V1715" s="114">
        <v>-0.6608415301966164</v>
      </c>
      <c r="W1715" s="36">
        <v>-2.0763891435520287</v>
      </c>
    </row>
    <row r="1716" spans="1:23" ht="19">
      <c r="A1716" s="81">
        <v>714</v>
      </c>
      <c r="B1716" s="114">
        <v>0.34906289094470244</v>
      </c>
      <c r="C1716" s="114">
        <v>0.41085782845745378</v>
      </c>
      <c r="D1716" s="114">
        <v>0.69250553833080009</v>
      </c>
      <c r="E1716" s="114">
        <v>0.70133761199805944</v>
      </c>
      <c r="F1716" s="114">
        <v>0.45257658388896504</v>
      </c>
      <c r="G1716" s="114">
        <v>5.8827334534970577E-2</v>
      </c>
      <c r="H1716" s="114">
        <v>0.17043066468304158</v>
      </c>
      <c r="I1716" s="114">
        <v>0.18439329661824511</v>
      </c>
      <c r="J1716" s="114">
        <v>0.53716663052919933</v>
      </c>
      <c r="K1716" s="44">
        <v>0.85955230203084443</v>
      </c>
      <c r="M1716" s="37">
        <v>714</v>
      </c>
      <c r="N1716" s="114" cm="1">
        <f t="array" ref="N1716:W1716">(TRANSPOSE(MMULT(幕後結果!$AB$37:$AK$46, TRANSPOSE(N715:W715))))</f>
        <v>-2.3396034625141415</v>
      </c>
      <c r="O1716" s="114">
        <v>0.59098774451889524</v>
      </c>
      <c r="P1716" s="114">
        <v>-1.2314256398398404</v>
      </c>
      <c r="Q1716" s="114">
        <v>0.55911453380661036</v>
      </c>
      <c r="R1716" s="114">
        <v>-0.86474324081010723</v>
      </c>
      <c r="S1716" s="114">
        <v>0.68269367697362915</v>
      </c>
      <c r="T1716" s="114">
        <v>-0.21289938031071071</v>
      </c>
      <c r="U1716" s="114">
        <v>-0.14216596441894547</v>
      </c>
      <c r="V1716" s="114">
        <v>-0.3175046681277417</v>
      </c>
      <c r="W1716" s="36">
        <v>-0.38393001911699193</v>
      </c>
    </row>
    <row r="1717" spans="1:23" ht="19">
      <c r="A1717" s="81">
        <v>715</v>
      </c>
      <c r="B1717" s="114">
        <v>0.38052623826412746</v>
      </c>
      <c r="C1717" s="114">
        <v>0.47839590749704186</v>
      </c>
      <c r="D1717" s="114">
        <v>7.087311844966715E-2</v>
      </c>
      <c r="E1717" s="114">
        <v>9.9387016264733896E-2</v>
      </c>
      <c r="F1717" s="114">
        <v>0.76724252196741238</v>
      </c>
      <c r="G1717" s="114">
        <v>0.63287286944242394</v>
      </c>
      <c r="H1717" s="114">
        <v>0.98011013993264906</v>
      </c>
      <c r="I1717" s="114">
        <v>3.4992870724309455E-2</v>
      </c>
      <c r="J1717" s="114">
        <v>0.74266353036758481</v>
      </c>
      <c r="K1717" s="44">
        <v>0.78624259238764127</v>
      </c>
      <c r="M1717" s="37">
        <v>715</v>
      </c>
      <c r="N1717" s="114" cm="1">
        <f t="array" ref="N1717:W1717">(TRANSPOSE(MMULT(幕後結果!$AB$37:$AK$46, TRANSPOSE(N716:W716))))</f>
        <v>-7.2894685555187647E-2</v>
      </c>
      <c r="O1717" s="114">
        <v>0.95210661679847541</v>
      </c>
      <c r="P1717" s="114">
        <v>0.41815002264495005</v>
      </c>
      <c r="Q1717" s="114">
        <v>-0.39184614619051789</v>
      </c>
      <c r="R1717" s="114">
        <v>-0.73798461499654433</v>
      </c>
      <c r="S1717" s="114">
        <v>0.11496364287389521</v>
      </c>
      <c r="T1717" s="114">
        <v>-1.449104396023313</v>
      </c>
      <c r="U1717" s="114">
        <v>0.13917504544772835</v>
      </c>
      <c r="V1717" s="114">
        <v>-0.56779479365432972</v>
      </c>
      <c r="W1717" s="36">
        <v>2.2105399994213379</v>
      </c>
    </row>
    <row r="1718" spans="1:23" ht="19">
      <c r="A1718" s="81">
        <v>716</v>
      </c>
      <c r="B1718" s="114">
        <v>0.53311880974793469</v>
      </c>
      <c r="C1718" s="114">
        <v>0.58756986322737692</v>
      </c>
      <c r="D1718" s="114">
        <v>0.69131841624114498</v>
      </c>
      <c r="E1718" s="114">
        <v>0.99187069692926233</v>
      </c>
      <c r="F1718" s="114">
        <v>0.30521398378329323</v>
      </c>
      <c r="G1718" s="114">
        <v>0.23833131182024792</v>
      </c>
      <c r="H1718" s="114">
        <v>0.17636205764823853</v>
      </c>
      <c r="I1718" s="114">
        <v>0.44245652726222784</v>
      </c>
      <c r="J1718" s="114">
        <v>0.34465447701260521</v>
      </c>
      <c r="K1718" s="44">
        <v>9.0777178909951184E-2</v>
      </c>
      <c r="M1718" s="37">
        <v>716</v>
      </c>
      <c r="N1718" s="114" cm="1">
        <f t="array" ref="N1718:W1718">(TRANSPOSE(MMULT(幕後結果!$AB$37:$AK$46, TRANSPOSE(N717:W717))))</f>
        <v>0.318525980761659</v>
      </c>
      <c r="O1718" s="114">
        <v>1.2415704461230486</v>
      </c>
      <c r="P1718" s="114">
        <v>-0.88358742595048034</v>
      </c>
      <c r="Q1718" s="114">
        <v>0.83685829745136919</v>
      </c>
      <c r="R1718" s="114">
        <v>1.2877443498535468</v>
      </c>
      <c r="S1718" s="114">
        <v>0.14309380018140655</v>
      </c>
      <c r="T1718" s="114">
        <v>-0.79326405943459222</v>
      </c>
      <c r="U1718" s="114">
        <v>-4.5378378944468389E-2</v>
      </c>
      <c r="V1718" s="114">
        <v>-0.22807859502776956</v>
      </c>
      <c r="W1718" s="36">
        <v>0.34549232332131496</v>
      </c>
    </row>
    <row r="1719" spans="1:23" ht="19">
      <c r="A1719" s="81">
        <v>717</v>
      </c>
      <c r="B1719" s="114">
        <v>0.8634740656278479</v>
      </c>
      <c r="C1719" s="114">
        <v>0.54491609705358401</v>
      </c>
      <c r="D1719" s="114">
        <v>0.51453215823028531</v>
      </c>
      <c r="E1719" s="114">
        <v>0.73326666321632317</v>
      </c>
      <c r="F1719" s="114">
        <v>0.28347910070777815</v>
      </c>
      <c r="G1719" s="114">
        <v>0.78211147822557225</v>
      </c>
      <c r="H1719" s="114">
        <v>0.62295091915712009</v>
      </c>
      <c r="I1719" s="114">
        <v>0.13996424283522191</v>
      </c>
      <c r="J1719" s="114">
        <v>0.19391078674123041</v>
      </c>
      <c r="K1719" s="44">
        <v>0.16883540004975361</v>
      </c>
      <c r="M1719" s="37">
        <v>717</v>
      </c>
      <c r="N1719" s="114" cm="1">
        <f t="array" ref="N1719:W1719">(TRANSPOSE(MMULT(幕後結果!$AB$37:$AK$46, TRANSPOSE(N718:W718))))</f>
        <v>-0.56196360327022177</v>
      </c>
      <c r="O1719" s="114">
        <v>1.024277430998779</v>
      </c>
      <c r="P1719" s="114">
        <v>-4.6911800051148617E-2</v>
      </c>
      <c r="Q1719" s="114">
        <v>-1.7920307228822434</v>
      </c>
      <c r="R1719" s="114">
        <v>-0.39173224957911101</v>
      </c>
      <c r="S1719" s="114">
        <v>-0.58586440452773447</v>
      </c>
      <c r="T1719" s="114">
        <v>0.71092423862413556</v>
      </c>
      <c r="U1719" s="114">
        <v>-1.3381805013190902</v>
      </c>
      <c r="V1719" s="114">
        <v>1.522850266934433</v>
      </c>
      <c r="W1719" s="36">
        <v>1.0141913510189915</v>
      </c>
    </row>
    <row r="1720" spans="1:23" ht="19">
      <c r="A1720" s="81">
        <v>718</v>
      </c>
      <c r="B1720" s="114">
        <v>0.37934536734724311</v>
      </c>
      <c r="C1720" s="114">
        <v>0.44533819673705621</v>
      </c>
      <c r="D1720" s="114">
        <v>0.22614065069813094</v>
      </c>
      <c r="E1720" s="114">
        <v>0.30218008572217081</v>
      </c>
      <c r="F1720" s="114">
        <v>0.72291832256544653</v>
      </c>
      <c r="G1720" s="114">
        <v>0.43672875300940062</v>
      </c>
      <c r="H1720" s="114">
        <v>0.51694971244046939</v>
      </c>
      <c r="I1720" s="114">
        <v>0.4292495056579253</v>
      </c>
      <c r="J1720" s="114">
        <v>0.51100262065849922</v>
      </c>
      <c r="K1720" s="44">
        <v>0.54725743396400017</v>
      </c>
      <c r="M1720" s="37">
        <v>718</v>
      </c>
      <c r="N1720" s="114" cm="1">
        <f t="array" ref="N1720:W1720">(TRANSPOSE(MMULT(幕後結果!$AB$37:$AK$46, TRANSPOSE(N719:W719))))</f>
        <v>-1.6990535163322598</v>
      </c>
      <c r="O1720" s="114">
        <v>-2.032626755773173</v>
      </c>
      <c r="P1720" s="114">
        <v>-1.0127742447983743</v>
      </c>
      <c r="Q1720" s="114">
        <v>-0.16054680931671711</v>
      </c>
      <c r="R1720" s="114">
        <v>-2.8047827894985202</v>
      </c>
      <c r="S1720" s="114">
        <v>0.66452407038370254</v>
      </c>
      <c r="T1720" s="114">
        <v>-2.2952393883380191</v>
      </c>
      <c r="U1720" s="114">
        <v>-0.68127347404788774</v>
      </c>
      <c r="V1720" s="114">
        <v>-1.505728995944952</v>
      </c>
      <c r="W1720" s="36">
        <v>-1.1741291278116341</v>
      </c>
    </row>
    <row r="1721" spans="1:23" ht="19">
      <c r="A1721" s="81">
        <v>719</v>
      </c>
      <c r="B1721" s="114">
        <v>0.20816572289679147</v>
      </c>
      <c r="C1721" s="114">
        <v>0.308498805989875</v>
      </c>
      <c r="D1721" s="114">
        <v>3.8132278475305315E-2</v>
      </c>
      <c r="E1721" s="114">
        <v>2.6138939117567261E-2</v>
      </c>
      <c r="F1721" s="114">
        <v>0.28380933486168991</v>
      </c>
      <c r="G1721" s="114">
        <v>0.60956878235562151</v>
      </c>
      <c r="H1721" s="114">
        <v>0.2272695302285026</v>
      </c>
      <c r="I1721" s="114">
        <v>6.7124505546596991E-2</v>
      </c>
      <c r="J1721" s="114">
        <v>0.71026830726251955</v>
      </c>
      <c r="K1721" s="44">
        <v>0.59139282333289689</v>
      </c>
      <c r="M1721" s="37">
        <v>719</v>
      </c>
      <c r="N1721" s="114" cm="1">
        <f t="array" ref="N1721:W1721">(TRANSPOSE(MMULT(幕後結果!$AB$37:$AK$46, TRANSPOSE(N720:W720))))</f>
        <v>-0.39111018333645781</v>
      </c>
      <c r="O1721" s="114">
        <v>1.1053289595418729</v>
      </c>
      <c r="P1721" s="114">
        <v>-0.83135898795424246</v>
      </c>
      <c r="Q1721" s="114">
        <v>0.77034143287336465</v>
      </c>
      <c r="R1721" s="114">
        <v>1.1177655743340731</v>
      </c>
      <c r="S1721" s="114">
        <v>-0.26079002145127006</v>
      </c>
      <c r="T1721" s="114">
        <v>2.5227053886729456</v>
      </c>
      <c r="U1721" s="114">
        <v>0.55185289563139983</v>
      </c>
      <c r="V1721" s="114">
        <v>-9.3918861727224023E-2</v>
      </c>
      <c r="W1721" s="36">
        <v>0.54483721374256444</v>
      </c>
    </row>
    <row r="1722" spans="1:23" ht="19">
      <c r="A1722" s="81">
        <v>720</v>
      </c>
      <c r="B1722" s="114">
        <v>0.4586838106998854</v>
      </c>
      <c r="C1722" s="114">
        <v>0.43348333718219911</v>
      </c>
      <c r="D1722" s="114">
        <v>0.32511472697970079</v>
      </c>
      <c r="E1722" s="114">
        <v>0.73359551151284963</v>
      </c>
      <c r="F1722" s="114">
        <v>0.13502278163609072</v>
      </c>
      <c r="G1722" s="114">
        <v>0.21568460745663587</v>
      </c>
      <c r="H1722" s="114">
        <v>0.90380109567767031</v>
      </c>
      <c r="I1722" s="114">
        <v>0.30702971231408549</v>
      </c>
      <c r="J1722" s="114">
        <v>0.13197406924390997</v>
      </c>
      <c r="K1722" s="44">
        <v>0.72528838572624021</v>
      </c>
      <c r="M1722" s="37">
        <v>720</v>
      </c>
      <c r="N1722" s="114" cm="1">
        <f t="array" ref="N1722:W1722">(TRANSPOSE(MMULT(幕後結果!$AB$37:$AK$46, TRANSPOSE(N721:W721))))</f>
        <v>0.19471711667972702</v>
      </c>
      <c r="O1722" s="114">
        <v>-5.5005296145157007E-2</v>
      </c>
      <c r="P1722" s="114">
        <v>1.8398039388206031</v>
      </c>
      <c r="Q1722" s="114">
        <v>2.0825564636767782</v>
      </c>
      <c r="R1722" s="114">
        <v>1.5690039401800195</v>
      </c>
      <c r="S1722" s="114">
        <v>1.2828420747869815</v>
      </c>
      <c r="T1722" s="114">
        <v>0.36093867353842635</v>
      </c>
      <c r="U1722" s="114">
        <v>0.42816692715157556</v>
      </c>
      <c r="V1722" s="114">
        <v>-0.49014142843258085</v>
      </c>
      <c r="W1722" s="36">
        <v>-7.7558913940882435E-2</v>
      </c>
    </row>
    <row r="1723" spans="1:23" ht="19">
      <c r="A1723" s="81">
        <v>721</v>
      </c>
      <c r="B1723" s="114">
        <v>9.6486930011635108E-2</v>
      </c>
      <c r="C1723" s="114">
        <v>0.17473177785986405</v>
      </c>
      <c r="D1723" s="114">
        <v>8.2371192581962571E-3</v>
      </c>
      <c r="E1723" s="114">
        <v>0.90754278810030731</v>
      </c>
      <c r="F1723" s="114">
        <v>0.35876640719635722</v>
      </c>
      <c r="G1723" s="114">
        <v>0.10664003896213781</v>
      </c>
      <c r="H1723" s="114">
        <v>0.3671838575646087</v>
      </c>
      <c r="I1723" s="114">
        <v>0.87626778000714212</v>
      </c>
      <c r="J1723" s="114">
        <v>0.87392060501407332</v>
      </c>
      <c r="K1723" s="44">
        <v>0.16821884465801062</v>
      </c>
      <c r="M1723" s="37">
        <v>721</v>
      </c>
      <c r="N1723" s="114" cm="1">
        <f t="array" ref="N1723:W1723">(TRANSPOSE(MMULT(幕後結果!$AB$37:$AK$46, TRANSPOSE(N722:W722))))</f>
        <v>0.41250369788373931</v>
      </c>
      <c r="O1723" s="114">
        <v>-0.87950632894678804</v>
      </c>
      <c r="P1723" s="114">
        <v>0.27650867694865533</v>
      </c>
      <c r="Q1723" s="114">
        <v>-1.3874863515342235</v>
      </c>
      <c r="R1723" s="114">
        <v>-0.72223406472066176</v>
      </c>
      <c r="S1723" s="114">
        <v>-0.1110594352814388</v>
      </c>
      <c r="T1723" s="114">
        <v>0.20117713928180325</v>
      </c>
      <c r="U1723" s="114">
        <v>-2.2867219555114744</v>
      </c>
      <c r="V1723" s="114">
        <v>-0.33597321514024547</v>
      </c>
      <c r="W1723" s="36">
        <v>-1.2923954410374232</v>
      </c>
    </row>
    <row r="1724" spans="1:23" ht="19">
      <c r="A1724" s="81">
        <v>722</v>
      </c>
      <c r="B1724" s="114">
        <v>0.81639831461515633</v>
      </c>
      <c r="C1724" s="114">
        <v>0.9774640220750721</v>
      </c>
      <c r="D1724" s="114">
        <v>0.84714515116564626</v>
      </c>
      <c r="E1724" s="114">
        <v>0.15407071846370157</v>
      </c>
      <c r="F1724" s="114">
        <v>0.26911556809296422</v>
      </c>
      <c r="G1724" s="114">
        <v>0.97200403955496628</v>
      </c>
      <c r="H1724" s="114">
        <v>0.43786711088699892</v>
      </c>
      <c r="I1724" s="114">
        <v>0.28636169828534364</v>
      </c>
      <c r="J1724" s="114">
        <v>0.8437905289833536</v>
      </c>
      <c r="K1724" s="44">
        <v>0.74414969634667316</v>
      </c>
      <c r="M1724" s="37">
        <v>722</v>
      </c>
      <c r="N1724" s="114" cm="1">
        <f t="array" ref="N1724:W1724">(TRANSPOSE(MMULT(幕後結果!$AB$37:$AK$46, TRANSPOSE(N723:W723))))</f>
        <v>0.4702207638621787</v>
      </c>
      <c r="O1724" s="114">
        <v>0.96288799539781689</v>
      </c>
      <c r="P1724" s="114">
        <v>1.0103162837101289</v>
      </c>
      <c r="Q1724" s="114">
        <v>-0.20414904676495804</v>
      </c>
      <c r="R1724" s="114">
        <v>-0.16742450742882298</v>
      </c>
      <c r="S1724" s="114">
        <v>-0.4226990507912437</v>
      </c>
      <c r="T1724" s="114">
        <v>-1.6249652850047984</v>
      </c>
      <c r="U1724" s="114">
        <v>-0.20669100619886382</v>
      </c>
      <c r="V1724" s="114">
        <v>0.68299693218308666</v>
      </c>
      <c r="W1724" s="36">
        <v>1.0508700610118988</v>
      </c>
    </row>
    <row r="1725" spans="1:23" ht="19">
      <c r="A1725" s="81">
        <v>723</v>
      </c>
      <c r="B1725" s="114">
        <v>0.21367967785273323</v>
      </c>
      <c r="C1725" s="114">
        <v>0.12105076829945038</v>
      </c>
      <c r="D1725" s="114">
        <v>0.84631061398591068</v>
      </c>
      <c r="E1725" s="114">
        <v>0.18880224511614618</v>
      </c>
      <c r="F1725" s="114">
        <v>0.85670950945116475</v>
      </c>
      <c r="G1725" s="114">
        <v>0.22683502631256824</v>
      </c>
      <c r="H1725" s="114">
        <v>0.61603085787504597</v>
      </c>
      <c r="I1725" s="114">
        <v>0.77336534615909835</v>
      </c>
      <c r="J1725" s="114">
        <v>0.1698669326177864</v>
      </c>
      <c r="K1725" s="44">
        <v>0.92349636930444157</v>
      </c>
      <c r="M1725" s="37">
        <v>723</v>
      </c>
      <c r="N1725" s="114" cm="1">
        <f t="array" ref="N1725:W1725">(TRANSPOSE(MMULT(幕後結果!$AB$37:$AK$46, TRANSPOSE(N724:W724))))</f>
        <v>-0.24686488749133911</v>
      </c>
      <c r="O1725" s="114">
        <v>0.72656055552366217</v>
      </c>
      <c r="P1725" s="114">
        <v>2.1642791881693118</v>
      </c>
      <c r="Q1725" s="114">
        <v>0.67745232213132278</v>
      </c>
      <c r="R1725" s="114">
        <v>0.23427881020853397</v>
      </c>
      <c r="S1725" s="114">
        <v>0.36018927803787681</v>
      </c>
      <c r="T1725" s="114">
        <v>0.17649746706676675</v>
      </c>
      <c r="U1725" s="114">
        <v>-3.0332519826341442E-2</v>
      </c>
      <c r="V1725" s="114">
        <v>-0.91938515424048162</v>
      </c>
      <c r="W1725" s="36">
        <v>0.57785726698006179</v>
      </c>
    </row>
    <row r="1726" spans="1:23" ht="19">
      <c r="A1726" s="81">
        <v>724</v>
      </c>
      <c r="B1726" s="114">
        <v>0.49866347484826412</v>
      </c>
      <c r="C1726" s="114">
        <v>0.99746964509123104</v>
      </c>
      <c r="D1726" s="114">
        <v>0.74665676581865736</v>
      </c>
      <c r="E1726" s="114">
        <v>0.34241768744363066</v>
      </c>
      <c r="F1726" s="114">
        <v>0.61940339918020526</v>
      </c>
      <c r="G1726" s="114">
        <v>0.12352977840726065</v>
      </c>
      <c r="H1726" s="114">
        <v>0.57021384634483585</v>
      </c>
      <c r="I1726" s="114">
        <v>0.9725715769252341</v>
      </c>
      <c r="J1726" s="114">
        <v>0.71497055721733194</v>
      </c>
      <c r="K1726" s="44">
        <v>0.79654907481207515</v>
      </c>
      <c r="M1726" s="37">
        <v>724</v>
      </c>
      <c r="N1726" s="114" cm="1">
        <f t="array" ref="N1726:W1726">(TRANSPOSE(MMULT(幕後結果!$AB$37:$AK$46, TRANSPOSE(N725:W725))))</f>
        <v>-1.1933142818912943</v>
      </c>
      <c r="O1726" s="114">
        <v>0.42312718096359281</v>
      </c>
      <c r="P1726" s="114">
        <v>-1.6098930430335718</v>
      </c>
      <c r="Q1726" s="114">
        <v>1.3784375591770395</v>
      </c>
      <c r="R1726" s="114">
        <v>-0.14273044622277631</v>
      </c>
      <c r="S1726" s="114">
        <v>0.56705061340187468</v>
      </c>
      <c r="T1726" s="114">
        <v>7.636159732153705E-2</v>
      </c>
      <c r="U1726" s="114">
        <v>0.79196725593426509</v>
      </c>
      <c r="V1726" s="114">
        <v>-0.16984220810683121</v>
      </c>
      <c r="W1726" s="36">
        <v>0.32271937092036146</v>
      </c>
    </row>
    <row r="1727" spans="1:23" ht="19">
      <c r="A1727" s="81">
        <v>725</v>
      </c>
      <c r="B1727" s="114">
        <v>0.63235908457701018</v>
      </c>
      <c r="C1727" s="114">
        <v>0.58752316500166168</v>
      </c>
      <c r="D1727" s="114">
        <v>0.46833053707555083</v>
      </c>
      <c r="E1727" s="114">
        <v>0.39271985154916944</v>
      </c>
      <c r="F1727" s="114">
        <v>0.52167348152418835</v>
      </c>
      <c r="G1727" s="114">
        <v>0.93489753385782359</v>
      </c>
      <c r="H1727" s="114">
        <v>0.67045099393492791</v>
      </c>
      <c r="I1727" s="114">
        <v>0.63304987905300503</v>
      </c>
      <c r="J1727" s="114">
        <v>0.97114073609187113</v>
      </c>
      <c r="K1727" s="44">
        <v>0.47360591655786144</v>
      </c>
      <c r="M1727" s="37">
        <v>725</v>
      </c>
      <c r="N1727" s="114" cm="1">
        <f t="array" ref="N1727:W1727">(TRANSPOSE(MMULT(幕後結果!$AB$37:$AK$46, TRANSPOSE(N726:W726))))</f>
        <v>0.90650854602010589</v>
      </c>
      <c r="O1727" s="114">
        <v>1.3695118512240065</v>
      </c>
      <c r="P1727" s="114">
        <v>-0.49459831461879511</v>
      </c>
      <c r="Q1727" s="114">
        <v>1.9444143104801848</v>
      </c>
      <c r="R1727" s="114">
        <v>0.92944889243163165</v>
      </c>
      <c r="S1727" s="114">
        <v>-0.1282572257598853</v>
      </c>
      <c r="T1727" s="114">
        <v>0.86797038631024703</v>
      </c>
      <c r="U1727" s="114">
        <v>1.6971032240821455</v>
      </c>
      <c r="V1727" s="114">
        <v>0.33250878960512076</v>
      </c>
      <c r="W1727" s="36">
        <v>-0.95796387962809604</v>
      </c>
    </row>
    <row r="1728" spans="1:23" ht="19">
      <c r="A1728" s="81">
        <v>726</v>
      </c>
      <c r="B1728" s="114">
        <v>0.76988957357690913</v>
      </c>
      <c r="C1728" s="114">
        <v>0.31779628493803358</v>
      </c>
      <c r="D1728" s="114">
        <v>0.88579537709236855</v>
      </c>
      <c r="E1728" s="114">
        <v>0.15872831124439046</v>
      </c>
      <c r="F1728" s="114">
        <v>0.39137040992340055</v>
      </c>
      <c r="G1728" s="114">
        <v>0.99624439737991177</v>
      </c>
      <c r="H1728" s="114">
        <v>0.3960984768534872</v>
      </c>
      <c r="I1728" s="114">
        <v>0.94868242882540899</v>
      </c>
      <c r="J1728" s="114">
        <v>0.82851548822486332</v>
      </c>
      <c r="K1728" s="44">
        <v>0.92611334433331227</v>
      </c>
      <c r="M1728" s="37">
        <v>726</v>
      </c>
      <c r="N1728" s="114" cm="1">
        <f t="array" ref="N1728:W1728">(TRANSPOSE(MMULT(幕後結果!$AB$37:$AK$46, TRANSPOSE(N727:W727))))</f>
        <v>-0.29014745008363746</v>
      </c>
      <c r="O1728" s="114">
        <v>0.62286694282602939</v>
      </c>
      <c r="P1728" s="114">
        <v>1.146421072129566</v>
      </c>
      <c r="Q1728" s="114">
        <v>-0.4363239069687308</v>
      </c>
      <c r="R1728" s="114">
        <v>0.74240072774653643</v>
      </c>
      <c r="S1728" s="114">
        <v>0.80886453759231725</v>
      </c>
      <c r="T1728" s="114">
        <v>-0.97019043398431493</v>
      </c>
      <c r="U1728" s="114">
        <v>-1.1556747933212925</v>
      </c>
      <c r="V1728" s="114">
        <v>1.4534407878099223</v>
      </c>
      <c r="W1728" s="36">
        <v>-1.1311225638619393</v>
      </c>
    </row>
    <row r="1729" spans="1:23" ht="19">
      <c r="A1729" s="81">
        <v>727</v>
      </c>
      <c r="B1729" s="114">
        <v>0.22191023974125423</v>
      </c>
      <c r="C1729" s="114">
        <v>0.10637995808166445</v>
      </c>
      <c r="D1729" s="114">
        <v>0.4767759813614687</v>
      </c>
      <c r="E1729" s="114">
        <v>0.41196907997769028</v>
      </c>
      <c r="F1729" s="114">
        <v>0.99504403071187419</v>
      </c>
      <c r="G1729" s="114">
        <v>0.99636509582173649</v>
      </c>
      <c r="H1729" s="114">
        <v>9.4540664858063783E-2</v>
      </c>
      <c r="I1729" s="114">
        <v>0.44978688236176989</v>
      </c>
      <c r="J1729" s="114">
        <v>0.71031404506367934</v>
      </c>
      <c r="K1729" s="44">
        <v>0.28629488955698168</v>
      </c>
      <c r="M1729" s="37">
        <v>727</v>
      </c>
      <c r="N1729" s="114" cm="1">
        <f t="array" ref="N1729:W1729">(TRANSPOSE(MMULT(幕後結果!$AB$37:$AK$46, TRANSPOSE(N728:W728))))</f>
        <v>7.5431660308497364E-2</v>
      </c>
      <c r="O1729" s="114">
        <v>1.6966574995397068</v>
      </c>
      <c r="P1729" s="114">
        <v>0.6832936370005761</v>
      </c>
      <c r="Q1729" s="114">
        <v>-0.25210401545023875</v>
      </c>
      <c r="R1729" s="114">
        <v>-0.6471291495632121</v>
      </c>
      <c r="S1729" s="114">
        <v>2.1986328809142104</v>
      </c>
      <c r="T1729" s="114">
        <v>0.66161387591620857</v>
      </c>
      <c r="U1729" s="114">
        <v>-0.16120588627751842</v>
      </c>
      <c r="V1729" s="114">
        <v>-1.0906703948266707</v>
      </c>
      <c r="W1729" s="36">
        <v>1.7836368362239008</v>
      </c>
    </row>
    <row r="1730" spans="1:23" ht="19">
      <c r="A1730" s="81">
        <v>728</v>
      </c>
      <c r="B1730" s="114">
        <v>0.81387582341243192</v>
      </c>
      <c r="C1730" s="114">
        <v>0.82416468334555071</v>
      </c>
      <c r="D1730" s="114">
        <v>0.25883086107831366</v>
      </c>
      <c r="E1730" s="114">
        <v>5.7516577723308204E-2</v>
      </c>
      <c r="F1730" s="114">
        <v>1.2886636213677027E-2</v>
      </c>
      <c r="G1730" s="114">
        <v>0.32004318779476781</v>
      </c>
      <c r="H1730" s="114">
        <v>0.76920295877555644</v>
      </c>
      <c r="I1730" s="114">
        <v>3.1081380980258144E-2</v>
      </c>
      <c r="J1730" s="114">
        <v>0.22629615751295873</v>
      </c>
      <c r="K1730" s="44">
        <v>0.33421143725382807</v>
      </c>
      <c r="M1730" s="37">
        <v>728</v>
      </c>
      <c r="N1730" s="114" cm="1">
        <f t="array" ref="N1730:W1730">(TRANSPOSE(MMULT(幕後結果!$AB$37:$AK$46, TRANSPOSE(N729:W729))))</f>
        <v>6.5951287374571912E-2</v>
      </c>
      <c r="O1730" s="114">
        <v>-0.2665696559656146</v>
      </c>
      <c r="P1730" s="114">
        <v>-0.93249814785353868</v>
      </c>
      <c r="Q1730" s="114">
        <v>0.66438498038547666</v>
      </c>
      <c r="R1730" s="114">
        <v>-1.2293496954010044</v>
      </c>
      <c r="S1730" s="114">
        <v>1.087488295704361</v>
      </c>
      <c r="T1730" s="114">
        <v>-0.40076254149584534</v>
      </c>
      <c r="U1730" s="114">
        <v>-0.14693428727493141</v>
      </c>
      <c r="V1730" s="114">
        <v>5.5052414691929008E-2</v>
      </c>
      <c r="W1730" s="36">
        <v>0.19159769732594548</v>
      </c>
    </row>
    <row r="1731" spans="1:23" ht="19">
      <c r="A1731" s="81">
        <v>729</v>
      </c>
      <c r="B1731" s="114">
        <v>0.14262042311354128</v>
      </c>
      <c r="C1731" s="114">
        <v>0.74779929838921166</v>
      </c>
      <c r="D1731" s="114">
        <v>0.37048823585710577</v>
      </c>
      <c r="E1731" s="114">
        <v>0.12632506302844781</v>
      </c>
      <c r="F1731" s="114">
        <v>0.33000734658200681</v>
      </c>
      <c r="G1731" s="114">
        <v>0.76813039376063519</v>
      </c>
      <c r="H1731" s="114">
        <v>0.23603305509300898</v>
      </c>
      <c r="I1731" s="114">
        <v>0.39774538767991729</v>
      </c>
      <c r="J1731" s="114">
        <v>0.60152906335095668</v>
      </c>
      <c r="K1731" s="44">
        <v>0.59706842245352032</v>
      </c>
      <c r="M1731" s="37">
        <v>729</v>
      </c>
      <c r="N1731" s="114" cm="1">
        <f t="array" ref="N1731:W1731">(TRANSPOSE(MMULT(幕後結果!$AB$37:$AK$46, TRANSPOSE(N730:W730))))</f>
        <v>0.68608419137393251</v>
      </c>
      <c r="O1731" s="114">
        <v>-1.6306140530152766</v>
      </c>
      <c r="P1731" s="114">
        <v>4.4224411572930784E-2</v>
      </c>
      <c r="Q1731" s="114">
        <v>2.6365344359705334E-2</v>
      </c>
      <c r="R1731" s="114">
        <v>-0.46864341708462615</v>
      </c>
      <c r="S1731" s="114">
        <v>0.21530134672625478</v>
      </c>
      <c r="T1731" s="114">
        <v>2.6062842131649941</v>
      </c>
      <c r="U1731" s="114">
        <v>0.29536763348164802</v>
      </c>
      <c r="V1731" s="114">
        <v>1.0051771763381838</v>
      </c>
      <c r="W1731" s="36">
        <v>1.7618945653365703</v>
      </c>
    </row>
    <row r="1732" spans="1:23" ht="19">
      <c r="A1732" s="81">
        <v>730</v>
      </c>
      <c r="B1732" s="114">
        <v>0.80989460905145783</v>
      </c>
      <c r="C1732" s="114">
        <v>0.83276379451263716</v>
      </c>
      <c r="D1732" s="114">
        <v>0.23410998297551644</v>
      </c>
      <c r="E1732" s="114">
        <v>0.18065102110794262</v>
      </c>
      <c r="F1732" s="114">
        <v>0.35208757687235614</v>
      </c>
      <c r="G1732" s="114">
        <v>0.30991213100687176</v>
      </c>
      <c r="H1732" s="114">
        <v>9.5238323049427587E-2</v>
      </c>
      <c r="I1732" s="114">
        <v>0.54900410277053924</v>
      </c>
      <c r="J1732" s="114">
        <v>0.53548300215799194</v>
      </c>
      <c r="K1732" s="44">
        <v>0.47217153984736449</v>
      </c>
      <c r="M1732" s="37">
        <v>730</v>
      </c>
      <c r="N1732" s="114" cm="1">
        <f t="array" ref="N1732:W1732">(TRANSPOSE(MMULT(幕後結果!$AB$37:$AK$46, TRANSPOSE(N731:W731))))</f>
        <v>-0.14832527671490822</v>
      </c>
      <c r="O1732" s="114">
        <v>-0.5785519470276459</v>
      </c>
      <c r="P1732" s="114">
        <v>-0.13231627702163018</v>
      </c>
      <c r="Q1732" s="114">
        <v>1.2264266146624228</v>
      </c>
      <c r="R1732" s="114">
        <v>-1.2338013219737409</v>
      </c>
      <c r="S1732" s="114">
        <v>0.38661307901621395</v>
      </c>
      <c r="T1732" s="114">
        <v>0.24445665991289728</v>
      </c>
      <c r="U1732" s="114">
        <v>1.8330445316224178</v>
      </c>
      <c r="V1732" s="114">
        <v>-0.81184169213625368</v>
      </c>
      <c r="W1732" s="36">
        <v>-0.76747190828395184</v>
      </c>
    </row>
    <row r="1733" spans="1:23" ht="19">
      <c r="A1733" s="81">
        <v>731</v>
      </c>
      <c r="B1733" s="114">
        <v>0.74722106236192309</v>
      </c>
      <c r="C1733" s="114">
        <v>0.56335377146526477</v>
      </c>
      <c r="D1733" s="114">
        <v>0.84936187369676985</v>
      </c>
      <c r="E1733" s="114">
        <v>8.5122133545307621E-2</v>
      </c>
      <c r="F1733" s="114">
        <v>0.15331160019265333</v>
      </c>
      <c r="G1733" s="114">
        <v>0.62108047778936015</v>
      </c>
      <c r="H1733" s="114">
        <v>0.66399613833445348</v>
      </c>
      <c r="I1733" s="114">
        <v>0.77042592503099971</v>
      </c>
      <c r="J1733" s="114">
        <v>0.22714917625477371</v>
      </c>
      <c r="K1733" s="44">
        <v>6.535407898123613E-2</v>
      </c>
      <c r="M1733" s="37">
        <v>731</v>
      </c>
      <c r="N1733" s="114" cm="1">
        <f t="array" ref="N1733:W1733">(TRANSPOSE(MMULT(幕後結果!$AB$37:$AK$46, TRANSPOSE(N732:W732))))</f>
        <v>0.8159272542727225</v>
      </c>
      <c r="O1733" s="114">
        <v>-0.20641529140645021</v>
      </c>
      <c r="P1733" s="114">
        <v>0.81072487278501604</v>
      </c>
      <c r="Q1733" s="114">
        <v>0.52952832266536964</v>
      </c>
      <c r="R1733" s="114">
        <v>0.8845337310858824</v>
      </c>
      <c r="S1733" s="114">
        <v>-0.76186043084333543</v>
      </c>
      <c r="T1733" s="114">
        <v>1.0525763491814837</v>
      </c>
      <c r="U1733" s="114">
        <v>0.2512038643269876</v>
      </c>
      <c r="V1733" s="114">
        <v>1.0027029676431378</v>
      </c>
      <c r="W1733" s="36">
        <v>-0.64621500307489865</v>
      </c>
    </row>
    <row r="1734" spans="1:23" ht="19">
      <c r="A1734" s="81">
        <v>732</v>
      </c>
      <c r="B1734" s="114">
        <v>0.4523574815396163</v>
      </c>
      <c r="C1734" s="114">
        <v>0.85247620659673262</v>
      </c>
      <c r="D1734" s="114">
        <v>0.87537848986897537</v>
      </c>
      <c r="E1734" s="114">
        <v>0.83701799460036375</v>
      </c>
      <c r="F1734" s="114">
        <v>0.47113756834715592</v>
      </c>
      <c r="G1734" s="114">
        <v>0.22660888561929715</v>
      </c>
      <c r="H1734" s="114">
        <v>0.10032228790088449</v>
      </c>
      <c r="I1734" s="114">
        <v>0.90148110497455125</v>
      </c>
      <c r="J1734" s="114">
        <v>0.26351508167871862</v>
      </c>
      <c r="K1734" s="44">
        <v>0.55815567520995857</v>
      </c>
      <c r="M1734" s="37">
        <v>732</v>
      </c>
      <c r="N1734" s="114" cm="1">
        <f t="array" ref="N1734:W1734">(TRANSPOSE(MMULT(幕後結果!$AB$37:$AK$46, TRANSPOSE(N733:W733))))</f>
        <v>-0.13066417285796136</v>
      </c>
      <c r="O1734" s="114">
        <v>1.2265867608392984</v>
      </c>
      <c r="P1734" s="114">
        <v>0.58814176402998297</v>
      </c>
      <c r="Q1734" s="114">
        <v>0.45735530943452496</v>
      </c>
      <c r="R1734" s="114">
        <v>0.71002453634787877</v>
      </c>
      <c r="S1734" s="114">
        <v>0.30874855135137425</v>
      </c>
      <c r="T1734" s="114">
        <v>0.76000249328586111</v>
      </c>
      <c r="U1734" s="114">
        <v>0.75109608449875243</v>
      </c>
      <c r="V1734" s="114">
        <v>-1.395003468374477</v>
      </c>
      <c r="W1734" s="36">
        <v>1.0427306781544741</v>
      </c>
    </row>
    <row r="1735" spans="1:23" ht="19">
      <c r="A1735" s="81">
        <v>733</v>
      </c>
      <c r="B1735" s="114">
        <v>0.3190451700436181</v>
      </c>
      <c r="C1735" s="114">
        <v>0.22144385931234356</v>
      </c>
      <c r="D1735" s="114">
        <v>0.99084024279061489</v>
      </c>
      <c r="E1735" s="114">
        <v>0.43935508665646839</v>
      </c>
      <c r="F1735" s="114">
        <v>0.93907130656602678</v>
      </c>
      <c r="G1735" s="114">
        <v>0.46384031677271587</v>
      </c>
      <c r="H1735" s="114">
        <v>0.42133348197845355</v>
      </c>
      <c r="I1735" s="114">
        <v>0.90997874821420011</v>
      </c>
      <c r="J1735" s="114">
        <v>0.11777905391267396</v>
      </c>
      <c r="K1735" s="44">
        <v>0.58338505927544659</v>
      </c>
      <c r="M1735" s="37">
        <v>733</v>
      </c>
      <c r="N1735" s="114" cm="1">
        <f t="array" ref="N1735:W1735">(TRANSPOSE(MMULT(幕後結果!$AB$37:$AK$46, TRANSPOSE(N734:W734))))</f>
        <v>1.8348811933086302E-2</v>
      </c>
      <c r="O1735" s="114">
        <v>-0.81846774659456756</v>
      </c>
      <c r="P1735" s="114">
        <v>0.66639657489855653</v>
      </c>
      <c r="Q1735" s="114">
        <v>-0.30864772432403953</v>
      </c>
      <c r="R1735" s="114">
        <v>-0.85395084048370651</v>
      </c>
      <c r="S1735" s="114">
        <v>1.1287987417820557</v>
      </c>
      <c r="T1735" s="114">
        <v>1.0837180829478628</v>
      </c>
      <c r="U1735" s="114">
        <v>-0.94058106558274734</v>
      </c>
      <c r="V1735" s="114">
        <v>1.166542042770613</v>
      </c>
      <c r="W1735" s="36">
        <v>-0.23748240922904096</v>
      </c>
    </row>
    <row r="1736" spans="1:23" ht="19">
      <c r="A1736" s="81">
        <v>734</v>
      </c>
      <c r="B1736" s="114">
        <v>0.49988584156397442</v>
      </c>
      <c r="C1736" s="114">
        <v>0.35327134720479303</v>
      </c>
      <c r="D1736" s="114">
        <v>0.66925339361061509</v>
      </c>
      <c r="E1736" s="114">
        <v>0.30319438730590353</v>
      </c>
      <c r="F1736" s="114">
        <v>0.11094858917255124</v>
      </c>
      <c r="G1736" s="114">
        <v>0.16181113922431378</v>
      </c>
      <c r="H1736" s="114">
        <v>0.96346755129672812</v>
      </c>
      <c r="I1736" s="114">
        <v>0.91785342256450986</v>
      </c>
      <c r="J1736" s="114">
        <v>0.31066758442327402</v>
      </c>
      <c r="K1736" s="44">
        <v>0.94425136922951958</v>
      </c>
      <c r="M1736" s="37">
        <v>734</v>
      </c>
      <c r="N1736" s="114" cm="1">
        <f t="array" ref="N1736:W1736">(TRANSPOSE(MMULT(幕後結果!$AB$37:$AK$46, TRANSPOSE(N735:W735))))</f>
        <v>1.1278029513447734</v>
      </c>
      <c r="O1736" s="114">
        <v>-1.156671539856567</v>
      </c>
      <c r="P1736" s="114">
        <v>1.1889299143412044</v>
      </c>
      <c r="Q1736" s="114">
        <v>-1.0139817368560895</v>
      </c>
      <c r="R1736" s="114">
        <v>0.56247368980014922</v>
      </c>
      <c r="S1736" s="114">
        <v>0.13777176028660587</v>
      </c>
      <c r="T1736" s="114">
        <v>-0.93096154686785737</v>
      </c>
      <c r="U1736" s="114">
        <v>-0.64098902862946294</v>
      </c>
      <c r="V1736" s="114">
        <v>0.23691346717700684</v>
      </c>
      <c r="W1736" s="36">
        <v>0.50602512423037216</v>
      </c>
    </row>
    <row r="1737" spans="1:23" ht="19">
      <c r="A1737" s="81">
        <v>735</v>
      </c>
      <c r="B1737" s="114">
        <v>0.46783331309820086</v>
      </c>
      <c r="C1737" s="114">
        <v>0.15040806599912382</v>
      </c>
      <c r="D1737" s="114">
        <v>0.38261467192472343</v>
      </c>
      <c r="E1737" s="114">
        <v>0.25387489965317034</v>
      </c>
      <c r="F1737" s="114">
        <v>0.12501724533422176</v>
      </c>
      <c r="G1737" s="114">
        <v>0.93930309885372854</v>
      </c>
      <c r="H1737" s="114">
        <v>0.42429357384869215</v>
      </c>
      <c r="I1737" s="114">
        <v>0.47752292361446691</v>
      </c>
      <c r="J1737" s="114">
        <v>0.27446886749696131</v>
      </c>
      <c r="K1737" s="44">
        <v>0.64906784437012077</v>
      </c>
      <c r="M1737" s="37">
        <v>735</v>
      </c>
      <c r="N1737" s="114" cm="1">
        <f t="array" ref="N1737:W1737">(TRANSPOSE(MMULT(幕後結果!$AB$37:$AK$46, TRANSPOSE(N736:W736))))</f>
        <v>-0.99872571587040371</v>
      </c>
      <c r="O1737" s="114">
        <v>0.7622457138907518</v>
      </c>
      <c r="P1737" s="114">
        <v>1.3938244194381546</v>
      </c>
      <c r="Q1737" s="114">
        <v>0.87588973016606519</v>
      </c>
      <c r="R1737" s="114">
        <v>-0.55399959850133207</v>
      </c>
      <c r="S1737" s="114">
        <v>-0.12457201615758939</v>
      </c>
      <c r="T1737" s="114">
        <v>1.2269458796766912</v>
      </c>
      <c r="U1737" s="114">
        <v>0.36284742755922916</v>
      </c>
      <c r="V1737" s="114">
        <v>-1.4817290067734201</v>
      </c>
      <c r="W1737" s="36">
        <v>0.33505312463799869</v>
      </c>
    </row>
    <row r="1738" spans="1:23" ht="19">
      <c r="A1738" s="81">
        <v>736</v>
      </c>
      <c r="B1738" s="114">
        <v>0.93798671739697315</v>
      </c>
      <c r="C1738" s="114">
        <v>6.382437559686216E-2</v>
      </c>
      <c r="D1738" s="114">
        <v>0.3274535531282774</v>
      </c>
      <c r="E1738" s="114">
        <v>0.39993457376674124</v>
      </c>
      <c r="F1738" s="114">
        <v>0.64807153800390704</v>
      </c>
      <c r="G1738" s="114">
        <v>0.59560701846877029</v>
      </c>
      <c r="H1738" s="114">
        <v>0.67031715669431691</v>
      </c>
      <c r="I1738" s="114">
        <v>1.0409183769046759E-2</v>
      </c>
      <c r="J1738" s="114">
        <v>0.25861572846222636</v>
      </c>
      <c r="K1738" s="44">
        <v>0.47770558047343936</v>
      </c>
      <c r="M1738" s="37">
        <v>736</v>
      </c>
      <c r="N1738" s="114" cm="1">
        <f t="array" ref="N1738:W1738">(TRANSPOSE(MMULT(幕後結果!$AB$37:$AK$46, TRANSPOSE(N737:W737))))</f>
        <v>-2.961277598924525</v>
      </c>
      <c r="O1738" s="114">
        <v>-0.40757020836861868</v>
      </c>
      <c r="P1738" s="114">
        <v>0.8396414424380364</v>
      </c>
      <c r="Q1738" s="114">
        <v>-0.38939501058821496</v>
      </c>
      <c r="R1738" s="114">
        <v>-2.2739551092364585E-2</v>
      </c>
      <c r="S1738" s="114">
        <v>-0.81268247815321026</v>
      </c>
      <c r="T1738" s="114">
        <v>0.97632041554587889</v>
      </c>
      <c r="U1738" s="114">
        <v>-0.46074945973431802</v>
      </c>
      <c r="V1738" s="114">
        <v>-0.98636554225217421</v>
      </c>
      <c r="W1738" s="36">
        <v>-1.7129835719306739</v>
      </c>
    </row>
    <row r="1739" spans="1:23" ht="19">
      <c r="A1739" s="81">
        <v>737</v>
      </c>
      <c r="B1739" s="114">
        <v>0.68573262988261452</v>
      </c>
      <c r="C1739" s="114">
        <v>0.28444411963894844</v>
      </c>
      <c r="D1739" s="114">
        <v>0.16562415409706133</v>
      </c>
      <c r="E1739" s="114">
        <v>0.31176587146573609</v>
      </c>
      <c r="F1739" s="114">
        <v>0.49850229567671889</v>
      </c>
      <c r="G1739" s="114">
        <v>0.18058409458304259</v>
      </c>
      <c r="H1739" s="114">
        <v>0.49109927026720746</v>
      </c>
      <c r="I1739" s="114">
        <v>0.62597398604337862</v>
      </c>
      <c r="J1739" s="114">
        <v>0.36589273707159475</v>
      </c>
      <c r="K1739" s="44">
        <v>0.48999443429815726</v>
      </c>
      <c r="M1739" s="37">
        <v>737</v>
      </c>
      <c r="N1739" s="114" cm="1">
        <f t="array" ref="N1739:W1739">(TRANSPOSE(MMULT(幕後結果!$AB$37:$AK$46, TRANSPOSE(N738:W738))))</f>
        <v>-0.50203127245355428</v>
      </c>
      <c r="O1739" s="114">
        <v>0.74248567311875335</v>
      </c>
      <c r="P1739" s="114">
        <v>0.28944074075449122</v>
      </c>
      <c r="Q1739" s="114">
        <v>-2.0251577067365303</v>
      </c>
      <c r="R1739" s="114">
        <v>-4.3366168203643585E-2</v>
      </c>
      <c r="S1739" s="114">
        <v>-4.4910699144680793E-2</v>
      </c>
      <c r="T1739" s="114">
        <v>0.48852792727490274</v>
      </c>
      <c r="U1739" s="114">
        <v>-1.3598198590862607</v>
      </c>
      <c r="V1739" s="114">
        <v>0.40818719182438618</v>
      </c>
      <c r="W1739" s="36">
        <v>0.63887940955613098</v>
      </c>
    </row>
    <row r="1740" spans="1:23" ht="19">
      <c r="A1740" s="81">
        <v>738</v>
      </c>
      <c r="B1740" s="114">
        <v>0.88540023718121308</v>
      </c>
      <c r="C1740" s="114">
        <v>3.8527888120720277E-2</v>
      </c>
      <c r="D1740" s="114">
        <v>4.8702037050328828E-2</v>
      </c>
      <c r="E1740" s="114">
        <v>0.90757000252692843</v>
      </c>
      <c r="F1740" s="114">
        <v>0.33068324011172145</v>
      </c>
      <c r="G1740" s="114">
        <v>0.93223797899204652</v>
      </c>
      <c r="H1740" s="114">
        <v>0.80638923832359044</v>
      </c>
      <c r="I1740" s="114">
        <v>0.91269437560525213</v>
      </c>
      <c r="J1740" s="114">
        <v>0.40986820886218656</v>
      </c>
      <c r="K1740" s="44">
        <v>0.79137463237418171</v>
      </c>
      <c r="M1740" s="37">
        <v>738</v>
      </c>
      <c r="N1740" s="114" cm="1">
        <f t="array" ref="N1740:W1740">(TRANSPOSE(MMULT(幕後結果!$AB$37:$AK$46, TRANSPOSE(N739:W739))))</f>
        <v>-1.4213657060761036</v>
      </c>
      <c r="O1740" s="114">
        <v>-0.19218674942593061</v>
      </c>
      <c r="P1740" s="114">
        <v>-0.19252548005287518</v>
      </c>
      <c r="Q1740" s="114">
        <v>-1.4114047908188805</v>
      </c>
      <c r="R1740" s="114">
        <v>-0.93572476166926333</v>
      </c>
      <c r="S1740" s="114">
        <v>-0.54778565445534655</v>
      </c>
      <c r="T1740" s="114">
        <v>-0.3458303498184756</v>
      </c>
      <c r="U1740" s="114">
        <v>-1.2107006391370592</v>
      </c>
      <c r="V1740" s="114">
        <v>-0.44272487016403927</v>
      </c>
      <c r="W1740" s="36">
        <v>-0.18053690890482754</v>
      </c>
    </row>
    <row r="1741" spans="1:23" ht="19">
      <c r="A1741" s="81">
        <v>739</v>
      </c>
      <c r="B1741" s="114">
        <v>0.74875570809904368</v>
      </c>
      <c r="C1741" s="114">
        <v>0.32920940672756815</v>
      </c>
      <c r="D1741" s="114">
        <v>0.25203008331087573</v>
      </c>
      <c r="E1741" s="114">
        <v>0.5656382232703836</v>
      </c>
      <c r="F1741" s="114">
        <v>0.40808669470474324</v>
      </c>
      <c r="G1741" s="114">
        <v>0.72072713660523524</v>
      </c>
      <c r="H1741" s="114">
        <v>0.22504450035397228</v>
      </c>
      <c r="I1741" s="114">
        <v>0.68362402833367586</v>
      </c>
      <c r="J1741" s="114">
        <v>0.92360118278119629</v>
      </c>
      <c r="K1741" s="44">
        <v>3.3497577387551214E-3</v>
      </c>
      <c r="M1741" s="37">
        <v>739</v>
      </c>
      <c r="N1741" s="114" cm="1">
        <f t="array" ref="N1741:W1741">(TRANSPOSE(MMULT(幕後結果!$AB$37:$AK$46, TRANSPOSE(N740:W740))))</f>
        <v>-6.7443309855592576E-2</v>
      </c>
      <c r="O1741" s="114">
        <v>-0.96756654566110634</v>
      </c>
      <c r="P1741" s="114">
        <v>0.80661576263754697</v>
      </c>
      <c r="Q1741" s="114">
        <v>0.96456898904609434</v>
      </c>
      <c r="R1741" s="114">
        <v>-1.333611219531728</v>
      </c>
      <c r="S1741" s="114">
        <v>0.15649347531494862</v>
      </c>
      <c r="T1741" s="114">
        <v>-0.48687129457601669</v>
      </c>
      <c r="U1741" s="114">
        <v>1.5113250295990224</v>
      </c>
      <c r="V1741" s="114">
        <v>0.60496460441654254</v>
      </c>
      <c r="W1741" s="36">
        <v>2.0978458837455194E-2</v>
      </c>
    </row>
    <row r="1742" spans="1:23" ht="19">
      <c r="A1742" s="81">
        <v>740</v>
      </c>
      <c r="B1742" s="114">
        <v>0.89388184863106046</v>
      </c>
      <c r="C1742" s="114">
        <v>0.33075423825694572</v>
      </c>
      <c r="D1742" s="114">
        <v>0.32151873014683829</v>
      </c>
      <c r="E1742" s="114">
        <v>0.81502095068735469</v>
      </c>
      <c r="F1742" s="114">
        <v>0.45654762187933673</v>
      </c>
      <c r="G1742" s="114">
        <v>0.41330409247074051</v>
      </c>
      <c r="H1742" s="114">
        <v>0.30320697976870203</v>
      </c>
      <c r="I1742" s="114">
        <v>5.3642150167338976E-2</v>
      </c>
      <c r="J1742" s="114">
        <v>0.13557803519660672</v>
      </c>
      <c r="K1742" s="44">
        <v>0.99893362456688228</v>
      </c>
      <c r="M1742" s="37">
        <v>740</v>
      </c>
      <c r="N1742" s="114" cm="1">
        <f t="array" ref="N1742:W1742">(TRANSPOSE(MMULT(幕後結果!$AB$37:$AK$46, TRANSPOSE(N741:W741))))</f>
        <v>8.2326330466566497E-2</v>
      </c>
      <c r="O1742" s="114">
        <v>1.4052717631812082</v>
      </c>
      <c r="P1742" s="114">
        <v>0.12683461090343492</v>
      </c>
      <c r="Q1742" s="114">
        <v>0.51898251142866536</v>
      </c>
      <c r="R1742" s="114">
        <v>-0.12507164389828124</v>
      </c>
      <c r="S1742" s="114">
        <v>0.79931386063721477</v>
      </c>
      <c r="T1742" s="114">
        <v>-0.68892297122405666</v>
      </c>
      <c r="U1742" s="114">
        <v>0.16105694162161127</v>
      </c>
      <c r="V1742" s="114">
        <v>0.43932881687251324</v>
      </c>
      <c r="W1742" s="36">
        <v>1.7596142009174769</v>
      </c>
    </row>
    <row r="1743" spans="1:23" ht="19">
      <c r="A1743" s="81">
        <v>741</v>
      </c>
      <c r="B1743" s="114">
        <v>0.88694955311170287</v>
      </c>
      <c r="C1743" s="114">
        <v>0.75221683648002813</v>
      </c>
      <c r="D1743" s="114">
        <v>0.36105586281266167</v>
      </c>
      <c r="E1743" s="114">
        <v>0.15391420931674671</v>
      </c>
      <c r="F1743" s="114">
        <v>0.20592994332570891</v>
      </c>
      <c r="G1743" s="114">
        <v>0.86981448944512652</v>
      </c>
      <c r="H1743" s="114">
        <v>0.69711910367203966</v>
      </c>
      <c r="I1743" s="114">
        <v>0.64324099713462735</v>
      </c>
      <c r="J1743" s="114">
        <v>0.81153344682726991</v>
      </c>
      <c r="K1743" s="44">
        <v>0.30194120549510894</v>
      </c>
      <c r="M1743" s="37">
        <v>741</v>
      </c>
      <c r="N1743" s="114" cm="1">
        <f t="array" ref="N1743:W1743">(TRANSPOSE(MMULT(幕後結果!$AB$37:$AK$46, TRANSPOSE(N742:W742))))</f>
        <v>-1.8886578028985717</v>
      </c>
      <c r="O1743" s="114">
        <v>3.8190441149517779E-2</v>
      </c>
      <c r="P1743" s="114">
        <v>-0.98311007641805781</v>
      </c>
      <c r="Q1743" s="114">
        <v>0.21229790138804758</v>
      </c>
      <c r="R1743" s="114">
        <v>0.31383584500670403</v>
      </c>
      <c r="S1743" s="114">
        <v>-0.32555079985820884</v>
      </c>
      <c r="T1743" s="114">
        <v>0.45604953536160592</v>
      </c>
      <c r="U1743" s="114">
        <v>0.55280807871830739</v>
      </c>
      <c r="V1743" s="114">
        <v>-0.9805279446403774</v>
      </c>
      <c r="W1743" s="36">
        <v>-0.87375979648294666</v>
      </c>
    </row>
    <row r="1744" spans="1:23" ht="19">
      <c r="A1744" s="81">
        <v>742</v>
      </c>
      <c r="B1744" s="114">
        <v>0.53043355636985656</v>
      </c>
      <c r="C1744" s="114">
        <v>0.45589962044723809</v>
      </c>
      <c r="D1744" s="114">
        <v>0.85306800810221284</v>
      </c>
      <c r="E1744" s="114">
        <v>8.4428086587528872E-2</v>
      </c>
      <c r="F1744" s="114">
        <v>0.59847437719856011</v>
      </c>
      <c r="G1744" s="114">
        <v>9.2934320801690395E-2</v>
      </c>
      <c r="H1744" s="114">
        <v>0.92253928250053141</v>
      </c>
      <c r="I1744" s="114">
        <v>0.969076055886954</v>
      </c>
      <c r="J1744" s="114">
        <v>0.27460011545345275</v>
      </c>
      <c r="K1744" s="44">
        <v>0.59600576889637269</v>
      </c>
      <c r="M1744" s="37">
        <v>742</v>
      </c>
      <c r="N1744" s="114" cm="1">
        <f t="array" ref="N1744:W1744">(TRANSPOSE(MMULT(幕後結果!$AB$37:$AK$46, TRANSPOSE(N743:W743))))</f>
        <v>-0.5643446470621627</v>
      </c>
      <c r="O1744" s="114">
        <v>-1.3364796039807068</v>
      </c>
      <c r="P1744" s="114">
        <v>-0.30182535587585252</v>
      </c>
      <c r="Q1744" s="114">
        <v>-2.0861181056018996</v>
      </c>
      <c r="R1744" s="114">
        <v>-1.4731273398339209</v>
      </c>
      <c r="S1744" s="114">
        <v>-0.49077292767693914</v>
      </c>
      <c r="T1744" s="114">
        <v>-6.197791553134524E-2</v>
      </c>
      <c r="U1744" s="114">
        <v>-0.72867424406083181</v>
      </c>
      <c r="V1744" s="114">
        <v>0.48109931291043306</v>
      </c>
      <c r="W1744" s="36">
        <v>-2.3388860922489521</v>
      </c>
    </row>
    <row r="1745" spans="1:23" ht="19">
      <c r="A1745" s="81">
        <v>743</v>
      </c>
      <c r="B1745" s="114">
        <v>0.5801935011153283</v>
      </c>
      <c r="C1745" s="114">
        <v>0.97398204531432797</v>
      </c>
      <c r="D1745" s="114">
        <v>0.2879058087614712</v>
      </c>
      <c r="E1745" s="114">
        <v>0.46622952163148801</v>
      </c>
      <c r="F1745" s="114">
        <v>0.6733605143737913</v>
      </c>
      <c r="G1745" s="114">
        <v>0.99353674127655789</v>
      </c>
      <c r="H1745" s="114">
        <v>0.72334951139252923</v>
      </c>
      <c r="I1745" s="114">
        <v>0.89018823618550935</v>
      </c>
      <c r="J1745" s="114">
        <v>2.4498048150600749E-2</v>
      </c>
      <c r="K1745" s="44">
        <v>0.2179894586994815</v>
      </c>
      <c r="M1745" s="37">
        <v>743</v>
      </c>
      <c r="N1745" s="114" cm="1">
        <f t="array" ref="N1745:W1745">(TRANSPOSE(MMULT(幕後結果!$AB$37:$AK$46, TRANSPOSE(N744:W744))))</f>
        <v>-0.57079432294371835</v>
      </c>
      <c r="O1745" s="114">
        <v>1.5199711808719236</v>
      </c>
      <c r="P1745" s="114">
        <v>1.3072443098454836</v>
      </c>
      <c r="Q1745" s="114">
        <v>0.559010939985643</v>
      </c>
      <c r="R1745" s="114">
        <v>-1.8387944626529207E-2</v>
      </c>
      <c r="S1745" s="114">
        <v>-0.62223304509687138</v>
      </c>
      <c r="T1745" s="114">
        <v>0.95775324054707123</v>
      </c>
      <c r="U1745" s="114">
        <v>0.41680062291798903</v>
      </c>
      <c r="V1745" s="114">
        <v>1.0690920557266381</v>
      </c>
      <c r="W1745" s="36">
        <v>0.85931091244635127</v>
      </c>
    </row>
    <row r="1746" spans="1:23" ht="19">
      <c r="A1746" s="81">
        <v>744</v>
      </c>
      <c r="B1746" s="114">
        <v>0.34749986260138477</v>
      </c>
      <c r="C1746" s="114">
        <v>0.85337966006176158</v>
      </c>
      <c r="D1746" s="114">
        <v>2.2275757359248027E-2</v>
      </c>
      <c r="E1746" s="114">
        <v>0.93602730675004597</v>
      </c>
      <c r="F1746" s="114">
        <v>0.11858604395888594</v>
      </c>
      <c r="G1746" s="114">
        <v>0.25956094043721922</v>
      </c>
      <c r="H1746" s="114">
        <v>4.1485382338186882E-2</v>
      </c>
      <c r="I1746" s="114">
        <v>0.13507791825355575</v>
      </c>
      <c r="J1746" s="114">
        <v>6.0500561773512151E-2</v>
      </c>
      <c r="K1746" s="44">
        <v>0.81675705995790948</v>
      </c>
      <c r="M1746" s="37">
        <v>744</v>
      </c>
      <c r="N1746" s="114" cm="1">
        <f t="array" ref="N1746:W1746">(TRANSPOSE(MMULT(幕後結果!$AB$37:$AK$46, TRANSPOSE(N745:W745))))</f>
        <v>0.76170081293723968</v>
      </c>
      <c r="O1746" s="114">
        <v>-9.9608081807384022E-2</v>
      </c>
      <c r="P1746" s="114">
        <v>-0.22658281150207643</v>
      </c>
      <c r="Q1746" s="114">
        <v>1.1406802567791745</v>
      </c>
      <c r="R1746" s="114">
        <v>0.33615200344043117</v>
      </c>
      <c r="S1746" s="114">
        <v>-0.19606743738847213</v>
      </c>
      <c r="T1746" s="114">
        <v>4.4572225318880235E-2</v>
      </c>
      <c r="U1746" s="114">
        <v>0.53564292513188561</v>
      </c>
      <c r="V1746" s="114">
        <v>-2.2926872612404412</v>
      </c>
      <c r="W1746" s="36">
        <v>1.3388680166996156</v>
      </c>
    </row>
    <row r="1747" spans="1:23" ht="19">
      <c r="A1747" s="81">
        <v>745</v>
      </c>
      <c r="B1747" s="114">
        <v>0.38949833237803233</v>
      </c>
      <c r="C1747" s="114">
        <v>0.95468194854521315</v>
      </c>
      <c r="D1747" s="114">
        <v>0.90131530429802131</v>
      </c>
      <c r="E1747" s="114">
        <v>0.54886930632274056</v>
      </c>
      <c r="F1747" s="114">
        <v>0.85475035732593541</v>
      </c>
      <c r="G1747" s="114">
        <v>0.66089012818290493</v>
      </c>
      <c r="H1747" s="114">
        <v>0.43204807388418054</v>
      </c>
      <c r="I1747" s="114">
        <v>0.98432777038395014</v>
      </c>
      <c r="J1747" s="114">
        <v>0.13802780235259227</v>
      </c>
      <c r="K1747" s="44">
        <v>0.145109554005032</v>
      </c>
      <c r="M1747" s="37">
        <v>745</v>
      </c>
      <c r="N1747" s="114" cm="1">
        <f t="array" ref="N1747:W1747">(TRANSPOSE(MMULT(幕後結果!$AB$37:$AK$46, TRANSPOSE(N746:W746))))</f>
        <v>-0.18533786662257828</v>
      </c>
      <c r="O1747" s="114">
        <v>0.63690301721505482</v>
      </c>
      <c r="P1747" s="114">
        <v>-1.8372222496049893</v>
      </c>
      <c r="Q1747" s="114">
        <v>-0.32339834562139458</v>
      </c>
      <c r="R1747" s="114">
        <v>-0.20569448295611614</v>
      </c>
      <c r="S1747" s="114">
        <v>-0.98662002992368614</v>
      </c>
      <c r="T1747" s="114">
        <v>1.3104189161760433</v>
      </c>
      <c r="U1747" s="114">
        <v>0.7199975363854747</v>
      </c>
      <c r="V1747" s="114">
        <v>0.83572678022650826</v>
      </c>
      <c r="W1747" s="36">
        <v>-0.40233057497156155</v>
      </c>
    </row>
    <row r="1748" spans="1:23" ht="19">
      <c r="A1748" s="81">
        <v>746</v>
      </c>
      <c r="B1748" s="114">
        <v>0.34195583277697139</v>
      </c>
      <c r="C1748" s="114">
        <v>0.91307534893743281</v>
      </c>
      <c r="D1748" s="114">
        <v>0.430193508359757</v>
      </c>
      <c r="E1748" s="114">
        <v>0.77152164820966851</v>
      </c>
      <c r="F1748" s="114">
        <v>0.97860161269884904</v>
      </c>
      <c r="G1748" s="114">
        <v>0.53609694292735788</v>
      </c>
      <c r="H1748" s="114">
        <v>0.98638239280180895</v>
      </c>
      <c r="I1748" s="114">
        <v>0.11362193387857511</v>
      </c>
      <c r="J1748" s="114">
        <v>0.83147873260822447</v>
      </c>
      <c r="K1748" s="44">
        <v>0.64346819511211306</v>
      </c>
      <c r="M1748" s="37">
        <v>746</v>
      </c>
      <c r="N1748" s="114" cm="1">
        <f t="array" ref="N1748:W1748">(TRANSPOSE(MMULT(幕後結果!$AB$37:$AK$46, TRANSPOSE(N747:W747))))</f>
        <v>-0.30777895885322892</v>
      </c>
      <c r="O1748" s="114">
        <v>0.18880295985111128</v>
      </c>
      <c r="P1748" s="114">
        <v>0.72743216163864355</v>
      </c>
      <c r="Q1748" s="114">
        <v>-0.64020098814770221</v>
      </c>
      <c r="R1748" s="114">
        <v>0.98249676271141495</v>
      </c>
      <c r="S1748" s="114">
        <v>-0.56472984826415784</v>
      </c>
      <c r="T1748" s="114">
        <v>1.6310899420225511E-2</v>
      </c>
      <c r="U1748" s="114">
        <v>0.63871457725334735</v>
      </c>
      <c r="V1748" s="114">
        <v>0.45640893222871176</v>
      </c>
      <c r="W1748" s="36">
        <v>0.80583117623831535</v>
      </c>
    </row>
    <row r="1749" spans="1:23" ht="19">
      <c r="A1749" s="81">
        <v>747</v>
      </c>
      <c r="B1749" s="114">
        <v>0.24205614529331743</v>
      </c>
      <c r="C1749" s="114">
        <v>0.94248857581918011</v>
      </c>
      <c r="D1749" s="114">
        <v>0.91447315641654825</v>
      </c>
      <c r="E1749" s="114">
        <v>0.61270916037720724</v>
      </c>
      <c r="F1749" s="114">
        <v>0.92479630984888206</v>
      </c>
      <c r="G1749" s="114">
        <v>0.7856436058701739</v>
      </c>
      <c r="H1749" s="114">
        <v>0.43326610022860201</v>
      </c>
      <c r="I1749" s="114">
        <v>0.14146013395419521</v>
      </c>
      <c r="J1749" s="114">
        <v>0.17282970712047274</v>
      </c>
      <c r="K1749" s="44">
        <v>0.1296678028271081</v>
      </c>
      <c r="M1749" s="37">
        <v>747</v>
      </c>
      <c r="N1749" s="114" cm="1">
        <f t="array" ref="N1749:W1749">(TRANSPOSE(MMULT(幕後結果!$AB$37:$AK$46, TRANSPOSE(N748:W748))))</f>
        <v>-1.0679646400533274</v>
      </c>
      <c r="O1749" s="114">
        <v>-0.57640223931143053</v>
      </c>
      <c r="P1749" s="114">
        <v>-1.9140560317920006</v>
      </c>
      <c r="Q1749" s="114">
        <v>-0.17462956017859543</v>
      </c>
      <c r="R1749" s="114">
        <v>-0.75362225176485242</v>
      </c>
      <c r="S1749" s="114">
        <v>-0.53390836018661947</v>
      </c>
      <c r="T1749" s="114">
        <v>1.0802481732448754</v>
      </c>
      <c r="U1749" s="114">
        <v>0.46180278880636488</v>
      </c>
      <c r="V1749" s="114">
        <v>-1.7392410297521033E-2</v>
      </c>
      <c r="W1749" s="36">
        <v>-0.76308732412757763</v>
      </c>
    </row>
    <row r="1750" spans="1:23" ht="19">
      <c r="A1750" s="81">
        <v>748</v>
      </c>
      <c r="B1750" s="114">
        <v>0.10848478959349062</v>
      </c>
      <c r="C1750" s="114">
        <v>0.89355411748131819</v>
      </c>
      <c r="D1750" s="114">
        <v>0.96149338534474782</v>
      </c>
      <c r="E1750" s="114">
        <v>0.19642888670402736</v>
      </c>
      <c r="F1750" s="114">
        <v>0.94312129143600121</v>
      </c>
      <c r="G1750" s="114">
        <v>0.15301015334757628</v>
      </c>
      <c r="H1750" s="114">
        <v>0.30092648854175819</v>
      </c>
      <c r="I1750" s="114">
        <v>0.17736144605713244</v>
      </c>
      <c r="J1750" s="114">
        <v>0.2248653418369555</v>
      </c>
      <c r="K1750" s="44">
        <v>0.27040853485804828</v>
      </c>
      <c r="M1750" s="37">
        <v>748</v>
      </c>
      <c r="N1750" s="114" cm="1">
        <f t="array" ref="N1750:W1750">(TRANSPOSE(MMULT(幕後結果!$AB$37:$AK$46, TRANSPOSE(N749:W749))))</f>
        <v>0.65419676571388163</v>
      </c>
      <c r="O1750" s="114">
        <v>0.6980894310793111</v>
      </c>
      <c r="P1750" s="114">
        <v>0.369665170950286</v>
      </c>
      <c r="Q1750" s="114">
        <v>1.5231853861270586</v>
      </c>
      <c r="R1750" s="114">
        <v>-0.76172341537451227</v>
      </c>
      <c r="S1750" s="114">
        <v>1.0786308835351921</v>
      </c>
      <c r="T1750" s="114">
        <v>3.7044763274479947E-2</v>
      </c>
      <c r="U1750" s="114">
        <v>0.89098241664250133</v>
      </c>
      <c r="V1750" s="114">
        <v>0.20556134433888729</v>
      </c>
      <c r="W1750" s="36">
        <v>-1.3688407010459764</v>
      </c>
    </row>
    <row r="1751" spans="1:23" ht="19">
      <c r="A1751" s="81">
        <v>749</v>
      </c>
      <c r="B1751" s="114">
        <v>0.7649443433931129</v>
      </c>
      <c r="C1751" s="114">
        <v>0.28310546602361031</v>
      </c>
      <c r="D1751" s="114">
        <v>0.49716556933618428</v>
      </c>
      <c r="E1751" s="114">
        <v>0.46845633121783203</v>
      </c>
      <c r="F1751" s="114">
        <v>0.81505305111847903</v>
      </c>
      <c r="G1751" s="114">
        <v>0.2952623906972891</v>
      </c>
      <c r="H1751" s="114">
        <v>0.83577766860094793</v>
      </c>
      <c r="I1751" s="114">
        <v>0.66826720305838472</v>
      </c>
      <c r="J1751" s="114">
        <v>0.15643302013369964</v>
      </c>
      <c r="K1751" s="44">
        <v>0.11754335150180184</v>
      </c>
      <c r="M1751" s="37">
        <v>749</v>
      </c>
      <c r="N1751" s="114" cm="1">
        <f t="array" ref="N1751:W1751">(TRANSPOSE(MMULT(幕後結果!$AB$37:$AK$46, TRANSPOSE(N750:W750))))</f>
        <v>-2.030086955733907</v>
      </c>
      <c r="O1751" s="114">
        <v>0.96123141914838484</v>
      </c>
      <c r="P1751" s="114">
        <v>-0.41000705666255044</v>
      </c>
      <c r="Q1751" s="114">
        <v>1.2335202326017392</v>
      </c>
      <c r="R1751" s="114">
        <v>-0.78590525654797072</v>
      </c>
      <c r="S1751" s="114">
        <v>0.28313978291993086</v>
      </c>
      <c r="T1751" s="114">
        <v>0.46279869304814303</v>
      </c>
      <c r="U1751" s="114">
        <v>1.1214076198665486</v>
      </c>
      <c r="V1751" s="114">
        <v>-0.51966571969450359</v>
      </c>
      <c r="W1751" s="36">
        <v>-0.79096590159550673</v>
      </c>
    </row>
    <row r="1752" spans="1:23" ht="19">
      <c r="A1752" s="81">
        <v>750</v>
      </c>
      <c r="B1752" s="114">
        <v>0.31216103888218316</v>
      </c>
      <c r="C1752" s="114">
        <v>0.1347593457193641</v>
      </c>
      <c r="D1752" s="114">
        <v>0.49870374919296001</v>
      </c>
      <c r="E1752" s="114">
        <v>0.46312329174011313</v>
      </c>
      <c r="F1752" s="114">
        <v>0.1831315146884005</v>
      </c>
      <c r="G1752" s="114">
        <v>8.7570235101057659E-3</v>
      </c>
      <c r="H1752" s="114">
        <v>0.8878680292631449</v>
      </c>
      <c r="I1752" s="114">
        <v>0.65345294043918178</v>
      </c>
      <c r="J1752" s="114">
        <v>0.11180432138670504</v>
      </c>
      <c r="K1752" s="44">
        <v>0.67866833214124922</v>
      </c>
      <c r="M1752" s="37">
        <v>750</v>
      </c>
      <c r="N1752" s="114" cm="1">
        <f t="array" ref="N1752:W1752">(TRANSPOSE(MMULT(幕後結果!$AB$37:$AK$46, TRANSPOSE(N751:W751))))</f>
        <v>0.25900782598346278</v>
      </c>
      <c r="O1752" s="114">
        <v>-1.1450996819380868</v>
      </c>
      <c r="P1752" s="114">
        <v>0.63367347399704521</v>
      </c>
      <c r="Q1752" s="114">
        <v>-0.95518756736055765</v>
      </c>
      <c r="R1752" s="114">
        <v>-8.8712716233565886E-2</v>
      </c>
      <c r="S1752" s="114">
        <v>-0.67746682318384432</v>
      </c>
      <c r="T1752" s="114">
        <v>-1.3648406056349951</v>
      </c>
      <c r="U1752" s="114">
        <v>-0.59964309473780109</v>
      </c>
      <c r="V1752" s="114">
        <v>-0.38417065662228655</v>
      </c>
      <c r="W1752" s="36">
        <v>-0.97314954947853849</v>
      </c>
    </row>
    <row r="1753" spans="1:23" ht="19">
      <c r="A1753" s="81">
        <v>751</v>
      </c>
      <c r="B1753" s="114">
        <v>0.37550465879519357</v>
      </c>
      <c r="C1753" s="114">
        <v>0.97176275065967532</v>
      </c>
      <c r="D1753" s="114">
        <v>0.55508515284150595</v>
      </c>
      <c r="E1753" s="114">
        <v>0.64664852000042217</v>
      </c>
      <c r="F1753" s="114">
        <v>0.81797509346745034</v>
      </c>
      <c r="G1753" s="114">
        <v>0.25189825103799479</v>
      </c>
      <c r="H1753" s="114">
        <v>0.38632762603855197</v>
      </c>
      <c r="I1753" s="114">
        <v>0.84841885055438526</v>
      </c>
      <c r="J1753" s="114">
        <v>0.1780507494097201</v>
      </c>
      <c r="K1753" s="44">
        <v>0.9894380336964117</v>
      </c>
      <c r="M1753" s="37">
        <v>751</v>
      </c>
      <c r="N1753" s="114" cm="1">
        <f t="array" ref="N1753:W1753">(TRANSPOSE(MMULT(幕後結果!$AB$37:$AK$46, TRANSPOSE(N752:W752))))</f>
        <v>0.32252740414355185</v>
      </c>
      <c r="O1753" s="114">
        <v>0.79249923353538854</v>
      </c>
      <c r="P1753" s="114">
        <v>6.3071731476837284E-2</v>
      </c>
      <c r="Q1753" s="114">
        <v>-2.5422859998938091E-2</v>
      </c>
      <c r="R1753" s="114">
        <v>-0.24107292395128796</v>
      </c>
      <c r="S1753" s="114">
        <v>-1.2429717711465549</v>
      </c>
      <c r="T1753" s="114">
        <v>2.0239241915131463</v>
      </c>
      <c r="U1753" s="114">
        <v>-8.7770136254542691E-2</v>
      </c>
      <c r="V1753" s="114">
        <v>0.86804619870850397</v>
      </c>
      <c r="W1753" s="36">
        <v>0.1320175848135961</v>
      </c>
    </row>
    <row r="1754" spans="1:23" ht="19">
      <c r="A1754" s="81">
        <v>752</v>
      </c>
      <c r="B1754" s="114">
        <v>0.79815683518335634</v>
      </c>
      <c r="C1754" s="114">
        <v>0.61235171717107306</v>
      </c>
      <c r="D1754" s="114">
        <v>0.617057392514887</v>
      </c>
      <c r="E1754" s="114">
        <v>0.92148067402738354</v>
      </c>
      <c r="F1754" s="114">
        <v>0.436032947113699</v>
      </c>
      <c r="G1754" s="114">
        <v>9.9469870220452394E-2</v>
      </c>
      <c r="H1754" s="114">
        <v>0.8636514646700566</v>
      </c>
      <c r="I1754" s="114">
        <v>0.31509334647991016</v>
      </c>
      <c r="J1754" s="114">
        <v>0.97221764899642293</v>
      </c>
      <c r="K1754" s="44">
        <v>0.57805226638256602</v>
      </c>
      <c r="M1754" s="37">
        <v>752</v>
      </c>
      <c r="N1754" s="114" cm="1">
        <f t="array" ref="N1754:W1754">(TRANSPOSE(MMULT(幕後結果!$AB$37:$AK$46, TRANSPOSE(N753:W753))))</f>
        <v>-0.70875513572309357</v>
      </c>
      <c r="O1754" s="114">
        <v>-1.7181065466570935</v>
      </c>
      <c r="P1754" s="114">
        <v>0.46863809499464593</v>
      </c>
      <c r="Q1754" s="114">
        <v>-1.1358744623816799</v>
      </c>
      <c r="R1754" s="114">
        <v>-1.5169674190232731</v>
      </c>
      <c r="S1754" s="114">
        <v>-0.99259980308584028</v>
      </c>
      <c r="T1754" s="114">
        <v>1.0341864379964114</v>
      </c>
      <c r="U1754" s="114">
        <v>-2.2199087662923778</v>
      </c>
      <c r="V1754" s="114">
        <v>0.92351494925155919</v>
      </c>
      <c r="W1754" s="36">
        <v>0.12262799486500664</v>
      </c>
    </row>
    <row r="1755" spans="1:23" ht="19">
      <c r="A1755" s="81">
        <v>753</v>
      </c>
      <c r="B1755" s="114">
        <v>0.41442367165052341</v>
      </c>
      <c r="C1755" s="114">
        <v>0.99950231012384783</v>
      </c>
      <c r="D1755" s="114">
        <v>0.58746462691236379</v>
      </c>
      <c r="E1755" s="114">
        <v>0.54952122160915073</v>
      </c>
      <c r="F1755" s="114">
        <v>0.26297164729390232</v>
      </c>
      <c r="G1755" s="114">
        <v>0.39906293671478466</v>
      </c>
      <c r="H1755" s="114">
        <v>0.96537170206155598</v>
      </c>
      <c r="I1755" s="114">
        <v>0.83629724581879228</v>
      </c>
      <c r="J1755" s="114">
        <v>0.24624641883145792</v>
      </c>
      <c r="K1755" s="44">
        <v>0.40758525915255883</v>
      </c>
      <c r="M1755" s="37">
        <v>753</v>
      </c>
      <c r="N1755" s="114" cm="1">
        <f t="array" ref="N1755:W1755">(TRANSPOSE(MMULT(幕後結果!$AB$37:$AK$46, TRANSPOSE(N754:W754))))</f>
        <v>-1.7726098778566846</v>
      </c>
      <c r="O1755" s="114">
        <v>0.50435995660567157</v>
      </c>
      <c r="P1755" s="114">
        <v>-0.31514649451582355</v>
      </c>
      <c r="Q1755" s="114">
        <v>0.37556266093697277</v>
      </c>
      <c r="R1755" s="114">
        <v>-1.0985755543703355</v>
      </c>
      <c r="S1755" s="114">
        <v>-0.45967776832789953</v>
      </c>
      <c r="T1755" s="114">
        <v>-0.56456915133815411</v>
      </c>
      <c r="U1755" s="114">
        <v>-0.74467870664847369</v>
      </c>
      <c r="V1755" s="114">
        <v>-0.14102622397642373</v>
      </c>
      <c r="W1755" s="36">
        <v>-0.96399178451558165</v>
      </c>
    </row>
    <row r="1756" spans="1:23" ht="19">
      <c r="A1756" s="81">
        <v>754</v>
      </c>
      <c r="B1756" s="114">
        <v>0.61136755747843829</v>
      </c>
      <c r="C1756" s="114">
        <v>3.5254250091463213E-3</v>
      </c>
      <c r="D1756" s="114">
        <v>0.98593375444852493</v>
      </c>
      <c r="E1756" s="114">
        <v>0.6413067324056112</v>
      </c>
      <c r="F1756" s="114">
        <v>0.74289585790577051</v>
      </c>
      <c r="G1756" s="114">
        <v>0.1538426161603994</v>
      </c>
      <c r="H1756" s="114">
        <v>0.91336139369417402</v>
      </c>
      <c r="I1756" s="114">
        <v>0.39619857884947418</v>
      </c>
      <c r="J1756" s="114">
        <v>0.42087743215186868</v>
      </c>
      <c r="K1756" s="44">
        <v>0.13548395551829251</v>
      </c>
      <c r="M1756" s="37">
        <v>754</v>
      </c>
      <c r="N1756" s="114" cm="1">
        <f t="array" ref="N1756:W1756">(TRANSPOSE(MMULT(幕後結果!$AB$37:$AK$46, TRANSPOSE(N755:W755))))</f>
        <v>-1.2315194190941632</v>
      </c>
      <c r="O1756" s="114">
        <v>0.45580922031996451</v>
      </c>
      <c r="P1756" s="114">
        <v>-3.9096557034390689E-2</v>
      </c>
      <c r="Q1756" s="114">
        <v>1.6179214839406781</v>
      </c>
      <c r="R1756" s="114">
        <v>-0.19020399071564459</v>
      </c>
      <c r="S1756" s="114">
        <v>-1.2211864828521397</v>
      </c>
      <c r="T1756" s="114">
        <v>0.8635933192315941</v>
      </c>
      <c r="U1756" s="114">
        <v>1.3597047861716187</v>
      </c>
      <c r="V1756" s="114">
        <v>-0.70898086754510592</v>
      </c>
      <c r="W1756" s="36">
        <v>-1.1395253212509278</v>
      </c>
    </row>
    <row r="1757" spans="1:23" ht="19">
      <c r="A1757" s="81">
        <v>755</v>
      </c>
      <c r="B1757" s="114">
        <v>0.75820739190414677</v>
      </c>
      <c r="C1757" s="114">
        <v>0.22811034506770933</v>
      </c>
      <c r="D1757" s="114">
        <v>0.58827348537597413</v>
      </c>
      <c r="E1757" s="114">
        <v>0.3157012142217166</v>
      </c>
      <c r="F1757" s="114">
        <v>0.81290030260033075</v>
      </c>
      <c r="G1757" s="114">
        <v>0.67713218450648571</v>
      </c>
      <c r="H1757" s="114">
        <v>0.21278217021983159</v>
      </c>
      <c r="I1757" s="114">
        <v>0.70535772050632595</v>
      </c>
      <c r="J1757" s="114">
        <v>0.46052955313290145</v>
      </c>
      <c r="K1757" s="44">
        <v>0.35535310960678568</v>
      </c>
      <c r="M1757" s="37">
        <v>755</v>
      </c>
      <c r="N1757" s="114" cm="1">
        <f t="array" ref="N1757:W1757">(TRANSPOSE(MMULT(幕後結果!$AB$37:$AK$46, TRANSPOSE(N756:W756))))</f>
        <v>-0.85025898252066856</v>
      </c>
      <c r="O1757" s="114">
        <v>1.2772209652286879</v>
      </c>
      <c r="P1757" s="114">
        <v>-0.59231015438204615</v>
      </c>
      <c r="Q1757" s="114">
        <v>-0.1311234122573206</v>
      </c>
      <c r="R1757" s="114">
        <v>1.5365008814164047</v>
      </c>
      <c r="S1757" s="114">
        <v>-0.16945194730696966</v>
      </c>
      <c r="T1757" s="114">
        <v>-3.7888546424619363E-2</v>
      </c>
      <c r="U1757" s="114">
        <v>-0.48624496827605418</v>
      </c>
      <c r="V1757" s="114">
        <v>2.6300194262733223E-2</v>
      </c>
      <c r="W1757" s="36">
        <v>-0.32096931019906816</v>
      </c>
    </row>
    <row r="1758" spans="1:23" ht="19">
      <c r="A1758" s="81">
        <v>756</v>
      </c>
      <c r="B1758" s="114">
        <v>0.32468068580955944</v>
      </c>
      <c r="C1758" s="114">
        <v>0.1822941186363749</v>
      </c>
      <c r="D1758" s="114">
        <v>0.57891770357354555</v>
      </c>
      <c r="E1758" s="114">
        <v>0.44371955604743807</v>
      </c>
      <c r="F1758" s="114">
        <v>0.43293971936123876</v>
      </c>
      <c r="G1758" s="114">
        <v>0.39682791837471987</v>
      </c>
      <c r="H1758" s="114">
        <v>0.40027550172829796</v>
      </c>
      <c r="I1758" s="114">
        <v>0.54037540317566224</v>
      </c>
      <c r="J1758" s="114">
        <v>0.24688971807591908</v>
      </c>
      <c r="K1758" s="44">
        <v>0.41973058662322016</v>
      </c>
      <c r="M1758" s="37">
        <v>756</v>
      </c>
      <c r="N1758" s="114" cm="1">
        <f t="array" ref="N1758:W1758">(TRANSPOSE(MMULT(幕後結果!$AB$37:$AK$46, TRANSPOSE(N757:W757))))</f>
        <v>1.271485934736065</v>
      </c>
      <c r="O1758" s="114">
        <v>1.0221340843657283</v>
      </c>
      <c r="P1758" s="114">
        <v>1.692257130138747</v>
      </c>
      <c r="Q1758" s="114">
        <v>1.7243475902645957</v>
      </c>
      <c r="R1758" s="114">
        <v>1.3479525070546665</v>
      </c>
      <c r="S1758" s="114">
        <v>-0.68569932516306031</v>
      </c>
      <c r="T1758" s="114">
        <v>1.4860863412200753</v>
      </c>
      <c r="U1758" s="114">
        <v>2.2064094290724277</v>
      </c>
      <c r="V1758" s="114">
        <v>-0.63045693805547398</v>
      </c>
      <c r="W1758" s="36">
        <v>1.1388879173437674</v>
      </c>
    </row>
    <row r="1759" spans="1:23" ht="19">
      <c r="A1759" s="81">
        <v>757</v>
      </c>
      <c r="B1759" s="114">
        <v>0.48419460273225257</v>
      </c>
      <c r="C1759" s="114">
        <v>0.27346477329444419</v>
      </c>
      <c r="D1759" s="114">
        <v>0.984597567996498</v>
      </c>
      <c r="E1759" s="114">
        <v>0.3491399133494133</v>
      </c>
      <c r="F1759" s="114">
        <v>0.93722168616450219</v>
      </c>
      <c r="G1759" s="114">
        <v>0.84133956057160453</v>
      </c>
      <c r="H1759" s="114">
        <v>0.5887753602933441</v>
      </c>
      <c r="I1759" s="114">
        <v>5.5532508259231728E-2</v>
      </c>
      <c r="J1759" s="114">
        <v>0.80428338992700521</v>
      </c>
      <c r="K1759" s="44">
        <v>8.5566864168669099E-3</v>
      </c>
      <c r="M1759" s="37">
        <v>757</v>
      </c>
      <c r="N1759" s="114" cm="1">
        <f t="array" ref="N1759:W1759">(TRANSPOSE(MMULT(幕後結果!$AB$37:$AK$46, TRANSPOSE(N758:W758))))</f>
        <v>1.7884842222440067</v>
      </c>
      <c r="O1759" s="114">
        <v>-9.7156123873818764E-2</v>
      </c>
      <c r="P1759" s="114">
        <v>1.0947627327652061</v>
      </c>
      <c r="Q1759" s="114">
        <v>2.0034069325950523</v>
      </c>
      <c r="R1759" s="114">
        <v>0.98863124021027093</v>
      </c>
      <c r="S1759" s="114">
        <v>-0.97459594241077441</v>
      </c>
      <c r="T1759" s="114">
        <v>0.69282402416958133</v>
      </c>
      <c r="U1759" s="114">
        <v>1.5815469276867988</v>
      </c>
      <c r="V1759" s="114">
        <v>0.32197071930752225</v>
      </c>
      <c r="W1759" s="36">
        <v>-0.35179453031803753</v>
      </c>
    </row>
    <row r="1760" spans="1:23" ht="19">
      <c r="A1760" s="81">
        <v>758</v>
      </c>
      <c r="B1760" s="114">
        <v>0.43360638898320314</v>
      </c>
      <c r="C1760" s="114">
        <v>0.45178598477051368</v>
      </c>
      <c r="D1760" s="114">
        <v>0.59130994937767523</v>
      </c>
      <c r="E1760" s="114">
        <v>0.98429594029664136</v>
      </c>
      <c r="F1760" s="114">
        <v>0.97790970747431327</v>
      </c>
      <c r="G1760" s="114">
        <v>0.31710823094199614</v>
      </c>
      <c r="H1760" s="114">
        <v>0.46858071394023937</v>
      </c>
      <c r="I1760" s="114">
        <v>0.61331226775200465</v>
      </c>
      <c r="J1760" s="114">
        <v>5.0387006634745379E-2</v>
      </c>
      <c r="K1760" s="44">
        <v>0.38210412429944762</v>
      </c>
      <c r="M1760" s="37">
        <v>758</v>
      </c>
      <c r="N1760" s="114" cm="1">
        <f t="array" ref="N1760:W1760">(TRANSPOSE(MMULT(幕後結果!$AB$37:$AK$46, TRANSPOSE(N759:W759))))</f>
        <v>-0.70620404369385559</v>
      </c>
      <c r="O1760" s="114">
        <v>0.81253341813630009</v>
      </c>
      <c r="P1760" s="114">
        <v>0.24981334574667405</v>
      </c>
      <c r="Q1760" s="114">
        <v>0.91416109364840659</v>
      </c>
      <c r="R1760" s="114">
        <v>2.0483434699111944</v>
      </c>
      <c r="S1760" s="114">
        <v>0.48427169688027583</v>
      </c>
      <c r="T1760" s="114">
        <v>0.27278640994457293</v>
      </c>
      <c r="U1760" s="114">
        <v>1.3534159888843538</v>
      </c>
      <c r="V1760" s="114">
        <v>0.84773168043546721</v>
      </c>
      <c r="W1760" s="36">
        <v>-0.86031046223889751</v>
      </c>
    </row>
    <row r="1761" spans="1:23" ht="19">
      <c r="A1761" s="81">
        <v>759</v>
      </c>
      <c r="B1761" s="114">
        <v>0.59111582991854861</v>
      </c>
      <c r="C1761" s="114">
        <v>0.70577525853713574</v>
      </c>
      <c r="D1761" s="114">
        <v>0.45497265669388276</v>
      </c>
      <c r="E1761" s="114">
        <v>0.2017550518345359</v>
      </c>
      <c r="F1761" s="114">
        <v>0.87735645183166322</v>
      </c>
      <c r="G1761" s="114">
        <v>0.54001041185701282</v>
      </c>
      <c r="H1761" s="114">
        <v>0.65598109029662055</v>
      </c>
      <c r="I1761" s="114">
        <v>0.91618142173197059</v>
      </c>
      <c r="J1761" s="114">
        <v>0.8775745899618097</v>
      </c>
      <c r="K1761" s="44">
        <v>0.78031698492166868</v>
      </c>
      <c r="M1761" s="37">
        <v>759</v>
      </c>
      <c r="N1761" s="114" cm="1">
        <f t="array" ref="N1761:W1761">(TRANSPOSE(MMULT(幕後結果!$AB$37:$AK$46, TRANSPOSE(N760:W760))))</f>
        <v>0.42610106665499009</v>
      </c>
      <c r="O1761" s="114">
        <v>-0.92503904277621307</v>
      </c>
      <c r="P1761" s="114">
        <v>-0.21399945261007283</v>
      </c>
      <c r="Q1761" s="114">
        <v>0.81336721210615026</v>
      </c>
      <c r="R1761" s="114">
        <v>-0.4188857051964428</v>
      </c>
      <c r="S1761" s="114">
        <v>0.70110325515702354</v>
      </c>
      <c r="T1761" s="114">
        <v>0.36551664608727452</v>
      </c>
      <c r="U1761" s="114">
        <v>2.4134980183637675</v>
      </c>
      <c r="V1761" s="114">
        <v>0.22082979143788112</v>
      </c>
      <c r="W1761" s="36">
        <v>-1.6363539373296807</v>
      </c>
    </row>
    <row r="1762" spans="1:23" ht="19">
      <c r="A1762" s="81">
        <v>760</v>
      </c>
      <c r="B1762" s="114">
        <v>9.914382448757042E-2</v>
      </c>
      <c r="C1762" s="114">
        <v>0.92603656893861008</v>
      </c>
      <c r="D1762" s="114">
        <v>0.91891737822287856</v>
      </c>
      <c r="E1762" s="114">
        <v>0.94648843046813469</v>
      </c>
      <c r="F1762" s="114">
        <v>0.82088060925098194</v>
      </c>
      <c r="G1762" s="114">
        <v>0.25240302150344851</v>
      </c>
      <c r="H1762" s="114">
        <v>0.4786773397465176</v>
      </c>
      <c r="I1762" s="114">
        <v>0.75437093769438412</v>
      </c>
      <c r="J1762" s="114">
        <v>0.90813890548332954</v>
      </c>
      <c r="K1762" s="44">
        <v>0.88088550994331238</v>
      </c>
      <c r="M1762" s="37">
        <v>760</v>
      </c>
      <c r="N1762" s="114" cm="1">
        <f t="array" ref="N1762:W1762">(TRANSPOSE(MMULT(幕後結果!$AB$37:$AK$46, TRANSPOSE(N761:W761))))</f>
        <v>-0.71187476886674306</v>
      </c>
      <c r="O1762" s="114">
        <v>-0.93272373853470381</v>
      </c>
      <c r="P1762" s="114">
        <v>2.262775344044059</v>
      </c>
      <c r="Q1762" s="114">
        <v>-0.14205281847173734</v>
      </c>
      <c r="R1762" s="114">
        <v>3.8137108754292437E-2</v>
      </c>
      <c r="S1762" s="114">
        <v>1.0152286283233316</v>
      </c>
      <c r="T1762" s="114">
        <v>-0.45949899695033114</v>
      </c>
      <c r="U1762" s="114">
        <v>-0.62647319375971666</v>
      </c>
      <c r="V1762" s="114">
        <v>-1.5094551581469315</v>
      </c>
      <c r="W1762" s="36">
        <v>-1.6825691808480041</v>
      </c>
    </row>
    <row r="1763" spans="1:23" ht="19">
      <c r="A1763" s="81">
        <v>761</v>
      </c>
      <c r="B1763" s="114">
        <v>5.3369073410671986E-2</v>
      </c>
      <c r="C1763" s="114">
        <v>0.94807517950479059</v>
      </c>
      <c r="D1763" s="114">
        <v>0.57124290014368362</v>
      </c>
      <c r="E1763" s="114">
        <v>0.90840217490527109</v>
      </c>
      <c r="F1763" s="114">
        <v>0.73933142617545777</v>
      </c>
      <c r="G1763" s="114">
        <v>0.70645488947780333</v>
      </c>
      <c r="H1763" s="114">
        <v>0.51755381427223734</v>
      </c>
      <c r="I1763" s="114">
        <v>0.50992611136975552</v>
      </c>
      <c r="J1763" s="114">
        <v>0.66564418131708369</v>
      </c>
      <c r="K1763" s="44">
        <v>0.553513456277968</v>
      </c>
      <c r="M1763" s="37">
        <v>761</v>
      </c>
      <c r="N1763" s="114" cm="1">
        <f t="array" ref="N1763:W1763">(TRANSPOSE(MMULT(幕後結果!$AB$37:$AK$46, TRANSPOSE(N762:W762))))</f>
        <v>-7.5316313800587315E-2</v>
      </c>
      <c r="O1763" s="114">
        <v>-0.88346859850015702</v>
      </c>
      <c r="P1763" s="114">
        <v>-8.7471427774466592E-2</v>
      </c>
      <c r="Q1763" s="114">
        <v>-7.865446087271355E-2</v>
      </c>
      <c r="R1763" s="114">
        <v>-0.73221179179218732</v>
      </c>
      <c r="S1763" s="114">
        <v>-0.7847438069209024</v>
      </c>
      <c r="T1763" s="114">
        <v>-1.2770257062497419</v>
      </c>
      <c r="U1763" s="114">
        <v>-1.3484933356377882</v>
      </c>
      <c r="V1763" s="114">
        <v>0.35893573004819457</v>
      </c>
      <c r="W1763" s="36">
        <v>-1.6333171901452082</v>
      </c>
    </row>
    <row r="1764" spans="1:23" ht="19">
      <c r="A1764" s="81">
        <v>762</v>
      </c>
      <c r="B1764" s="114">
        <v>2.1831373188559766E-2</v>
      </c>
      <c r="C1764" s="114">
        <v>0.4508576289711963</v>
      </c>
      <c r="D1764" s="114">
        <v>0.60811294816438211</v>
      </c>
      <c r="E1764" s="114">
        <v>0.37096635476891904</v>
      </c>
      <c r="F1764" s="114">
        <v>0.66691803894957924</v>
      </c>
      <c r="G1764" s="114">
        <v>0.62186849405383571</v>
      </c>
      <c r="H1764" s="114">
        <v>0.86856485612500478</v>
      </c>
      <c r="I1764" s="114">
        <v>0.4890975092261467</v>
      </c>
      <c r="J1764" s="114">
        <v>0.61151391332812333</v>
      </c>
      <c r="K1764" s="44">
        <v>0.59777039660302189</v>
      </c>
      <c r="M1764" s="37">
        <v>762</v>
      </c>
      <c r="N1764" s="114" cm="1">
        <f t="array" ref="N1764:W1764">(TRANSPOSE(MMULT(幕後結果!$AB$37:$AK$46, TRANSPOSE(N763:W763))))</f>
        <v>-0.48414799889318466</v>
      </c>
      <c r="O1764" s="114">
        <v>-1.6017621015744401</v>
      </c>
      <c r="P1764" s="114">
        <v>1.0346484760084289</v>
      </c>
      <c r="Q1764" s="114">
        <v>-0.31166304522999883</v>
      </c>
      <c r="R1764" s="114">
        <v>0.19641966598200672</v>
      </c>
      <c r="S1764" s="114">
        <v>-0.31305526593656563</v>
      </c>
      <c r="T1764" s="114">
        <v>0.57611392364859859</v>
      </c>
      <c r="U1764" s="114">
        <v>-0.34509040726813761</v>
      </c>
      <c r="V1764" s="114">
        <v>1.0176026096791646</v>
      </c>
      <c r="W1764" s="36">
        <v>-0.44546160103663829</v>
      </c>
    </row>
    <row r="1765" spans="1:23" ht="19">
      <c r="A1765" s="81">
        <v>763</v>
      </c>
      <c r="B1765" s="114">
        <v>0.3671095867776748</v>
      </c>
      <c r="C1765" s="114">
        <v>0.90423779733283505</v>
      </c>
      <c r="D1765" s="114">
        <v>6.0503126387819073E-2</v>
      </c>
      <c r="E1765" s="114">
        <v>0.67451049402129892</v>
      </c>
      <c r="F1765" s="114">
        <v>0.19205517570230723</v>
      </c>
      <c r="G1765" s="114">
        <v>0.5115649682552843</v>
      </c>
      <c r="H1765" s="114">
        <v>0.1288854595226141</v>
      </c>
      <c r="I1765" s="114">
        <v>0.19030245396382339</v>
      </c>
      <c r="J1765" s="114">
        <v>0.86258775534392851</v>
      </c>
      <c r="K1765" s="44">
        <v>0.70162849898499413</v>
      </c>
      <c r="M1765" s="37">
        <v>763</v>
      </c>
      <c r="N1765" s="114" cm="1">
        <f t="array" ref="N1765:W1765">(TRANSPOSE(MMULT(幕後結果!$AB$37:$AK$46, TRANSPOSE(N764:W764))))</f>
        <v>-1.0601597324594576</v>
      </c>
      <c r="O1765" s="114">
        <v>0.39863878079361126</v>
      </c>
      <c r="P1765" s="114">
        <v>-1.2344638555370184</v>
      </c>
      <c r="Q1765" s="114">
        <v>-0.63691768592447939</v>
      </c>
      <c r="R1765" s="114">
        <v>-0.21513965704701613</v>
      </c>
      <c r="S1765" s="114">
        <v>-0.15385802828557293</v>
      </c>
      <c r="T1765" s="114">
        <v>-0.28942955707681323</v>
      </c>
      <c r="U1765" s="114">
        <v>-1.4265912285005062</v>
      </c>
      <c r="V1765" s="114">
        <v>-1.173022458708818</v>
      </c>
      <c r="W1765" s="36">
        <v>-0.8117491039027438</v>
      </c>
    </row>
    <row r="1766" spans="1:23" ht="19">
      <c r="A1766" s="81">
        <v>764</v>
      </c>
      <c r="B1766" s="114">
        <v>0.96497693718217703</v>
      </c>
      <c r="C1766" s="114">
        <v>0.89781154340571367</v>
      </c>
      <c r="D1766" s="114">
        <v>0.27251075000765779</v>
      </c>
      <c r="E1766" s="114">
        <v>9.392756446814543E-2</v>
      </c>
      <c r="F1766" s="114">
        <v>9.6896374404979557E-2</v>
      </c>
      <c r="G1766" s="114">
        <v>0.32272417308858659</v>
      </c>
      <c r="H1766" s="114">
        <v>2.0013399843483271E-2</v>
      </c>
      <c r="I1766" s="114">
        <v>0.28032638167046264</v>
      </c>
      <c r="J1766" s="114">
        <v>0.82427805029794388</v>
      </c>
      <c r="K1766" s="44">
        <v>0.21232831155881948</v>
      </c>
      <c r="M1766" s="37">
        <v>764</v>
      </c>
      <c r="N1766" s="114" cm="1">
        <f t="array" ref="N1766:W1766">(TRANSPOSE(MMULT(幕後結果!$AB$37:$AK$46, TRANSPOSE(N765:W765))))</f>
        <v>2.7994090093747578E-2</v>
      </c>
      <c r="O1766" s="114">
        <v>0.22136204253516539</v>
      </c>
      <c r="P1766" s="114">
        <v>-0.59403371702080676</v>
      </c>
      <c r="Q1766" s="114">
        <v>-0.70143315436632647</v>
      </c>
      <c r="R1766" s="114">
        <v>-0.96353084793383204</v>
      </c>
      <c r="S1766" s="114">
        <v>-0.93491468517310317</v>
      </c>
      <c r="T1766" s="114">
        <v>0.25165727590953779</v>
      </c>
      <c r="U1766" s="114">
        <v>-0.94706638622951078</v>
      </c>
      <c r="V1766" s="114">
        <v>-2.0263800277588548</v>
      </c>
      <c r="W1766" s="36">
        <v>-7.221840857385925E-2</v>
      </c>
    </row>
    <row r="1767" spans="1:23" ht="19">
      <c r="A1767" s="81">
        <v>765</v>
      </c>
      <c r="B1767" s="114">
        <v>0.80385011760668301</v>
      </c>
      <c r="C1767" s="114">
        <v>0.76338681624060145</v>
      </c>
      <c r="D1767" s="114">
        <v>0.40638663554277654</v>
      </c>
      <c r="E1767" s="114">
        <v>5.8352818507536597E-3</v>
      </c>
      <c r="F1767" s="114">
        <v>2.4996058931011422E-2</v>
      </c>
      <c r="G1767" s="114">
        <v>0.76648429945065155</v>
      </c>
      <c r="H1767" s="114">
        <v>0.56148476564473615</v>
      </c>
      <c r="I1767" s="114">
        <v>0.27153513257626716</v>
      </c>
      <c r="J1767" s="114">
        <v>0.1080996169733246</v>
      </c>
      <c r="K1767" s="44">
        <v>0.62746205015125289</v>
      </c>
      <c r="M1767" s="37">
        <v>765</v>
      </c>
      <c r="N1767" s="114" cm="1">
        <f t="array" ref="N1767:W1767">(TRANSPOSE(MMULT(幕後結果!$AB$37:$AK$46, TRANSPOSE(N766:W766))))</f>
        <v>0.95882487473492095</v>
      </c>
      <c r="O1767" s="114">
        <v>-1.3245414844406798</v>
      </c>
      <c r="P1767" s="114">
        <v>1.1049314263100363</v>
      </c>
      <c r="Q1767" s="114">
        <v>2.1732263295421071E-2</v>
      </c>
      <c r="R1767" s="114">
        <v>-1.3392616731969982</v>
      </c>
      <c r="S1767" s="114">
        <v>-1.0492944863655949</v>
      </c>
      <c r="T1767" s="114">
        <v>1.3343108376955957</v>
      </c>
      <c r="U1767" s="114">
        <v>0.55398816908551285</v>
      </c>
      <c r="V1767" s="114">
        <v>0.10959097543929092</v>
      </c>
      <c r="W1767" s="36">
        <v>0.18746090610377608</v>
      </c>
    </row>
    <row r="1768" spans="1:23" ht="19">
      <c r="A1768" s="81">
        <v>766</v>
      </c>
      <c r="B1768" s="114">
        <v>0.34982670627825163</v>
      </c>
      <c r="C1768" s="114">
        <v>0.24398335595537346</v>
      </c>
      <c r="D1768" s="114">
        <v>7.4675747958786731E-2</v>
      </c>
      <c r="E1768" s="114">
        <v>0.33469593588982627</v>
      </c>
      <c r="F1768" s="114">
        <v>0.28440938070035648</v>
      </c>
      <c r="G1768" s="114">
        <v>0.32310545342625319</v>
      </c>
      <c r="H1768" s="114">
        <v>0.25961533350364063</v>
      </c>
      <c r="I1768" s="114">
        <v>0.29875254388039219</v>
      </c>
      <c r="J1768" s="114">
        <v>0.44235531375848947</v>
      </c>
      <c r="K1768" s="44">
        <v>0.46636433472839123</v>
      </c>
      <c r="M1768" s="37">
        <v>766</v>
      </c>
      <c r="N1768" s="114" cm="1">
        <f t="array" ref="N1768:W1768">(TRANSPOSE(MMULT(幕後結果!$AB$37:$AK$46, TRANSPOSE(N767:W767))))</f>
        <v>-4.9945423703756098E-3</v>
      </c>
      <c r="O1768" s="114">
        <v>-2.1827951506479263E-2</v>
      </c>
      <c r="P1768" s="114">
        <v>-1.9663412371176305</v>
      </c>
      <c r="Q1768" s="114">
        <v>-1.0028255168935987</v>
      </c>
      <c r="R1768" s="114">
        <v>4.8146515210840735E-2</v>
      </c>
      <c r="S1768" s="114">
        <v>-0.93470588480093764</v>
      </c>
      <c r="T1768" s="114">
        <v>-0.63975071243087178</v>
      </c>
      <c r="U1768" s="114">
        <v>0.26777884884873326</v>
      </c>
      <c r="V1768" s="114">
        <v>1.5013348959093396</v>
      </c>
      <c r="W1768" s="36">
        <v>0.59737223636952541</v>
      </c>
    </row>
    <row r="1769" spans="1:23" ht="19">
      <c r="A1769" s="81">
        <v>767</v>
      </c>
      <c r="B1769" s="114">
        <v>0.48296120837876555</v>
      </c>
      <c r="C1769" s="114">
        <v>7.1299167255445273E-3</v>
      </c>
      <c r="D1769" s="114">
        <v>0.12818055211959511</v>
      </c>
      <c r="E1769" s="114">
        <v>0.24921833158105877</v>
      </c>
      <c r="F1769" s="114">
        <v>0.6027331641934468</v>
      </c>
      <c r="G1769" s="114">
        <v>7.2513889321553116E-2</v>
      </c>
      <c r="H1769" s="114">
        <v>0.22650053208559684</v>
      </c>
      <c r="I1769" s="114">
        <v>0.99036823810761909</v>
      </c>
      <c r="J1769" s="114">
        <v>0.28019139785383174</v>
      </c>
      <c r="K1769" s="44">
        <v>0.49164430606465803</v>
      </c>
      <c r="M1769" s="37">
        <v>767</v>
      </c>
      <c r="N1769" s="114" cm="1">
        <f t="array" ref="N1769:W1769">(TRANSPOSE(MMULT(幕後結果!$AB$37:$AK$46, TRANSPOSE(N768:W768))))</f>
        <v>-0.80401011728885985</v>
      </c>
      <c r="O1769" s="114">
        <v>0.13128348638094298</v>
      </c>
      <c r="P1769" s="114">
        <v>-0.22305744471493097</v>
      </c>
      <c r="Q1769" s="114">
        <v>-8.6169846951323958E-2</v>
      </c>
      <c r="R1769" s="114">
        <v>0.76370279822588161</v>
      </c>
      <c r="S1769" s="114">
        <v>-0.24918508747821422</v>
      </c>
      <c r="T1769" s="114">
        <v>0.65895885425045508</v>
      </c>
      <c r="U1769" s="114">
        <v>-0.49572894745702778</v>
      </c>
      <c r="V1769" s="114">
        <v>-0.6830129689644977</v>
      </c>
      <c r="W1769" s="36">
        <v>0.9239501257970032</v>
      </c>
    </row>
    <row r="1770" spans="1:23" ht="19">
      <c r="A1770" s="81">
        <v>768</v>
      </c>
      <c r="B1770" s="114">
        <v>0.92494660993335587</v>
      </c>
      <c r="C1770" s="114">
        <v>0.46417163395722327</v>
      </c>
      <c r="D1770" s="114">
        <v>0.91642480174577701</v>
      </c>
      <c r="E1770" s="114">
        <v>0.74416607028240978</v>
      </c>
      <c r="F1770" s="114">
        <v>0.78197206934723984</v>
      </c>
      <c r="G1770" s="114">
        <v>0.16719850077481424</v>
      </c>
      <c r="H1770" s="114">
        <v>0.34091572907321877</v>
      </c>
      <c r="I1770" s="114">
        <v>0.58737670624883487</v>
      </c>
      <c r="J1770" s="114">
        <v>0.97441957435734916</v>
      </c>
      <c r="K1770" s="44">
        <v>0.16858224828555457</v>
      </c>
      <c r="M1770" s="37">
        <v>768</v>
      </c>
      <c r="N1770" s="114" cm="1">
        <f t="array" ref="N1770:W1770">(TRANSPOSE(MMULT(幕後結果!$AB$37:$AK$46, TRANSPOSE(N769:W769))))</f>
        <v>1.3433831131178466</v>
      </c>
      <c r="O1770" s="114">
        <v>0.45731757224782177</v>
      </c>
      <c r="P1770" s="114">
        <v>-0.4964641456622762</v>
      </c>
      <c r="Q1770" s="114">
        <v>1.0020038360374841</v>
      </c>
      <c r="R1770" s="114">
        <v>0.95010197817418929</v>
      </c>
      <c r="S1770" s="114">
        <v>1.0190115962823847</v>
      </c>
      <c r="T1770" s="114">
        <v>-2.0272556947423692</v>
      </c>
      <c r="U1770" s="114">
        <v>0.48017299943547714</v>
      </c>
      <c r="V1770" s="114">
        <v>-0.79955061619262546</v>
      </c>
      <c r="W1770" s="36">
        <v>-0.33425751239521956</v>
      </c>
    </row>
    <row r="1771" spans="1:23" ht="19">
      <c r="A1771" s="81">
        <v>769</v>
      </c>
      <c r="B1771" s="114">
        <v>0.88097324818462086</v>
      </c>
      <c r="C1771" s="114">
        <v>0.44323569084846759</v>
      </c>
      <c r="D1771" s="114">
        <v>0.65083696757733556</v>
      </c>
      <c r="E1771" s="114">
        <v>0.128046137176133</v>
      </c>
      <c r="F1771" s="114">
        <v>0.6300841567270874</v>
      </c>
      <c r="G1771" s="114">
        <v>0.23041519070934502</v>
      </c>
      <c r="H1771" s="114">
        <v>0.75446795600495231</v>
      </c>
      <c r="I1771" s="114">
        <v>0.73853031311944672</v>
      </c>
      <c r="J1771" s="114">
        <v>0.9409575203586471</v>
      </c>
      <c r="K1771" s="44">
        <v>0.35076893878776727</v>
      </c>
      <c r="M1771" s="37">
        <v>769</v>
      </c>
      <c r="N1771" s="114" cm="1">
        <f t="array" ref="N1771:W1771">(TRANSPOSE(MMULT(幕後結果!$AB$37:$AK$46, TRANSPOSE(N770:W770))))</f>
        <v>1.0751945029016363</v>
      </c>
      <c r="O1771" s="114">
        <v>-0.53637721235935121</v>
      </c>
      <c r="P1771" s="114">
        <v>1.252619604282271</v>
      </c>
      <c r="Q1771" s="114">
        <v>-0.49350840620505687</v>
      </c>
      <c r="R1771" s="114">
        <v>0.83693302772219069</v>
      </c>
      <c r="S1771" s="114">
        <v>-2.1270764481665783</v>
      </c>
      <c r="T1771" s="114">
        <v>0.85430496122823518</v>
      </c>
      <c r="U1771" s="114">
        <v>-2.0517492032025597</v>
      </c>
      <c r="V1771" s="114">
        <v>1.0304355415965318</v>
      </c>
      <c r="W1771" s="36">
        <v>-0.41734114722514859</v>
      </c>
    </row>
    <row r="1772" spans="1:23" ht="19">
      <c r="A1772" s="81">
        <v>770</v>
      </c>
      <c r="B1772" s="114">
        <v>0.77424978321895588</v>
      </c>
      <c r="C1772" s="114">
        <v>0.49236343620075096</v>
      </c>
      <c r="D1772" s="114">
        <v>0.56372547029778763</v>
      </c>
      <c r="E1772" s="114">
        <v>0.93643192378350348</v>
      </c>
      <c r="F1772" s="114">
        <v>0.4519305754677474</v>
      </c>
      <c r="G1772" s="114">
        <v>0.39353313575837379</v>
      </c>
      <c r="H1772" s="114">
        <v>0.80477908976946599</v>
      </c>
      <c r="I1772" s="114">
        <v>0.19868296230048732</v>
      </c>
      <c r="J1772" s="114">
        <v>0.47560201274756619</v>
      </c>
      <c r="K1772" s="44">
        <v>0.69547831658864268</v>
      </c>
      <c r="M1772" s="37">
        <v>770</v>
      </c>
      <c r="N1772" s="114" cm="1">
        <f t="array" ref="N1772:W1772">(TRANSPOSE(MMULT(幕後結果!$AB$37:$AK$46, TRANSPOSE(N771:W771))))</f>
        <v>0.40329935191108007</v>
      </c>
      <c r="O1772" s="114">
        <v>-2.2774538945347635</v>
      </c>
      <c r="P1772" s="114">
        <v>0.90827030077832682</v>
      </c>
      <c r="Q1772" s="114">
        <v>0.93820082830273077</v>
      </c>
      <c r="R1772" s="114">
        <v>0.34645415378534061</v>
      </c>
      <c r="S1772" s="114">
        <v>0.6063908052076582</v>
      </c>
      <c r="T1772" s="114">
        <v>-0.93348639220871965</v>
      </c>
      <c r="U1772" s="114">
        <v>1.1933057435148537</v>
      </c>
      <c r="V1772" s="114">
        <v>-0.90779329907377992</v>
      </c>
      <c r="W1772" s="36">
        <v>2.0678395277143324E-2</v>
      </c>
    </row>
    <row r="1773" spans="1:23" ht="19">
      <c r="A1773" s="81">
        <v>771</v>
      </c>
      <c r="B1773" s="114">
        <v>2.4625388472899967E-2</v>
      </c>
      <c r="C1773" s="114">
        <v>0.958843311586282</v>
      </c>
      <c r="D1773" s="114">
        <v>0.33069924508979875</v>
      </c>
      <c r="E1773" s="114">
        <v>0.66630059345485981</v>
      </c>
      <c r="F1773" s="114">
        <v>0.30167368036112907</v>
      </c>
      <c r="G1773" s="114">
        <v>0.39531287820760053</v>
      </c>
      <c r="H1773" s="114">
        <v>0.53042351712126412</v>
      </c>
      <c r="I1773" s="114">
        <v>0.9275646839257552</v>
      </c>
      <c r="J1773" s="114">
        <v>0.88664817352549163</v>
      </c>
      <c r="K1773" s="44">
        <v>0.94308635100517546</v>
      </c>
      <c r="M1773" s="37">
        <v>771</v>
      </c>
      <c r="N1773" s="114" cm="1">
        <f t="array" ref="N1773:W1773">(TRANSPOSE(MMULT(幕後結果!$AB$37:$AK$46, TRANSPOSE(N772:W772))))</f>
        <v>-1.0663993995802894</v>
      </c>
      <c r="O1773" s="114">
        <v>-0.56574924177615515</v>
      </c>
      <c r="P1773" s="114">
        <v>-0.15794421673739897</v>
      </c>
      <c r="Q1773" s="114">
        <v>0.48663756604629893</v>
      </c>
      <c r="R1773" s="114">
        <v>1.7167365227912588</v>
      </c>
      <c r="S1773" s="114">
        <v>-0.90212716155282735</v>
      </c>
      <c r="T1773" s="114">
        <v>1.1549624738848709</v>
      </c>
      <c r="U1773" s="114">
        <v>0.10190544800096302</v>
      </c>
      <c r="V1773" s="114">
        <v>0.23144066223583665</v>
      </c>
      <c r="W1773" s="36">
        <v>2.6541250924572657E-2</v>
      </c>
    </row>
    <row r="1774" spans="1:23" ht="19">
      <c r="A1774" s="81">
        <v>772</v>
      </c>
      <c r="B1774" s="114">
        <v>0.53663377574974036</v>
      </c>
      <c r="C1774" s="114">
        <v>0.42682340257369078</v>
      </c>
      <c r="D1774" s="114">
        <v>0.85442401836678128</v>
      </c>
      <c r="E1774" s="114">
        <v>0.84558943067223535</v>
      </c>
      <c r="F1774" s="114">
        <v>0.92450415581453815</v>
      </c>
      <c r="G1774" s="114">
        <v>0.20726808185895962</v>
      </c>
      <c r="H1774" s="114">
        <v>0.50398296333239023</v>
      </c>
      <c r="I1774" s="114">
        <v>0.19733518202083533</v>
      </c>
      <c r="J1774" s="114">
        <v>0.46156209031870721</v>
      </c>
      <c r="K1774" s="44">
        <v>0.71203546763181325</v>
      </c>
      <c r="M1774" s="37">
        <v>772</v>
      </c>
      <c r="N1774" s="114" cm="1">
        <f t="array" ref="N1774:W1774">(TRANSPOSE(MMULT(幕後結果!$AB$37:$AK$46, TRANSPOSE(N773:W773))))</f>
        <v>-0.58176538786623189</v>
      </c>
      <c r="O1774" s="114">
        <v>0.13595662222654228</v>
      </c>
      <c r="P1774" s="114">
        <v>-1.018660080350378</v>
      </c>
      <c r="Q1774" s="114">
        <v>-0.92870591354516496</v>
      </c>
      <c r="R1774" s="114">
        <v>5.2581803537874228E-2</v>
      </c>
      <c r="S1774" s="114">
        <v>-0.15751925158554006</v>
      </c>
      <c r="T1774" s="114">
        <v>7.7162992206492045E-2</v>
      </c>
      <c r="U1774" s="114">
        <v>-0.94713200323827995</v>
      </c>
      <c r="V1774" s="114">
        <v>0.30257767532878332</v>
      </c>
      <c r="W1774" s="36">
        <v>0.23451131325833013</v>
      </c>
    </row>
    <row r="1775" spans="1:23" ht="19">
      <c r="A1775" s="81">
        <v>773</v>
      </c>
      <c r="B1775" s="114">
        <v>0.36164471339989235</v>
      </c>
      <c r="C1775" s="114">
        <v>0.2631859185793104</v>
      </c>
      <c r="D1775" s="114">
        <v>0.89009073485904611</v>
      </c>
      <c r="E1775" s="114">
        <v>0.3029973805219639</v>
      </c>
      <c r="F1775" s="114">
        <v>0.76550113499544326</v>
      </c>
      <c r="G1775" s="114">
        <v>0.32946918608079723</v>
      </c>
      <c r="H1775" s="114">
        <v>0.71362797895873453</v>
      </c>
      <c r="I1775" s="114">
        <v>8.5819220155188392E-2</v>
      </c>
      <c r="J1775" s="114">
        <v>0.41133450117987058</v>
      </c>
      <c r="K1775" s="44">
        <v>0.62351038549196547</v>
      </c>
      <c r="M1775" s="37">
        <v>773</v>
      </c>
      <c r="N1775" s="114" cm="1">
        <f t="array" ref="N1775:W1775">(TRANSPOSE(MMULT(幕後結果!$AB$37:$AK$46, TRANSPOSE(N774:W774))))</f>
        <v>-1.0099711276656764</v>
      </c>
      <c r="O1775" s="114">
        <v>-5.1670876688020187E-2</v>
      </c>
      <c r="P1775" s="114">
        <v>-1.8253822588048227</v>
      </c>
      <c r="Q1775" s="114">
        <v>-1.5647507885158238</v>
      </c>
      <c r="R1775" s="114">
        <v>-0.39083551151311485</v>
      </c>
      <c r="S1775" s="114">
        <v>-1.1198995055185412</v>
      </c>
      <c r="T1775" s="114">
        <v>0.51673513864446852</v>
      </c>
      <c r="U1775" s="114">
        <v>-1.0872167894257692</v>
      </c>
      <c r="V1775" s="114">
        <v>0.10701965625362483</v>
      </c>
      <c r="W1775" s="36">
        <v>-0.55998835197164898</v>
      </c>
    </row>
    <row r="1776" spans="1:23" ht="19">
      <c r="A1776" s="81">
        <v>774</v>
      </c>
      <c r="B1776" s="114">
        <v>0.57691907009835242</v>
      </c>
      <c r="C1776" s="114">
        <v>0.51461364258703557</v>
      </c>
      <c r="D1776" s="114">
        <v>0.61573924709244365</v>
      </c>
      <c r="E1776" s="114">
        <v>0.47137557413739772</v>
      </c>
      <c r="F1776" s="114">
        <v>0.96215481435807848</v>
      </c>
      <c r="G1776" s="114">
        <v>0.16595096917646046</v>
      </c>
      <c r="H1776" s="114">
        <v>0.35924016614937981</v>
      </c>
      <c r="I1776" s="114">
        <v>0.63914644693695566</v>
      </c>
      <c r="J1776" s="114">
        <v>0.85966809448732784</v>
      </c>
      <c r="K1776" s="44">
        <v>0.35445732864241419</v>
      </c>
      <c r="M1776" s="37">
        <v>774</v>
      </c>
      <c r="N1776" s="114" cm="1">
        <f t="array" ref="N1776:W1776">(TRANSPOSE(MMULT(幕後結果!$AB$37:$AK$46, TRANSPOSE(N775:W775))))</f>
        <v>-0.6213120055023057</v>
      </c>
      <c r="O1776" s="114">
        <v>1.3281498393125197</v>
      </c>
      <c r="P1776" s="114">
        <v>-1.1422573332939603</v>
      </c>
      <c r="Q1776" s="114">
        <v>-0.7785892717092564</v>
      </c>
      <c r="R1776" s="114">
        <v>1.4246558593540699</v>
      </c>
      <c r="S1776" s="114">
        <v>0.97791944975064493</v>
      </c>
      <c r="T1776" s="114">
        <v>0.63346262916477514</v>
      </c>
      <c r="U1776" s="114">
        <v>0.52369558451438025</v>
      </c>
      <c r="V1776" s="114">
        <v>0.78130093734268202</v>
      </c>
      <c r="W1776" s="36">
        <v>-3.0694719087411504E-2</v>
      </c>
    </row>
    <row r="1777" spans="1:23" ht="19">
      <c r="A1777" s="81">
        <v>775</v>
      </c>
      <c r="B1777" s="114">
        <v>0.92493424517586931</v>
      </c>
      <c r="C1777" s="114">
        <v>0.8930152186177045</v>
      </c>
      <c r="D1777" s="114">
        <v>0.5405492688731437</v>
      </c>
      <c r="E1777" s="114">
        <v>0.33286589684659784</v>
      </c>
      <c r="F1777" s="114">
        <v>5.7626280984937051E-3</v>
      </c>
      <c r="G1777" s="114">
        <v>0.55018916013203323</v>
      </c>
      <c r="H1777" s="114">
        <v>1.8898001682115861E-2</v>
      </c>
      <c r="I1777" s="114">
        <v>0.43058566079671889</v>
      </c>
      <c r="J1777" s="114">
        <v>0.53000171038471633</v>
      </c>
      <c r="K1777" s="44">
        <v>0.48240328295308532</v>
      </c>
      <c r="M1777" s="37">
        <v>775</v>
      </c>
      <c r="N1777" s="114" cm="1">
        <f t="array" ref="N1777:W1777">(TRANSPOSE(MMULT(幕後結果!$AB$37:$AK$46, TRANSPOSE(N776:W776))))</f>
        <v>1.7279893749535508E-2</v>
      </c>
      <c r="O1777" s="114">
        <v>-0.89223851727250636</v>
      </c>
      <c r="P1777" s="114">
        <v>-0.82293326776526465</v>
      </c>
      <c r="Q1777" s="114">
        <v>7.3427905092276147E-2</v>
      </c>
      <c r="R1777" s="114">
        <v>1.7084735000264113</v>
      </c>
      <c r="S1777" s="114">
        <v>0.79633670434191006</v>
      </c>
      <c r="T1777" s="114">
        <v>-0.88066827678982174</v>
      </c>
      <c r="U1777" s="114">
        <v>0.21733301804619101</v>
      </c>
      <c r="V1777" s="114">
        <v>-0.78328508804602714</v>
      </c>
      <c r="W1777" s="36">
        <v>-0.31601685551122732</v>
      </c>
    </row>
    <row r="1778" spans="1:23" ht="19">
      <c r="A1778" s="81">
        <v>776</v>
      </c>
      <c r="B1778" s="114">
        <v>0.27738174356214018</v>
      </c>
      <c r="C1778" s="114">
        <v>0.3039458319540278</v>
      </c>
      <c r="D1778" s="114">
        <v>0.45356143065786836</v>
      </c>
      <c r="E1778" s="114">
        <v>7.6137198749357093E-2</v>
      </c>
      <c r="F1778" s="114">
        <v>0.70914589125890193</v>
      </c>
      <c r="G1778" s="114">
        <v>5.2677025664701116E-2</v>
      </c>
      <c r="H1778" s="114">
        <v>0.31721788316103727</v>
      </c>
      <c r="I1778" s="114">
        <v>0.15483778993465158</v>
      </c>
      <c r="J1778" s="114">
        <v>0.46408198010138579</v>
      </c>
      <c r="K1778" s="44">
        <v>0.98093977814483302</v>
      </c>
      <c r="M1778" s="37">
        <v>776</v>
      </c>
      <c r="N1778" s="114" cm="1">
        <f t="array" ref="N1778:W1778">(TRANSPOSE(MMULT(幕後結果!$AB$37:$AK$46, TRANSPOSE(N777:W777))))</f>
        <v>2.1207878994599745</v>
      </c>
      <c r="O1778" s="114">
        <v>-1.4615153110231358</v>
      </c>
      <c r="P1778" s="114">
        <v>1.5271096319856594</v>
      </c>
      <c r="Q1778" s="114">
        <v>-1.065294014659359</v>
      </c>
      <c r="R1778" s="114">
        <v>0.51225364944167517</v>
      </c>
      <c r="S1778" s="114">
        <v>-0.13858809218646145</v>
      </c>
      <c r="T1778" s="114">
        <v>-1.5648156935048108</v>
      </c>
      <c r="U1778" s="114">
        <v>-1.110328359538197</v>
      </c>
      <c r="V1778" s="114">
        <v>-0.6500767628904407</v>
      </c>
      <c r="W1778" s="36">
        <v>0.98070981069124685</v>
      </c>
    </row>
    <row r="1779" spans="1:23" ht="19">
      <c r="A1779" s="81">
        <v>777</v>
      </c>
      <c r="B1779" s="114">
        <v>5.7210484294623054E-3</v>
      </c>
      <c r="C1779" s="114">
        <v>1.5656427458768496E-2</v>
      </c>
      <c r="D1779" s="114">
        <v>0.99379953764092566</v>
      </c>
      <c r="E1779" s="114">
        <v>0.99666284940355321</v>
      </c>
      <c r="F1779" s="114">
        <v>0.52524393363854593</v>
      </c>
      <c r="G1779" s="114">
        <v>0.44101918660479877</v>
      </c>
      <c r="H1779" s="114">
        <v>0.57675957365508124</v>
      </c>
      <c r="I1779" s="114">
        <v>5.0402341901452985E-2</v>
      </c>
      <c r="J1779" s="114">
        <v>0.5633333102610909</v>
      </c>
      <c r="K1779" s="44">
        <v>0.48521463112779029</v>
      </c>
      <c r="M1779" s="37">
        <v>777</v>
      </c>
      <c r="N1779" s="114" cm="1">
        <f t="array" ref="N1779:W1779">(TRANSPOSE(MMULT(幕後結果!$AB$37:$AK$46, TRANSPOSE(N778:W778))))</f>
        <v>0.71874986849789113</v>
      </c>
      <c r="O1779" s="114">
        <v>-0.5405987416122453</v>
      </c>
      <c r="P1779" s="114">
        <v>-1.2078127904804337E-2</v>
      </c>
      <c r="Q1779" s="114">
        <v>1.2905818966412892</v>
      </c>
      <c r="R1779" s="114">
        <v>-0.13526545857545719</v>
      </c>
      <c r="S1779" s="114">
        <v>0.96681628282414367</v>
      </c>
      <c r="T1779" s="114">
        <v>-1.257002875134531</v>
      </c>
      <c r="U1779" s="114">
        <v>0.89573692505313796</v>
      </c>
      <c r="V1779" s="114">
        <v>0.21031387545453273</v>
      </c>
      <c r="W1779" s="36">
        <v>3.7584101168665687E-2</v>
      </c>
    </row>
    <row r="1780" spans="1:23" ht="19">
      <c r="A1780" s="81">
        <v>778</v>
      </c>
      <c r="B1780" s="114">
        <v>0.64644022314467531</v>
      </c>
      <c r="C1780" s="114">
        <v>0.83124767431654312</v>
      </c>
      <c r="D1780" s="114">
        <v>0.37417703478367903</v>
      </c>
      <c r="E1780" s="114">
        <v>0.34947183021101802</v>
      </c>
      <c r="F1780" s="114">
        <v>0.26712636333822126</v>
      </c>
      <c r="G1780" s="114">
        <v>0.17258537845725619</v>
      </c>
      <c r="H1780" s="114">
        <v>0.65420361640430613</v>
      </c>
      <c r="I1780" s="114">
        <v>6.6051201311621677E-2</v>
      </c>
      <c r="J1780" s="114">
        <v>0.77593057720566083</v>
      </c>
      <c r="K1780" s="44">
        <v>0.66746821144915525</v>
      </c>
      <c r="M1780" s="37">
        <v>778</v>
      </c>
      <c r="N1780" s="114" cm="1">
        <f t="array" ref="N1780:W1780">(TRANSPOSE(MMULT(幕後結果!$AB$37:$AK$46, TRANSPOSE(N779:W779))))</f>
        <v>-0.98871864809686383</v>
      </c>
      <c r="O1780" s="114">
        <v>-0.39385324186125559</v>
      </c>
      <c r="P1780" s="114">
        <v>-0.71975916416118779</v>
      </c>
      <c r="Q1780" s="114">
        <v>-1.7000081553625519</v>
      </c>
      <c r="R1780" s="114">
        <v>-1.7685332340521225</v>
      </c>
      <c r="S1780" s="114">
        <v>-1.9530038625543824</v>
      </c>
      <c r="T1780" s="114">
        <v>-1.121072150805924</v>
      </c>
      <c r="U1780" s="114">
        <v>-2.213638972737165</v>
      </c>
      <c r="V1780" s="114">
        <v>-2.5643051824482521</v>
      </c>
      <c r="W1780" s="36">
        <v>3.7893259767507459E-4</v>
      </c>
    </row>
    <row r="1781" spans="1:23" ht="19">
      <c r="A1781" s="81">
        <v>779</v>
      </c>
      <c r="B1781" s="114">
        <v>0.54759604978794418</v>
      </c>
      <c r="C1781" s="114">
        <v>0.86781267787312522</v>
      </c>
      <c r="D1781" s="114">
        <v>0.91399163785338522</v>
      </c>
      <c r="E1781" s="114">
        <v>3.9062037111239789E-2</v>
      </c>
      <c r="F1781" s="114">
        <v>0.39687295887466556</v>
      </c>
      <c r="G1781" s="114">
        <v>0.1171183646856897</v>
      </c>
      <c r="H1781" s="114">
        <v>0.25535553074111417</v>
      </c>
      <c r="I1781" s="114">
        <v>0.28763864939926953</v>
      </c>
      <c r="J1781" s="114">
        <v>0.21473849932856059</v>
      </c>
      <c r="K1781" s="44">
        <v>7.3453519099162312E-2</v>
      </c>
      <c r="M1781" s="37">
        <v>779</v>
      </c>
      <c r="N1781" s="114" cm="1">
        <f t="array" ref="N1781:W1781">(TRANSPOSE(MMULT(幕後結果!$AB$37:$AK$46, TRANSPOSE(N780:W780))))</f>
        <v>-0.54157762338499194</v>
      </c>
      <c r="O1781" s="114">
        <v>-0.54214313836656325</v>
      </c>
      <c r="P1781" s="114">
        <v>-7.3922016052741235E-2</v>
      </c>
      <c r="Q1781" s="114">
        <v>0.73539351959201171</v>
      </c>
      <c r="R1781" s="114">
        <v>-0.44952298847969852</v>
      </c>
      <c r="S1781" s="114">
        <v>1.2436590033146804</v>
      </c>
      <c r="T1781" s="114">
        <v>1.5335797516895866</v>
      </c>
      <c r="U1781" s="114">
        <v>0.80059150874688789</v>
      </c>
      <c r="V1781" s="114">
        <v>-0.5611438998100009</v>
      </c>
      <c r="W1781" s="36">
        <v>-0.57420397114230537</v>
      </c>
    </row>
    <row r="1782" spans="1:23" ht="19">
      <c r="A1782" s="81">
        <v>780</v>
      </c>
      <c r="B1782" s="114">
        <v>0.99936893067533927</v>
      </c>
      <c r="C1782" s="114">
        <v>0.6179864737367482</v>
      </c>
      <c r="D1782" s="114">
        <v>0.18624451363201344</v>
      </c>
      <c r="E1782" s="114">
        <v>0.5176885367249342</v>
      </c>
      <c r="F1782" s="114">
        <v>0.79165204347093754</v>
      </c>
      <c r="G1782" s="114">
        <v>0.66362236579315814</v>
      </c>
      <c r="H1782" s="114">
        <v>0.59604195456694153</v>
      </c>
      <c r="I1782" s="114">
        <v>0.76731036675273856</v>
      </c>
      <c r="J1782" s="114">
        <v>0.58990254791459806</v>
      </c>
      <c r="K1782" s="44">
        <v>0.38449730788208614</v>
      </c>
      <c r="M1782" s="37">
        <v>780</v>
      </c>
      <c r="N1782" s="114" cm="1">
        <f t="array" ref="N1782:W1782">(TRANSPOSE(MMULT(幕後結果!$AB$37:$AK$46, TRANSPOSE(N781:W781))))</f>
        <v>1.441247374609077</v>
      </c>
      <c r="O1782" s="114">
        <v>1.5548210328807723</v>
      </c>
      <c r="P1782" s="114">
        <v>2.0237252820373559</v>
      </c>
      <c r="Q1782" s="114">
        <v>0.66338413292426612</v>
      </c>
      <c r="R1782" s="114">
        <v>0.47456445569635053</v>
      </c>
      <c r="S1782" s="114">
        <v>1.4188930135759981</v>
      </c>
      <c r="T1782" s="114">
        <v>0.67201403506074087</v>
      </c>
      <c r="U1782" s="114">
        <v>0.82932169499633246</v>
      </c>
      <c r="V1782" s="114">
        <v>2.1645115303323461</v>
      </c>
      <c r="W1782" s="36">
        <v>1.006148887857478</v>
      </c>
    </row>
    <row r="1783" spans="1:23" ht="19">
      <c r="A1783" s="81">
        <v>781</v>
      </c>
      <c r="B1783" s="114">
        <v>0.69314703609873884</v>
      </c>
      <c r="C1783" s="114">
        <v>0.36543833959153194</v>
      </c>
      <c r="D1783" s="114">
        <v>0.24199060492692603</v>
      </c>
      <c r="E1783" s="114">
        <v>0.71271628175287782</v>
      </c>
      <c r="F1783" s="114">
        <v>0.12045914082463161</v>
      </c>
      <c r="G1783" s="114">
        <v>0.10730544496289518</v>
      </c>
      <c r="H1783" s="114">
        <v>0.32004885513975667</v>
      </c>
      <c r="I1783" s="114">
        <v>0.19097326667228698</v>
      </c>
      <c r="J1783" s="114">
        <v>0.74583470017503095</v>
      </c>
      <c r="K1783" s="44">
        <v>0.46384184810204565</v>
      </c>
      <c r="M1783" s="37">
        <v>781</v>
      </c>
      <c r="N1783" s="114" cm="1">
        <f t="array" ref="N1783:W1783">(TRANSPOSE(MMULT(幕後結果!$AB$37:$AK$46, TRANSPOSE(N782:W782))))</f>
        <v>-0.60561202558167504</v>
      </c>
      <c r="O1783" s="114">
        <v>0.1925343621822849</v>
      </c>
      <c r="P1783" s="114">
        <v>-1.5748618375030041</v>
      </c>
      <c r="Q1783" s="114">
        <v>1.0997234839201286</v>
      </c>
      <c r="R1783" s="114">
        <v>-0.27394973030977293</v>
      </c>
      <c r="S1783" s="114">
        <v>2.4584696936405939</v>
      </c>
      <c r="T1783" s="114">
        <v>-1.3478017507472926</v>
      </c>
      <c r="U1783" s="114">
        <v>1.2173800526738563</v>
      </c>
      <c r="V1783" s="114">
        <v>-1.13352017172866</v>
      </c>
      <c r="W1783" s="36">
        <v>-0.24370409223680842</v>
      </c>
    </row>
    <row r="1784" spans="1:23" ht="19">
      <c r="A1784" s="81">
        <v>782</v>
      </c>
      <c r="B1784" s="114">
        <v>0.53461163196890782</v>
      </c>
      <c r="C1784" s="114">
        <v>0.59576152534400828</v>
      </c>
      <c r="D1784" s="114">
        <v>0.24922922747959597</v>
      </c>
      <c r="E1784" s="114">
        <v>0.72437347837920352</v>
      </c>
      <c r="F1784" s="114">
        <v>0.83485962267780023</v>
      </c>
      <c r="G1784" s="114">
        <v>0.89025506746761618</v>
      </c>
      <c r="H1784" s="114">
        <v>0.62215523540804862</v>
      </c>
      <c r="I1784" s="114">
        <v>0.58968796738306217</v>
      </c>
      <c r="J1784" s="114">
        <v>0.82785687488877957</v>
      </c>
      <c r="K1784" s="44">
        <v>1.3027942856911334E-2</v>
      </c>
      <c r="M1784" s="37">
        <v>782</v>
      </c>
      <c r="N1784" s="114" cm="1">
        <f t="array" ref="N1784:W1784">(TRANSPOSE(MMULT(幕後結果!$AB$37:$AK$46, TRANSPOSE(N783:W783))))</f>
        <v>0.38701373959061303</v>
      </c>
      <c r="O1784" s="114">
        <v>1.2256946818485479</v>
      </c>
      <c r="P1784" s="114">
        <v>-1.0009510212009398</v>
      </c>
      <c r="Q1784" s="114">
        <v>-0.51241290130802442</v>
      </c>
      <c r="R1784" s="114">
        <v>0.14779681282694629</v>
      </c>
      <c r="S1784" s="114">
        <v>0.92200666308817314</v>
      </c>
      <c r="T1784" s="114">
        <v>0.36209628907100372</v>
      </c>
      <c r="U1784" s="114">
        <v>-0.11280420766587528</v>
      </c>
      <c r="V1784" s="114">
        <v>-0.57126298080322235</v>
      </c>
      <c r="W1784" s="36">
        <v>-1.1842787337869056</v>
      </c>
    </row>
    <row r="1785" spans="1:23" ht="19">
      <c r="A1785" s="81">
        <v>783</v>
      </c>
      <c r="B1785" s="114">
        <v>0.10656173467397601</v>
      </c>
      <c r="C1785" s="114">
        <v>0.91969756936358071</v>
      </c>
      <c r="D1785" s="114">
        <v>0.85176763039789494</v>
      </c>
      <c r="E1785" s="114">
        <v>0.88508230954496891</v>
      </c>
      <c r="F1785" s="114">
        <v>0.29647033646798171</v>
      </c>
      <c r="G1785" s="114">
        <v>0.16161303685271533</v>
      </c>
      <c r="H1785" s="114">
        <v>0.36998268433765658</v>
      </c>
      <c r="I1785" s="114">
        <v>0.19982772101139235</v>
      </c>
      <c r="J1785" s="114">
        <v>0.14142132844316779</v>
      </c>
      <c r="K1785" s="44">
        <v>0.94252297349106406</v>
      </c>
      <c r="M1785" s="37">
        <v>783</v>
      </c>
      <c r="N1785" s="114" cm="1">
        <f t="array" ref="N1785:W1785">(TRANSPOSE(MMULT(幕後結果!$AB$37:$AK$46, TRANSPOSE(N784:W784))))</f>
        <v>0.68592156267099891</v>
      </c>
      <c r="O1785" s="114">
        <v>-0.8059161433903419</v>
      </c>
      <c r="P1785" s="114">
        <v>-0.7307466974575445</v>
      </c>
      <c r="Q1785" s="114">
        <v>1.1690444335746597</v>
      </c>
      <c r="R1785" s="114">
        <v>0.2277950426520175</v>
      </c>
      <c r="S1785" s="114">
        <v>-2.3021783514411709</v>
      </c>
      <c r="T1785" s="114">
        <v>0.48185725579909078</v>
      </c>
      <c r="U1785" s="114">
        <v>0.99673915959878123</v>
      </c>
      <c r="V1785" s="114">
        <v>-0.15846943166390057</v>
      </c>
      <c r="W1785" s="36">
        <v>8.4951407262422562E-2</v>
      </c>
    </row>
    <row r="1786" spans="1:23" ht="19">
      <c r="A1786" s="81">
        <v>784</v>
      </c>
      <c r="B1786" s="114">
        <v>8.0954381103700568E-2</v>
      </c>
      <c r="C1786" s="114">
        <v>0.24958552777016796</v>
      </c>
      <c r="D1786" s="114">
        <v>0.93151328443504178</v>
      </c>
      <c r="E1786" s="114">
        <v>0.42341405299509738</v>
      </c>
      <c r="F1786" s="114">
        <v>0.74570400431731976</v>
      </c>
      <c r="G1786" s="114">
        <v>0.77434800054271302</v>
      </c>
      <c r="H1786" s="114">
        <v>0.98290691822713994</v>
      </c>
      <c r="I1786" s="114">
        <v>6.5823640705146902E-2</v>
      </c>
      <c r="J1786" s="114">
        <v>0.35800769068038241</v>
      </c>
      <c r="K1786" s="44">
        <v>0.3731295155854164</v>
      </c>
      <c r="M1786" s="37">
        <v>784</v>
      </c>
      <c r="N1786" s="114" cm="1">
        <f t="array" ref="N1786:W1786">(TRANSPOSE(MMULT(幕後結果!$AB$37:$AK$46, TRANSPOSE(N785:W785))))</f>
        <v>-1.4151134990500254</v>
      </c>
      <c r="O1786" s="114">
        <v>-1.741756596962718E-2</v>
      </c>
      <c r="P1786" s="114">
        <v>-1.8278053963671907</v>
      </c>
      <c r="Q1786" s="114">
        <v>-0.26218297556482995</v>
      </c>
      <c r="R1786" s="114">
        <v>-1.0054293676655588</v>
      </c>
      <c r="S1786" s="114">
        <v>0.34689744073293827</v>
      </c>
      <c r="T1786" s="114">
        <v>-0.21824238225405831</v>
      </c>
      <c r="U1786" s="114">
        <v>0.43146714329793506</v>
      </c>
      <c r="V1786" s="114">
        <v>-1.7632787715245235E-2</v>
      </c>
      <c r="W1786" s="36">
        <v>-0.46459943159167849</v>
      </c>
    </row>
    <row r="1787" spans="1:23" ht="19">
      <c r="A1787" s="81">
        <v>785</v>
      </c>
      <c r="B1787" s="114">
        <v>0.12424165167567125</v>
      </c>
      <c r="C1787" s="114">
        <v>0.87131472314810932</v>
      </c>
      <c r="D1787" s="114">
        <v>0.75299395111459333</v>
      </c>
      <c r="E1787" s="114">
        <v>0.86782183515002953</v>
      </c>
      <c r="F1787" s="114">
        <v>0.13574896725268681</v>
      </c>
      <c r="G1787" s="114">
        <v>0.87257533583955205</v>
      </c>
      <c r="H1787" s="114">
        <v>0.19238196300245658</v>
      </c>
      <c r="I1787" s="114">
        <v>0.74129951330401078</v>
      </c>
      <c r="J1787" s="114">
        <v>0.92047080122404035</v>
      </c>
      <c r="K1787" s="44">
        <v>0.95142365915461369</v>
      </c>
      <c r="M1787" s="37">
        <v>785</v>
      </c>
      <c r="N1787" s="114" cm="1">
        <f t="array" ref="N1787:W1787">(TRANSPOSE(MMULT(幕後結果!$AB$37:$AK$46, TRANSPOSE(N786:W786))))</f>
        <v>-1.9560012749124542</v>
      </c>
      <c r="O1787" s="114">
        <v>-0.46506782253486451</v>
      </c>
      <c r="P1787" s="114">
        <v>-0.28026444026646352</v>
      </c>
      <c r="Q1787" s="114">
        <v>0.46582155214089693</v>
      </c>
      <c r="R1787" s="114">
        <v>-1.7146951106783344</v>
      </c>
      <c r="S1787" s="114">
        <v>0.61784345620924153</v>
      </c>
      <c r="T1787" s="114">
        <v>0.39996587106041714</v>
      </c>
      <c r="U1787" s="114">
        <v>0.44306895828907167</v>
      </c>
      <c r="V1787" s="114">
        <v>-2.4443377867817633</v>
      </c>
      <c r="W1787" s="36">
        <v>-1.198061171028149</v>
      </c>
    </row>
    <row r="1788" spans="1:23" ht="19">
      <c r="A1788" s="81">
        <v>786</v>
      </c>
      <c r="B1788" s="114">
        <v>0.56333951937453275</v>
      </c>
      <c r="C1788" s="114">
        <v>0.58957632830779017</v>
      </c>
      <c r="D1788" s="114">
        <v>0.5769118006952243</v>
      </c>
      <c r="E1788" s="114">
        <v>0.50110308036951423</v>
      </c>
      <c r="F1788" s="114">
        <v>4.1161082921955749E-2</v>
      </c>
      <c r="G1788" s="114">
        <v>0.77426829684825771</v>
      </c>
      <c r="H1788" s="114">
        <v>0.96012754817127588</v>
      </c>
      <c r="I1788" s="114">
        <v>0.57179958717148449</v>
      </c>
      <c r="J1788" s="114">
        <v>0.78718027161426019</v>
      </c>
      <c r="K1788" s="44">
        <v>0.99073793197660653</v>
      </c>
      <c r="M1788" s="37">
        <v>786</v>
      </c>
      <c r="N1788" s="114" cm="1">
        <f t="array" ref="N1788:W1788">(TRANSPOSE(MMULT(幕後結果!$AB$37:$AK$46, TRANSPOSE(N787:W787))))</f>
        <v>0.90511682226986334</v>
      </c>
      <c r="O1788" s="114">
        <v>-2.1099393106138762</v>
      </c>
      <c r="P1788" s="114">
        <v>-0.49839068438998291</v>
      </c>
      <c r="Q1788" s="114">
        <v>-3.0629149103840403E-2</v>
      </c>
      <c r="R1788" s="114">
        <v>-0.49827821723204246</v>
      </c>
      <c r="S1788" s="114">
        <v>-0.98398117617723391</v>
      </c>
      <c r="T1788" s="114">
        <v>-1.9982991508545718</v>
      </c>
      <c r="U1788" s="114">
        <v>-0.58169336482017198</v>
      </c>
      <c r="V1788" s="114">
        <v>0.85717922990120099</v>
      </c>
      <c r="W1788" s="36">
        <v>-0.72467801252833075</v>
      </c>
    </row>
    <row r="1789" spans="1:23" ht="19">
      <c r="A1789" s="81">
        <v>787</v>
      </c>
      <c r="B1789" s="114">
        <v>0.26101181077897406</v>
      </c>
      <c r="C1789" s="114">
        <v>0.19458614641802341</v>
      </c>
      <c r="D1789" s="114">
        <v>0.87297892076338379</v>
      </c>
      <c r="E1789" s="114">
        <v>7.4708543410733519E-2</v>
      </c>
      <c r="F1789" s="114">
        <v>0.6725594139210942</v>
      </c>
      <c r="G1789" s="114">
        <v>0.27366413547426749</v>
      </c>
      <c r="H1789" s="114">
        <v>0.10576267733098677</v>
      </c>
      <c r="I1789" s="114">
        <v>0.71652100040366307</v>
      </c>
      <c r="J1789" s="114">
        <v>0.62940039941243353</v>
      </c>
      <c r="K1789" s="44">
        <v>0.34013378559438245</v>
      </c>
      <c r="M1789" s="37">
        <v>787</v>
      </c>
      <c r="N1789" s="114" cm="1">
        <f t="array" ref="N1789:W1789">(TRANSPOSE(MMULT(幕後結果!$AB$37:$AK$46, TRANSPOSE(N788:W788))))</f>
        <v>-1.6475900881363388</v>
      </c>
      <c r="O1789" s="114">
        <v>-2.5487123691205333</v>
      </c>
      <c r="P1789" s="114">
        <v>-0.7276895263141524</v>
      </c>
      <c r="Q1789" s="114">
        <v>-1.397568417677864</v>
      </c>
      <c r="R1789" s="114">
        <v>0.39390191281782005</v>
      </c>
      <c r="S1789" s="114">
        <v>-0.11152185599602787</v>
      </c>
      <c r="T1789" s="114">
        <v>-0.3172915618958132</v>
      </c>
      <c r="U1789" s="114">
        <v>-1.1022401076799757</v>
      </c>
      <c r="V1789" s="114">
        <v>1.0548595107532792</v>
      </c>
      <c r="W1789" s="36">
        <v>-1.0513578617247141</v>
      </c>
    </row>
    <row r="1790" spans="1:23" ht="19">
      <c r="A1790" s="81">
        <v>788</v>
      </c>
      <c r="B1790" s="114">
        <v>0.30650895969845249</v>
      </c>
      <c r="C1790" s="114">
        <v>0.60572364338715468</v>
      </c>
      <c r="D1790" s="114">
        <v>0.94257500843862418</v>
      </c>
      <c r="E1790" s="114">
        <v>0.31305131850598555</v>
      </c>
      <c r="F1790" s="114">
        <v>0.30561953642745365</v>
      </c>
      <c r="G1790" s="114">
        <v>4.7866138659664825E-2</v>
      </c>
      <c r="H1790" s="114">
        <v>0.62136935568646701</v>
      </c>
      <c r="I1790" s="114">
        <v>0.41699883721426034</v>
      </c>
      <c r="J1790" s="114">
        <v>0.19617032787685251</v>
      </c>
      <c r="K1790" s="44">
        <v>0.92728281336670104</v>
      </c>
      <c r="M1790" s="37">
        <v>788</v>
      </c>
      <c r="N1790" s="114" cm="1">
        <f t="array" ref="N1790:W1790">(TRANSPOSE(MMULT(幕後結果!$AB$37:$AK$46, TRANSPOSE(N789:W789))))</f>
        <v>-1.2046078403066875</v>
      </c>
      <c r="O1790" s="114">
        <v>-0.40927761759634373</v>
      </c>
      <c r="P1790" s="114">
        <v>0.81156823986025173</v>
      </c>
      <c r="Q1790" s="114">
        <v>-0.10893617878023654</v>
      </c>
      <c r="R1790" s="114">
        <v>1.0376900061302989</v>
      </c>
      <c r="S1790" s="114">
        <v>0.58386367242206982</v>
      </c>
      <c r="T1790" s="114">
        <v>-0.50163073905291555</v>
      </c>
      <c r="U1790" s="114">
        <v>-0.25211402558178542</v>
      </c>
      <c r="V1790" s="114">
        <v>1.6264619981660091</v>
      </c>
      <c r="W1790" s="36">
        <v>2.4788161393116959E-2</v>
      </c>
    </row>
    <row r="1791" spans="1:23" ht="19">
      <c r="A1791" s="81">
        <v>789</v>
      </c>
      <c r="B1791" s="114">
        <v>0.85907429202071284</v>
      </c>
      <c r="C1791" s="114">
        <v>0.23876035472208512</v>
      </c>
      <c r="D1791" s="114">
        <v>1.9485335559618289E-2</v>
      </c>
      <c r="E1791" s="114">
        <v>0.12688659137002389</v>
      </c>
      <c r="F1791" s="114">
        <v>0.24784254361174773</v>
      </c>
      <c r="G1791" s="114">
        <v>8.9003310362667065E-2</v>
      </c>
      <c r="H1791" s="114">
        <v>0.64128438177102076</v>
      </c>
      <c r="I1791" s="114">
        <v>1.3060255668406073E-2</v>
      </c>
      <c r="J1791" s="114">
        <v>0.98041697825243679</v>
      </c>
      <c r="K1791" s="44">
        <v>0.31102709259105121</v>
      </c>
      <c r="M1791" s="37">
        <v>789</v>
      </c>
      <c r="N1791" s="114" cm="1">
        <f t="array" ref="N1791:W1791">(TRANSPOSE(MMULT(幕後結果!$AB$37:$AK$46, TRANSPOSE(N790:W790))))</f>
        <v>-0.35749158370289746</v>
      </c>
      <c r="O1791" s="114">
        <v>1.569214436320713</v>
      </c>
      <c r="P1791" s="114">
        <v>-1.2390597105097005</v>
      </c>
      <c r="Q1791" s="114">
        <v>0.7127606524455895</v>
      </c>
      <c r="R1791" s="114">
        <v>-0.23387982830458542</v>
      </c>
      <c r="S1791" s="114">
        <v>-0.46062013033603583</v>
      </c>
      <c r="T1791" s="114">
        <v>0.38345443092395692</v>
      </c>
      <c r="U1791" s="114">
        <v>1.3492089620327989</v>
      </c>
      <c r="V1791" s="114">
        <v>0.43438974930225138</v>
      </c>
      <c r="W1791" s="36">
        <v>0.18538703626078071</v>
      </c>
    </row>
    <row r="1792" spans="1:23" ht="19">
      <c r="A1792" s="81">
        <v>790</v>
      </c>
      <c r="B1792" s="114">
        <v>0.95357150410561897</v>
      </c>
      <c r="C1792" s="114">
        <v>0.84764388895910869</v>
      </c>
      <c r="D1792" s="114">
        <v>0.33252453183643271</v>
      </c>
      <c r="E1792" s="114">
        <v>0.98192612359769371</v>
      </c>
      <c r="F1792" s="114">
        <v>0.16045928176603996</v>
      </c>
      <c r="G1792" s="114">
        <v>0.29267651560393704</v>
      </c>
      <c r="H1792" s="114">
        <v>0.66028481441918951</v>
      </c>
      <c r="I1792" s="114">
        <v>0.61688190792851194</v>
      </c>
      <c r="J1792" s="114">
        <v>0.5584940184410081</v>
      </c>
      <c r="K1792" s="44">
        <v>1.8535204419515949E-2</v>
      </c>
      <c r="M1792" s="37">
        <v>790</v>
      </c>
      <c r="N1792" s="114" cm="1">
        <f t="array" ref="N1792:W1792">(TRANSPOSE(MMULT(幕後結果!$AB$37:$AK$46, TRANSPOSE(N791:W791))))</f>
        <v>4.1163494821861761E-2</v>
      </c>
      <c r="O1792" s="114">
        <v>-0.83890328332751796</v>
      </c>
      <c r="P1792" s="114">
        <v>-0.21571733150133326</v>
      </c>
      <c r="Q1792" s="114">
        <v>0.24356379271126985</v>
      </c>
      <c r="R1792" s="114">
        <v>-7.3559722675904521E-2</v>
      </c>
      <c r="S1792" s="114">
        <v>-2.5048915762889941</v>
      </c>
      <c r="T1792" s="114">
        <v>0.69661818184246282</v>
      </c>
      <c r="U1792" s="114">
        <v>0.93349442863765597</v>
      </c>
      <c r="V1792" s="114">
        <v>9.3567425892457007E-2</v>
      </c>
      <c r="W1792" s="36">
        <v>-0.92980871997121106</v>
      </c>
    </row>
    <row r="1793" spans="1:23" ht="19">
      <c r="A1793" s="81">
        <v>791</v>
      </c>
      <c r="B1793" s="114">
        <v>0.32889136923724949</v>
      </c>
      <c r="C1793" s="114">
        <v>0.31105235349324056</v>
      </c>
      <c r="D1793" s="114">
        <v>0.84396486867163856</v>
      </c>
      <c r="E1793" s="114">
        <v>0.90267565517099246</v>
      </c>
      <c r="F1793" s="114">
        <v>0.24681526464818382</v>
      </c>
      <c r="G1793" s="114">
        <v>0.41911948311304692</v>
      </c>
      <c r="H1793" s="114">
        <v>0.24890156580593259</v>
      </c>
      <c r="I1793" s="114">
        <v>0.75818479465794453</v>
      </c>
      <c r="J1793" s="114">
        <v>0.80474493368959843</v>
      </c>
      <c r="K1793" s="44">
        <v>0.59291035130832892</v>
      </c>
      <c r="M1793" s="37">
        <v>791</v>
      </c>
      <c r="N1793" s="114" cm="1">
        <f t="array" ref="N1793:W1793">(TRANSPOSE(MMULT(幕後結果!$AB$37:$AK$46, TRANSPOSE(N792:W792))))</f>
        <v>-1.0994462592545988</v>
      </c>
      <c r="O1793" s="114">
        <v>0.25378370647302184</v>
      </c>
      <c r="P1793" s="114">
        <v>1.3203802911900993</v>
      </c>
      <c r="Q1793" s="114">
        <v>3.1187224172267891</v>
      </c>
      <c r="R1793" s="114">
        <v>-0.76090894540125564</v>
      </c>
      <c r="S1793" s="114">
        <v>-0.35578762767411215</v>
      </c>
      <c r="T1793" s="114">
        <v>1.124043663415603</v>
      </c>
      <c r="U1793" s="114">
        <v>1.7512955190509503</v>
      </c>
      <c r="V1793" s="114">
        <v>-0.63636002033133277</v>
      </c>
      <c r="W1793" s="36">
        <v>2.0939849619191125E-2</v>
      </c>
    </row>
    <row r="1794" spans="1:23" ht="19">
      <c r="A1794" s="81">
        <v>792</v>
      </c>
      <c r="B1794" s="114">
        <v>0.19377811309555604</v>
      </c>
      <c r="C1794" s="114">
        <v>0.72594105759011063</v>
      </c>
      <c r="D1794" s="114">
        <v>0.57124024037606236</v>
      </c>
      <c r="E1794" s="114">
        <v>0.61936707089049792</v>
      </c>
      <c r="F1794" s="114">
        <v>0.18203819119312969</v>
      </c>
      <c r="G1794" s="114">
        <v>0.45337374473051284</v>
      </c>
      <c r="H1794" s="114">
        <v>0.52159797995942814</v>
      </c>
      <c r="I1794" s="114">
        <v>0.46332119433052932</v>
      </c>
      <c r="J1794" s="114">
        <v>9.2438065763090771E-2</v>
      </c>
      <c r="K1794" s="44">
        <v>0.98191991518913513</v>
      </c>
      <c r="M1794" s="37">
        <v>792</v>
      </c>
      <c r="N1794" s="114" cm="1">
        <f t="array" ref="N1794:W1794">(TRANSPOSE(MMULT(幕後結果!$AB$37:$AK$46, TRANSPOSE(N793:W793))))</f>
        <v>-0.36608608527304959</v>
      </c>
      <c r="O1794" s="114">
        <v>-0.96262413273382919</v>
      </c>
      <c r="P1794" s="114">
        <v>-1.1737265613415242</v>
      </c>
      <c r="Q1794" s="114">
        <v>1.0795346571572408</v>
      </c>
      <c r="R1794" s="114">
        <v>9.7441780992354732E-3</v>
      </c>
      <c r="S1794" s="114">
        <v>1.7963495421556055</v>
      </c>
      <c r="T1794" s="114">
        <v>-1.4748167570810833</v>
      </c>
      <c r="U1794" s="114">
        <v>1.3116800448606494</v>
      </c>
      <c r="V1794" s="114">
        <v>-0.39610062644940636</v>
      </c>
      <c r="W1794" s="36">
        <v>0.40554678228124708</v>
      </c>
    </row>
    <row r="1795" spans="1:23" ht="19">
      <c r="A1795" s="81">
        <v>793</v>
      </c>
      <c r="B1795" s="114">
        <v>0.26796348259856639</v>
      </c>
      <c r="C1795" s="114">
        <v>0.55471214730789398</v>
      </c>
      <c r="D1795" s="114">
        <v>0.89959183377773622</v>
      </c>
      <c r="E1795" s="114">
        <v>0.17164966069110732</v>
      </c>
      <c r="F1795" s="114">
        <v>0.64988317168492227</v>
      </c>
      <c r="G1795" s="114">
        <v>0.18583028408705426</v>
      </c>
      <c r="H1795" s="114">
        <v>0.4217870541938038</v>
      </c>
      <c r="I1795" s="114">
        <v>0.67412980681054147</v>
      </c>
      <c r="J1795" s="114">
        <v>0.50135847900795039</v>
      </c>
      <c r="K1795" s="44">
        <v>0.15088332543991734</v>
      </c>
      <c r="M1795" s="37">
        <v>793</v>
      </c>
      <c r="N1795" s="114" cm="1">
        <f t="array" ref="N1795:W1795">(TRANSPOSE(MMULT(幕後結果!$AB$37:$AK$46, TRANSPOSE(N794:W794))))</f>
        <v>-2.7674158140819682</v>
      </c>
      <c r="O1795" s="114">
        <v>-1.4397150162708352</v>
      </c>
      <c r="P1795" s="114">
        <v>-0.4302048411460333</v>
      </c>
      <c r="Q1795" s="114">
        <v>0.832682179156775</v>
      </c>
      <c r="R1795" s="114">
        <v>-1.8605894307423312</v>
      </c>
      <c r="S1795" s="114">
        <v>-1.2568315887489998</v>
      </c>
      <c r="T1795" s="114">
        <v>0.16172057043434637</v>
      </c>
      <c r="U1795" s="114">
        <v>-0.59372298897387998</v>
      </c>
      <c r="V1795" s="114">
        <v>-1.0716963528033039</v>
      </c>
      <c r="W1795" s="36">
        <v>0.18217387086685211</v>
      </c>
    </row>
    <row r="1796" spans="1:23" ht="19">
      <c r="A1796" s="81">
        <v>794</v>
      </c>
      <c r="B1796" s="114">
        <v>0.68788477454756958</v>
      </c>
      <c r="C1796" s="114">
        <v>7.6340924919545694E-2</v>
      </c>
      <c r="D1796" s="114">
        <v>0.70898686136114897</v>
      </c>
      <c r="E1796" s="114">
        <v>0.24327237175418248</v>
      </c>
      <c r="F1796" s="114">
        <v>0.9937053833765126</v>
      </c>
      <c r="G1796" s="114">
        <v>0.83359546259362127</v>
      </c>
      <c r="H1796" s="114">
        <v>0.26286715003123118</v>
      </c>
      <c r="I1796" s="114">
        <v>0.15074816372135502</v>
      </c>
      <c r="J1796" s="114">
        <v>0.3348750046533242</v>
      </c>
      <c r="K1796" s="44">
        <v>0.38243837239531797</v>
      </c>
      <c r="M1796" s="37">
        <v>794</v>
      </c>
      <c r="N1796" s="114" cm="1">
        <f t="array" ref="N1796:W1796">(TRANSPOSE(MMULT(幕後結果!$AB$37:$AK$46, TRANSPOSE(N795:W795))))</f>
        <v>0.12474626504547467</v>
      </c>
      <c r="O1796" s="114">
        <v>1.1798626618832946</v>
      </c>
      <c r="P1796" s="114">
        <v>-0.28862341540089759</v>
      </c>
      <c r="Q1796" s="114">
        <v>-0.11337551766104406</v>
      </c>
      <c r="R1796" s="114">
        <v>-1.1156554839673865</v>
      </c>
      <c r="S1796" s="114">
        <v>-0.37022048237052441</v>
      </c>
      <c r="T1796" s="114">
        <v>-0.28300598147926981</v>
      </c>
      <c r="U1796" s="114">
        <v>-1.3263325441204836</v>
      </c>
      <c r="V1796" s="114">
        <v>-1.3462711516804331</v>
      </c>
      <c r="W1796" s="36">
        <v>-0.5366380718411552</v>
      </c>
    </row>
    <row r="1797" spans="1:23" ht="19">
      <c r="A1797" s="81">
        <v>795</v>
      </c>
      <c r="B1797" s="114">
        <v>0.83129197821871159</v>
      </c>
      <c r="C1797" s="114">
        <v>9.5218089955643181E-2</v>
      </c>
      <c r="D1797" s="114">
        <v>0.7909624799428665</v>
      </c>
      <c r="E1797" s="114">
        <v>0.60487135160355732</v>
      </c>
      <c r="F1797" s="114">
        <v>0.41241409945103391</v>
      </c>
      <c r="G1797" s="114">
        <v>0.14752913824173031</v>
      </c>
      <c r="H1797" s="114">
        <v>4.0195460645715331E-2</v>
      </c>
      <c r="I1797" s="114">
        <v>5.1464653321016796E-2</v>
      </c>
      <c r="J1797" s="114">
        <v>0.5178847337261927</v>
      </c>
      <c r="K1797" s="44">
        <v>0.23355497485565091</v>
      </c>
      <c r="M1797" s="37">
        <v>795</v>
      </c>
      <c r="N1797" s="114" cm="1">
        <f t="array" ref="N1797:W1797">(TRANSPOSE(MMULT(幕後結果!$AB$37:$AK$46, TRANSPOSE(N796:W796))))</f>
        <v>3.9770668107006704E-2</v>
      </c>
      <c r="O1797" s="114">
        <v>1.5770177986431688</v>
      </c>
      <c r="P1797" s="114">
        <v>0.88735751156601339</v>
      </c>
      <c r="Q1797" s="114">
        <v>-0.26905826314681458</v>
      </c>
      <c r="R1797" s="114">
        <v>1.8506739583621528</v>
      </c>
      <c r="S1797" s="114">
        <v>1.6622094565564105</v>
      </c>
      <c r="T1797" s="114">
        <v>1.1576505103337076</v>
      </c>
      <c r="U1797" s="114">
        <v>2.1572511719418155</v>
      </c>
      <c r="V1797" s="114">
        <v>1.2422951988136868</v>
      </c>
      <c r="W1797" s="36">
        <v>0.88399529821069267</v>
      </c>
    </row>
    <row r="1798" spans="1:23" ht="19">
      <c r="A1798" s="81">
        <v>796</v>
      </c>
      <c r="B1798" s="114">
        <v>0.62990062900664534</v>
      </c>
      <c r="C1798" s="114">
        <v>0.87763095462155971</v>
      </c>
      <c r="D1798" s="114">
        <v>0.75718650449977498</v>
      </c>
      <c r="E1798" s="114">
        <v>0.98788550714722767</v>
      </c>
      <c r="F1798" s="114">
        <v>0.44988088603338539</v>
      </c>
      <c r="G1798" s="114">
        <v>0.6833093377135202</v>
      </c>
      <c r="H1798" s="114">
        <v>0.19398415455508689</v>
      </c>
      <c r="I1798" s="114">
        <v>0.86685425703269714</v>
      </c>
      <c r="J1798" s="114">
        <v>0.16910861933876964</v>
      </c>
      <c r="K1798" s="44">
        <v>0.3256640782834046</v>
      </c>
      <c r="M1798" s="37">
        <v>796</v>
      </c>
      <c r="N1798" s="114" cm="1">
        <f t="array" ref="N1798:W1798">(TRANSPOSE(MMULT(幕後結果!$AB$37:$AK$46, TRANSPOSE(N797:W797))))</f>
        <v>0.36344590243103042</v>
      </c>
      <c r="O1798" s="114">
        <v>0.4249670366350411</v>
      </c>
      <c r="P1798" s="114">
        <v>-0.61044274451245661</v>
      </c>
      <c r="Q1798" s="114">
        <v>-0.60045231637063934</v>
      </c>
      <c r="R1798" s="114">
        <v>-0.65934825589824764</v>
      </c>
      <c r="S1798" s="114">
        <v>-0.27057458017811342</v>
      </c>
      <c r="T1798" s="114">
        <v>0.31605035884283345</v>
      </c>
      <c r="U1798" s="114">
        <v>-0.4493790107072767</v>
      </c>
      <c r="V1798" s="114">
        <v>0.36618808757989674</v>
      </c>
      <c r="W1798" s="36">
        <v>-1.2452028127152459</v>
      </c>
    </row>
    <row r="1799" spans="1:23" ht="19">
      <c r="A1799" s="81">
        <v>797</v>
      </c>
      <c r="B1799" s="114">
        <v>0.64049251838003163</v>
      </c>
      <c r="C1799" s="114">
        <v>0.92362413661318943</v>
      </c>
      <c r="D1799" s="114">
        <v>0.68532344875540718</v>
      </c>
      <c r="E1799" s="114">
        <v>1.9302728458701068E-2</v>
      </c>
      <c r="F1799" s="114">
        <v>0.99782860547229024</v>
      </c>
      <c r="G1799" s="114">
        <v>0.4288505495564332</v>
      </c>
      <c r="H1799" s="114">
        <v>0.56897008514082392</v>
      </c>
      <c r="I1799" s="114">
        <v>0.27489536638886847</v>
      </c>
      <c r="J1799" s="114">
        <v>0.84087845904525094</v>
      </c>
      <c r="K1799" s="44">
        <v>0.39305647187814197</v>
      </c>
      <c r="M1799" s="37">
        <v>797</v>
      </c>
      <c r="N1799" s="114" cm="1">
        <f t="array" ref="N1799:W1799">(TRANSPOSE(MMULT(幕後結果!$AB$37:$AK$46, TRANSPOSE(N798:W798))))</f>
        <v>-0.63771562622434863</v>
      </c>
      <c r="O1799" s="114">
        <v>0.46101581473317843</v>
      </c>
      <c r="P1799" s="114">
        <v>-0.90499687940110063</v>
      </c>
      <c r="Q1799" s="114">
        <v>0.68913668315700738</v>
      </c>
      <c r="R1799" s="114">
        <v>-1.0092248368226773</v>
      </c>
      <c r="S1799" s="114">
        <v>-0.38486413064059011</v>
      </c>
      <c r="T1799" s="114">
        <v>-0.85538916869853587</v>
      </c>
      <c r="U1799" s="114">
        <v>-0.66904262032906592</v>
      </c>
      <c r="V1799" s="114">
        <v>-1.9101644911854656</v>
      </c>
      <c r="W1799" s="36">
        <v>0.2126574240662914</v>
      </c>
    </row>
    <row r="1800" spans="1:23" ht="19">
      <c r="A1800" s="81">
        <v>798</v>
      </c>
      <c r="B1800" s="114">
        <v>0.89010285466137895</v>
      </c>
      <c r="C1800" s="114">
        <v>0.47882095904520328</v>
      </c>
      <c r="D1800" s="114">
        <v>0.76564679552799575</v>
      </c>
      <c r="E1800" s="114">
        <v>0.10796003008903443</v>
      </c>
      <c r="F1800" s="114">
        <v>0.86370440803488391</v>
      </c>
      <c r="G1800" s="114">
        <v>0.16418760088442075</v>
      </c>
      <c r="H1800" s="114">
        <v>0.53461655693265198</v>
      </c>
      <c r="I1800" s="114">
        <v>6.4087045312181123E-2</v>
      </c>
      <c r="J1800" s="114">
        <v>0.2062116817139632</v>
      </c>
      <c r="K1800" s="44">
        <v>0.10494540580809897</v>
      </c>
      <c r="M1800" s="37">
        <v>798</v>
      </c>
      <c r="N1800" s="114" cm="1">
        <f t="array" ref="N1800:W1800">(TRANSPOSE(MMULT(幕後結果!$AB$37:$AK$46, TRANSPOSE(N799:W799))))</f>
        <v>-0.81040553078217381</v>
      </c>
      <c r="O1800" s="114">
        <v>-0.95715233052506832</v>
      </c>
      <c r="P1800" s="114">
        <v>-1.0032498430246053</v>
      </c>
      <c r="Q1800" s="114">
        <v>-0.7942265884703219</v>
      </c>
      <c r="R1800" s="114">
        <v>-0.43983866532230009</v>
      </c>
      <c r="S1800" s="114">
        <v>-1.0474606736502752</v>
      </c>
      <c r="T1800" s="114">
        <v>-1.3037134111955218</v>
      </c>
      <c r="U1800" s="114">
        <v>-3.747098161941298E-3</v>
      </c>
      <c r="V1800" s="114">
        <v>-1.2791619124647011</v>
      </c>
      <c r="W1800" s="36">
        <v>-0.14468661382207249</v>
      </c>
    </row>
    <row r="1801" spans="1:23" ht="19">
      <c r="A1801" s="81">
        <v>799</v>
      </c>
      <c r="B1801" s="114">
        <v>0.36097706371351279</v>
      </c>
      <c r="C1801" s="114">
        <v>0.69982503643256422</v>
      </c>
      <c r="D1801" s="114">
        <v>0.11532678788070028</v>
      </c>
      <c r="E1801" s="114">
        <v>0.49392217476137912</v>
      </c>
      <c r="F1801" s="114">
        <v>0.82423600478335612</v>
      </c>
      <c r="G1801" s="114">
        <v>0.42147562258547722</v>
      </c>
      <c r="H1801" s="114">
        <v>0.22523114991790361</v>
      </c>
      <c r="I1801" s="114">
        <v>0.7184972104507108</v>
      </c>
      <c r="J1801" s="114">
        <v>5.2214316887639889E-3</v>
      </c>
      <c r="K1801" s="44">
        <v>0.17202803280894141</v>
      </c>
      <c r="M1801" s="37">
        <v>799</v>
      </c>
      <c r="N1801" s="114" cm="1">
        <f t="array" ref="N1801:W1801">(TRANSPOSE(MMULT(幕後結果!$AB$37:$AK$46, TRANSPOSE(N800:W800))))</f>
        <v>1.4299280846548175E-2</v>
      </c>
      <c r="O1801" s="114">
        <v>-3.2153869830405229E-3</v>
      </c>
      <c r="P1801" s="114">
        <v>-1.5567225519087595</v>
      </c>
      <c r="Q1801" s="114">
        <v>-0.12132678231762356</v>
      </c>
      <c r="R1801" s="114">
        <v>-0.17411499874660374</v>
      </c>
      <c r="S1801" s="114">
        <v>-0.19645036034048544</v>
      </c>
      <c r="T1801" s="114">
        <v>-0.23531376413034308</v>
      </c>
      <c r="U1801" s="114">
        <v>-0.49348353026259395</v>
      </c>
      <c r="V1801" s="114">
        <v>0.60560658719161775</v>
      </c>
      <c r="W1801" s="36">
        <v>0.38552260977813413</v>
      </c>
    </row>
    <row r="1802" spans="1:23" ht="19">
      <c r="A1802" s="81">
        <v>800</v>
      </c>
      <c r="B1802" s="114">
        <v>0.18509978302085628</v>
      </c>
      <c r="C1802" s="114">
        <v>0.55260680793727968</v>
      </c>
      <c r="D1802" s="114">
        <v>0.70807650910563869</v>
      </c>
      <c r="E1802" s="114">
        <v>0.62723767812530906</v>
      </c>
      <c r="F1802" s="114">
        <v>0.9936939209767468</v>
      </c>
      <c r="G1802" s="114">
        <v>0.38917089904080471</v>
      </c>
      <c r="H1802" s="114">
        <v>0.95860874206560398</v>
      </c>
      <c r="I1802" s="114">
        <v>0.14083848028312351</v>
      </c>
      <c r="J1802" s="114">
        <v>0.722984489114044</v>
      </c>
      <c r="K1802" s="44">
        <v>0.95462852370965279</v>
      </c>
      <c r="M1802" s="37">
        <v>800</v>
      </c>
      <c r="N1802" s="114" cm="1">
        <f t="array" ref="N1802:W1802">(TRANSPOSE(MMULT(幕後結果!$AB$37:$AK$46, TRANSPOSE(N801:W801))))</f>
        <v>-1.3944667078506563</v>
      </c>
      <c r="O1802" s="114">
        <v>-0.3576089900098034</v>
      </c>
      <c r="P1802" s="114">
        <v>-2.3714725427778869</v>
      </c>
      <c r="Q1802" s="114">
        <v>-1.1810323393286362</v>
      </c>
      <c r="R1802" s="114">
        <v>-1.5492124981925135</v>
      </c>
      <c r="S1802" s="114">
        <v>-0.25103550827859455</v>
      </c>
      <c r="T1802" s="114">
        <v>-0.64128727091405757</v>
      </c>
      <c r="U1802" s="114">
        <v>-1.1413266563742495</v>
      </c>
      <c r="V1802" s="114">
        <v>-1.3153679418968232</v>
      </c>
      <c r="W1802" s="36">
        <v>-2.411496777833027</v>
      </c>
    </row>
    <row r="1803" spans="1:23" ht="19">
      <c r="A1803" s="81">
        <v>801</v>
      </c>
      <c r="B1803" s="114">
        <v>0.13488497417415402</v>
      </c>
      <c r="C1803" s="114">
        <v>0.13165012209888927</v>
      </c>
      <c r="D1803" s="114">
        <v>0.11010352542157076</v>
      </c>
      <c r="E1803" s="114">
        <v>0.83957850152389013</v>
      </c>
      <c r="F1803" s="114">
        <v>0.29538443682675508</v>
      </c>
      <c r="G1803" s="114">
        <v>0.15912048606496709</v>
      </c>
      <c r="H1803" s="114">
        <v>0.34968806027634081</v>
      </c>
      <c r="I1803" s="114">
        <v>0.20404136248902893</v>
      </c>
      <c r="J1803" s="114">
        <v>0.68967892449231361</v>
      </c>
      <c r="K1803" s="44">
        <v>2.0509727472871164E-2</v>
      </c>
      <c r="M1803" s="37">
        <v>801</v>
      </c>
      <c r="N1803" s="114" cm="1">
        <f t="array" ref="N1803:W1803">(TRANSPOSE(MMULT(幕後結果!$AB$37:$AK$46, TRANSPOSE(N802:W802))))</f>
        <v>2.2145651228017185</v>
      </c>
      <c r="O1803" s="114">
        <v>-1.0273033530640117</v>
      </c>
      <c r="P1803" s="114">
        <v>0.26577686462206418</v>
      </c>
      <c r="Q1803" s="114">
        <v>0.55409167358857425</v>
      </c>
      <c r="R1803" s="114">
        <v>-0.4298884860367379</v>
      </c>
      <c r="S1803" s="114">
        <v>-1.7376520020623594</v>
      </c>
      <c r="T1803" s="114">
        <v>-0.90472768238320067</v>
      </c>
      <c r="U1803" s="114">
        <v>-1.5953618749577209E-2</v>
      </c>
      <c r="V1803" s="114">
        <v>0.72995441631883662</v>
      </c>
      <c r="W1803" s="36">
        <v>1.0118646448750386</v>
      </c>
    </row>
    <row r="1804" spans="1:23" ht="19">
      <c r="A1804" s="81">
        <v>802</v>
      </c>
      <c r="B1804" s="114">
        <v>0.80480107134717249</v>
      </c>
      <c r="C1804" s="114">
        <v>0.77181088289406552</v>
      </c>
      <c r="D1804" s="114">
        <v>0.33832098135007205</v>
      </c>
      <c r="E1804" s="114">
        <v>0.38977862870653524</v>
      </c>
      <c r="F1804" s="114">
        <v>0.3422071481641964</v>
      </c>
      <c r="G1804" s="114">
        <v>0.52761234907217514</v>
      </c>
      <c r="H1804" s="114">
        <v>0.90504646690910184</v>
      </c>
      <c r="I1804" s="114">
        <v>0.41776627070600658</v>
      </c>
      <c r="J1804" s="114">
        <v>0.18223426509009233</v>
      </c>
      <c r="K1804" s="44">
        <v>0.58252208148385076</v>
      </c>
      <c r="M1804" s="37">
        <v>802</v>
      </c>
      <c r="N1804" s="114" cm="1">
        <f t="array" ref="N1804:W1804">(TRANSPOSE(MMULT(幕後結果!$AB$37:$AK$46, TRANSPOSE(N803:W803))))</f>
        <v>0.26426810542819534</v>
      </c>
      <c r="O1804" s="114">
        <v>2.1187147859005906</v>
      </c>
      <c r="P1804" s="114">
        <v>0.41043625690640539</v>
      </c>
      <c r="Q1804" s="114">
        <v>2.0230585342345058</v>
      </c>
      <c r="R1804" s="114">
        <v>-0.61961189897674884</v>
      </c>
      <c r="S1804" s="114">
        <v>0.70228357107104444</v>
      </c>
      <c r="T1804" s="114">
        <v>1.5311388962052339</v>
      </c>
      <c r="U1804" s="114">
        <v>2.3736698061569976</v>
      </c>
      <c r="V1804" s="114">
        <v>-1.1555696532433155</v>
      </c>
      <c r="W1804" s="36">
        <v>0.77092068041661754</v>
      </c>
    </row>
    <row r="1805" spans="1:23" ht="19">
      <c r="A1805" s="81">
        <v>803</v>
      </c>
      <c r="B1805" s="114">
        <v>1.7840474078355095E-2</v>
      </c>
      <c r="C1805" s="114">
        <v>0.50241943178342674</v>
      </c>
      <c r="D1805" s="114">
        <v>0.5560785681466216</v>
      </c>
      <c r="E1805" s="114">
        <v>0.31941940033389238</v>
      </c>
      <c r="F1805" s="114">
        <v>0.37518113403757525</v>
      </c>
      <c r="G1805" s="114">
        <v>0.93599771813927224</v>
      </c>
      <c r="H1805" s="114">
        <v>0.33289810866369018</v>
      </c>
      <c r="I1805" s="114">
        <v>0.81262998086366656</v>
      </c>
      <c r="J1805" s="114">
        <v>0.44444218812231884</v>
      </c>
      <c r="K1805" s="44">
        <v>0.93913201387233092</v>
      </c>
      <c r="M1805" s="37">
        <v>803</v>
      </c>
      <c r="N1805" s="114" cm="1">
        <f t="array" ref="N1805:W1805">(TRANSPOSE(MMULT(幕後結果!$AB$37:$AK$46, TRANSPOSE(N804:W804))))</f>
        <v>7.0273899994524436E-2</v>
      </c>
      <c r="O1805" s="114">
        <v>0.98456134537565609</v>
      </c>
      <c r="P1805" s="114">
        <v>2.7561268122651832</v>
      </c>
      <c r="Q1805" s="114">
        <v>1.9271416404133075</v>
      </c>
      <c r="R1805" s="114">
        <v>1.2393719908721677</v>
      </c>
      <c r="S1805" s="114">
        <v>1.7142316626880496</v>
      </c>
      <c r="T1805" s="114">
        <v>0.61580138864877454</v>
      </c>
      <c r="U1805" s="114">
        <v>2.1446631838885368</v>
      </c>
      <c r="V1805" s="114">
        <v>-0.26666281042891526</v>
      </c>
      <c r="W1805" s="36">
        <v>0.54630166319393414</v>
      </c>
    </row>
    <row r="1806" spans="1:23" ht="19">
      <c r="A1806" s="81">
        <v>804</v>
      </c>
      <c r="B1806" s="114">
        <v>0.13451099755948182</v>
      </c>
      <c r="C1806" s="114">
        <v>0.22088964262333821</v>
      </c>
      <c r="D1806" s="114">
        <v>0.10277068707495585</v>
      </c>
      <c r="E1806" s="114">
        <v>0.62935931052849114</v>
      </c>
      <c r="F1806" s="114">
        <v>0.36915337220527555</v>
      </c>
      <c r="G1806" s="114">
        <v>0.14551025465427658</v>
      </c>
      <c r="H1806" s="114">
        <v>3.0043308994489815E-2</v>
      </c>
      <c r="I1806" s="114">
        <v>0.45122121558865347</v>
      </c>
      <c r="J1806" s="114">
        <v>0.95528070393178233</v>
      </c>
      <c r="K1806" s="44">
        <v>4.68377624278975E-2</v>
      </c>
      <c r="M1806" s="37">
        <v>804</v>
      </c>
      <c r="N1806" s="114" cm="1">
        <f t="array" ref="N1806:W1806">(TRANSPOSE(MMULT(幕後結果!$AB$37:$AK$46, TRANSPOSE(N805:W805))))</f>
        <v>0.51990753805499212</v>
      </c>
      <c r="O1806" s="114">
        <v>1.7547907510162809E-2</v>
      </c>
      <c r="P1806" s="114">
        <v>-2.0401498831647804</v>
      </c>
      <c r="Q1806" s="114">
        <v>-0.65908078657371449</v>
      </c>
      <c r="R1806" s="114">
        <v>0.29993860993132337</v>
      </c>
      <c r="S1806" s="114">
        <v>-0.99470080400549055</v>
      </c>
      <c r="T1806" s="114">
        <v>-0.55058546350550075</v>
      </c>
      <c r="U1806" s="114">
        <v>-0.52163532600792184</v>
      </c>
      <c r="V1806" s="114">
        <v>0.86238240054199045</v>
      </c>
      <c r="W1806" s="36">
        <v>-0.23149731836699666</v>
      </c>
    </row>
    <row r="1807" spans="1:23" ht="19">
      <c r="A1807" s="81">
        <v>805</v>
      </c>
      <c r="B1807" s="114">
        <v>1.1596699590665782E-2</v>
      </c>
      <c r="C1807" s="114">
        <v>0.70129155550343736</v>
      </c>
      <c r="D1807" s="114">
        <v>5.8003098300857259E-2</v>
      </c>
      <c r="E1807" s="114">
        <v>0.16145647544578723</v>
      </c>
      <c r="F1807" s="114">
        <v>0.470036368133675</v>
      </c>
      <c r="G1807" s="114">
        <v>3.5916699749461101E-2</v>
      </c>
      <c r="H1807" s="114">
        <v>0.44063515127625275</v>
      </c>
      <c r="I1807" s="114">
        <v>0.91682080979198455</v>
      </c>
      <c r="J1807" s="114">
        <v>0.98749829644938614</v>
      </c>
      <c r="K1807" s="44">
        <v>0.18389946393628209</v>
      </c>
      <c r="M1807" s="37">
        <v>805</v>
      </c>
      <c r="N1807" s="114" cm="1">
        <f t="array" ref="N1807:W1807">(TRANSPOSE(MMULT(幕後結果!$AB$37:$AK$46, TRANSPOSE(N806:W806))))</f>
        <v>2.1996455740294105</v>
      </c>
      <c r="O1807" s="114">
        <v>0.86361811859370119</v>
      </c>
      <c r="P1807" s="114">
        <v>0.21986472130124457</v>
      </c>
      <c r="Q1807" s="114">
        <v>-0.80810186910837623</v>
      </c>
      <c r="R1807" s="114">
        <v>0.24127437065226584</v>
      </c>
      <c r="S1807" s="114">
        <v>-0.28749562700498876</v>
      </c>
      <c r="T1807" s="114">
        <v>-0.35037574622486356</v>
      </c>
      <c r="U1807" s="114">
        <v>-1.4590526480193562</v>
      </c>
      <c r="V1807" s="114">
        <v>2.9556076636737139</v>
      </c>
      <c r="W1807" s="36">
        <v>3.2489983932929984</v>
      </c>
    </row>
    <row r="1808" spans="1:23" ht="19">
      <c r="A1808" s="81">
        <v>806</v>
      </c>
      <c r="B1808" s="114">
        <v>0.20902105921581016</v>
      </c>
      <c r="C1808" s="114">
        <v>0.71416109551595386</v>
      </c>
      <c r="D1808" s="114">
        <v>0.77715191848373877</v>
      </c>
      <c r="E1808" s="114">
        <v>0.47947733045365259</v>
      </c>
      <c r="F1808" s="114">
        <v>0.20608519084224963</v>
      </c>
      <c r="G1808" s="114">
        <v>0.10732174583850118</v>
      </c>
      <c r="H1808" s="114">
        <v>0.96327981325223644</v>
      </c>
      <c r="I1808" s="114">
        <v>0.78530318196128279</v>
      </c>
      <c r="J1808" s="114">
        <v>6.4520156511301385E-2</v>
      </c>
      <c r="K1808" s="44">
        <v>0.13344352118308733</v>
      </c>
      <c r="M1808" s="37">
        <v>806</v>
      </c>
      <c r="N1808" s="114" cm="1">
        <f t="array" ref="N1808:W1808">(TRANSPOSE(MMULT(幕後結果!$AB$37:$AK$46, TRANSPOSE(N807:W807))))</f>
        <v>-1.2895412654789442</v>
      </c>
      <c r="O1808" s="114">
        <v>3.064355841746047E-2</v>
      </c>
      <c r="P1808" s="114">
        <v>5.8785404360582605E-2</v>
      </c>
      <c r="Q1808" s="114">
        <v>-6.4666713354334396E-2</v>
      </c>
      <c r="R1808" s="114">
        <v>-0.24641176880462226</v>
      </c>
      <c r="S1808" s="114">
        <v>0.17458439473802922</v>
      </c>
      <c r="T1808" s="114">
        <v>3.8430551363613855E-2</v>
      </c>
      <c r="U1808" s="114">
        <v>-1.5803938580837282</v>
      </c>
      <c r="V1808" s="114">
        <v>2.2561979244637138</v>
      </c>
      <c r="W1808" s="36">
        <v>0.33597130938503506</v>
      </c>
    </row>
    <row r="1809" spans="1:23" ht="19">
      <c r="A1809" s="81">
        <v>807</v>
      </c>
      <c r="B1809" s="114">
        <v>0.71213557515876658</v>
      </c>
      <c r="C1809" s="114">
        <v>0.41496090696594634</v>
      </c>
      <c r="D1809" s="114">
        <v>0.24374170925502225</v>
      </c>
      <c r="E1809" s="114">
        <v>0.95588838317105917</v>
      </c>
      <c r="F1809" s="114">
        <v>0.33152132464138862</v>
      </c>
      <c r="G1809" s="114">
        <v>0.50068832566242683</v>
      </c>
      <c r="H1809" s="114">
        <v>0.52102343566486442</v>
      </c>
      <c r="I1809" s="114">
        <v>0.93257966368917389</v>
      </c>
      <c r="J1809" s="114">
        <v>0.69500377717054085</v>
      </c>
      <c r="K1809" s="44">
        <v>0.69373056681765211</v>
      </c>
      <c r="M1809" s="37">
        <v>807</v>
      </c>
      <c r="N1809" s="114" cm="1">
        <f t="array" ref="N1809:W1809">(TRANSPOSE(MMULT(幕後結果!$AB$37:$AK$46, TRANSPOSE(N808:W808))))</f>
        <v>-1.4979159410316178</v>
      </c>
      <c r="O1809" s="114">
        <v>-3.8405748427690248E-2</v>
      </c>
      <c r="P1809" s="114">
        <v>0.37525302568988894</v>
      </c>
      <c r="Q1809" s="114">
        <v>6.2838681169158361E-4</v>
      </c>
      <c r="R1809" s="114">
        <v>-1.2380351784683175</v>
      </c>
      <c r="S1809" s="114">
        <v>-6.1490551360359566E-2</v>
      </c>
      <c r="T1809" s="114">
        <v>-0.5538794107335413</v>
      </c>
      <c r="U1809" s="114">
        <v>-1.0520499260388214</v>
      </c>
      <c r="V1809" s="114">
        <v>-1.3606861310789873</v>
      </c>
      <c r="W1809" s="36">
        <v>-1.818099885554278</v>
      </c>
    </row>
    <row r="1810" spans="1:23" ht="19">
      <c r="A1810" s="81">
        <v>808</v>
      </c>
      <c r="B1810" s="114">
        <v>0.68948851077505013</v>
      </c>
      <c r="C1810" s="114">
        <v>0.36037245212823965</v>
      </c>
      <c r="D1810" s="114">
        <v>1.8338960507986668E-2</v>
      </c>
      <c r="E1810" s="114">
        <v>0.99477603468406084</v>
      </c>
      <c r="F1810" s="114">
        <v>0.96741768302832387</v>
      </c>
      <c r="G1810" s="114">
        <v>0.33869505218865137</v>
      </c>
      <c r="H1810" s="114">
        <v>0.11649975033760018</v>
      </c>
      <c r="I1810" s="114">
        <v>0.54691750483745794</v>
      </c>
      <c r="J1810" s="114">
        <v>0.5813791018402239</v>
      </c>
      <c r="K1810" s="44">
        <v>2.0677299957934991E-2</v>
      </c>
      <c r="M1810" s="37">
        <v>808</v>
      </c>
      <c r="N1810" s="114" cm="1">
        <f t="array" ref="N1810:W1810">(TRANSPOSE(MMULT(幕後結果!$AB$37:$AK$46, TRANSPOSE(N809:W809))))</f>
        <v>0.3946818318924416</v>
      </c>
      <c r="O1810" s="114">
        <v>0.25248164198569845</v>
      </c>
      <c r="P1810" s="114">
        <v>-1.3272578453002233</v>
      </c>
      <c r="Q1810" s="114">
        <v>-1.5120209968538547</v>
      </c>
      <c r="R1810" s="114">
        <v>-6.9286873809864702E-2</v>
      </c>
      <c r="S1810" s="114">
        <v>0.19920534808340792</v>
      </c>
      <c r="T1810" s="114">
        <v>-0.54085491256850415</v>
      </c>
      <c r="U1810" s="114">
        <v>-0.81410844171268637</v>
      </c>
      <c r="V1810" s="114">
        <v>3.6918391771239026E-2</v>
      </c>
      <c r="W1810" s="36">
        <v>-1.3665942829798958</v>
      </c>
    </row>
    <row r="1811" spans="1:23" ht="19">
      <c r="A1811" s="81">
        <v>809</v>
      </c>
      <c r="B1811" s="114">
        <v>0.57205010918303101</v>
      </c>
      <c r="C1811" s="114">
        <v>1.5027336454835671E-2</v>
      </c>
      <c r="D1811" s="114">
        <v>0.18042245795874012</v>
      </c>
      <c r="E1811" s="114">
        <v>0.62018401091610675</v>
      </c>
      <c r="F1811" s="114">
        <v>0.67106014062952535</v>
      </c>
      <c r="G1811" s="114">
        <v>0.10967225084914656</v>
      </c>
      <c r="H1811" s="114">
        <v>0.39673817931871325</v>
      </c>
      <c r="I1811" s="114">
        <v>0.72192459859628566</v>
      </c>
      <c r="J1811" s="114">
        <v>0.23938916411673894</v>
      </c>
      <c r="K1811" s="44">
        <v>0.51622268474428301</v>
      </c>
      <c r="M1811" s="37">
        <v>809</v>
      </c>
      <c r="N1811" s="114" cm="1">
        <f t="array" ref="N1811:W1811">(TRANSPOSE(MMULT(幕後結果!$AB$37:$AK$46, TRANSPOSE(N810:W810))))</f>
        <v>-0.88194490864330144</v>
      </c>
      <c r="O1811" s="114">
        <v>1.5520172988168559</v>
      </c>
      <c r="P1811" s="114">
        <v>-0.31013220170098987</v>
      </c>
      <c r="Q1811" s="114">
        <v>0.7702954839306988</v>
      </c>
      <c r="R1811" s="114">
        <v>-0.17071437019502542</v>
      </c>
      <c r="S1811" s="114">
        <v>0.6534186181922943</v>
      </c>
      <c r="T1811" s="114">
        <v>1.8814983331826187</v>
      </c>
      <c r="U1811" s="114">
        <v>0.9505638704275402</v>
      </c>
      <c r="V1811" s="114">
        <v>0.52851358673868554</v>
      </c>
      <c r="W1811" s="36">
        <v>-1.599720673505356E-2</v>
      </c>
    </row>
    <row r="1812" spans="1:23" ht="19">
      <c r="A1812" s="81">
        <v>810</v>
      </c>
      <c r="B1812" s="114">
        <v>0.65643975276337962</v>
      </c>
      <c r="C1812" s="114">
        <v>0.56163213680984936</v>
      </c>
      <c r="D1812" s="114">
        <v>0.76796770278817994</v>
      </c>
      <c r="E1812" s="114">
        <v>9.7865777857136349E-2</v>
      </c>
      <c r="F1812" s="114">
        <v>0.78976848673398381</v>
      </c>
      <c r="G1812" s="114">
        <v>0.276015897058566</v>
      </c>
      <c r="H1812" s="114">
        <v>0.1683211725279139</v>
      </c>
      <c r="I1812" s="114">
        <v>0.32341124811788502</v>
      </c>
      <c r="J1812" s="114">
        <v>0.53128980405652526</v>
      </c>
      <c r="K1812" s="44">
        <v>0.3707271325147421</v>
      </c>
      <c r="M1812" s="37">
        <v>810</v>
      </c>
      <c r="N1812" s="114" cm="1">
        <f t="array" ref="N1812:W1812">(TRANSPOSE(MMULT(幕後結果!$AB$37:$AK$46, TRANSPOSE(N811:W811))))</f>
        <v>0.8197809481356696</v>
      </c>
      <c r="O1812" s="114">
        <v>3.0435500740091848</v>
      </c>
      <c r="P1812" s="114">
        <v>-0.36285788613397552</v>
      </c>
      <c r="Q1812" s="114">
        <v>1.0377762372759378</v>
      </c>
      <c r="R1812" s="114">
        <v>1.0963414063895798</v>
      </c>
      <c r="S1812" s="114">
        <v>2.6844477192584479</v>
      </c>
      <c r="T1812" s="114">
        <v>1.0305927129404204</v>
      </c>
      <c r="U1812" s="114">
        <v>2.4468168021489713</v>
      </c>
      <c r="V1812" s="114">
        <v>2.521728267586469</v>
      </c>
      <c r="W1812" s="36">
        <v>2.2030159475298641</v>
      </c>
    </row>
    <row r="1813" spans="1:23" ht="19">
      <c r="A1813" s="81">
        <v>811</v>
      </c>
      <c r="B1813" s="114">
        <v>0.53316903881071487</v>
      </c>
      <c r="C1813" s="114">
        <v>0.47012254532911268</v>
      </c>
      <c r="D1813" s="114">
        <v>0.50758005901695769</v>
      </c>
      <c r="E1813" s="114">
        <v>0.10659073692877796</v>
      </c>
      <c r="F1813" s="114">
        <v>0.66496628666943947</v>
      </c>
      <c r="G1813" s="114">
        <v>0.23433400919965597</v>
      </c>
      <c r="H1813" s="114">
        <v>4.180304529586909E-2</v>
      </c>
      <c r="I1813" s="114">
        <v>0.30816665896180817</v>
      </c>
      <c r="J1813" s="114">
        <v>0.28811028232003077</v>
      </c>
      <c r="K1813" s="44">
        <v>0.80321808353384383</v>
      </c>
      <c r="M1813" s="37">
        <v>811</v>
      </c>
      <c r="N1813" s="114" cm="1">
        <f t="array" ref="N1813:W1813">(TRANSPOSE(MMULT(幕後結果!$AB$37:$AK$46, TRANSPOSE(N812:W812))))</f>
        <v>3.7542732512287812E-2</v>
      </c>
      <c r="O1813" s="114">
        <v>-1.3011854686624973</v>
      </c>
      <c r="P1813" s="114">
        <v>-0.13040831875803302</v>
      </c>
      <c r="Q1813" s="114">
        <v>-0.24832326549726683</v>
      </c>
      <c r="R1813" s="114">
        <v>-1.3942730416890186</v>
      </c>
      <c r="S1813" s="114">
        <v>-0.13908918048968133</v>
      </c>
      <c r="T1813" s="114">
        <v>-1.0971347336606507</v>
      </c>
      <c r="U1813" s="114">
        <v>-0.45252732302046061</v>
      </c>
      <c r="V1813" s="114">
        <v>-0.18359832930405973</v>
      </c>
      <c r="W1813" s="36">
        <v>-1.5695541719759862</v>
      </c>
    </row>
    <row r="1814" spans="1:23" ht="19">
      <c r="A1814" s="81">
        <v>812</v>
      </c>
      <c r="B1814" s="114">
        <v>0.47076804306416542</v>
      </c>
      <c r="C1814" s="114">
        <v>0.39747336794147792</v>
      </c>
      <c r="D1814" s="114">
        <v>0.26331206648142547</v>
      </c>
      <c r="E1814" s="114">
        <v>0.11143397782831821</v>
      </c>
      <c r="F1814" s="114">
        <v>0.70507966173183223</v>
      </c>
      <c r="G1814" s="114">
        <v>0.64762296788822149</v>
      </c>
      <c r="H1814" s="114">
        <v>0.70760198402982755</v>
      </c>
      <c r="I1814" s="114">
        <v>0.594983303853589</v>
      </c>
      <c r="J1814" s="114">
        <v>2.2481459104704005E-3</v>
      </c>
      <c r="K1814" s="44">
        <v>7.6578796990134812E-2</v>
      </c>
      <c r="M1814" s="37">
        <v>812</v>
      </c>
      <c r="N1814" s="114" cm="1">
        <f t="array" ref="N1814:W1814">(TRANSPOSE(MMULT(幕後結果!$AB$37:$AK$46, TRANSPOSE(N813:W813))))</f>
        <v>1.1449930996606057</v>
      </c>
      <c r="O1814" s="114">
        <v>-0.57148121181757983</v>
      </c>
      <c r="P1814" s="114">
        <v>-0.55508794735076439</v>
      </c>
      <c r="Q1814" s="114">
        <v>-0.60175385930747816</v>
      </c>
      <c r="R1814" s="114">
        <v>-0.53524916490088303</v>
      </c>
      <c r="S1814" s="114">
        <v>0.71422128435261367</v>
      </c>
      <c r="T1814" s="114">
        <v>-1.9762381059459897</v>
      </c>
      <c r="U1814" s="114">
        <v>-0.90534891359113423</v>
      </c>
      <c r="V1814" s="114">
        <v>-1.9765125894494502</v>
      </c>
      <c r="W1814" s="36">
        <v>0.26409711766554611</v>
      </c>
    </row>
    <row r="1815" spans="1:23" ht="19">
      <c r="A1815" s="81">
        <v>813</v>
      </c>
      <c r="B1815" s="114">
        <v>0.81327861658748812</v>
      </c>
      <c r="C1815" s="114">
        <v>4.8354881305306519E-2</v>
      </c>
      <c r="D1815" s="114">
        <v>1.3463031363299072E-2</v>
      </c>
      <c r="E1815" s="114">
        <v>0.43853128430857713</v>
      </c>
      <c r="F1815" s="114">
        <v>0.32895527463685625</v>
      </c>
      <c r="G1815" s="114">
        <v>0.18722756571906363</v>
      </c>
      <c r="H1815" s="114">
        <v>0.84267639913919989</v>
      </c>
      <c r="I1815" s="114">
        <v>0.42796229035813882</v>
      </c>
      <c r="J1815" s="114">
        <v>0.49679961183318855</v>
      </c>
      <c r="K1815" s="44">
        <v>0.52197781626290474</v>
      </c>
      <c r="M1815" s="37">
        <v>813</v>
      </c>
      <c r="N1815" s="114" cm="1">
        <f t="array" ref="N1815:W1815">(TRANSPOSE(MMULT(幕後結果!$AB$37:$AK$46, TRANSPOSE(N814:W814))))</f>
        <v>0.54313224295250151</v>
      </c>
      <c r="O1815" s="114">
        <v>0.69099122112231848</v>
      </c>
      <c r="P1815" s="114">
        <v>-1.0894312649251172</v>
      </c>
      <c r="Q1815" s="114">
        <v>0.12312311598231734</v>
      </c>
      <c r="R1815" s="114">
        <v>0.1791578879186321</v>
      </c>
      <c r="S1815" s="114">
        <v>1.4542290819009078</v>
      </c>
      <c r="T1815" s="114">
        <v>-0.91630278056849601</v>
      </c>
      <c r="U1815" s="114">
        <v>0.85731136113541884</v>
      </c>
      <c r="V1815" s="114">
        <v>-0.87074648082145434</v>
      </c>
      <c r="W1815" s="36">
        <v>0.48836259488350697</v>
      </c>
    </row>
    <row r="1816" spans="1:23" ht="19">
      <c r="A1816" s="81">
        <v>814</v>
      </c>
      <c r="B1816" s="114">
        <v>0.61578886250255627</v>
      </c>
      <c r="C1816" s="114">
        <v>0.8664511944047053</v>
      </c>
      <c r="D1816" s="114">
        <v>0.96560842819055059</v>
      </c>
      <c r="E1816" s="114">
        <v>0.50125311565494579</v>
      </c>
      <c r="F1816" s="114">
        <v>0.86696619849336209</v>
      </c>
      <c r="G1816" s="114">
        <v>0.82711466543245904</v>
      </c>
      <c r="H1816" s="114">
        <v>0.56132321118467843</v>
      </c>
      <c r="I1816" s="114">
        <v>0.46186335598072148</v>
      </c>
      <c r="J1816" s="114">
        <v>0.72602503348854386</v>
      </c>
      <c r="K1816" s="44">
        <v>0.31229417166876661</v>
      </c>
      <c r="M1816" s="37">
        <v>814</v>
      </c>
      <c r="N1816" s="114" cm="1">
        <f t="array" ref="N1816:W1816">(TRANSPOSE(MMULT(幕後結果!$AB$37:$AK$46, TRANSPOSE(N815:W815))))</f>
        <v>0.56777916463169675</v>
      </c>
      <c r="O1816" s="114">
        <v>0.42088244604164238</v>
      </c>
      <c r="P1816" s="114">
        <v>0.72357286105950869</v>
      </c>
      <c r="Q1816" s="114">
        <v>0.57619198114935233</v>
      </c>
      <c r="R1816" s="114">
        <v>0.75480124796798065</v>
      </c>
      <c r="S1816" s="114">
        <v>0.52131681457913714</v>
      </c>
      <c r="T1816" s="114">
        <v>0.21281696914719581</v>
      </c>
      <c r="U1816" s="114">
        <v>-1.0286551163378066E-2</v>
      </c>
      <c r="V1816" s="114">
        <v>-0.16591966783404788</v>
      </c>
      <c r="W1816" s="36">
        <v>1.7662455719942902</v>
      </c>
    </row>
    <row r="1817" spans="1:23" ht="19">
      <c r="A1817" s="81">
        <v>815</v>
      </c>
      <c r="B1817" s="114">
        <v>0.49611044840747742</v>
      </c>
      <c r="C1817" s="114">
        <v>0.35283578141138783</v>
      </c>
      <c r="D1817" s="114">
        <v>0.35084999756606949</v>
      </c>
      <c r="E1817" s="114">
        <v>0.12680549803579644</v>
      </c>
      <c r="F1817" s="114">
        <v>6.7234440675491891E-2</v>
      </c>
      <c r="G1817" s="114">
        <v>0.67241532117344049</v>
      </c>
      <c r="H1817" s="114">
        <v>0.62270261174859542</v>
      </c>
      <c r="I1817" s="114">
        <v>0.60690226454548468</v>
      </c>
      <c r="J1817" s="114">
        <v>0.59774142248284101</v>
      </c>
      <c r="K1817" s="44">
        <v>0.50305258633456273</v>
      </c>
      <c r="M1817" s="37">
        <v>815</v>
      </c>
      <c r="N1817" s="114" cm="1">
        <f t="array" ref="N1817:W1817">(TRANSPOSE(MMULT(幕後結果!$AB$37:$AK$46, TRANSPOSE(N816:W816))))</f>
        <v>-0.40087967710474476</v>
      </c>
      <c r="O1817" s="114">
        <v>-0.91371375267901578</v>
      </c>
      <c r="P1817" s="114">
        <v>-0.59634271653155246</v>
      </c>
      <c r="Q1817" s="114">
        <v>0.80263934332522568</v>
      </c>
      <c r="R1817" s="114">
        <v>1.3146956896579565</v>
      </c>
      <c r="S1817" s="114">
        <v>0.39667744223783813</v>
      </c>
      <c r="T1817" s="114">
        <v>1.114646693173545</v>
      </c>
      <c r="U1817" s="114">
        <v>0.61586042252134832</v>
      </c>
      <c r="V1817" s="114">
        <v>6.3652746820011319E-2</v>
      </c>
      <c r="W1817" s="36">
        <v>-0.29403727369223942</v>
      </c>
    </row>
    <row r="1818" spans="1:23" ht="19">
      <c r="A1818" s="81">
        <v>816</v>
      </c>
      <c r="B1818" s="114">
        <v>0.16347962349782819</v>
      </c>
      <c r="C1818" s="114">
        <v>0.72572355142021649</v>
      </c>
      <c r="D1818" s="114">
        <v>0.78445092596142385</v>
      </c>
      <c r="E1818" s="114">
        <v>0.43682435781497109</v>
      </c>
      <c r="F1818" s="114">
        <v>0.468392540509871</v>
      </c>
      <c r="G1818" s="114">
        <v>0.44918656777874877</v>
      </c>
      <c r="H1818" s="114">
        <v>0.44817124118350526</v>
      </c>
      <c r="I1818" s="114">
        <v>0.7531241322350033</v>
      </c>
      <c r="J1818" s="114">
        <v>1.4996947504247071E-2</v>
      </c>
      <c r="K1818" s="44">
        <v>0.34432189649620448</v>
      </c>
      <c r="M1818" s="37">
        <v>816</v>
      </c>
      <c r="N1818" s="114" cm="1">
        <f t="array" ref="N1818:W1818">(TRANSPOSE(MMULT(幕後結果!$AB$37:$AK$46, TRANSPOSE(N817:W817))))</f>
        <v>-0.30640461994664758</v>
      </c>
      <c r="O1818" s="114">
        <v>-1.5207672319422794</v>
      </c>
      <c r="P1818" s="114">
        <v>-0.70152503853332626</v>
      </c>
      <c r="Q1818" s="114">
        <v>-0.10564517201551249</v>
      </c>
      <c r="R1818" s="114">
        <v>-0.45644112184109947</v>
      </c>
      <c r="S1818" s="114">
        <v>0.51732855113822507</v>
      </c>
      <c r="T1818" s="114">
        <v>-1.2032550487789515</v>
      </c>
      <c r="U1818" s="114">
        <v>1.0484029611955714E-2</v>
      </c>
      <c r="V1818" s="114">
        <v>-0.68955861427194853</v>
      </c>
      <c r="W1818" s="36">
        <v>-0.34280410102016701</v>
      </c>
    </row>
    <row r="1819" spans="1:23" ht="19">
      <c r="A1819" s="81">
        <v>817</v>
      </c>
      <c r="B1819" s="114">
        <v>0.10551415480336646</v>
      </c>
      <c r="C1819" s="114">
        <v>7.5565881397416046E-2</v>
      </c>
      <c r="D1819" s="114">
        <v>0.59696885087325624</v>
      </c>
      <c r="E1819" s="114">
        <v>0.34950382955342429</v>
      </c>
      <c r="F1819" s="114">
        <v>0.62817509463739918</v>
      </c>
      <c r="G1819" s="114">
        <v>0.70249663604211521</v>
      </c>
      <c r="H1819" s="114">
        <v>5.1663066071838903E-2</v>
      </c>
      <c r="I1819" s="114">
        <v>0.11570074129087371</v>
      </c>
      <c r="J1819" s="114">
        <v>0.93475932593011857</v>
      </c>
      <c r="K1819" s="44">
        <v>5.9269647407509396E-2</v>
      </c>
      <c r="M1819" s="37">
        <v>817</v>
      </c>
      <c r="N1819" s="114" cm="1">
        <f t="array" ref="N1819:W1819">(TRANSPOSE(MMULT(幕後結果!$AB$37:$AK$46, TRANSPOSE(N818:W818))))</f>
        <v>0.1082852027228404</v>
      </c>
      <c r="O1819" s="114">
        <v>-0.5127632775001848</v>
      </c>
      <c r="P1819" s="114">
        <v>0.65451044896450528</v>
      </c>
      <c r="Q1819" s="114">
        <v>1.7815930301758192</v>
      </c>
      <c r="R1819" s="114">
        <v>-0.20135068219938018</v>
      </c>
      <c r="S1819" s="114">
        <v>0.65783647336580031</v>
      </c>
      <c r="T1819" s="114">
        <v>0.65719608580516986</v>
      </c>
      <c r="U1819" s="114">
        <v>0.56127438621969816</v>
      </c>
      <c r="V1819" s="114">
        <v>-1.0117282550876168</v>
      </c>
      <c r="W1819" s="36">
        <v>0.49177023392673724</v>
      </c>
    </row>
    <row r="1820" spans="1:23" ht="19">
      <c r="A1820" s="81">
        <v>818</v>
      </c>
      <c r="B1820" s="114">
        <v>0.75015347707740365</v>
      </c>
      <c r="C1820" s="114">
        <v>0.40635966875540896</v>
      </c>
      <c r="D1820" s="114">
        <v>0.45578973012312884</v>
      </c>
      <c r="E1820" s="114">
        <v>3.0968277410154288E-2</v>
      </c>
      <c r="F1820" s="114">
        <v>0.28285135629033697</v>
      </c>
      <c r="G1820" s="114">
        <v>0.73341961932752975</v>
      </c>
      <c r="H1820" s="114">
        <v>0.51409407237486326</v>
      </c>
      <c r="I1820" s="114">
        <v>0.7722098783011504</v>
      </c>
      <c r="J1820" s="114">
        <v>3.7530270940235644E-2</v>
      </c>
      <c r="K1820" s="44">
        <v>0.91177694837686651</v>
      </c>
      <c r="M1820" s="37">
        <v>818</v>
      </c>
      <c r="N1820" s="114" cm="1">
        <f t="array" ref="N1820:W1820">(TRANSPOSE(MMULT(幕後結果!$AB$37:$AK$46, TRANSPOSE(N819:W819))))</f>
        <v>-1.0274487061053263</v>
      </c>
      <c r="O1820" s="114">
        <v>0.12930766024637125</v>
      </c>
      <c r="P1820" s="114">
        <v>-0.24924849781759417</v>
      </c>
      <c r="Q1820" s="114">
        <v>8.8941446504923777E-2</v>
      </c>
      <c r="R1820" s="114">
        <v>1.5684595903595784</v>
      </c>
      <c r="S1820" s="114">
        <v>1.9930819526657784</v>
      </c>
      <c r="T1820" s="114">
        <v>-1.2400378803400685</v>
      </c>
      <c r="U1820" s="114">
        <v>-0.75990991714742084</v>
      </c>
      <c r="V1820" s="114">
        <v>-0.16796947711375165</v>
      </c>
      <c r="W1820" s="36">
        <v>-0.31420717118042707</v>
      </c>
    </row>
    <row r="1821" spans="1:23" ht="19">
      <c r="A1821" s="81">
        <v>819</v>
      </c>
      <c r="B1821" s="114">
        <v>0.91556076165314604</v>
      </c>
      <c r="C1821" s="114">
        <v>0.89903189863390831</v>
      </c>
      <c r="D1821" s="114">
        <v>0.32677825131682581</v>
      </c>
      <c r="E1821" s="114">
        <v>0.95681531197316239</v>
      </c>
      <c r="F1821" s="114">
        <v>0.78223113492622054</v>
      </c>
      <c r="G1821" s="114">
        <v>0.30690956238002132</v>
      </c>
      <c r="H1821" s="114">
        <v>0.49015281217778761</v>
      </c>
      <c r="I1821" s="114">
        <v>0.95572378072525144</v>
      </c>
      <c r="J1821" s="114">
        <v>0.55039211550192357</v>
      </c>
      <c r="K1821" s="44">
        <v>0.41774519823155565</v>
      </c>
      <c r="M1821" s="37">
        <v>819</v>
      </c>
      <c r="N1821" s="114" cm="1">
        <f t="array" ref="N1821:W1821">(TRANSPOSE(MMULT(幕後結果!$AB$37:$AK$46, TRANSPOSE(N820:W820))))</f>
        <v>0.35573995029585526</v>
      </c>
      <c r="O1821" s="114">
        <v>0.80725519604870732</v>
      </c>
      <c r="P1821" s="114">
        <v>-0.55521572190800494</v>
      </c>
      <c r="Q1821" s="114">
        <v>-0.95733136250566675</v>
      </c>
      <c r="R1821" s="114">
        <v>0.78925289010450572</v>
      </c>
      <c r="S1821" s="114">
        <v>1.0227417483566641</v>
      </c>
      <c r="T1821" s="114">
        <v>-1.5515051115228744</v>
      </c>
      <c r="U1821" s="114">
        <v>-0.72283394217627062</v>
      </c>
      <c r="V1821" s="114">
        <v>0.71115450712226658</v>
      </c>
      <c r="W1821" s="36">
        <v>1.238925778469766</v>
      </c>
    </row>
    <row r="1822" spans="1:23" ht="19">
      <c r="A1822" s="81">
        <v>820</v>
      </c>
      <c r="B1822" s="114">
        <v>0.51879277262498258</v>
      </c>
      <c r="C1822" s="114">
        <v>0.81433414256880154</v>
      </c>
      <c r="D1822" s="114">
        <v>0.88479191431939541</v>
      </c>
      <c r="E1822" s="114">
        <v>0.93164903287308043</v>
      </c>
      <c r="F1822" s="114">
        <v>0.37247002688818265</v>
      </c>
      <c r="G1822" s="114">
        <v>0.21864936544801172</v>
      </c>
      <c r="H1822" s="114">
        <v>4.4217546295346688E-2</v>
      </c>
      <c r="I1822" s="114">
        <v>2.7949513264656334E-2</v>
      </c>
      <c r="J1822" s="114">
        <v>0.13089490391412184</v>
      </c>
      <c r="K1822" s="44">
        <v>0.8283915641797297</v>
      </c>
      <c r="M1822" s="37">
        <v>820</v>
      </c>
      <c r="N1822" s="114" cm="1">
        <f t="array" ref="N1822:W1822">(TRANSPOSE(MMULT(幕後結果!$AB$37:$AK$46, TRANSPOSE(N821:W821))))</f>
        <v>-0.35519914392445018</v>
      </c>
      <c r="O1822" s="114">
        <v>-1.1900184473464457</v>
      </c>
      <c r="P1822" s="114">
        <v>-0.23642435378134899</v>
      </c>
      <c r="Q1822" s="114">
        <v>-1.6394967078026834</v>
      </c>
      <c r="R1822" s="114">
        <v>-0.31944859475823711</v>
      </c>
      <c r="S1822" s="114">
        <v>-0.79684669143888631</v>
      </c>
      <c r="T1822" s="114">
        <v>-0.75194558662450106</v>
      </c>
      <c r="U1822" s="114">
        <v>-2.0983325570343481</v>
      </c>
      <c r="V1822" s="114">
        <v>0.64780726635159358</v>
      </c>
      <c r="W1822" s="36">
        <v>-0.93501718797284383</v>
      </c>
    </row>
    <row r="1823" spans="1:23" ht="19">
      <c r="A1823" s="81">
        <v>821</v>
      </c>
      <c r="B1823" s="114">
        <v>0.20217798047723567</v>
      </c>
      <c r="C1823" s="114">
        <v>0.18967101850992174</v>
      </c>
      <c r="D1823" s="114">
        <v>0.98613626679985744</v>
      </c>
      <c r="E1823" s="114">
        <v>0.68256570839260511</v>
      </c>
      <c r="F1823" s="114">
        <v>0.81930052426567435</v>
      </c>
      <c r="G1823" s="114">
        <v>0.20350204905682912</v>
      </c>
      <c r="H1823" s="114">
        <v>0.5998360478513558</v>
      </c>
      <c r="I1823" s="114">
        <v>0.38276518051676822</v>
      </c>
      <c r="J1823" s="114">
        <v>0.13660157686363306</v>
      </c>
      <c r="K1823" s="44">
        <v>0.18365887256075286</v>
      </c>
      <c r="M1823" s="37">
        <v>821</v>
      </c>
      <c r="N1823" s="114" cm="1">
        <f t="array" ref="N1823:W1823">(TRANSPOSE(MMULT(幕後結果!$AB$37:$AK$46, TRANSPOSE(N822:W822))))</f>
        <v>1.2148449206081908</v>
      </c>
      <c r="O1823" s="114">
        <v>1.7672391769385165</v>
      </c>
      <c r="P1823" s="114">
        <v>1.0284498349125628</v>
      </c>
      <c r="Q1823" s="114">
        <v>1.6741011702644062</v>
      </c>
      <c r="R1823" s="114">
        <v>0.62578968331853002</v>
      </c>
      <c r="S1823" s="114">
        <v>1.2592750265337194</v>
      </c>
      <c r="T1823" s="114">
        <v>-0.18544125730234917</v>
      </c>
      <c r="U1823" s="114">
        <v>0.96185442880832683</v>
      </c>
      <c r="V1823" s="114">
        <v>1.5508570411999221</v>
      </c>
      <c r="W1823" s="36">
        <v>5.0914326757543149E-2</v>
      </c>
    </row>
    <row r="1824" spans="1:23" ht="19">
      <c r="A1824" s="81">
        <v>822</v>
      </c>
      <c r="B1824" s="114">
        <v>0.69604310170671724</v>
      </c>
      <c r="C1824" s="114">
        <v>0.14842537946222345</v>
      </c>
      <c r="D1824" s="114">
        <v>0.64297097491679334</v>
      </c>
      <c r="E1824" s="114">
        <v>0.2384025110481296</v>
      </c>
      <c r="F1824" s="114">
        <v>0.74707245789053678</v>
      </c>
      <c r="G1824" s="114">
        <v>0.25557687248324612</v>
      </c>
      <c r="H1824" s="114">
        <v>0.32590871078829586</v>
      </c>
      <c r="I1824" s="114">
        <v>0.73602120143450311</v>
      </c>
      <c r="J1824" s="114">
        <v>0.29930363586720077</v>
      </c>
      <c r="K1824" s="44">
        <v>0.57581828099295462</v>
      </c>
      <c r="M1824" s="37">
        <v>822</v>
      </c>
      <c r="N1824" s="114" cm="1">
        <f t="array" ref="N1824:W1824">(TRANSPOSE(MMULT(幕後結果!$AB$37:$AK$46, TRANSPOSE(N823:W823))))</f>
        <v>8.6461590404201594E-2</v>
      </c>
      <c r="O1824" s="114">
        <v>-1.0553945796541564</v>
      </c>
      <c r="P1824" s="114">
        <v>0.44874773182236255</v>
      </c>
      <c r="Q1824" s="114">
        <v>-0.5955160196974576</v>
      </c>
      <c r="R1824" s="114">
        <v>0.3061096250165416</v>
      </c>
      <c r="S1824" s="114">
        <v>-0.66062951840670747</v>
      </c>
      <c r="T1824" s="114">
        <v>0.79565443919394818</v>
      </c>
      <c r="U1824" s="114">
        <v>0.50989455369761416</v>
      </c>
      <c r="V1824" s="114">
        <v>0.41655947962684753</v>
      </c>
      <c r="W1824" s="36">
        <v>1.5929227043029763</v>
      </c>
    </row>
    <row r="1825" spans="1:23" ht="19">
      <c r="A1825" s="81">
        <v>823</v>
      </c>
      <c r="B1825" s="114">
        <v>0.69348181346289928</v>
      </c>
      <c r="C1825" s="114">
        <v>2.3532184612393703E-2</v>
      </c>
      <c r="D1825" s="114">
        <v>0.25652960409170933</v>
      </c>
      <c r="E1825" s="114">
        <v>0.23143960464196822</v>
      </c>
      <c r="F1825" s="114">
        <v>0.62363621654451573</v>
      </c>
      <c r="G1825" s="114">
        <v>0.22945585766960663</v>
      </c>
      <c r="H1825" s="114">
        <v>0.80266731003580682</v>
      </c>
      <c r="I1825" s="114">
        <v>0.87636632558593464</v>
      </c>
      <c r="J1825" s="114">
        <v>0.63071852711042298</v>
      </c>
      <c r="K1825" s="44">
        <v>0.84590161403986008</v>
      </c>
      <c r="M1825" s="37">
        <v>823</v>
      </c>
      <c r="N1825" s="114" cm="1">
        <f t="array" ref="N1825:W1825">(TRANSPOSE(MMULT(幕後結果!$AB$37:$AK$46, TRANSPOSE(N824:W824))))</f>
        <v>0.53452233625668277</v>
      </c>
      <c r="O1825" s="114">
        <v>-4.5322005340334773E-2</v>
      </c>
      <c r="P1825" s="114">
        <v>1.512839472124325</v>
      </c>
      <c r="Q1825" s="114">
        <v>-0.42024910627280387</v>
      </c>
      <c r="R1825" s="114">
        <v>-0.8287729602548275</v>
      </c>
      <c r="S1825" s="114">
        <v>-1.0759096215761581</v>
      </c>
      <c r="T1825" s="114">
        <v>-3.3786208335135959E-2</v>
      </c>
      <c r="U1825" s="114">
        <v>4.682059501976632E-2</v>
      </c>
      <c r="V1825" s="114">
        <v>-1.1367296690070621</v>
      </c>
      <c r="W1825" s="36">
        <v>-0.90936417967730099</v>
      </c>
    </row>
    <row r="1826" spans="1:23" ht="19">
      <c r="A1826" s="81">
        <v>824</v>
      </c>
      <c r="B1826" s="114">
        <v>0.2312952916307367</v>
      </c>
      <c r="C1826" s="114">
        <v>0.64302074859186131</v>
      </c>
      <c r="D1826" s="114">
        <v>0.45703359467419324</v>
      </c>
      <c r="E1826" s="114">
        <v>0.28059572255480658</v>
      </c>
      <c r="F1826" s="114">
        <v>0.79844551260113716</v>
      </c>
      <c r="G1826" s="114">
        <v>0.70240333211942918</v>
      </c>
      <c r="H1826" s="114">
        <v>0.52184884642319629</v>
      </c>
      <c r="I1826" s="114">
        <v>7.782291753612558E-2</v>
      </c>
      <c r="J1826" s="114">
        <v>0.63272472778903288</v>
      </c>
      <c r="K1826" s="44">
        <v>0.93567803491749024</v>
      </c>
      <c r="M1826" s="37">
        <v>824</v>
      </c>
      <c r="N1826" s="114" cm="1">
        <f t="array" ref="N1826:W1826">(TRANSPOSE(MMULT(幕後結果!$AB$37:$AK$46, TRANSPOSE(N825:W825))))</f>
        <v>-1.1878485096086122</v>
      </c>
      <c r="O1826" s="114">
        <v>-0.39711242946640241</v>
      </c>
      <c r="P1826" s="114">
        <v>-0.50788774522031488</v>
      </c>
      <c r="Q1826" s="114">
        <v>-0.88959779045089005</v>
      </c>
      <c r="R1826" s="114">
        <v>0.7776630425499671</v>
      </c>
      <c r="S1826" s="114">
        <v>0.76330091516790632</v>
      </c>
      <c r="T1826" s="114">
        <v>-1.3330673629510785</v>
      </c>
      <c r="U1826" s="114">
        <v>-2.083822075664159</v>
      </c>
      <c r="V1826" s="114">
        <v>1.6358906017461594</v>
      </c>
      <c r="W1826" s="36">
        <v>-1.1238679658734896</v>
      </c>
    </row>
    <row r="1827" spans="1:23" ht="19">
      <c r="A1827" s="81">
        <v>825</v>
      </c>
      <c r="B1827" s="114">
        <v>0.14222911635948066</v>
      </c>
      <c r="C1827" s="114">
        <v>0.84109235566605811</v>
      </c>
      <c r="D1827" s="114">
        <v>0.94751684223367705</v>
      </c>
      <c r="E1827" s="114">
        <v>0.75001463122182233</v>
      </c>
      <c r="F1827" s="114">
        <v>0.18252755525380171</v>
      </c>
      <c r="G1827" s="114">
        <v>0.3290863907137711</v>
      </c>
      <c r="H1827" s="114">
        <v>2.0090454838657346E-2</v>
      </c>
      <c r="I1827" s="114">
        <v>0.10179061704292369</v>
      </c>
      <c r="J1827" s="114">
        <v>0.45135980163568368</v>
      </c>
      <c r="K1827" s="44">
        <v>0.64998011427256497</v>
      </c>
      <c r="M1827" s="37">
        <v>825</v>
      </c>
      <c r="N1827" s="114" cm="1">
        <f t="array" ref="N1827:W1827">(TRANSPOSE(MMULT(幕後結果!$AB$37:$AK$46, TRANSPOSE(N826:W826))))</f>
        <v>0.53098097847624137</v>
      </c>
      <c r="O1827" s="114">
        <v>-0.35395068213454844</v>
      </c>
      <c r="P1827" s="114">
        <v>0.42869210656288714</v>
      </c>
      <c r="Q1827" s="114">
        <v>-1.4124148708962785</v>
      </c>
      <c r="R1827" s="114">
        <v>-0.23498938743607917</v>
      </c>
      <c r="S1827" s="114">
        <v>-0.88012847772145575</v>
      </c>
      <c r="T1827" s="114">
        <v>-0.65872502092999186</v>
      </c>
      <c r="U1827" s="114">
        <v>-0.6643911334610022</v>
      </c>
      <c r="V1827" s="114">
        <v>0.74566611771810531</v>
      </c>
      <c r="W1827" s="36">
        <v>0.6767724038864853</v>
      </c>
    </row>
    <row r="1828" spans="1:23" ht="19">
      <c r="A1828" s="81">
        <v>826</v>
      </c>
      <c r="B1828" s="114">
        <v>0.55343340455179435</v>
      </c>
      <c r="C1828" s="114">
        <v>0.70430114569736713</v>
      </c>
      <c r="D1828" s="114">
        <v>0.30378861315638073</v>
      </c>
      <c r="E1828" s="114">
        <v>0.46576983077791434</v>
      </c>
      <c r="F1828" s="114">
        <v>0.92379271200990765</v>
      </c>
      <c r="G1828" s="114">
        <v>0.10787158304129774</v>
      </c>
      <c r="H1828" s="114">
        <v>5.4223327191202042E-2</v>
      </c>
      <c r="I1828" s="114">
        <v>0.49096759997068662</v>
      </c>
      <c r="J1828" s="114">
        <v>0.81258708786338585</v>
      </c>
      <c r="K1828" s="44">
        <v>7.5618943622131507E-2</v>
      </c>
      <c r="M1828" s="37">
        <v>826</v>
      </c>
      <c r="N1828" s="114" cm="1">
        <f t="array" ref="N1828:W1828">(TRANSPOSE(MMULT(幕後結果!$AB$37:$AK$46, TRANSPOSE(N827:W827))))</f>
        <v>-1.830778824434325</v>
      </c>
      <c r="O1828" s="114">
        <v>-0.9632821121550772</v>
      </c>
      <c r="P1828" s="114">
        <v>-1.4410036903536754</v>
      </c>
      <c r="Q1828" s="114">
        <v>-1.975840898805985</v>
      </c>
      <c r="R1828" s="114">
        <v>5.0746244944677166E-3</v>
      </c>
      <c r="S1828" s="114">
        <v>-1.069275485258067</v>
      </c>
      <c r="T1828" s="114">
        <v>1.2631846397220254</v>
      </c>
      <c r="U1828" s="114">
        <v>-1.6061755747449695</v>
      </c>
      <c r="V1828" s="114">
        <v>0.7871319805745316</v>
      </c>
      <c r="W1828" s="36">
        <v>-1.6250931868084808</v>
      </c>
    </row>
    <row r="1829" spans="1:23" ht="19">
      <c r="A1829" s="81">
        <v>827</v>
      </c>
      <c r="B1829" s="114">
        <v>0.5146868964002087</v>
      </c>
      <c r="C1829" s="114">
        <v>0.62894061872990759</v>
      </c>
      <c r="D1829" s="114">
        <v>0.19662397801499742</v>
      </c>
      <c r="E1829" s="114">
        <v>0.56861148453024568</v>
      </c>
      <c r="F1829" s="114">
        <v>0.78558367844914501</v>
      </c>
      <c r="G1829" s="114">
        <v>9.1224544765438287E-2</v>
      </c>
      <c r="H1829" s="114">
        <v>0.10991836370525387</v>
      </c>
      <c r="I1829" s="114">
        <v>0.70886234063580544</v>
      </c>
      <c r="J1829" s="114">
        <v>0.44224411130126851</v>
      </c>
      <c r="K1829" s="44">
        <v>0.99691611636035504</v>
      </c>
      <c r="M1829" s="37">
        <v>827</v>
      </c>
      <c r="N1829" s="114" cm="1">
        <f t="array" ref="N1829:W1829">(TRANSPOSE(MMULT(幕後結果!$AB$37:$AK$46, TRANSPOSE(N828:W828))))</f>
        <v>-1.1570419652546102</v>
      </c>
      <c r="O1829" s="114">
        <v>1.0283862691753678</v>
      </c>
      <c r="P1829" s="114">
        <v>0.96801950018088467</v>
      </c>
      <c r="Q1829" s="114">
        <v>1.5122116421810523</v>
      </c>
      <c r="R1829" s="114">
        <v>-0.6459523973825847</v>
      </c>
      <c r="S1829" s="114">
        <v>-0.89190395728150107</v>
      </c>
      <c r="T1829" s="114">
        <v>0.66601505741362632</v>
      </c>
      <c r="U1829" s="114">
        <v>1.6774937279815916</v>
      </c>
      <c r="V1829" s="114">
        <v>0.72038686260122242</v>
      </c>
      <c r="W1829" s="36">
        <v>1.056819827976974</v>
      </c>
    </row>
    <row r="1830" spans="1:23" ht="19">
      <c r="A1830" s="81">
        <v>828</v>
      </c>
      <c r="B1830" s="114">
        <v>0.42334051860990907</v>
      </c>
      <c r="C1830" s="114">
        <v>0.45663314412430367</v>
      </c>
      <c r="D1830" s="114">
        <v>0.2104391260361671</v>
      </c>
      <c r="E1830" s="114">
        <v>0.60702005055628772</v>
      </c>
      <c r="F1830" s="114">
        <v>8.5652035194854204E-3</v>
      </c>
      <c r="G1830" s="114">
        <v>0.59895118772372258</v>
      </c>
      <c r="H1830" s="114">
        <v>0.43297484721540824</v>
      </c>
      <c r="I1830" s="114">
        <v>0.89227198995961077</v>
      </c>
      <c r="J1830" s="114">
        <v>0.27999218675261428</v>
      </c>
      <c r="K1830" s="44">
        <v>0.96547483996680894</v>
      </c>
      <c r="M1830" s="37">
        <v>828</v>
      </c>
      <c r="N1830" s="114" cm="1">
        <f t="array" ref="N1830:W1830">(TRANSPOSE(MMULT(幕後結果!$AB$37:$AK$46, TRANSPOSE(N829:W829))))</f>
        <v>0.47060240145835419</v>
      </c>
      <c r="O1830" s="114">
        <v>-0.57259513818039931</v>
      </c>
      <c r="P1830" s="114">
        <v>0.73207918616698153</v>
      </c>
      <c r="Q1830" s="114">
        <v>0.6896117634194906</v>
      </c>
      <c r="R1830" s="114">
        <v>0.43942132171935289</v>
      </c>
      <c r="S1830" s="114">
        <v>-0.3324606838094008</v>
      </c>
      <c r="T1830" s="114">
        <v>-0.15790436605954489</v>
      </c>
      <c r="U1830" s="114">
        <v>0.65588434315416067</v>
      </c>
      <c r="V1830" s="114">
        <v>1.4058321803297711</v>
      </c>
      <c r="W1830" s="36">
        <v>0.40697133276876551</v>
      </c>
    </row>
    <row r="1831" spans="1:23" ht="19">
      <c r="A1831" s="81">
        <v>829</v>
      </c>
      <c r="B1831" s="114">
        <v>4.4879816821851604E-2</v>
      </c>
      <c r="C1831" s="114">
        <v>8.4732677854089999E-2</v>
      </c>
      <c r="D1831" s="114">
        <v>0.57225897122583191</v>
      </c>
      <c r="E1831" s="114">
        <v>0.14627266675451489</v>
      </c>
      <c r="F1831" s="114">
        <v>0.57529306379974288</v>
      </c>
      <c r="G1831" s="114">
        <v>0.94075271232966462</v>
      </c>
      <c r="H1831" s="114">
        <v>0.60068076180134855</v>
      </c>
      <c r="I1831" s="114">
        <v>0.16258842070054591</v>
      </c>
      <c r="J1831" s="114">
        <v>0.39911188446115253</v>
      </c>
      <c r="K1831" s="44">
        <v>0.84502157318472171</v>
      </c>
      <c r="M1831" s="37">
        <v>829</v>
      </c>
      <c r="N1831" s="114" cm="1">
        <f t="array" ref="N1831:W1831">(TRANSPOSE(MMULT(幕後結果!$AB$37:$AK$46, TRANSPOSE(N830:W830))))</f>
        <v>-0.23708334108406753</v>
      </c>
      <c r="O1831" s="114">
        <v>-0.75300350425811668</v>
      </c>
      <c r="P1831" s="114">
        <v>-2.1041854261718829</v>
      </c>
      <c r="Q1831" s="114">
        <v>-0.71346295107763147</v>
      </c>
      <c r="R1831" s="114">
        <v>-1.9488907825848585</v>
      </c>
      <c r="S1831" s="114">
        <v>0.18752970060338259</v>
      </c>
      <c r="T1831" s="114">
        <v>-1.1040870873637731</v>
      </c>
      <c r="U1831" s="114">
        <v>-0.72349904497079554</v>
      </c>
      <c r="V1831" s="114">
        <v>-1.2855849422313781</v>
      </c>
      <c r="W1831" s="36">
        <v>-1.8467820664317651</v>
      </c>
    </row>
    <row r="1832" spans="1:23" ht="19">
      <c r="A1832" s="81">
        <v>830</v>
      </c>
      <c r="B1832" s="114">
        <v>0.51925567486229363</v>
      </c>
      <c r="C1832" s="114">
        <v>0.64709810866650597</v>
      </c>
      <c r="D1832" s="114">
        <v>0.83780444605281468</v>
      </c>
      <c r="E1832" s="114">
        <v>0.26347417805329787</v>
      </c>
      <c r="F1832" s="114">
        <v>0.8634290562620206</v>
      </c>
      <c r="G1832" s="114">
        <v>0.39481904835390713</v>
      </c>
      <c r="H1832" s="114">
        <v>5.9412986283915004E-2</v>
      </c>
      <c r="I1832" s="114">
        <v>0.95864583772237766</v>
      </c>
      <c r="J1832" s="114">
        <v>0.89190624456487866</v>
      </c>
      <c r="K1832" s="44">
        <v>0.55251942202299165</v>
      </c>
      <c r="M1832" s="37">
        <v>830</v>
      </c>
      <c r="N1832" s="114" cm="1">
        <f t="array" ref="N1832:W1832">(TRANSPOSE(MMULT(幕後結果!$AB$37:$AK$46, TRANSPOSE(N831:W831))))</f>
        <v>-0.3844233788244435</v>
      </c>
      <c r="O1832" s="114">
        <v>-0.63206685316029743</v>
      </c>
      <c r="P1832" s="114">
        <v>-1.4758463391852596</v>
      </c>
      <c r="Q1832" s="114">
        <v>-0.94568454273899571</v>
      </c>
      <c r="R1832" s="114">
        <v>0.45710231537394408</v>
      </c>
      <c r="S1832" s="114">
        <v>-1.3686556099150184</v>
      </c>
      <c r="T1832" s="114">
        <v>-0.97348634305315029</v>
      </c>
      <c r="U1832" s="114">
        <v>-1.7080458623674435</v>
      </c>
      <c r="V1832" s="114">
        <v>1.8170985963829827</v>
      </c>
      <c r="W1832" s="36">
        <v>-0.36107432431780723</v>
      </c>
    </row>
    <row r="1833" spans="1:23" ht="19">
      <c r="A1833" s="81">
        <v>831</v>
      </c>
      <c r="B1833" s="114">
        <v>0.10952677917632059</v>
      </c>
      <c r="C1833" s="114">
        <v>0.63694551897530016</v>
      </c>
      <c r="D1833" s="114">
        <v>2.4952365906864449E-2</v>
      </c>
      <c r="E1833" s="114">
        <v>0.8668313071128344</v>
      </c>
      <c r="F1833" s="114">
        <v>0.87213352912726338</v>
      </c>
      <c r="G1833" s="114">
        <v>0.99640918503426512</v>
      </c>
      <c r="H1833" s="114">
        <v>0.81771436730732505</v>
      </c>
      <c r="I1833" s="114">
        <v>4.8217406886436276E-2</v>
      </c>
      <c r="J1833" s="114">
        <v>0.26386653712717623</v>
      </c>
      <c r="K1833" s="44">
        <v>0.62789432876922402</v>
      </c>
      <c r="M1833" s="37">
        <v>831</v>
      </c>
      <c r="N1833" s="114" cm="1">
        <f t="array" ref="N1833:W1833">(TRANSPOSE(MMULT(幕後結果!$AB$37:$AK$46, TRANSPOSE(N832:W832))))</f>
        <v>0.66057891252304135</v>
      </c>
      <c r="O1833" s="114">
        <v>-1.3222345358005043</v>
      </c>
      <c r="P1833" s="114">
        <v>0.84103744101983569</v>
      </c>
      <c r="Q1833" s="114">
        <v>-0.30360013520053397</v>
      </c>
      <c r="R1833" s="114">
        <v>0.14657044249079976</v>
      </c>
      <c r="S1833" s="114">
        <v>-0.41375622698063153</v>
      </c>
      <c r="T1833" s="114">
        <v>-0.73460313099128238</v>
      </c>
      <c r="U1833" s="114">
        <v>-0.11769578802309827</v>
      </c>
      <c r="V1833" s="114">
        <v>1.5601606975117774</v>
      </c>
      <c r="W1833" s="36">
        <v>0.44964777923378413</v>
      </c>
    </row>
    <row r="1834" spans="1:23" ht="19">
      <c r="A1834" s="81">
        <v>832</v>
      </c>
      <c r="B1834" s="114">
        <v>0.98033764477438123</v>
      </c>
      <c r="C1834" s="114">
        <v>0.81088912365564858</v>
      </c>
      <c r="D1834" s="114">
        <v>0.30509924533523414</v>
      </c>
      <c r="E1834" s="114">
        <v>0.49609489331530954</v>
      </c>
      <c r="F1834" s="114">
        <v>0.9117722551345846</v>
      </c>
      <c r="G1834" s="114">
        <v>0.84212401366646494</v>
      </c>
      <c r="H1834" s="114">
        <v>0.55753170232985427</v>
      </c>
      <c r="I1834" s="114">
        <v>0.46270717385723481</v>
      </c>
      <c r="J1834" s="114">
        <v>0.98839593823665695</v>
      </c>
      <c r="K1834" s="44">
        <v>0.3003251078868916</v>
      </c>
      <c r="M1834" s="37">
        <v>832</v>
      </c>
      <c r="N1834" s="114" cm="1">
        <f t="array" ref="N1834:W1834">(TRANSPOSE(MMULT(幕後結果!$AB$37:$AK$46, TRANSPOSE(N833:W833))))</f>
        <v>-2.062921702289445</v>
      </c>
      <c r="O1834" s="114">
        <v>-0.56442048182097948</v>
      </c>
      <c r="P1834" s="114">
        <v>-2.7820011925644401</v>
      </c>
      <c r="Q1834" s="114">
        <v>-0.98630344965403904</v>
      </c>
      <c r="R1834" s="114">
        <v>-0.74571361185680807</v>
      </c>
      <c r="S1834" s="114">
        <v>2.213748505178827</v>
      </c>
      <c r="T1834" s="114">
        <v>-2.24059756436173</v>
      </c>
      <c r="U1834" s="114">
        <v>-0.64288077603749383</v>
      </c>
      <c r="V1834" s="114">
        <v>-1.9598789085202302</v>
      </c>
      <c r="W1834" s="36">
        <v>-0.78553201367572878</v>
      </c>
    </row>
    <row r="1835" spans="1:23" ht="19">
      <c r="A1835" s="81">
        <v>833</v>
      </c>
      <c r="B1835" s="114">
        <v>0.78739796682575869</v>
      </c>
      <c r="C1835" s="114">
        <v>0.94100131221381944</v>
      </c>
      <c r="D1835" s="114">
        <v>0.9665729994925949</v>
      </c>
      <c r="E1835" s="114">
        <v>0.39019628058717948</v>
      </c>
      <c r="F1835" s="114">
        <v>0.23654845059748308</v>
      </c>
      <c r="G1835" s="114">
        <v>4.2151412623003148E-2</v>
      </c>
      <c r="H1835" s="114">
        <v>0.23710521577720978</v>
      </c>
      <c r="I1835" s="114">
        <v>0.32497138020991989</v>
      </c>
      <c r="J1835" s="114">
        <v>0.23034406721552725</v>
      </c>
      <c r="K1835" s="44">
        <v>0.8895999153185814</v>
      </c>
      <c r="M1835" s="37">
        <v>833</v>
      </c>
      <c r="N1835" s="114" cm="1">
        <f t="array" ref="N1835:W1835">(TRANSPOSE(MMULT(幕後結果!$AB$37:$AK$46, TRANSPOSE(N834:W834))))</f>
        <v>1.2594886249678887</v>
      </c>
      <c r="O1835" s="114">
        <v>-0.29635479469715537</v>
      </c>
      <c r="P1835" s="114">
        <v>0.76820914983238142</v>
      </c>
      <c r="Q1835" s="114">
        <v>1.6731604916513931</v>
      </c>
      <c r="R1835" s="114">
        <v>6.5011483304539763E-2</v>
      </c>
      <c r="S1835" s="114">
        <v>1.6180610172531602</v>
      </c>
      <c r="T1835" s="114">
        <v>-1.8612852167979748</v>
      </c>
      <c r="U1835" s="114">
        <v>2.0552402939072385</v>
      </c>
      <c r="V1835" s="114">
        <v>-0.41644041297048889</v>
      </c>
      <c r="W1835" s="36">
        <v>-1.2693229465514808</v>
      </c>
    </row>
    <row r="1836" spans="1:23" ht="19">
      <c r="A1836" s="81">
        <v>834</v>
      </c>
      <c r="B1836" s="114">
        <v>1.3329457450532489E-2</v>
      </c>
      <c r="C1836" s="114">
        <v>0.47165240388860274</v>
      </c>
      <c r="D1836" s="114">
        <v>0.13731991375199715</v>
      </c>
      <c r="E1836" s="114">
        <v>0.35359855730120549</v>
      </c>
      <c r="F1836" s="114">
        <v>0.99019368290065812</v>
      </c>
      <c r="G1836" s="114">
        <v>0.36469552791623805</v>
      </c>
      <c r="H1836" s="114">
        <v>0.4893782513856626</v>
      </c>
      <c r="I1836" s="114">
        <v>0.41354307763553066</v>
      </c>
      <c r="J1836" s="114">
        <v>0.44827803691527968</v>
      </c>
      <c r="K1836" s="44">
        <v>0.42962901906688789</v>
      </c>
      <c r="M1836" s="37">
        <v>834</v>
      </c>
      <c r="N1836" s="114" cm="1">
        <f t="array" ref="N1836:W1836">(TRANSPOSE(MMULT(幕後結果!$AB$37:$AK$46, TRANSPOSE(N835:W835))))</f>
        <v>0.71006644365850358</v>
      </c>
      <c r="O1836" s="114">
        <v>0.12424917335040339</v>
      </c>
      <c r="P1836" s="114">
        <v>0.80182807132783851</v>
      </c>
      <c r="Q1836" s="114">
        <v>-0.29713108888948736</v>
      </c>
      <c r="R1836" s="114">
        <v>-0.24436929846728345</v>
      </c>
      <c r="S1836" s="114">
        <v>0.87723264951987578</v>
      </c>
      <c r="T1836" s="114">
        <v>-1.8127363576172975</v>
      </c>
      <c r="U1836" s="114">
        <v>0.36212124257737294</v>
      </c>
      <c r="V1836" s="114">
        <v>1.3106263499281674</v>
      </c>
      <c r="W1836" s="36">
        <v>1.0251101768342277</v>
      </c>
    </row>
    <row r="1837" spans="1:23" ht="19">
      <c r="A1837" s="81">
        <v>835</v>
      </c>
      <c r="B1837" s="114">
        <v>0.76856653477678449</v>
      </c>
      <c r="C1837" s="114">
        <v>0.584538053108695</v>
      </c>
      <c r="D1837" s="114">
        <v>0.22221498457831479</v>
      </c>
      <c r="E1837" s="114">
        <v>0.13744917536758106</v>
      </c>
      <c r="F1837" s="114">
        <v>4.1824233562852253E-2</v>
      </c>
      <c r="G1837" s="114">
        <v>0.87772020341754331</v>
      </c>
      <c r="H1837" s="114">
        <v>0.23570051868614517</v>
      </c>
      <c r="I1837" s="114">
        <v>0.23453177493386446</v>
      </c>
      <c r="J1837" s="114">
        <v>0.16990726744140683</v>
      </c>
      <c r="K1837" s="44">
        <v>0.40873163416021496</v>
      </c>
      <c r="M1837" s="37">
        <v>835</v>
      </c>
      <c r="N1837" s="114" cm="1">
        <f t="array" ref="N1837:W1837">(TRANSPOSE(MMULT(幕後結果!$AB$37:$AK$46, TRANSPOSE(N836:W836))))</f>
        <v>0.47581525486341236</v>
      </c>
      <c r="O1837" s="114">
        <v>0.15621254324202427</v>
      </c>
      <c r="P1837" s="114">
        <v>0.10713897807090245</v>
      </c>
      <c r="Q1837" s="114">
        <v>-1.6312860577986839</v>
      </c>
      <c r="R1837" s="114">
        <v>-1.4253923602591592</v>
      </c>
      <c r="S1837" s="114">
        <v>0.13393944314029899</v>
      </c>
      <c r="T1837" s="114">
        <v>-1.0923834085536637</v>
      </c>
      <c r="U1837" s="114">
        <v>-1.8954879409612913</v>
      </c>
      <c r="V1837" s="114">
        <v>0.73932903677211648</v>
      </c>
      <c r="W1837" s="36">
        <v>-0.13845512941918514</v>
      </c>
    </row>
    <row r="1838" spans="1:23" ht="19">
      <c r="A1838" s="81">
        <v>836</v>
      </c>
      <c r="B1838" s="114">
        <v>0.18709982403253855</v>
      </c>
      <c r="C1838" s="114">
        <v>0.30643537662863629</v>
      </c>
      <c r="D1838" s="114">
        <v>0.27867298052979872</v>
      </c>
      <c r="E1838" s="114">
        <v>0.16324677803288523</v>
      </c>
      <c r="F1838" s="114">
        <v>0.41557091835038085</v>
      </c>
      <c r="G1838" s="114">
        <v>5.7759588394100447E-2</v>
      </c>
      <c r="H1838" s="114">
        <v>0.74186646747362928</v>
      </c>
      <c r="I1838" s="114">
        <v>0.8255333040754953</v>
      </c>
      <c r="J1838" s="114">
        <v>0.2736274718224494</v>
      </c>
      <c r="K1838" s="44">
        <v>0.65379506572034729</v>
      </c>
      <c r="M1838" s="37">
        <v>836</v>
      </c>
      <c r="N1838" s="114" cm="1">
        <f t="array" ref="N1838:W1838">(TRANSPOSE(MMULT(幕後結果!$AB$37:$AK$46, TRANSPOSE(N837:W837))))</f>
        <v>0.98624502124962632</v>
      </c>
      <c r="O1838" s="114">
        <v>-0.92948377948949445</v>
      </c>
      <c r="P1838" s="114">
        <v>0.50595924648917667</v>
      </c>
      <c r="Q1838" s="114">
        <v>0.92985027354148053</v>
      </c>
      <c r="R1838" s="114">
        <v>-0.69308333090777396</v>
      </c>
      <c r="S1838" s="114">
        <v>-0.85420174408572969</v>
      </c>
      <c r="T1838" s="114">
        <v>-1.2091967229197533</v>
      </c>
      <c r="U1838" s="114">
        <v>-4.5059970978227726E-2</v>
      </c>
      <c r="V1838" s="114">
        <v>0.37451586419369876</v>
      </c>
      <c r="W1838" s="36">
        <v>-0.22069545369219642</v>
      </c>
    </row>
    <row r="1839" spans="1:23" ht="19">
      <c r="A1839" s="81">
        <v>837</v>
      </c>
      <c r="B1839" s="114">
        <v>0.34467999367210234</v>
      </c>
      <c r="C1839" s="114">
        <v>0.23654653897179001</v>
      </c>
      <c r="D1839" s="114">
        <v>0.2721263228402151</v>
      </c>
      <c r="E1839" s="114">
        <v>0.95712875345078152</v>
      </c>
      <c r="F1839" s="114">
        <v>0.45205096698537739</v>
      </c>
      <c r="G1839" s="114">
        <v>0.9841476500261046</v>
      </c>
      <c r="H1839" s="114">
        <v>0.72411969367425666</v>
      </c>
      <c r="I1839" s="114">
        <v>0.28123038018693314</v>
      </c>
      <c r="J1839" s="114">
        <v>0.38062772301336345</v>
      </c>
      <c r="K1839" s="44">
        <v>0.94096525830743416</v>
      </c>
      <c r="M1839" s="37">
        <v>837</v>
      </c>
      <c r="N1839" s="114" cm="1">
        <f t="array" ref="N1839:W1839">(TRANSPOSE(MMULT(幕後結果!$AB$37:$AK$46, TRANSPOSE(N838:W838))))</f>
        <v>-0.78768289450532181</v>
      </c>
      <c r="O1839" s="114">
        <v>0.2027538856341829</v>
      </c>
      <c r="P1839" s="114">
        <v>-0.5642541865824291</v>
      </c>
      <c r="Q1839" s="114">
        <v>-1.1045010846021597</v>
      </c>
      <c r="R1839" s="114">
        <v>-0.4343190470256249</v>
      </c>
      <c r="S1839" s="114">
        <v>0.4331227685936902</v>
      </c>
      <c r="T1839" s="114">
        <v>1.4344521504562358</v>
      </c>
      <c r="U1839" s="114">
        <v>-0.91738025212505137</v>
      </c>
      <c r="V1839" s="114">
        <v>-1.5128993688551897</v>
      </c>
      <c r="W1839" s="36">
        <v>-0.92624094130602441</v>
      </c>
    </row>
    <row r="1840" spans="1:23" ht="19">
      <c r="A1840" s="81">
        <v>838</v>
      </c>
      <c r="B1840" s="114">
        <v>0.69211580274945694</v>
      </c>
      <c r="C1840" s="114">
        <v>0.82265561810616816</v>
      </c>
      <c r="D1840" s="114">
        <v>0.38928050396593328</v>
      </c>
      <c r="E1840" s="114">
        <v>2.8262798219669261E-2</v>
      </c>
      <c r="F1840" s="114">
        <v>0.37718126114722161</v>
      </c>
      <c r="G1840" s="114">
        <v>0.52546266654471729</v>
      </c>
      <c r="H1840" s="114">
        <v>1.7350102559791303E-2</v>
      </c>
      <c r="I1840" s="114">
        <v>0.48779470926386503</v>
      </c>
      <c r="J1840" s="114">
        <v>0.88027999204600471</v>
      </c>
      <c r="K1840" s="44">
        <v>0.61302112404863318</v>
      </c>
      <c r="M1840" s="37">
        <v>838</v>
      </c>
      <c r="N1840" s="114" cm="1">
        <f t="array" ref="N1840:W1840">(TRANSPOSE(MMULT(幕後結果!$AB$37:$AK$46, TRANSPOSE(N839:W839))))</f>
        <v>-0.43871680873096086</v>
      </c>
      <c r="O1840" s="114">
        <v>0.23254525700230733</v>
      </c>
      <c r="P1840" s="114">
        <v>2.4754116208003669</v>
      </c>
      <c r="Q1840" s="114">
        <v>1.4364854061424617</v>
      </c>
      <c r="R1840" s="114">
        <v>1.1544377820057798</v>
      </c>
      <c r="S1840" s="114">
        <v>1.7027449689645338</v>
      </c>
      <c r="T1840" s="114">
        <v>0.53017978941610833</v>
      </c>
      <c r="U1840" s="114">
        <v>0.66901593476464494</v>
      </c>
      <c r="V1840" s="114">
        <v>-0.31352238305890651</v>
      </c>
      <c r="W1840" s="36">
        <v>0.43550410943831036</v>
      </c>
    </row>
    <row r="1841" spans="1:23" ht="19">
      <c r="A1841" s="81">
        <v>839</v>
      </c>
      <c r="B1841" s="114">
        <v>0.31451185433632123</v>
      </c>
      <c r="C1841" s="114">
        <v>0.98448708762425707</v>
      </c>
      <c r="D1841" s="114">
        <v>0.96523636849422645</v>
      </c>
      <c r="E1841" s="114">
        <v>0.72851682729447509</v>
      </c>
      <c r="F1841" s="114">
        <v>0.59866669837710185</v>
      </c>
      <c r="G1841" s="114">
        <v>0.36144683166503211</v>
      </c>
      <c r="H1841" s="114">
        <v>0.27483534719653235</v>
      </c>
      <c r="I1841" s="114">
        <v>9.4795686471906615E-2</v>
      </c>
      <c r="J1841" s="114">
        <v>0.13875708027661826</v>
      </c>
      <c r="K1841" s="44">
        <v>0.6227331916931238</v>
      </c>
      <c r="M1841" s="37">
        <v>839</v>
      </c>
      <c r="N1841" s="114" cm="1">
        <f t="array" ref="N1841:W1841">(TRANSPOSE(MMULT(幕後結果!$AB$37:$AK$46, TRANSPOSE(N840:W840))))</f>
        <v>-1.194925104593771</v>
      </c>
      <c r="O1841" s="114">
        <v>0.13365827676958753</v>
      </c>
      <c r="P1841" s="114">
        <v>-0.39475155303337722</v>
      </c>
      <c r="Q1841" s="114">
        <v>-1.2854490219636867</v>
      </c>
      <c r="R1841" s="114">
        <v>0.61250775558473314</v>
      </c>
      <c r="S1841" s="114">
        <v>1.4037810157767114</v>
      </c>
      <c r="T1841" s="114">
        <v>0.97445221205445332</v>
      </c>
      <c r="U1841" s="114">
        <v>-0.89414324402308853</v>
      </c>
      <c r="V1841" s="114">
        <v>-0.85906267383139623</v>
      </c>
      <c r="W1841" s="36">
        <v>2.9452429218082138E-2</v>
      </c>
    </row>
    <row r="1842" spans="1:23" ht="19">
      <c r="A1842" s="81">
        <v>840</v>
      </c>
      <c r="B1842" s="114">
        <v>0.39549299320015296</v>
      </c>
      <c r="C1842" s="114">
        <v>0.38487589939558231</v>
      </c>
      <c r="D1842" s="114">
        <v>0.91962790081037471</v>
      </c>
      <c r="E1842" s="114">
        <v>0.20143522036435768</v>
      </c>
      <c r="F1842" s="114">
        <v>0.15666047592934329</v>
      </c>
      <c r="G1842" s="114">
        <v>0.52523140732685625</v>
      </c>
      <c r="H1842" s="114">
        <v>0.10055214454197836</v>
      </c>
      <c r="I1842" s="114">
        <v>0.22290296885379801</v>
      </c>
      <c r="J1842" s="114">
        <v>0.93429951472029771</v>
      </c>
      <c r="K1842" s="44">
        <v>0.45681630945834817</v>
      </c>
      <c r="M1842" s="37">
        <v>840</v>
      </c>
      <c r="N1842" s="114" cm="1">
        <f t="array" ref="N1842:W1842">(TRANSPOSE(MMULT(幕後結果!$AB$37:$AK$46, TRANSPOSE(N841:W841))))</f>
        <v>-1.2191291835810525</v>
      </c>
      <c r="O1842" s="114">
        <v>5.5263434508784653E-2</v>
      </c>
      <c r="P1842" s="114">
        <v>0.18522227862821422</v>
      </c>
      <c r="Q1842" s="114">
        <v>0.55525343230552793</v>
      </c>
      <c r="R1842" s="114">
        <v>-0.96350563903714115</v>
      </c>
      <c r="S1842" s="114">
        <v>0.35347621965319975</v>
      </c>
      <c r="T1842" s="114">
        <v>-0.24798607684375776</v>
      </c>
      <c r="U1842" s="114">
        <v>0.93806270659566038</v>
      </c>
      <c r="V1842" s="114">
        <v>-0.25779120201726236</v>
      </c>
      <c r="W1842" s="36">
        <v>-0.16322501319499216</v>
      </c>
    </row>
    <row r="1843" spans="1:23" ht="19">
      <c r="A1843" s="81">
        <v>841</v>
      </c>
      <c r="B1843" s="114">
        <v>0.10207103954055019</v>
      </c>
      <c r="C1843" s="114">
        <v>0.33558801757009693</v>
      </c>
      <c r="D1843" s="114">
        <v>0.60235703670116614</v>
      </c>
      <c r="E1843" s="114">
        <v>0.10799366787546072</v>
      </c>
      <c r="F1843" s="114">
        <v>0.16957075448513192</v>
      </c>
      <c r="G1843" s="114">
        <v>0.90487069603546622</v>
      </c>
      <c r="H1843" s="114">
        <v>0.52055474185687922</v>
      </c>
      <c r="I1843" s="114">
        <v>0.40942608862794128</v>
      </c>
      <c r="J1843" s="114">
        <v>9.2496424320323678E-2</v>
      </c>
      <c r="K1843" s="44">
        <v>0.48635248253918073</v>
      </c>
      <c r="M1843" s="37">
        <v>841</v>
      </c>
      <c r="N1843" s="114" cm="1">
        <f t="array" ref="N1843:W1843">(TRANSPOSE(MMULT(幕後結果!$AB$37:$AK$46, TRANSPOSE(N842:W842))))</f>
        <v>-0.41448176130654407</v>
      </c>
      <c r="O1843" s="114">
        <v>-1.9555344636132796</v>
      </c>
      <c r="P1843" s="114">
        <v>-0.58067524022860739</v>
      </c>
      <c r="Q1843" s="114">
        <v>0.11882912804454604</v>
      </c>
      <c r="R1843" s="114">
        <v>0.34594364937124944</v>
      </c>
      <c r="S1843" s="114">
        <v>-2.0185650521623359</v>
      </c>
      <c r="T1843" s="114">
        <v>0.14477996514756838</v>
      </c>
      <c r="U1843" s="114">
        <v>-1.3455440603190509</v>
      </c>
      <c r="V1843" s="114">
        <v>-1.0154527980116017</v>
      </c>
      <c r="W1843" s="36">
        <v>-0.3027878226737668</v>
      </c>
    </row>
    <row r="1844" spans="1:23" ht="19">
      <c r="A1844" s="81">
        <v>842</v>
      </c>
      <c r="B1844" s="114">
        <v>0.51818446560182396</v>
      </c>
      <c r="C1844" s="114">
        <v>0.73288740164536081</v>
      </c>
      <c r="D1844" s="114">
        <v>0.75691865685696258</v>
      </c>
      <c r="E1844" s="114">
        <v>0.50961646826817186</v>
      </c>
      <c r="F1844" s="114">
        <v>0.6463812096557171</v>
      </c>
      <c r="G1844" s="114">
        <v>0.16187542692020562</v>
      </c>
      <c r="H1844" s="114">
        <v>9.3944581611830058E-2</v>
      </c>
      <c r="I1844" s="114">
        <v>0.88694586059476443</v>
      </c>
      <c r="J1844" s="114">
        <v>0.17334648541637843</v>
      </c>
      <c r="K1844" s="44">
        <v>3.4586815339554766E-2</v>
      </c>
      <c r="M1844" s="37">
        <v>842</v>
      </c>
      <c r="N1844" s="114" cm="1">
        <f t="array" ref="N1844:W1844">(TRANSPOSE(MMULT(幕後結果!$AB$37:$AK$46, TRANSPOSE(N843:W843))))</f>
        <v>0.11645108826861723</v>
      </c>
      <c r="O1844" s="114">
        <v>-0.49594661663642325</v>
      </c>
      <c r="P1844" s="114">
        <v>0.35446016148589343</v>
      </c>
      <c r="Q1844" s="114">
        <v>1.4603306333643888</v>
      </c>
      <c r="R1844" s="114">
        <v>-0.8217237711567702</v>
      </c>
      <c r="S1844" s="114">
        <v>1.011775826446501E-2</v>
      </c>
      <c r="T1844" s="114">
        <v>-0.31187281625934526</v>
      </c>
      <c r="U1844" s="114">
        <v>1.3761820098629096</v>
      </c>
      <c r="V1844" s="114">
        <v>7.1508253712415204E-2</v>
      </c>
      <c r="W1844" s="36">
        <v>5.5980419657009617E-3</v>
      </c>
    </row>
    <row r="1845" spans="1:23" ht="19">
      <c r="A1845" s="81">
        <v>843</v>
      </c>
      <c r="B1845" s="114">
        <v>0.69902571678689163</v>
      </c>
      <c r="C1845" s="114">
        <v>0.50288841597544387</v>
      </c>
      <c r="D1845" s="114">
        <v>0.60034885264806159</v>
      </c>
      <c r="E1845" s="114">
        <v>0.71394517402604984</v>
      </c>
      <c r="F1845" s="114">
        <v>0.73990578703428223</v>
      </c>
      <c r="G1845" s="114">
        <v>0.51538968377624927</v>
      </c>
      <c r="H1845" s="114">
        <v>0.31035571572059628</v>
      </c>
      <c r="I1845" s="114">
        <v>0.74943973890204907</v>
      </c>
      <c r="J1845" s="114">
        <v>0.1688520288978419</v>
      </c>
      <c r="K1845" s="44">
        <v>0.31664796460728062</v>
      </c>
      <c r="M1845" s="37">
        <v>843</v>
      </c>
      <c r="N1845" s="114" cm="1">
        <f t="array" ref="N1845:W1845">(TRANSPOSE(MMULT(幕後結果!$AB$37:$AK$46, TRANSPOSE(N844:W844))))</f>
        <v>1.4455428458164683</v>
      </c>
      <c r="O1845" s="114">
        <v>0.92209966419948142</v>
      </c>
      <c r="P1845" s="114">
        <v>1.2598158229760998</v>
      </c>
      <c r="Q1845" s="114">
        <v>-1.0313513640176897</v>
      </c>
      <c r="R1845" s="114">
        <v>-0.36694832595701188</v>
      </c>
      <c r="S1845" s="114">
        <v>1.4531045614938811</v>
      </c>
      <c r="T1845" s="114">
        <v>-0.14875293862753186</v>
      </c>
      <c r="U1845" s="114">
        <v>-8.6673491954215864E-2</v>
      </c>
      <c r="V1845" s="114">
        <v>-1.1326295539053919</v>
      </c>
      <c r="W1845" s="36">
        <v>0.27149513147787357</v>
      </c>
    </row>
    <row r="1846" spans="1:23" ht="19">
      <c r="A1846" s="81">
        <v>844</v>
      </c>
      <c r="B1846" s="114">
        <v>0.15715523018017197</v>
      </c>
      <c r="C1846" s="114">
        <v>0.28518511168838367</v>
      </c>
      <c r="D1846" s="114">
        <v>0.6038965900196076</v>
      </c>
      <c r="E1846" s="114">
        <v>0.74341827389214576</v>
      </c>
      <c r="F1846" s="114">
        <v>0.91571081319282199</v>
      </c>
      <c r="G1846" s="114">
        <v>0.20431327749187966</v>
      </c>
      <c r="H1846" s="114">
        <v>0.2152847951215322</v>
      </c>
      <c r="I1846" s="114">
        <v>0.46524575525120726</v>
      </c>
      <c r="J1846" s="114">
        <v>2.9155961795134466E-2</v>
      </c>
      <c r="K1846" s="44">
        <v>3.5401110226013222E-2</v>
      </c>
      <c r="M1846" s="37">
        <v>844</v>
      </c>
      <c r="N1846" s="114" cm="1">
        <f t="array" ref="N1846:W1846">(TRANSPOSE(MMULT(幕後結果!$AB$37:$AK$46, TRANSPOSE(N845:W845))))</f>
        <v>0.80594205574651256</v>
      </c>
      <c r="O1846" s="114">
        <v>-1.10445524580871</v>
      </c>
      <c r="P1846" s="114">
        <v>1.1992764446809316</v>
      </c>
      <c r="Q1846" s="114">
        <v>-0.10176583600214642</v>
      </c>
      <c r="R1846" s="114">
        <v>-0.23136138859486713</v>
      </c>
      <c r="S1846" s="114">
        <v>-1.185196221948998</v>
      </c>
      <c r="T1846" s="114">
        <v>-1.672155751523231</v>
      </c>
      <c r="U1846" s="114">
        <v>0.22288177923948926</v>
      </c>
      <c r="V1846" s="114">
        <v>0.84473196324769262</v>
      </c>
      <c r="W1846" s="36">
        <v>0.6843383559130064</v>
      </c>
    </row>
    <row r="1847" spans="1:23" ht="19">
      <c r="A1847" s="81">
        <v>845</v>
      </c>
      <c r="B1847" s="114">
        <v>0.55819394433845315</v>
      </c>
      <c r="C1847" s="114">
        <v>0.85254353060043697</v>
      </c>
      <c r="D1847" s="114">
        <v>0.38926436713089285</v>
      </c>
      <c r="E1847" s="114">
        <v>0.73096913642131467</v>
      </c>
      <c r="F1847" s="114">
        <v>0.43069510066226946</v>
      </c>
      <c r="G1847" s="114">
        <v>0.8064014152041159</v>
      </c>
      <c r="H1847" s="114">
        <v>0.60038109840097986</v>
      </c>
      <c r="I1847" s="114">
        <v>0.99098565487791079</v>
      </c>
      <c r="J1847" s="114">
        <v>0.63117385802155757</v>
      </c>
      <c r="K1847" s="44">
        <v>0.76984106977300781</v>
      </c>
      <c r="M1847" s="37">
        <v>845</v>
      </c>
      <c r="N1847" s="114" cm="1">
        <f t="array" ref="N1847:W1847">(TRANSPOSE(MMULT(幕後結果!$AB$37:$AK$46, TRANSPOSE(N846:W846))))</f>
        <v>0.70551773873045331</v>
      </c>
      <c r="O1847" s="114">
        <v>-0.56083199898835279</v>
      </c>
      <c r="P1847" s="114">
        <v>2.2742288290911876</v>
      </c>
      <c r="Q1847" s="114">
        <v>0.25990012262067719</v>
      </c>
      <c r="R1847" s="114">
        <v>1.8635331690868684</v>
      </c>
      <c r="S1847" s="114">
        <v>-1.0805512843701026</v>
      </c>
      <c r="T1847" s="114">
        <v>0.98405920248802936</v>
      </c>
      <c r="U1847" s="114">
        <v>0.2121417254004582</v>
      </c>
      <c r="V1847" s="114">
        <v>0.85034403604657038</v>
      </c>
      <c r="W1847" s="36">
        <v>1.1464206664079095</v>
      </c>
    </row>
    <row r="1848" spans="1:23" ht="19">
      <c r="A1848" s="81">
        <v>846</v>
      </c>
      <c r="B1848" s="114">
        <v>0.29478024677377923</v>
      </c>
      <c r="C1848" s="114">
        <v>0.12087577891805834</v>
      </c>
      <c r="D1848" s="114">
        <v>0.68466864361928303</v>
      </c>
      <c r="E1848" s="114">
        <v>0.55370206319257731</v>
      </c>
      <c r="F1848" s="114">
        <v>0.48943311909667586</v>
      </c>
      <c r="G1848" s="114">
        <v>0.54050029350865691</v>
      </c>
      <c r="H1848" s="114">
        <v>0.93581605459614137</v>
      </c>
      <c r="I1848" s="114">
        <v>0.12252310016590884</v>
      </c>
      <c r="J1848" s="114">
        <v>0.6224991720419728</v>
      </c>
      <c r="K1848" s="44">
        <v>0.26493034256091086</v>
      </c>
      <c r="M1848" s="37">
        <v>846</v>
      </c>
      <c r="N1848" s="114" cm="1">
        <f t="array" ref="N1848:W1848">(TRANSPOSE(MMULT(幕後結果!$AB$37:$AK$46, TRANSPOSE(N847:W847))))</f>
        <v>-0.15024251338330208</v>
      </c>
      <c r="O1848" s="114">
        <v>9.9275570523333093E-2</v>
      </c>
      <c r="P1848" s="114">
        <v>1.8376003350613044</v>
      </c>
      <c r="Q1848" s="114">
        <v>0.6708905491409547</v>
      </c>
      <c r="R1848" s="114">
        <v>0.60883036458653805</v>
      </c>
      <c r="S1848" s="114">
        <v>-0.77366492071130055</v>
      </c>
      <c r="T1848" s="114">
        <v>-0.49235654986560812</v>
      </c>
      <c r="U1848" s="114">
        <v>0.75578919766616692</v>
      </c>
      <c r="V1848" s="114">
        <v>-1.144736345098502</v>
      </c>
      <c r="W1848" s="36">
        <v>0.26840480676882605</v>
      </c>
    </row>
    <row r="1849" spans="1:23" ht="19">
      <c r="A1849" s="81">
        <v>847</v>
      </c>
      <c r="B1849" s="114">
        <v>7.9488343630664815E-3</v>
      </c>
      <c r="C1849" s="114">
        <v>0.47345989491377138</v>
      </c>
      <c r="D1849" s="114">
        <v>7.5410466919454411E-3</v>
      </c>
      <c r="E1849" s="114">
        <v>0.67856409899937975</v>
      </c>
      <c r="F1849" s="114">
        <v>8.9622847379296156E-2</v>
      </c>
      <c r="G1849" s="114">
        <v>8.3675734991581763E-2</v>
      </c>
      <c r="H1849" s="114">
        <v>0.68663249665337767</v>
      </c>
      <c r="I1849" s="114">
        <v>0.79818013352571149</v>
      </c>
      <c r="J1849" s="114">
        <v>0.22326223732241446</v>
      </c>
      <c r="K1849" s="44">
        <v>0.13636960286858058</v>
      </c>
      <c r="M1849" s="37">
        <v>847</v>
      </c>
      <c r="N1849" s="114" cm="1">
        <f t="array" ref="N1849:W1849">(TRANSPOSE(MMULT(幕後結果!$AB$37:$AK$46, TRANSPOSE(N848:W848))))</f>
        <v>3.587814151728929E-2</v>
      </c>
      <c r="O1849" s="114">
        <v>0.81265346713493813</v>
      </c>
      <c r="P1849" s="114">
        <v>-0.35753156533078967</v>
      </c>
      <c r="Q1849" s="114">
        <v>-1.5628061500608039</v>
      </c>
      <c r="R1849" s="114">
        <v>-0.51425674272592714</v>
      </c>
      <c r="S1849" s="114">
        <v>-0.74113869433891844</v>
      </c>
      <c r="T1849" s="114">
        <v>1.3136850966580655</v>
      </c>
      <c r="U1849" s="114">
        <v>0.34029071449761439</v>
      </c>
      <c r="V1849" s="114">
        <v>-1.3456840679718938</v>
      </c>
      <c r="W1849" s="36">
        <v>-1.1724434096373453</v>
      </c>
    </row>
    <row r="1850" spans="1:23" ht="19">
      <c r="A1850" s="81">
        <v>848</v>
      </c>
      <c r="B1850" s="114">
        <v>0.50229927415307829</v>
      </c>
      <c r="C1850" s="114">
        <v>0.90953304591218043</v>
      </c>
      <c r="D1850" s="114">
        <v>0.55073937443034993</v>
      </c>
      <c r="E1850" s="114">
        <v>0.34178226180389615</v>
      </c>
      <c r="F1850" s="114">
        <v>0.83107946687593315</v>
      </c>
      <c r="G1850" s="114">
        <v>0.98491650001341324</v>
      </c>
      <c r="H1850" s="114">
        <v>0.99473815940283372</v>
      </c>
      <c r="I1850" s="114">
        <v>0.95243530948259081</v>
      </c>
      <c r="J1850" s="114">
        <v>0.58703631582217985</v>
      </c>
      <c r="K1850" s="44">
        <v>0.38547769283840028</v>
      </c>
      <c r="M1850" s="37">
        <v>848</v>
      </c>
      <c r="N1850" s="114" cm="1">
        <f t="array" ref="N1850:W1850">(TRANSPOSE(MMULT(幕後結果!$AB$37:$AK$46, TRANSPOSE(N849:W849))))</f>
        <v>7.0435180109019654E-2</v>
      </c>
      <c r="O1850" s="114">
        <v>-0.92956773544026217</v>
      </c>
      <c r="P1850" s="114">
        <v>0.35547290624821448</v>
      </c>
      <c r="Q1850" s="114">
        <v>-1.1371597591295357</v>
      </c>
      <c r="R1850" s="114">
        <v>-0.52263632555795003</v>
      </c>
      <c r="S1850" s="114">
        <v>-2.2387280376446443</v>
      </c>
      <c r="T1850" s="114">
        <v>1.593322215739108</v>
      </c>
      <c r="U1850" s="114">
        <v>-0.54737976141899791</v>
      </c>
      <c r="V1850" s="114">
        <v>1.0605778519732101</v>
      </c>
      <c r="W1850" s="36">
        <v>1.4849864167759212</v>
      </c>
    </row>
    <row r="1851" spans="1:23" ht="19">
      <c r="A1851" s="81">
        <v>849</v>
      </c>
      <c r="B1851" s="114">
        <v>0.74718213192156746</v>
      </c>
      <c r="C1851" s="114">
        <v>0.82970375699665921</v>
      </c>
      <c r="D1851" s="114">
        <v>7.8195241282643879E-2</v>
      </c>
      <c r="E1851" s="114">
        <v>0.56228263889803021</v>
      </c>
      <c r="F1851" s="114">
        <v>0.30333376699466896</v>
      </c>
      <c r="G1851" s="114">
        <v>0.57581891834779908</v>
      </c>
      <c r="H1851" s="114">
        <v>2.9560188961411882E-2</v>
      </c>
      <c r="I1851" s="114">
        <v>0.72633221150150717</v>
      </c>
      <c r="J1851" s="114">
        <v>0.25941783938764407</v>
      </c>
      <c r="K1851" s="44">
        <v>0.35767331044969963</v>
      </c>
      <c r="M1851" s="37">
        <v>849</v>
      </c>
      <c r="N1851" s="114" cm="1">
        <f t="array" ref="N1851:W1851">(TRANSPOSE(MMULT(幕後結果!$AB$37:$AK$46, TRANSPOSE(N850:W850))))</f>
        <v>0.92518127414283202</v>
      </c>
      <c r="O1851" s="114">
        <v>-1.3198666461211688</v>
      </c>
      <c r="P1851" s="114">
        <v>-0.2319934371772894</v>
      </c>
      <c r="Q1851" s="114">
        <v>0.55092671096940082</v>
      </c>
      <c r="R1851" s="114">
        <v>0.95653870953756293</v>
      </c>
      <c r="S1851" s="114">
        <v>-8.5494993731993638E-2</v>
      </c>
      <c r="T1851" s="114">
        <v>0.25950820279203995</v>
      </c>
      <c r="U1851" s="114">
        <v>-6.2613258936758509E-2</v>
      </c>
      <c r="V1851" s="114">
        <v>-0.3089022220262464</v>
      </c>
      <c r="W1851" s="36">
        <v>-0.84951176576252185</v>
      </c>
    </row>
    <row r="1852" spans="1:23" ht="19">
      <c r="A1852" s="81">
        <v>850</v>
      </c>
      <c r="B1852" s="114">
        <v>0.93269421369196737</v>
      </c>
      <c r="C1852" s="114">
        <v>0.1045236926259594</v>
      </c>
      <c r="D1852" s="114">
        <v>0.46113994474831643</v>
      </c>
      <c r="E1852" s="114">
        <v>0.47611323031850272</v>
      </c>
      <c r="F1852" s="114">
        <v>8.292584319596541E-2</v>
      </c>
      <c r="G1852" s="114">
        <v>0.57679627334027828</v>
      </c>
      <c r="H1852" s="114">
        <v>0.35197667624673046</v>
      </c>
      <c r="I1852" s="114">
        <v>0.76132402792077669</v>
      </c>
      <c r="J1852" s="114">
        <v>5.769606816524564E-2</v>
      </c>
      <c r="K1852" s="44">
        <v>0.47242260773881206</v>
      </c>
      <c r="M1852" s="37">
        <v>850</v>
      </c>
      <c r="N1852" s="114" cm="1">
        <f t="array" ref="N1852:W1852">(TRANSPOSE(MMULT(幕後結果!$AB$37:$AK$46, TRANSPOSE(N851:W851))))</f>
        <v>-0.3259907057301778</v>
      </c>
      <c r="O1852" s="114">
        <v>0.79565989869175335</v>
      </c>
      <c r="P1852" s="114">
        <v>-0.65556558385460484</v>
      </c>
      <c r="Q1852" s="114">
        <v>0.37324370947931174</v>
      </c>
      <c r="R1852" s="114">
        <v>-0.96903849671204734</v>
      </c>
      <c r="S1852" s="114">
        <v>1.4370958730562147</v>
      </c>
      <c r="T1852" s="114">
        <v>2.6789068433110579</v>
      </c>
      <c r="U1852" s="114">
        <v>1.0600080929111066</v>
      </c>
      <c r="V1852" s="114">
        <v>3.7325141672070544E-2</v>
      </c>
      <c r="W1852" s="36">
        <v>0.12877516698770985</v>
      </c>
    </row>
    <row r="1853" spans="1:23" ht="19">
      <c r="A1853" s="81">
        <v>851</v>
      </c>
      <c r="B1853" s="114">
        <v>5.0405240253940553E-2</v>
      </c>
      <c r="C1853" s="114">
        <v>0.73363863631538528</v>
      </c>
      <c r="D1853" s="114">
        <v>0.93520500914348648</v>
      </c>
      <c r="E1853" s="114">
        <v>0.12785957746368704</v>
      </c>
      <c r="F1853" s="114">
        <v>0.25971701651283019</v>
      </c>
      <c r="G1853" s="114">
        <v>0.61792441733345149</v>
      </c>
      <c r="H1853" s="114">
        <v>0.29014692813321941</v>
      </c>
      <c r="I1853" s="114">
        <v>0.36584739506658215</v>
      </c>
      <c r="J1853" s="114">
        <v>0.14353874164017855</v>
      </c>
      <c r="K1853" s="44">
        <v>0.29936331191254872</v>
      </c>
      <c r="M1853" s="37">
        <v>851</v>
      </c>
      <c r="N1853" s="114" cm="1">
        <f t="array" ref="N1853:W1853">(TRANSPOSE(MMULT(幕後結果!$AB$37:$AK$46, TRANSPOSE(N852:W852))))</f>
        <v>1.7893897841286732</v>
      </c>
      <c r="O1853" s="114">
        <v>-0.4285450919525583</v>
      </c>
      <c r="P1853" s="114">
        <v>0.30211532374571193</v>
      </c>
      <c r="Q1853" s="114">
        <v>-1.2989296000611805</v>
      </c>
      <c r="R1853" s="114">
        <v>-0.98839474701338792</v>
      </c>
      <c r="S1853" s="114">
        <v>1.7989563758088645</v>
      </c>
      <c r="T1853" s="114">
        <v>-0.33964746727189837</v>
      </c>
      <c r="U1853" s="114">
        <v>0.76621027307387135</v>
      </c>
      <c r="V1853" s="114">
        <v>0.33711285395342694</v>
      </c>
      <c r="W1853" s="36">
        <v>1.441986520296461</v>
      </c>
    </row>
    <row r="1854" spans="1:23" ht="19">
      <c r="A1854" s="81">
        <v>852</v>
      </c>
      <c r="B1854" s="114">
        <v>0.19748317918631519</v>
      </c>
      <c r="C1854" s="114">
        <v>4.2220425038506093E-3</v>
      </c>
      <c r="D1854" s="114">
        <v>0.45676484141420404</v>
      </c>
      <c r="E1854" s="114">
        <v>0.51853757399442535</v>
      </c>
      <c r="F1854" s="114">
        <v>0.86084551164838663</v>
      </c>
      <c r="G1854" s="114">
        <v>0.19233785045181939</v>
      </c>
      <c r="H1854" s="114">
        <v>0.87795847763732948</v>
      </c>
      <c r="I1854" s="114">
        <v>4.5476979781749138E-2</v>
      </c>
      <c r="J1854" s="114">
        <v>0.17461983821520866</v>
      </c>
      <c r="K1854" s="44">
        <v>0.3702246509303484</v>
      </c>
      <c r="M1854" s="37">
        <v>852</v>
      </c>
      <c r="N1854" s="114" cm="1">
        <f t="array" ref="N1854:W1854">(TRANSPOSE(MMULT(幕後結果!$AB$37:$AK$46, TRANSPOSE(N853:W853))))</f>
        <v>-1.7015393995545878</v>
      </c>
      <c r="O1854" s="114">
        <v>-0.772985171838242</v>
      </c>
      <c r="P1854" s="114">
        <v>0.57243274914028708</v>
      </c>
      <c r="Q1854" s="114">
        <v>-1.1118848502555527</v>
      </c>
      <c r="R1854" s="114">
        <v>1.9761248777606339</v>
      </c>
      <c r="S1854" s="114">
        <v>0.98486284423569526</v>
      </c>
      <c r="T1854" s="114">
        <v>1.9966029335285191</v>
      </c>
      <c r="U1854" s="114">
        <v>-0.69948240524891658</v>
      </c>
      <c r="V1854" s="114">
        <v>0.87580801413784259</v>
      </c>
      <c r="W1854" s="36">
        <v>0.89595005746185663</v>
      </c>
    </row>
    <row r="1855" spans="1:23" ht="19">
      <c r="A1855" s="81">
        <v>853</v>
      </c>
      <c r="B1855" s="114">
        <v>0.5417381286530496</v>
      </c>
      <c r="C1855" s="114">
        <v>0.1154451412086841</v>
      </c>
      <c r="D1855" s="114">
        <v>0.85947712481498972</v>
      </c>
      <c r="E1855" s="114">
        <v>0.26832596892413019</v>
      </c>
      <c r="F1855" s="114">
        <v>0.70223050581263369</v>
      </c>
      <c r="G1855" s="114">
        <v>0.69727215210533777</v>
      </c>
      <c r="H1855" s="114">
        <v>0.63322709305495439</v>
      </c>
      <c r="I1855" s="114">
        <v>0.57121365046559958</v>
      </c>
      <c r="J1855" s="114">
        <v>5.4721866867484703E-2</v>
      </c>
      <c r="K1855" s="44">
        <v>0.31476525390174492</v>
      </c>
      <c r="M1855" s="37">
        <v>853</v>
      </c>
      <c r="N1855" s="114" cm="1">
        <f t="array" ref="N1855:W1855">(TRANSPOSE(MMULT(幕後結果!$AB$37:$AK$46, TRANSPOSE(N854:W854))))</f>
        <v>1.8893617970747696</v>
      </c>
      <c r="O1855" s="114">
        <v>0.106775911868829</v>
      </c>
      <c r="P1855" s="114">
        <v>1.6272082766975693</v>
      </c>
      <c r="Q1855" s="114">
        <v>-0.72792414638249925</v>
      </c>
      <c r="R1855" s="114">
        <v>0.83535019786573961</v>
      </c>
      <c r="S1855" s="114">
        <v>1.6540366340683066E-2</v>
      </c>
      <c r="T1855" s="114">
        <v>-0.86584843182837212</v>
      </c>
      <c r="U1855" s="114">
        <v>0.30681938832864869</v>
      </c>
      <c r="V1855" s="114">
        <v>0.31095641162101212</v>
      </c>
      <c r="W1855" s="36">
        <v>0.33537211584799714</v>
      </c>
    </row>
    <row r="1856" spans="1:23" ht="19">
      <c r="A1856" s="81">
        <v>854</v>
      </c>
      <c r="B1856" s="114">
        <v>0.19676826007010173</v>
      </c>
      <c r="C1856" s="114">
        <v>0.78387229586169083</v>
      </c>
      <c r="D1856" s="114">
        <v>0.91551788467456885</v>
      </c>
      <c r="E1856" s="114">
        <v>0.55901930845871761</v>
      </c>
      <c r="F1856" s="114">
        <v>0.40278175656639781</v>
      </c>
      <c r="G1856" s="114">
        <v>0.28092544977681633</v>
      </c>
      <c r="H1856" s="114">
        <v>0.23256722199131241</v>
      </c>
      <c r="I1856" s="114">
        <v>0.13533235827567558</v>
      </c>
      <c r="J1856" s="114">
        <v>0.93729541370712011</v>
      </c>
      <c r="K1856" s="44">
        <v>0.45530100444225141</v>
      </c>
      <c r="M1856" s="37">
        <v>854</v>
      </c>
      <c r="N1856" s="114" cm="1">
        <f t="array" ref="N1856:W1856">(TRANSPOSE(MMULT(幕後結果!$AB$37:$AK$46, TRANSPOSE(N855:W855))))</f>
        <v>-1.3572567397944373</v>
      </c>
      <c r="O1856" s="114">
        <v>-0.33077174838393447</v>
      </c>
      <c r="P1856" s="114">
        <v>-0.57524866775025463</v>
      </c>
      <c r="Q1856" s="114">
        <v>0.3636259808613036</v>
      </c>
      <c r="R1856" s="114">
        <v>-0.37000875106811809</v>
      </c>
      <c r="S1856" s="114">
        <v>-0.7465084879550461</v>
      </c>
      <c r="T1856" s="114">
        <v>-1.2160318231038312</v>
      </c>
      <c r="U1856" s="114">
        <v>-1.0291129359421811</v>
      </c>
      <c r="V1856" s="114">
        <v>-1.2659107865497412</v>
      </c>
      <c r="W1856" s="36">
        <v>-2.4419208296551087E-2</v>
      </c>
    </row>
    <row r="1857" spans="1:23" ht="19">
      <c r="A1857" s="81">
        <v>855</v>
      </c>
      <c r="B1857" s="114">
        <v>0.76473189591622703</v>
      </c>
      <c r="C1857" s="114">
        <v>0.20133692844089546</v>
      </c>
      <c r="D1857" s="114">
        <v>0.65326730809372902</v>
      </c>
      <c r="E1857" s="114">
        <v>0.20837836290381584</v>
      </c>
      <c r="F1857" s="114">
        <v>0.52719587209134122</v>
      </c>
      <c r="G1857" s="114">
        <v>0.40088278735193628</v>
      </c>
      <c r="H1857" s="114">
        <v>0.74570989146203104</v>
      </c>
      <c r="I1857" s="114">
        <v>0.49622150474138627</v>
      </c>
      <c r="J1857" s="114">
        <v>0.296655041023689</v>
      </c>
      <c r="K1857" s="44">
        <v>0.69393429059189149</v>
      </c>
      <c r="M1857" s="37">
        <v>855</v>
      </c>
      <c r="N1857" s="114" cm="1">
        <f t="array" ref="N1857:W1857">(TRANSPOSE(MMULT(幕後結果!$AB$37:$AK$46, TRANSPOSE(N856:W856))))</f>
        <v>1.0085937772166487</v>
      </c>
      <c r="O1857" s="114">
        <v>-0.51074826364532766</v>
      </c>
      <c r="P1857" s="114">
        <v>0.29187300301546026</v>
      </c>
      <c r="Q1857" s="114">
        <v>0.74704151647715977</v>
      </c>
      <c r="R1857" s="114">
        <v>1.2475900670823135</v>
      </c>
      <c r="S1857" s="114">
        <v>-4.8538149005698736E-2</v>
      </c>
      <c r="T1857" s="114">
        <v>0.36683875693170492</v>
      </c>
      <c r="U1857" s="114">
        <v>0.71835310200049429</v>
      </c>
      <c r="V1857" s="114">
        <v>0.45843736960949499</v>
      </c>
      <c r="W1857" s="36">
        <v>0.33690724686239648</v>
      </c>
    </row>
    <row r="1858" spans="1:23" ht="19">
      <c r="A1858" s="81">
        <v>856</v>
      </c>
      <c r="B1858" s="114">
        <v>8.4287802572970527E-2</v>
      </c>
      <c r="C1858" s="114">
        <v>5.8104296422278434E-2</v>
      </c>
      <c r="D1858" s="114">
        <v>0.5639376976240027</v>
      </c>
      <c r="E1858" s="114">
        <v>0.78192088549680783</v>
      </c>
      <c r="F1858" s="114">
        <v>0.55069091412838067</v>
      </c>
      <c r="G1858" s="114">
        <v>5.6136237538681133E-2</v>
      </c>
      <c r="H1858" s="114">
        <v>0.9509728375016806</v>
      </c>
      <c r="I1858" s="114">
        <v>0.63069440281975431</v>
      </c>
      <c r="J1858" s="114">
        <v>0.51722141554431689</v>
      </c>
      <c r="K1858" s="44">
        <v>0.28690286232694762</v>
      </c>
      <c r="M1858" s="37">
        <v>856</v>
      </c>
      <c r="N1858" s="114" cm="1">
        <f t="array" ref="N1858:W1858">(TRANSPOSE(MMULT(幕後結果!$AB$37:$AK$46, TRANSPOSE(N857:W857))))</f>
        <v>-1.2182701465748957</v>
      </c>
      <c r="O1858" s="114">
        <v>0.99924805548971363</v>
      </c>
      <c r="P1858" s="114">
        <v>0.85122385596072947</v>
      </c>
      <c r="Q1858" s="114">
        <v>1.1143309894642828</v>
      </c>
      <c r="R1858" s="114">
        <v>-1.4038440308761109</v>
      </c>
      <c r="S1858" s="114">
        <v>1.0827373880639652</v>
      </c>
      <c r="T1858" s="114">
        <v>-0.15171144415239551</v>
      </c>
      <c r="U1858" s="114">
        <v>-0.23427988317721793</v>
      </c>
      <c r="V1858" s="114">
        <v>-1.0185740036888913</v>
      </c>
      <c r="W1858" s="36">
        <v>0.53290374133451246</v>
      </c>
    </row>
    <row r="1859" spans="1:23" ht="19">
      <c r="A1859" s="81">
        <v>857</v>
      </c>
      <c r="B1859" s="114">
        <v>0.30942927656081531</v>
      </c>
      <c r="C1859" s="114">
        <v>0.62058080531084614</v>
      </c>
      <c r="D1859" s="114">
        <v>0.93464560242713746</v>
      </c>
      <c r="E1859" s="114">
        <v>0.65230415841025224</v>
      </c>
      <c r="F1859" s="114">
        <v>0.63496920755820052</v>
      </c>
      <c r="G1859" s="114">
        <v>0.73811667451443941</v>
      </c>
      <c r="H1859" s="114">
        <v>0.18073630061584112</v>
      </c>
      <c r="I1859" s="114">
        <v>0.29441435329473697</v>
      </c>
      <c r="J1859" s="114">
        <v>0.42210867705590882</v>
      </c>
      <c r="K1859" s="44">
        <v>0.45255814546340756</v>
      </c>
      <c r="M1859" s="37">
        <v>857</v>
      </c>
      <c r="N1859" s="114" cm="1">
        <f t="array" ref="N1859:W1859">(TRANSPOSE(MMULT(幕後結果!$AB$37:$AK$46, TRANSPOSE(N858:W858))))</f>
        <v>0.75218501628036816</v>
      </c>
      <c r="O1859" s="114">
        <v>0.98412044599815141</v>
      </c>
      <c r="P1859" s="114">
        <v>1.9120231418826874</v>
      </c>
      <c r="Q1859" s="114">
        <v>0.92971193874448321</v>
      </c>
      <c r="R1859" s="114">
        <v>0.90012084887414368</v>
      </c>
      <c r="S1859" s="114">
        <v>-0.76103191315978336</v>
      </c>
      <c r="T1859" s="114">
        <v>1.3745790325721312</v>
      </c>
      <c r="U1859" s="114">
        <v>-0.44456875481850289</v>
      </c>
      <c r="V1859" s="114">
        <v>2.1908481681749592</v>
      </c>
      <c r="W1859" s="36">
        <v>1.8569891651255424</v>
      </c>
    </row>
    <row r="1860" spans="1:23" ht="19">
      <c r="A1860" s="81">
        <v>858</v>
      </c>
      <c r="B1860" s="114">
        <v>0.59530605251631119</v>
      </c>
      <c r="C1860" s="114">
        <v>0.35430487879831785</v>
      </c>
      <c r="D1860" s="114">
        <v>0.38111797640349709</v>
      </c>
      <c r="E1860" s="114">
        <v>0.31569485183691115</v>
      </c>
      <c r="F1860" s="114">
        <v>0.23806621397556249</v>
      </c>
      <c r="G1860" s="114">
        <v>0.13420198288813268</v>
      </c>
      <c r="H1860" s="114">
        <v>0.71379709485340892</v>
      </c>
      <c r="I1860" s="114">
        <v>0.89137080697040094</v>
      </c>
      <c r="J1860" s="114">
        <v>0.72181888333290356</v>
      </c>
      <c r="K1860" s="44">
        <v>0.62863945000655463</v>
      </c>
      <c r="M1860" s="37">
        <v>858</v>
      </c>
      <c r="N1860" s="114" cm="1">
        <f t="array" ref="N1860:W1860">(TRANSPOSE(MMULT(幕後結果!$AB$37:$AK$46, TRANSPOSE(N859:W859))))</f>
        <v>0.83091653384084563</v>
      </c>
      <c r="O1860" s="114">
        <v>0.60872216288682446</v>
      </c>
      <c r="P1860" s="114">
        <v>0.80061821242013731</v>
      </c>
      <c r="Q1860" s="114">
        <v>8.2914596520029249E-2</v>
      </c>
      <c r="R1860" s="114">
        <v>-0.60592149940782458</v>
      </c>
      <c r="S1860" s="114">
        <v>-0.61956703977062844</v>
      </c>
      <c r="T1860" s="114">
        <v>-1.5918157699982101</v>
      </c>
      <c r="U1860" s="114">
        <v>-0.12329896901921523</v>
      </c>
      <c r="V1860" s="114">
        <v>0.18510330363345118</v>
      </c>
      <c r="W1860" s="36">
        <v>-0.25649934599118052</v>
      </c>
    </row>
    <row r="1861" spans="1:23" ht="19">
      <c r="A1861" s="81">
        <v>859</v>
      </c>
      <c r="B1861" s="114">
        <v>0.11845088706728002</v>
      </c>
      <c r="C1861" s="114">
        <v>0.59465591727819311</v>
      </c>
      <c r="D1861" s="114">
        <v>0.22943464674403624</v>
      </c>
      <c r="E1861" s="114">
        <v>0.58515827392249098</v>
      </c>
      <c r="F1861" s="114">
        <v>0.22460757102823359</v>
      </c>
      <c r="G1861" s="114">
        <v>7.6453247804477931E-2</v>
      </c>
      <c r="H1861" s="114">
        <v>0.20584120415675344</v>
      </c>
      <c r="I1861" s="114">
        <v>0.79296540076791411</v>
      </c>
      <c r="J1861" s="114">
        <v>0.50435724751767874</v>
      </c>
      <c r="K1861" s="44">
        <v>0.55147551008237072</v>
      </c>
      <c r="M1861" s="37">
        <v>859</v>
      </c>
      <c r="N1861" s="114" cm="1">
        <f t="array" ref="N1861:W1861">(TRANSPOSE(MMULT(幕後結果!$AB$37:$AK$46, TRANSPOSE(N860:W860))))</f>
        <v>0.3199190276035932</v>
      </c>
      <c r="O1861" s="114">
        <v>-0.95779027118848403</v>
      </c>
      <c r="P1861" s="114">
        <v>0.59053108393698028</v>
      </c>
      <c r="Q1861" s="114">
        <v>-2.1116746056202946</v>
      </c>
      <c r="R1861" s="114">
        <v>-1.3649007720270596</v>
      </c>
      <c r="S1861" s="114">
        <v>-0.6831098715020627</v>
      </c>
      <c r="T1861" s="114">
        <v>-1.3743141449471867</v>
      </c>
      <c r="U1861" s="114">
        <v>-0.53244953138970941</v>
      </c>
      <c r="V1861" s="114">
        <v>1.6333452635045205</v>
      </c>
      <c r="W1861" s="36">
        <v>0.26470117010188743</v>
      </c>
    </row>
    <row r="1862" spans="1:23" ht="19">
      <c r="A1862" s="81">
        <v>860</v>
      </c>
      <c r="B1862" s="114">
        <v>0.74921109860151125</v>
      </c>
      <c r="C1862" s="114">
        <v>0.79262828596189627</v>
      </c>
      <c r="D1862" s="114">
        <v>0.83537462217407055</v>
      </c>
      <c r="E1862" s="114">
        <v>0.270853333903319</v>
      </c>
      <c r="F1862" s="114">
        <v>0.3381808736933789</v>
      </c>
      <c r="G1862" s="114">
        <v>0.93634665382855009</v>
      </c>
      <c r="H1862" s="114">
        <v>0.25736747462741949</v>
      </c>
      <c r="I1862" s="114">
        <v>0.96874300616033726</v>
      </c>
      <c r="J1862" s="114">
        <v>0.98700457301341604</v>
      </c>
      <c r="K1862" s="44">
        <v>0.23043391965886761</v>
      </c>
      <c r="M1862" s="37">
        <v>860</v>
      </c>
      <c r="N1862" s="114" cm="1">
        <f t="array" ref="N1862:W1862">(TRANSPOSE(MMULT(幕後結果!$AB$37:$AK$46, TRANSPOSE(N861:W861))))</f>
        <v>-0.56550657773257484</v>
      </c>
      <c r="O1862" s="114">
        <v>0.89008865151434668</v>
      </c>
      <c r="P1862" s="114">
        <v>-5.0674571674508208E-2</v>
      </c>
      <c r="Q1862" s="114">
        <v>2.615793875677535</v>
      </c>
      <c r="R1862" s="114">
        <v>0.69156708505636133</v>
      </c>
      <c r="S1862" s="114">
        <v>-0.1309138057890189</v>
      </c>
      <c r="T1862" s="114">
        <v>2.181475940490083</v>
      </c>
      <c r="U1862" s="114">
        <v>2.2502693989175744</v>
      </c>
      <c r="V1862" s="114">
        <v>-2.9688065643800625</v>
      </c>
      <c r="W1862" s="36">
        <v>-0.49213245728291699</v>
      </c>
    </row>
    <row r="1863" spans="1:23" ht="19">
      <c r="A1863" s="81">
        <v>861</v>
      </c>
      <c r="B1863" s="114">
        <v>0.45752050341222938</v>
      </c>
      <c r="C1863" s="114">
        <v>0.24790018120848201</v>
      </c>
      <c r="D1863" s="114">
        <v>2.8099932571683972E-2</v>
      </c>
      <c r="E1863" s="114">
        <v>0.40137176054075008</v>
      </c>
      <c r="F1863" s="114">
        <v>0.50480100434011455</v>
      </c>
      <c r="G1863" s="114">
        <v>0.40731684367840781</v>
      </c>
      <c r="H1863" s="114">
        <v>0.89850044180612487</v>
      </c>
      <c r="I1863" s="114">
        <v>0.17326274912362805</v>
      </c>
      <c r="J1863" s="114">
        <v>0.77319870359019305</v>
      </c>
      <c r="K1863" s="44">
        <v>4.6193077795065207E-2</v>
      </c>
      <c r="M1863" s="37">
        <v>861</v>
      </c>
      <c r="N1863" s="114" cm="1">
        <f t="array" ref="N1863:W1863">(TRANSPOSE(MMULT(幕後結果!$AB$37:$AK$46, TRANSPOSE(N862:W862))))</f>
        <v>-0.9194802009502745</v>
      </c>
      <c r="O1863" s="114">
        <v>-0.76308924298967618</v>
      </c>
      <c r="P1863" s="114">
        <v>-0.41718713192046636</v>
      </c>
      <c r="Q1863" s="114">
        <v>-0.24900527729427216</v>
      </c>
      <c r="R1863" s="114">
        <v>0.43583060507704596</v>
      </c>
      <c r="S1863" s="114">
        <v>-0.53244508629073839</v>
      </c>
      <c r="T1863" s="114">
        <v>1.5138975217865116</v>
      </c>
      <c r="U1863" s="114">
        <v>-1.3664655503147565</v>
      </c>
      <c r="V1863" s="114">
        <v>-0.46776692796297553</v>
      </c>
      <c r="W1863" s="36">
        <v>-1.587627117149871</v>
      </c>
    </row>
    <row r="1864" spans="1:23" ht="19">
      <c r="A1864" s="81">
        <v>862</v>
      </c>
      <c r="B1864" s="114">
        <v>0.76321579155763652</v>
      </c>
      <c r="C1864" s="114">
        <v>0.30739228858240231</v>
      </c>
      <c r="D1864" s="114">
        <v>3.7071696606341131E-2</v>
      </c>
      <c r="E1864" s="114">
        <v>7.9832317598936386E-2</v>
      </c>
      <c r="F1864" s="114">
        <v>0.13901770329182916</v>
      </c>
      <c r="G1864" s="114">
        <v>0.28914685232945714</v>
      </c>
      <c r="H1864" s="114">
        <v>0.46673856273654146</v>
      </c>
      <c r="I1864" s="114">
        <v>0.7038442442529047</v>
      </c>
      <c r="J1864" s="114">
        <v>0.57496977230398327</v>
      </c>
      <c r="K1864" s="44">
        <v>0.1280802510170822</v>
      </c>
      <c r="M1864" s="37">
        <v>862</v>
      </c>
      <c r="N1864" s="114" cm="1">
        <f t="array" ref="N1864:W1864">(TRANSPOSE(MMULT(幕後結果!$AB$37:$AK$46, TRANSPOSE(N863:W863))))</f>
        <v>-1.0320633335629912</v>
      </c>
      <c r="O1864" s="114">
        <v>-1.7775138009413718</v>
      </c>
      <c r="P1864" s="114">
        <v>-0.91406098447889872</v>
      </c>
      <c r="Q1864" s="114">
        <v>-1.8408711677285714</v>
      </c>
      <c r="R1864" s="114">
        <v>-2.0020090552956002</v>
      </c>
      <c r="S1864" s="114">
        <v>-0.5434092962357151</v>
      </c>
      <c r="T1864" s="114">
        <v>-1.0720195380208137</v>
      </c>
      <c r="U1864" s="114">
        <v>-1.0052335591346921</v>
      </c>
      <c r="V1864" s="114">
        <v>0.25567684216558584</v>
      </c>
      <c r="W1864" s="36">
        <v>-1.3606365773672136</v>
      </c>
    </row>
    <row r="1865" spans="1:23" ht="19">
      <c r="A1865" s="81">
        <v>863</v>
      </c>
      <c r="B1865" s="114">
        <v>0.54314993475897833</v>
      </c>
      <c r="C1865" s="114">
        <v>0.46924802614385186</v>
      </c>
      <c r="D1865" s="114">
        <v>0.49038577784531046</v>
      </c>
      <c r="E1865" s="114">
        <v>0.40669793297611778</v>
      </c>
      <c r="F1865" s="114">
        <v>0.36840461606751584</v>
      </c>
      <c r="G1865" s="114">
        <v>0.10939069187836981</v>
      </c>
      <c r="H1865" s="114">
        <v>0.27359647035405943</v>
      </c>
      <c r="I1865" s="114">
        <v>0.6083715875128064</v>
      </c>
      <c r="J1865" s="114">
        <v>0.62365514474843087</v>
      </c>
      <c r="K1865" s="44">
        <v>0.19308373386227218</v>
      </c>
      <c r="M1865" s="37">
        <v>863</v>
      </c>
      <c r="N1865" s="114" cm="1">
        <f t="array" ref="N1865:W1865">(TRANSPOSE(MMULT(幕後結果!$AB$37:$AK$46, TRANSPOSE(N864:W864))))</f>
        <v>1.4723115095744737</v>
      </c>
      <c r="O1865" s="114">
        <v>-0.9221173490706609</v>
      </c>
      <c r="P1865" s="114">
        <v>-0.7421218505581928</v>
      </c>
      <c r="Q1865" s="114">
        <v>-1.1869781193144535</v>
      </c>
      <c r="R1865" s="114">
        <v>0.4308523758774464</v>
      </c>
      <c r="S1865" s="114">
        <v>-0.41223467982145068</v>
      </c>
      <c r="T1865" s="114">
        <v>0.24094606120249018</v>
      </c>
      <c r="U1865" s="114">
        <v>-1.1740835189190304</v>
      </c>
      <c r="V1865" s="114">
        <v>-0.36135063990231364</v>
      </c>
      <c r="W1865" s="36">
        <v>-1.9173703352949429</v>
      </c>
    </row>
    <row r="1866" spans="1:23" ht="19">
      <c r="A1866" s="81">
        <v>864</v>
      </c>
      <c r="B1866" s="114">
        <v>0.38200601472570916</v>
      </c>
      <c r="C1866" s="114">
        <v>0.2159396772402562</v>
      </c>
      <c r="D1866" s="114">
        <v>0.73508752152500523</v>
      </c>
      <c r="E1866" s="114">
        <v>0.34251259673913959</v>
      </c>
      <c r="F1866" s="114">
        <v>0.48946164563463634</v>
      </c>
      <c r="G1866" s="114">
        <v>0.62757241497863459</v>
      </c>
      <c r="H1866" s="114">
        <v>0.44116363403004355</v>
      </c>
      <c r="I1866" s="114">
        <v>0.6844241917562488</v>
      </c>
      <c r="J1866" s="114">
        <v>0.92773059847316541</v>
      </c>
      <c r="K1866" s="44">
        <v>2.8634873477685119E-2</v>
      </c>
      <c r="M1866" s="37">
        <v>864</v>
      </c>
      <c r="N1866" s="114" cm="1">
        <f t="array" ref="N1866:W1866">(TRANSPOSE(MMULT(幕後結果!$AB$37:$AK$46, TRANSPOSE(N865:W865))))</f>
        <v>-1.0938904904438422</v>
      </c>
      <c r="O1866" s="114">
        <v>1.0216932462238209</v>
      </c>
      <c r="P1866" s="114">
        <v>-1.2722783409380334</v>
      </c>
      <c r="Q1866" s="114">
        <v>0.27691036065983782</v>
      </c>
      <c r="R1866" s="114">
        <v>-1.0060410352009976</v>
      </c>
      <c r="S1866" s="114">
        <v>0.56116720837434186</v>
      </c>
      <c r="T1866" s="114">
        <v>3.8491401344908291E-2</v>
      </c>
      <c r="U1866" s="114">
        <v>0.56035684414154963</v>
      </c>
      <c r="V1866" s="114">
        <v>-9.8568853384471855E-2</v>
      </c>
      <c r="W1866" s="36">
        <v>-0.88496041104742895</v>
      </c>
    </row>
    <row r="1867" spans="1:23" ht="19">
      <c r="A1867" s="81">
        <v>865</v>
      </c>
      <c r="B1867" s="114">
        <v>0.75524239093584411</v>
      </c>
      <c r="C1867" s="114">
        <v>0.27539191956586384</v>
      </c>
      <c r="D1867" s="114">
        <v>0.43034628332903879</v>
      </c>
      <c r="E1867" s="114">
        <v>0.57013546657390202</v>
      </c>
      <c r="F1867" s="114">
        <v>0.66144786915502585</v>
      </c>
      <c r="G1867" s="114">
        <v>0.72027441452827157</v>
      </c>
      <c r="H1867" s="114">
        <v>4.2257199618287222E-2</v>
      </c>
      <c r="I1867" s="114">
        <v>7.1289585500880825E-2</v>
      </c>
      <c r="J1867" s="114">
        <v>0.8595498621540576</v>
      </c>
      <c r="K1867" s="44">
        <v>0.4207519214561124</v>
      </c>
      <c r="M1867" s="37">
        <v>865</v>
      </c>
      <c r="N1867" s="114" cm="1">
        <f t="array" ref="N1867:W1867">(TRANSPOSE(MMULT(幕後結果!$AB$37:$AK$46, TRANSPOSE(N866:W866))))</f>
        <v>1.0545907769936513</v>
      </c>
      <c r="O1867" s="114">
        <v>9.4235913664134474E-2</v>
      </c>
      <c r="P1867" s="114">
        <v>0.57692074945275063</v>
      </c>
      <c r="Q1867" s="114">
        <v>-1.7148759120413963</v>
      </c>
      <c r="R1867" s="114">
        <v>-1.6384221395086052</v>
      </c>
      <c r="S1867" s="114">
        <v>1.0028403046659715</v>
      </c>
      <c r="T1867" s="114">
        <v>-1.1874854902888303</v>
      </c>
      <c r="U1867" s="114">
        <v>-0.42586925426474093</v>
      </c>
      <c r="V1867" s="114">
        <v>0.44836919283763416</v>
      </c>
      <c r="W1867" s="36">
        <v>1.3529858871838767</v>
      </c>
    </row>
    <row r="1868" spans="1:23" ht="19">
      <c r="A1868" s="81">
        <v>866</v>
      </c>
      <c r="B1868" s="114">
        <v>4.8713066227401347E-2</v>
      </c>
      <c r="C1868" s="114">
        <v>0.58211380849406558</v>
      </c>
      <c r="D1868" s="114">
        <v>0.29597940918566201</v>
      </c>
      <c r="E1868" s="114">
        <v>0.95468066398474272</v>
      </c>
      <c r="F1868" s="114">
        <v>0.66486341373972424</v>
      </c>
      <c r="G1868" s="114">
        <v>0.76562577443045865</v>
      </c>
      <c r="H1868" s="114">
        <v>0.44023354306903806</v>
      </c>
      <c r="I1868" s="114">
        <v>0.62858043271759878</v>
      </c>
      <c r="J1868" s="114">
        <v>0.41080070523130163</v>
      </c>
      <c r="K1868" s="44">
        <v>0.92501939323039162</v>
      </c>
      <c r="M1868" s="37">
        <v>866</v>
      </c>
      <c r="N1868" s="114" cm="1">
        <f t="array" ref="N1868:W1868">(TRANSPOSE(MMULT(幕後結果!$AB$37:$AK$46, TRANSPOSE(N867:W867))))</f>
        <v>-0.83642492240562061</v>
      </c>
      <c r="O1868" s="114">
        <v>-0.31991204720353666</v>
      </c>
      <c r="P1868" s="114">
        <v>-0.62795663740973184</v>
      </c>
      <c r="Q1868" s="114">
        <v>-0.49034486121598558</v>
      </c>
      <c r="R1868" s="114">
        <v>-1.6453693463713577</v>
      </c>
      <c r="S1868" s="114">
        <v>-0.32745356166169126</v>
      </c>
      <c r="T1868" s="114">
        <v>-0.72731875459172102</v>
      </c>
      <c r="U1868" s="114">
        <v>-0.59437374179246505</v>
      </c>
      <c r="V1868" s="114">
        <v>-6.4154124735391505E-2</v>
      </c>
      <c r="W1868" s="36">
        <v>-1.3292298530255269</v>
      </c>
    </row>
    <row r="1869" spans="1:23" ht="19">
      <c r="A1869" s="81">
        <v>867</v>
      </c>
      <c r="B1869" s="114">
        <v>0.9392558428144111</v>
      </c>
      <c r="C1869" s="114">
        <v>0.1752568036404043</v>
      </c>
      <c r="D1869" s="114">
        <v>0.33967470096152952</v>
      </c>
      <c r="E1869" s="114">
        <v>0.39331558354906226</v>
      </c>
      <c r="F1869" s="114">
        <v>0.90826710303043279</v>
      </c>
      <c r="G1869" s="114">
        <v>0.52583871917142111</v>
      </c>
      <c r="H1869" s="114">
        <v>0.35269534985178974</v>
      </c>
      <c r="I1869" s="114">
        <v>0.72058016226612076</v>
      </c>
      <c r="J1869" s="114">
        <v>0.687658332952094</v>
      </c>
      <c r="K1869" s="44">
        <v>0.17601434802236815</v>
      </c>
      <c r="M1869" s="37">
        <v>867</v>
      </c>
      <c r="N1869" s="114" cm="1">
        <f t="array" ref="N1869:W1869">(TRANSPOSE(MMULT(幕後結果!$AB$37:$AK$46, TRANSPOSE(N868:W868))))</f>
        <v>0.68106685899370512</v>
      </c>
      <c r="O1869" s="114">
        <v>2.7018638087087741</v>
      </c>
      <c r="P1869" s="114">
        <v>-0.42395483649633969</v>
      </c>
      <c r="Q1869" s="114">
        <v>-0.1521007038856998</v>
      </c>
      <c r="R1869" s="114">
        <v>-0.11832190240784124</v>
      </c>
      <c r="S1869" s="114">
        <v>0.60516230737413246</v>
      </c>
      <c r="T1869" s="114">
        <v>1.5752442715137913</v>
      </c>
      <c r="U1869" s="114">
        <v>0.48366532312281629</v>
      </c>
      <c r="V1869" s="114">
        <v>0.38734821072349157</v>
      </c>
      <c r="W1869" s="36">
        <v>0.16552463533318784</v>
      </c>
    </row>
    <row r="1870" spans="1:23" ht="19">
      <c r="A1870" s="81">
        <v>868</v>
      </c>
      <c r="B1870" s="114">
        <v>0.20120998466054907</v>
      </c>
      <c r="C1870" s="114">
        <v>0.86391753707387164</v>
      </c>
      <c r="D1870" s="114">
        <v>0.46472106202111729</v>
      </c>
      <c r="E1870" s="114">
        <v>0.23148556372326468</v>
      </c>
      <c r="F1870" s="114">
        <v>0.32753208896831687</v>
      </c>
      <c r="G1870" s="114">
        <v>0.3772486468421028</v>
      </c>
      <c r="H1870" s="114">
        <v>0.86982385070805202</v>
      </c>
      <c r="I1870" s="114">
        <v>0.15014435950782246</v>
      </c>
      <c r="J1870" s="114">
        <v>0.20352610890966361</v>
      </c>
      <c r="K1870" s="44">
        <v>0.27155437912460623</v>
      </c>
      <c r="M1870" s="37">
        <v>868</v>
      </c>
      <c r="N1870" s="114" cm="1">
        <f t="array" ref="N1870:W1870">(TRANSPOSE(MMULT(幕後結果!$AB$37:$AK$46, TRANSPOSE(N869:W869))))</f>
        <v>-0.4839744269486026</v>
      </c>
      <c r="O1870" s="114">
        <v>0.33185210631116824</v>
      </c>
      <c r="P1870" s="114">
        <v>-0.67493526615499111</v>
      </c>
      <c r="Q1870" s="114">
        <v>-1.1138311155985183</v>
      </c>
      <c r="R1870" s="114">
        <v>-0.54324696908386905</v>
      </c>
      <c r="S1870" s="114">
        <v>0.66970130045050424</v>
      </c>
      <c r="T1870" s="114">
        <v>-1.9866752214710592</v>
      </c>
      <c r="U1870" s="114">
        <v>-0.94792678123702989</v>
      </c>
      <c r="V1870" s="114">
        <v>-0.48257837293633804</v>
      </c>
      <c r="W1870" s="36">
        <v>-1.5929335870097039</v>
      </c>
    </row>
    <row r="1871" spans="1:23" ht="19">
      <c r="A1871" s="81">
        <v>869</v>
      </c>
      <c r="B1871" s="114">
        <v>0.57869690247744199</v>
      </c>
      <c r="C1871" s="114">
        <v>0.9024848206103071</v>
      </c>
      <c r="D1871" s="114">
        <v>0.70162232290800031</v>
      </c>
      <c r="E1871" s="114">
        <v>9.6333506862717577E-2</v>
      </c>
      <c r="F1871" s="114">
        <v>0.78764098203033028</v>
      </c>
      <c r="G1871" s="114">
        <v>0.39938224764330399</v>
      </c>
      <c r="H1871" s="114">
        <v>0.42034922937468067</v>
      </c>
      <c r="I1871" s="114">
        <v>0.77310003752726808</v>
      </c>
      <c r="J1871" s="114">
        <v>0.5051484115857332</v>
      </c>
      <c r="K1871" s="44">
        <v>0.97416223652790235</v>
      </c>
      <c r="M1871" s="37">
        <v>869</v>
      </c>
      <c r="N1871" s="114" cm="1">
        <f t="array" ref="N1871:W1871">(TRANSPOSE(MMULT(幕後結果!$AB$37:$AK$46, TRANSPOSE(N870:W870))))</f>
        <v>0.1270413556785496</v>
      </c>
      <c r="O1871" s="114">
        <v>-0.43297220722548879</v>
      </c>
      <c r="P1871" s="114">
        <v>-0.21729804503562272</v>
      </c>
      <c r="Q1871" s="114">
        <v>0.62495968430283366</v>
      </c>
      <c r="R1871" s="114">
        <v>9.7418869012688744E-2</v>
      </c>
      <c r="S1871" s="114">
        <v>-1.2040945713049049</v>
      </c>
      <c r="T1871" s="114">
        <v>0.53642918013645802</v>
      </c>
      <c r="U1871" s="114">
        <v>0.78857483769446268</v>
      </c>
      <c r="V1871" s="114">
        <v>-0.37620891175417698</v>
      </c>
      <c r="W1871" s="36">
        <v>-7.1129170635044731E-2</v>
      </c>
    </row>
    <row r="1872" spans="1:23" ht="19">
      <c r="A1872" s="81">
        <v>870</v>
      </c>
      <c r="B1872" s="114">
        <v>0.12686305060156045</v>
      </c>
      <c r="C1872" s="114">
        <v>0.93165919207669035</v>
      </c>
      <c r="D1872" s="114">
        <v>0.50776271337836998</v>
      </c>
      <c r="E1872" s="114">
        <v>0.96950855113124845</v>
      </c>
      <c r="F1872" s="114">
        <v>0.38433792791532717</v>
      </c>
      <c r="G1872" s="114">
        <v>0.66972123629925417</v>
      </c>
      <c r="H1872" s="114">
        <v>0.48815569833037298</v>
      </c>
      <c r="I1872" s="114">
        <v>0.95074545871270089</v>
      </c>
      <c r="J1872" s="114">
        <v>0.19565393188187929</v>
      </c>
      <c r="K1872" s="44">
        <v>0.29522334199052214</v>
      </c>
      <c r="M1872" s="37">
        <v>870</v>
      </c>
      <c r="N1872" s="114" cm="1">
        <f t="array" ref="N1872:W1872">(TRANSPOSE(MMULT(幕後結果!$AB$37:$AK$46, TRANSPOSE(N871:W871))))</f>
        <v>-0.13910280929721799</v>
      </c>
      <c r="O1872" s="114">
        <v>-0.17276356925203154</v>
      </c>
      <c r="P1872" s="114">
        <v>-0.50448473057356757</v>
      </c>
      <c r="Q1872" s="114">
        <v>-2.6849893987216655E-3</v>
      </c>
      <c r="R1872" s="114">
        <v>1.093138739370263</v>
      </c>
      <c r="S1872" s="114">
        <v>-1.9006451512897304</v>
      </c>
      <c r="T1872" s="114">
        <v>0.23835956791134355</v>
      </c>
      <c r="U1872" s="114">
        <v>0.31279497787848598</v>
      </c>
      <c r="V1872" s="114">
        <v>-0.6246497813960199</v>
      </c>
      <c r="W1872" s="36">
        <v>0.29865353985620685</v>
      </c>
    </row>
    <row r="1873" spans="1:23" ht="19">
      <c r="A1873" s="81">
        <v>871</v>
      </c>
      <c r="B1873" s="114">
        <v>0.5429546032995145</v>
      </c>
      <c r="C1873" s="114">
        <v>0.54012065545024068</v>
      </c>
      <c r="D1873" s="114">
        <v>0.39711502499956031</v>
      </c>
      <c r="E1873" s="114">
        <v>0.83587821378071392</v>
      </c>
      <c r="F1873" s="114">
        <v>0.17188581941539516</v>
      </c>
      <c r="G1873" s="114">
        <v>0.39766057338088667</v>
      </c>
      <c r="H1873" s="114">
        <v>0.98652203844091346</v>
      </c>
      <c r="I1873" s="114">
        <v>0.25375298361845933</v>
      </c>
      <c r="J1873" s="114">
        <v>0.8459707537213228</v>
      </c>
      <c r="K1873" s="44">
        <v>0.14105072992962397</v>
      </c>
      <c r="M1873" s="37">
        <v>871</v>
      </c>
      <c r="N1873" s="114" cm="1">
        <f t="array" ref="N1873:W1873">(TRANSPOSE(MMULT(幕後結果!$AB$37:$AK$46, TRANSPOSE(N872:W872))))</f>
        <v>0.26253747636440561</v>
      </c>
      <c r="O1873" s="114">
        <v>1.4950320989700585</v>
      </c>
      <c r="P1873" s="114">
        <v>-1.3826116191102074</v>
      </c>
      <c r="Q1873" s="114">
        <v>-1.634598368507159</v>
      </c>
      <c r="R1873" s="114">
        <v>-0.84514456480582667</v>
      </c>
      <c r="S1873" s="114">
        <v>-0.9508005204299701</v>
      </c>
      <c r="T1873" s="114">
        <v>0.33280065177281121</v>
      </c>
      <c r="U1873" s="114">
        <v>-0.61582508887680443</v>
      </c>
      <c r="V1873" s="114">
        <v>-0.32453780135136412</v>
      </c>
      <c r="W1873" s="36">
        <v>0.30091144597256259</v>
      </c>
    </row>
    <row r="1874" spans="1:23" ht="19">
      <c r="A1874" s="81">
        <v>872</v>
      </c>
      <c r="B1874" s="114">
        <v>0.34587023548186924</v>
      </c>
      <c r="C1874" s="114">
        <v>3.9999466655836757E-2</v>
      </c>
      <c r="D1874" s="114">
        <v>0.83358534655725758</v>
      </c>
      <c r="E1874" s="114">
        <v>0.35614135452278961</v>
      </c>
      <c r="F1874" s="114">
        <v>0.72665210619851806</v>
      </c>
      <c r="G1874" s="114">
        <v>0.15722874113030039</v>
      </c>
      <c r="H1874" s="114">
        <v>0.83054257562684386</v>
      </c>
      <c r="I1874" s="114">
        <v>0.14564892465519463</v>
      </c>
      <c r="J1874" s="114">
        <v>0.97663110754454907</v>
      </c>
      <c r="K1874" s="44">
        <v>0.30557606483013444</v>
      </c>
      <c r="M1874" s="37">
        <v>872</v>
      </c>
      <c r="N1874" s="114" cm="1">
        <f t="array" ref="N1874:W1874">(TRANSPOSE(MMULT(幕後結果!$AB$37:$AK$46, TRANSPOSE(N873:W873))))</f>
        <v>-0.38775269249799388</v>
      </c>
      <c r="O1874" s="114">
        <v>-0.13897922534832019</v>
      </c>
      <c r="P1874" s="114">
        <v>0.53840145095079417</v>
      </c>
      <c r="Q1874" s="114">
        <v>0.79611780222388118</v>
      </c>
      <c r="R1874" s="114">
        <v>0.80491137019178038</v>
      </c>
      <c r="S1874" s="114">
        <v>0.45469698275929227</v>
      </c>
      <c r="T1874" s="114">
        <v>-1.2765630978789577</v>
      </c>
      <c r="U1874" s="114">
        <v>-0.47246002539330278</v>
      </c>
      <c r="V1874" s="114">
        <v>1.0146121926651583</v>
      </c>
      <c r="W1874" s="36">
        <v>0.59010318842599263</v>
      </c>
    </row>
    <row r="1875" spans="1:23" ht="19">
      <c r="A1875" s="81">
        <v>873</v>
      </c>
      <c r="B1875" s="114">
        <v>0.17433831882983952</v>
      </c>
      <c r="C1875" s="114">
        <v>0.33881757763920728</v>
      </c>
      <c r="D1875" s="114">
        <v>0.8640992948893198</v>
      </c>
      <c r="E1875" s="114">
        <v>0.79856796905897021</v>
      </c>
      <c r="F1875" s="114">
        <v>6.5519339214641592E-2</v>
      </c>
      <c r="G1875" s="114">
        <v>0.33900845834318716</v>
      </c>
      <c r="H1875" s="114">
        <v>0.98324678095396134</v>
      </c>
      <c r="I1875" s="114">
        <v>0.81810529209658567</v>
      </c>
      <c r="J1875" s="114">
        <v>0.21501106721117402</v>
      </c>
      <c r="K1875" s="44">
        <v>0.15774228057978368</v>
      </c>
      <c r="M1875" s="37">
        <v>873</v>
      </c>
      <c r="N1875" s="114" cm="1">
        <f t="array" ref="N1875:W1875">(TRANSPOSE(MMULT(幕後結果!$AB$37:$AK$46, TRANSPOSE(N874:W874))))</f>
        <v>-2.6540932260933032</v>
      </c>
      <c r="O1875" s="114">
        <v>-0.44664185249823996</v>
      </c>
      <c r="P1875" s="114">
        <v>-0.4250455845995027</v>
      </c>
      <c r="Q1875" s="114">
        <v>-0.31237670293221431</v>
      </c>
      <c r="R1875" s="114">
        <v>-0.4902025614135902</v>
      </c>
      <c r="S1875" s="114">
        <v>-0.1648078513467055</v>
      </c>
      <c r="T1875" s="114">
        <v>1.0009235868227946</v>
      </c>
      <c r="U1875" s="114">
        <v>0.46669694783467508</v>
      </c>
      <c r="V1875" s="114">
        <v>-1.4195935522474821</v>
      </c>
      <c r="W1875" s="36">
        <v>-1.2485008011316976</v>
      </c>
    </row>
    <row r="1876" spans="1:23" ht="19">
      <c r="A1876" s="81">
        <v>874</v>
      </c>
      <c r="B1876" s="114">
        <v>3.0333765693732362E-2</v>
      </c>
      <c r="C1876" s="114">
        <v>0.39690798538371208</v>
      </c>
      <c r="D1876" s="114">
        <v>0.64300367153895266</v>
      </c>
      <c r="E1876" s="114">
        <v>0.80795072805534018</v>
      </c>
      <c r="F1876" s="114">
        <v>0.34740426779843103</v>
      </c>
      <c r="G1876" s="114">
        <v>0.65447567068106527</v>
      </c>
      <c r="H1876" s="114">
        <v>0.14481642584330401</v>
      </c>
      <c r="I1876" s="114">
        <v>0.25739750509793535</v>
      </c>
      <c r="J1876" s="114">
        <v>0.49004383328118895</v>
      </c>
      <c r="K1876" s="44">
        <v>0.91327436319373478</v>
      </c>
      <c r="M1876" s="37">
        <v>874</v>
      </c>
      <c r="N1876" s="114" cm="1">
        <f t="array" ref="N1876:W1876">(TRANSPOSE(MMULT(幕後結果!$AB$37:$AK$46, TRANSPOSE(N875:W875))))</f>
        <v>1.243905900229523</v>
      </c>
      <c r="O1876" s="114">
        <v>0.70213541190268691</v>
      </c>
      <c r="P1876" s="114">
        <v>1.4250418470407642</v>
      </c>
      <c r="Q1876" s="114">
        <v>1.1118963167141382</v>
      </c>
      <c r="R1876" s="114">
        <v>0.97375129890163215</v>
      </c>
      <c r="S1876" s="114">
        <v>-4.7085050960531782E-2</v>
      </c>
      <c r="T1876" s="114">
        <v>-0.85615820416975552</v>
      </c>
      <c r="U1876" s="114">
        <v>-4.2495588898728842E-2</v>
      </c>
      <c r="V1876" s="114">
        <v>-0.54105848924890854</v>
      </c>
      <c r="W1876" s="36">
        <v>0.55995857937105842</v>
      </c>
    </row>
    <row r="1877" spans="1:23" ht="19">
      <c r="A1877" s="81">
        <v>875</v>
      </c>
      <c r="B1877" s="114">
        <v>5.6094137569174585E-2</v>
      </c>
      <c r="C1877" s="114">
        <v>0.683483121610021</v>
      </c>
      <c r="D1877" s="114">
        <v>0.28446354335058532</v>
      </c>
      <c r="E1877" s="114">
        <v>0.50256583848680503</v>
      </c>
      <c r="F1877" s="114">
        <v>0.29625045909176362</v>
      </c>
      <c r="G1877" s="114">
        <v>0.23637485680108283</v>
      </c>
      <c r="H1877" s="114">
        <v>0.56455997714181638</v>
      </c>
      <c r="I1877" s="114">
        <v>6.9897291182755339E-2</v>
      </c>
      <c r="J1877" s="114">
        <v>0.57431057031804933</v>
      </c>
      <c r="K1877" s="44">
        <v>0.78536932746612487</v>
      </c>
      <c r="M1877" s="37">
        <v>875</v>
      </c>
      <c r="N1877" s="114" cm="1">
        <f t="array" ref="N1877:W1877">(TRANSPOSE(MMULT(幕後結果!$AB$37:$AK$46, TRANSPOSE(N876:W876))))</f>
        <v>0.70596067887460079</v>
      </c>
      <c r="O1877" s="114">
        <v>0.27521530143749506</v>
      </c>
      <c r="P1877" s="114">
        <v>-3.4028387382175562E-2</v>
      </c>
      <c r="Q1877" s="114">
        <v>-0.41175603821438245</v>
      </c>
      <c r="R1877" s="114">
        <v>-3.5347100365001008E-2</v>
      </c>
      <c r="S1877" s="114">
        <v>-0.25274024206015233</v>
      </c>
      <c r="T1877" s="114">
        <v>-3.502064347172211E-2</v>
      </c>
      <c r="U1877" s="114">
        <v>-0.28422227894956154</v>
      </c>
      <c r="V1877" s="114">
        <v>-0.90972523295736962</v>
      </c>
      <c r="W1877" s="36">
        <v>-0.36247847767693558</v>
      </c>
    </row>
    <row r="1878" spans="1:23" ht="19">
      <c r="A1878" s="81">
        <v>876</v>
      </c>
      <c r="B1878" s="114">
        <v>0.70972263843877603</v>
      </c>
      <c r="C1878" s="114">
        <v>0.40846745059668499</v>
      </c>
      <c r="D1878" s="114">
        <v>0.2280063936921839</v>
      </c>
      <c r="E1878" s="114">
        <v>0.38150330704848856</v>
      </c>
      <c r="F1878" s="114">
        <v>0.31033315539198036</v>
      </c>
      <c r="G1878" s="114">
        <v>0.57296871313491171</v>
      </c>
      <c r="H1878" s="114">
        <v>0.44876454915692121</v>
      </c>
      <c r="I1878" s="114">
        <v>5.1071868025501344E-2</v>
      </c>
      <c r="J1878" s="114">
        <v>0.79485662460481166</v>
      </c>
      <c r="K1878" s="44">
        <v>0.81091500889096402</v>
      </c>
      <c r="M1878" s="37">
        <v>876</v>
      </c>
      <c r="N1878" s="114" cm="1">
        <f t="array" ref="N1878:W1878">(TRANSPOSE(MMULT(幕後結果!$AB$37:$AK$46, TRANSPOSE(N877:W877))))</f>
        <v>0.94207565444301322</v>
      </c>
      <c r="O1878" s="114">
        <v>1.518616746046374</v>
      </c>
      <c r="P1878" s="114">
        <v>-0.61439821599171784</v>
      </c>
      <c r="Q1878" s="114">
        <v>1.2915427224491818</v>
      </c>
      <c r="R1878" s="114">
        <v>0.27788779145142695</v>
      </c>
      <c r="S1878" s="114">
        <v>1.2215167982015518</v>
      </c>
      <c r="T1878" s="114">
        <v>-1.7326033351341887</v>
      </c>
      <c r="U1878" s="114">
        <v>0.62420386789074933</v>
      </c>
      <c r="V1878" s="114">
        <v>-1.2028192314374171</v>
      </c>
      <c r="W1878" s="36">
        <v>1.7641060753481783</v>
      </c>
    </row>
    <row r="1879" spans="1:23" ht="19">
      <c r="A1879" s="81">
        <v>877</v>
      </c>
      <c r="B1879" s="114">
        <v>0.26568225350232066</v>
      </c>
      <c r="C1879" s="114">
        <v>0.91709694126307473</v>
      </c>
      <c r="D1879" s="114">
        <v>3.9967135486290717E-2</v>
      </c>
      <c r="E1879" s="114">
        <v>0.68542106072813147</v>
      </c>
      <c r="F1879" s="114">
        <v>0.34405413518547756</v>
      </c>
      <c r="G1879" s="114">
        <v>0.7963523259108245</v>
      </c>
      <c r="H1879" s="114">
        <v>0.21078189006192338</v>
      </c>
      <c r="I1879" s="114">
        <v>3.686016451748797E-2</v>
      </c>
      <c r="J1879" s="114">
        <v>0.6516401343376621</v>
      </c>
      <c r="K1879" s="44">
        <v>0.41020663003478974</v>
      </c>
      <c r="M1879" s="37">
        <v>877</v>
      </c>
      <c r="N1879" s="114" cm="1">
        <f t="array" ref="N1879:W1879">(TRANSPOSE(MMULT(幕後結果!$AB$37:$AK$46, TRANSPOSE(N878:W878))))</f>
        <v>0.29930116199994583</v>
      </c>
      <c r="O1879" s="114">
        <v>0.72043869389251525</v>
      </c>
      <c r="P1879" s="114">
        <v>1.6552257667319559</v>
      </c>
      <c r="Q1879" s="114">
        <v>0.16151861923827321</v>
      </c>
      <c r="R1879" s="114">
        <v>-9.2929547900776233E-2</v>
      </c>
      <c r="S1879" s="114">
        <v>2.3368039959207048</v>
      </c>
      <c r="T1879" s="114">
        <v>1.003707869926928</v>
      </c>
      <c r="U1879" s="114">
        <v>1.721813556989904E-2</v>
      </c>
      <c r="V1879" s="114">
        <v>0.88137760865337156</v>
      </c>
      <c r="W1879" s="36">
        <v>0.45785962436193861</v>
      </c>
    </row>
    <row r="1880" spans="1:23" ht="19">
      <c r="A1880" s="81">
        <v>878</v>
      </c>
      <c r="B1880" s="114">
        <v>0.75808585235145842</v>
      </c>
      <c r="C1880" s="114">
        <v>0.26593167000683038</v>
      </c>
      <c r="D1880" s="114">
        <v>0.57651461002963234</v>
      </c>
      <c r="E1880" s="114">
        <v>0.90707766547552393</v>
      </c>
      <c r="F1880" s="114">
        <v>0.35015763685114853</v>
      </c>
      <c r="G1880" s="114">
        <v>0.78294006928462268</v>
      </c>
      <c r="H1880" s="114">
        <v>0.21577914058235037</v>
      </c>
      <c r="I1880" s="114">
        <v>0.13874198353156619</v>
      </c>
      <c r="J1880" s="114">
        <v>0.93311979207692808</v>
      </c>
      <c r="K1880" s="44">
        <v>0.52648867000751731</v>
      </c>
      <c r="M1880" s="37">
        <v>878</v>
      </c>
      <c r="N1880" s="114" cm="1">
        <f t="array" ref="N1880:W1880">(TRANSPOSE(MMULT(幕後結果!$AB$37:$AK$46, TRANSPOSE(N879:W879))))</f>
        <v>-0.82973913570570235</v>
      </c>
      <c r="O1880" s="114">
        <v>-4.1217542516728579E-2</v>
      </c>
      <c r="P1880" s="114">
        <v>-0.89084540541508517</v>
      </c>
      <c r="Q1880" s="114">
        <v>1.7335711665995741</v>
      </c>
      <c r="R1880" s="114">
        <v>0.20493710231237805</v>
      </c>
      <c r="S1880" s="114">
        <v>1.6791934216896176</v>
      </c>
      <c r="T1880" s="114">
        <v>0.7907629384075161</v>
      </c>
      <c r="U1880" s="114">
        <v>1.175836051860619</v>
      </c>
      <c r="V1880" s="114">
        <v>-0.79800368951233258</v>
      </c>
      <c r="W1880" s="36">
        <v>-1.5205694672013708</v>
      </c>
    </row>
    <row r="1881" spans="1:23" ht="19">
      <c r="A1881" s="81">
        <v>879</v>
      </c>
      <c r="B1881" s="114">
        <v>0.29686098702352126</v>
      </c>
      <c r="C1881" s="114">
        <v>0.16221151938433254</v>
      </c>
      <c r="D1881" s="114">
        <v>0.83015888678831096</v>
      </c>
      <c r="E1881" s="114">
        <v>0.79844550156774896</v>
      </c>
      <c r="F1881" s="114">
        <v>0.79518870934918695</v>
      </c>
      <c r="G1881" s="114">
        <v>0.68674775057688042</v>
      </c>
      <c r="H1881" s="114">
        <v>0.44409660935547124</v>
      </c>
      <c r="I1881" s="114">
        <v>6.4725785100694821E-2</v>
      </c>
      <c r="J1881" s="114">
        <v>0.5467577621076134</v>
      </c>
      <c r="K1881" s="44">
        <v>0.11113344670219627</v>
      </c>
      <c r="M1881" s="37">
        <v>879</v>
      </c>
      <c r="N1881" s="114" cm="1">
        <f t="array" ref="N1881:W1881">(TRANSPOSE(MMULT(幕後結果!$AB$37:$AK$46, TRANSPOSE(N880:W880))))</f>
        <v>9.4830534843602737E-2</v>
      </c>
      <c r="O1881" s="114">
        <v>1.1803624426579575</v>
      </c>
      <c r="P1881" s="114">
        <v>0.39710844065732498</v>
      </c>
      <c r="Q1881" s="114">
        <v>1.0619449742806018</v>
      </c>
      <c r="R1881" s="114">
        <v>-0.67096397289749443</v>
      </c>
      <c r="S1881" s="114">
        <v>-0.76970979387790184</v>
      </c>
      <c r="T1881" s="114">
        <v>-0.10909433645346854</v>
      </c>
      <c r="U1881" s="114">
        <v>0.83152651305991943</v>
      </c>
      <c r="V1881" s="114">
        <v>-2.5626478303394578</v>
      </c>
      <c r="W1881" s="36">
        <v>-0.70955695007673203</v>
      </c>
    </row>
    <row r="1882" spans="1:23" ht="19">
      <c r="A1882" s="81">
        <v>880</v>
      </c>
      <c r="B1882" s="114">
        <v>0.17777817362397497</v>
      </c>
      <c r="C1882" s="114">
        <v>0.23513288956334244</v>
      </c>
      <c r="D1882" s="114">
        <v>0.34625536511459631</v>
      </c>
      <c r="E1882" s="114">
        <v>0.60797653372030891</v>
      </c>
      <c r="F1882" s="114">
        <v>0.13764184535322599</v>
      </c>
      <c r="G1882" s="114">
        <v>0.75880436731615486</v>
      </c>
      <c r="H1882" s="114">
        <v>0.20172116632690651</v>
      </c>
      <c r="I1882" s="114">
        <v>0.10382851897573331</v>
      </c>
      <c r="J1882" s="114">
        <v>0.79473508431586737</v>
      </c>
      <c r="K1882" s="44">
        <v>0.17527058754401215</v>
      </c>
      <c r="M1882" s="37">
        <v>880</v>
      </c>
      <c r="N1882" s="114" cm="1">
        <f t="array" ref="N1882:W1882">(TRANSPOSE(MMULT(幕後結果!$AB$37:$AK$46, TRANSPOSE(N881:W881))))</f>
        <v>-0.4490139169752812</v>
      </c>
      <c r="O1882" s="114">
        <v>0.28406179440336254</v>
      </c>
      <c r="P1882" s="114">
        <v>-1.3238530376575419</v>
      </c>
      <c r="Q1882" s="114">
        <v>-5.1403680754443071E-2</v>
      </c>
      <c r="R1882" s="114">
        <v>0.16010199182350521</v>
      </c>
      <c r="S1882" s="114">
        <v>0.74377489163607968</v>
      </c>
      <c r="T1882" s="114">
        <v>-0.1435111623755421</v>
      </c>
      <c r="U1882" s="114">
        <v>-8.7357077362062482E-2</v>
      </c>
      <c r="V1882" s="114">
        <v>-0.78063242335657279</v>
      </c>
      <c r="W1882" s="36">
        <v>1.4610387919921215</v>
      </c>
    </row>
    <row r="1883" spans="1:23" ht="19">
      <c r="A1883" s="81">
        <v>881</v>
      </c>
      <c r="B1883" s="114">
        <v>0.1927510219922981</v>
      </c>
      <c r="C1883" s="114">
        <v>0.24931328097034333</v>
      </c>
      <c r="D1883" s="114">
        <v>4.5683803961247493E-2</v>
      </c>
      <c r="E1883" s="114">
        <v>9.9371572569635136E-2</v>
      </c>
      <c r="F1883" s="114">
        <v>0.82855369977127147</v>
      </c>
      <c r="G1883" s="114">
        <v>0.52434898052176693</v>
      </c>
      <c r="H1883" s="114">
        <v>0.96515850360408906</v>
      </c>
      <c r="I1883" s="114">
        <v>0.63432399643378479</v>
      </c>
      <c r="J1883" s="114">
        <v>0.36686823836489246</v>
      </c>
      <c r="K1883" s="44">
        <v>0.60466433182181345</v>
      </c>
      <c r="M1883" s="37">
        <v>881</v>
      </c>
      <c r="N1883" s="114" cm="1">
        <f t="array" ref="N1883:W1883">(TRANSPOSE(MMULT(幕後結果!$AB$37:$AK$46, TRANSPOSE(N882:W882))))</f>
        <v>-1.2642069342575339</v>
      </c>
      <c r="O1883" s="114">
        <v>2.2493901282074362</v>
      </c>
      <c r="P1883" s="114">
        <v>-0.76819584604104763</v>
      </c>
      <c r="Q1883" s="114">
        <v>0.80089279273276515</v>
      </c>
      <c r="R1883" s="114">
        <v>1.4793087989895928</v>
      </c>
      <c r="S1883" s="114">
        <v>1.8438552228483562</v>
      </c>
      <c r="T1883" s="114">
        <v>0.40964041297365394</v>
      </c>
      <c r="U1883" s="114">
        <v>1.6731378498165905</v>
      </c>
      <c r="V1883" s="114">
        <v>1.3758451022463989</v>
      </c>
      <c r="W1883" s="36">
        <v>1.9888456591713517</v>
      </c>
    </row>
    <row r="1884" spans="1:23" ht="19">
      <c r="A1884" s="81">
        <v>882</v>
      </c>
      <c r="B1884" s="114">
        <v>0.32912447087391627</v>
      </c>
      <c r="C1884" s="114">
        <v>0.80392363250134191</v>
      </c>
      <c r="D1884" s="114">
        <v>9.5081066866069763E-2</v>
      </c>
      <c r="E1884" s="114">
        <v>0.26914173735913094</v>
      </c>
      <c r="F1884" s="114">
        <v>0.69860979025487846</v>
      </c>
      <c r="G1884" s="114">
        <v>0.40462339289065552</v>
      </c>
      <c r="H1884" s="114">
        <v>0.699446369623413</v>
      </c>
      <c r="I1884" s="114">
        <v>0.24184770787279986</v>
      </c>
      <c r="J1884" s="114">
        <v>0.74958790527274544</v>
      </c>
      <c r="K1884" s="44">
        <v>0.84288374061315507</v>
      </c>
      <c r="M1884" s="37">
        <v>882</v>
      </c>
      <c r="N1884" s="114" cm="1">
        <f t="array" ref="N1884:W1884">(TRANSPOSE(MMULT(幕後結果!$AB$37:$AK$46, TRANSPOSE(N883:W883))))</f>
        <v>-0.43615806825368142</v>
      </c>
      <c r="O1884" s="114">
        <v>-6.426469047600078E-2</v>
      </c>
      <c r="P1884" s="114">
        <v>-0.75760568920250104</v>
      </c>
      <c r="Q1884" s="114">
        <v>-0.47441762477228677</v>
      </c>
      <c r="R1884" s="114">
        <v>0.63421820663840645</v>
      </c>
      <c r="S1884" s="114">
        <v>1.169950757090253</v>
      </c>
      <c r="T1884" s="114">
        <v>-0.33864062041637477</v>
      </c>
      <c r="U1884" s="114">
        <v>0.64889809090852224</v>
      </c>
      <c r="V1884" s="114">
        <v>-0.97469067396603126</v>
      </c>
      <c r="W1884" s="36">
        <v>-1.3552637130471958</v>
      </c>
    </row>
    <row r="1885" spans="1:23" ht="19">
      <c r="A1885" s="81">
        <v>883</v>
      </c>
      <c r="B1885" s="114">
        <v>0.34746425975173456</v>
      </c>
      <c r="C1885" s="114">
        <v>0.61885974811969735</v>
      </c>
      <c r="D1885" s="114">
        <v>0.46341357307449105</v>
      </c>
      <c r="E1885" s="114">
        <v>0.82555833775133514</v>
      </c>
      <c r="F1885" s="114">
        <v>0.41018127200270871</v>
      </c>
      <c r="G1885" s="114">
        <v>0.23267554646782518</v>
      </c>
      <c r="H1885" s="114">
        <v>0.52207070762420504</v>
      </c>
      <c r="I1885" s="114">
        <v>0.23033670257120309</v>
      </c>
      <c r="J1885" s="114">
        <v>1.5742116356191715E-2</v>
      </c>
      <c r="K1885" s="44">
        <v>0.22664674589225164</v>
      </c>
      <c r="M1885" s="37">
        <v>883</v>
      </c>
      <c r="N1885" s="114" cm="1">
        <f t="array" ref="N1885:W1885">(TRANSPOSE(MMULT(幕後結果!$AB$37:$AK$46, TRANSPOSE(N884:W884))))</f>
        <v>-0.45660730237285124</v>
      </c>
      <c r="O1885" s="114">
        <v>1.4144984134863641</v>
      </c>
      <c r="P1885" s="114">
        <v>-1.477224866343386</v>
      </c>
      <c r="Q1885" s="114">
        <v>0.96932661633507766</v>
      </c>
      <c r="R1885" s="114">
        <v>0.38388403919803149</v>
      </c>
      <c r="S1885" s="114">
        <v>7.1199106205849239E-4</v>
      </c>
      <c r="T1885" s="114">
        <v>0.25041623113623779</v>
      </c>
      <c r="U1885" s="114">
        <v>0.89123009366323902</v>
      </c>
      <c r="V1885" s="114">
        <v>-0.18404418394971844</v>
      </c>
      <c r="W1885" s="36">
        <v>-2.7836285084781809E-2</v>
      </c>
    </row>
    <row r="1886" spans="1:23" ht="19">
      <c r="A1886" s="81">
        <v>884</v>
      </c>
      <c r="B1886" s="114">
        <v>7.0007030776517709E-2</v>
      </c>
      <c r="C1886" s="114">
        <v>0.38139093701191551</v>
      </c>
      <c r="D1886" s="114">
        <v>0.39205074095065195</v>
      </c>
      <c r="E1886" s="114">
        <v>6.9750214727786197E-3</v>
      </c>
      <c r="F1886" s="114">
        <v>2.7634316122046698E-2</v>
      </c>
      <c r="G1886" s="114">
        <v>0.98983019998101485</v>
      </c>
      <c r="H1886" s="114">
        <v>0.62161400539939349</v>
      </c>
      <c r="I1886" s="114">
        <v>3.1793704283184843E-2</v>
      </c>
      <c r="J1886" s="114">
        <v>0.62515279463299023</v>
      </c>
      <c r="K1886" s="44">
        <v>1.2747253084288701E-2</v>
      </c>
      <c r="M1886" s="37">
        <v>884</v>
      </c>
      <c r="N1886" s="114" cm="1">
        <f t="array" ref="N1886:W1886">(TRANSPOSE(MMULT(幕後結果!$AB$37:$AK$46, TRANSPOSE(N885:W885))))</f>
        <v>0.77450522310660774</v>
      </c>
      <c r="O1886" s="114">
        <v>-0.34495854468867521</v>
      </c>
      <c r="P1886" s="114">
        <v>3.6091871256957925E-2</v>
      </c>
      <c r="Q1886" s="114">
        <v>0.59415926245301554</v>
      </c>
      <c r="R1886" s="114">
        <v>1.111836033572438</v>
      </c>
      <c r="S1886" s="114">
        <v>1.5603543422647981</v>
      </c>
      <c r="T1886" s="114">
        <v>0.88713875087864058</v>
      </c>
      <c r="U1886" s="114">
        <v>2.0919190426062375</v>
      </c>
      <c r="V1886" s="114">
        <v>-1.3451405380096642</v>
      </c>
      <c r="W1886" s="36">
        <v>-0.9887185744316862</v>
      </c>
    </row>
    <row r="1887" spans="1:23" ht="19">
      <c r="A1887" s="81">
        <v>885</v>
      </c>
      <c r="B1887" s="114">
        <v>0.67503521076942907</v>
      </c>
      <c r="C1887" s="114">
        <v>0.79260561114014783</v>
      </c>
      <c r="D1887" s="114">
        <v>0.77485167107417552</v>
      </c>
      <c r="E1887" s="114">
        <v>0.5450984651974895</v>
      </c>
      <c r="F1887" s="114">
        <v>0.72562315391739829</v>
      </c>
      <c r="G1887" s="114">
        <v>0.35542057993044573</v>
      </c>
      <c r="H1887" s="114">
        <v>0.69944749865942035</v>
      </c>
      <c r="I1887" s="114">
        <v>0.52454628489387689</v>
      </c>
      <c r="J1887" s="114">
        <v>0.48585163622227778</v>
      </c>
      <c r="K1887" s="44">
        <v>0.33926244711381126</v>
      </c>
      <c r="M1887" s="37">
        <v>885</v>
      </c>
      <c r="N1887" s="114" cm="1">
        <f t="array" ref="N1887:W1887">(TRANSPOSE(MMULT(幕後結果!$AB$37:$AK$46, TRANSPOSE(N886:W886))))</f>
        <v>-0.88681598721291155</v>
      </c>
      <c r="O1887" s="114">
        <v>-0.50159390947645188</v>
      </c>
      <c r="P1887" s="114">
        <v>-1.959907139475217</v>
      </c>
      <c r="Q1887" s="114">
        <v>5.7405861466828689E-2</v>
      </c>
      <c r="R1887" s="114">
        <v>-0.51692486910812208</v>
      </c>
      <c r="S1887" s="114">
        <v>0.63825921520655549</v>
      </c>
      <c r="T1887" s="114">
        <v>-0.45587692487051668</v>
      </c>
      <c r="U1887" s="114">
        <v>0.12293751932620461</v>
      </c>
      <c r="V1887" s="114">
        <v>-1.1189336818656823</v>
      </c>
      <c r="W1887" s="36">
        <v>-1.9066987691474824</v>
      </c>
    </row>
    <row r="1888" spans="1:23" ht="19">
      <c r="A1888" s="81">
        <v>886</v>
      </c>
      <c r="B1888" s="114">
        <v>5.3331758937058105E-2</v>
      </c>
      <c r="C1888" s="114">
        <v>0.35987427332735655</v>
      </c>
      <c r="D1888" s="114">
        <v>0.79179676335862936</v>
      </c>
      <c r="E1888" s="114">
        <v>0.47124628172266103</v>
      </c>
      <c r="F1888" s="114">
        <v>0.79156202540774179</v>
      </c>
      <c r="G1888" s="114">
        <v>0.23352106891810887</v>
      </c>
      <c r="H1888" s="114">
        <v>0.3064154504300336</v>
      </c>
      <c r="I1888" s="114">
        <v>0.96652183535981639</v>
      </c>
      <c r="J1888" s="114">
        <v>6.9960969065291811E-2</v>
      </c>
      <c r="K1888" s="44">
        <v>0.7829797789661439</v>
      </c>
      <c r="M1888" s="37">
        <v>886</v>
      </c>
      <c r="N1888" s="114" cm="1">
        <f t="array" ref="N1888:W1888">(TRANSPOSE(MMULT(幕後結果!$AB$37:$AK$46, TRANSPOSE(N887:W887))))</f>
        <v>1.7839280232885941</v>
      </c>
      <c r="O1888" s="114">
        <v>1.3333306822943072</v>
      </c>
      <c r="P1888" s="114">
        <v>1.5642460783866592</v>
      </c>
      <c r="Q1888" s="114">
        <v>0.26676338504145497</v>
      </c>
      <c r="R1888" s="114">
        <v>3.2376932282818545</v>
      </c>
      <c r="S1888" s="114">
        <v>0.35338174788393834</v>
      </c>
      <c r="T1888" s="114">
        <v>-0.2287519296375049</v>
      </c>
      <c r="U1888" s="114">
        <v>2.5058298630923597</v>
      </c>
      <c r="V1888" s="114">
        <v>-0.14815365251453572</v>
      </c>
      <c r="W1888" s="36">
        <v>1.9303173237955922</v>
      </c>
    </row>
    <row r="1889" spans="1:23" ht="19">
      <c r="A1889" s="81">
        <v>887</v>
      </c>
      <c r="B1889" s="114">
        <v>9.4705975769761475E-2</v>
      </c>
      <c r="C1889" s="114">
        <v>0.2512827163607585</v>
      </c>
      <c r="D1889" s="114">
        <v>0.15581910426694767</v>
      </c>
      <c r="E1889" s="114">
        <v>0.58042090588031381</v>
      </c>
      <c r="F1889" s="114">
        <v>0.48181533536563759</v>
      </c>
      <c r="G1889" s="114">
        <v>0.57213201178504658</v>
      </c>
      <c r="H1889" s="114">
        <v>0.26087212687524941</v>
      </c>
      <c r="I1889" s="114">
        <v>0.71939280899498925</v>
      </c>
      <c r="J1889" s="114">
        <v>0.89301478079794272</v>
      </c>
      <c r="K1889" s="44">
        <v>0.23788754784878186</v>
      </c>
      <c r="M1889" s="37">
        <v>887</v>
      </c>
      <c r="N1889" s="114" cm="1">
        <f t="array" ref="N1889:W1889">(TRANSPOSE(MMULT(幕後結果!$AB$37:$AK$46, TRANSPOSE(N888:W888))))</f>
        <v>0.59550524580567976</v>
      </c>
      <c r="O1889" s="114">
        <v>-0.64626963890971867</v>
      </c>
      <c r="P1889" s="114">
        <v>0.67120680893858209</v>
      </c>
      <c r="Q1889" s="114">
        <v>9.0763254151113026E-3</v>
      </c>
      <c r="R1889" s="114">
        <v>0.44644849654843355</v>
      </c>
      <c r="S1889" s="114">
        <v>0.23453721779328146</v>
      </c>
      <c r="T1889" s="114">
        <v>1.4700677419372918</v>
      </c>
      <c r="U1889" s="114">
        <v>0.12218624996046695</v>
      </c>
      <c r="V1889" s="114">
        <v>0.68732098732993796</v>
      </c>
      <c r="W1889" s="36">
        <v>0.35550841908431208</v>
      </c>
    </row>
    <row r="1890" spans="1:23" ht="19">
      <c r="A1890" s="81">
        <v>888</v>
      </c>
      <c r="B1890" s="114">
        <v>0.48663382067908589</v>
      </c>
      <c r="C1890" s="114">
        <v>0.47370529312528964</v>
      </c>
      <c r="D1890" s="114">
        <v>2.6069275517735413E-2</v>
      </c>
      <c r="E1890" s="114">
        <v>0.25166129478813937</v>
      </c>
      <c r="F1890" s="114">
        <v>0.5373770137257281</v>
      </c>
      <c r="G1890" s="114">
        <v>0.35608582213730533</v>
      </c>
      <c r="H1890" s="114">
        <v>0.90946273197634997</v>
      </c>
      <c r="I1890" s="114">
        <v>0.38290483854624546</v>
      </c>
      <c r="J1890" s="114">
        <v>0.73317615254673285</v>
      </c>
      <c r="K1890" s="44">
        <v>0.93859180118409369</v>
      </c>
      <c r="M1890" s="37">
        <v>888</v>
      </c>
      <c r="N1890" s="114" cm="1">
        <f t="array" ref="N1890:W1890">(TRANSPOSE(MMULT(幕後結果!$AB$37:$AK$46, TRANSPOSE(N889:W889))))</f>
        <v>-0.69326626870150343</v>
      </c>
      <c r="O1890" s="114">
        <v>-2.4491825953147588</v>
      </c>
      <c r="P1890" s="114">
        <v>-0.24410101695158348</v>
      </c>
      <c r="Q1890" s="114">
        <v>-1.862758913752625</v>
      </c>
      <c r="R1890" s="114">
        <v>-0.73786511118894293</v>
      </c>
      <c r="S1890" s="114">
        <v>-0.54790517641863046</v>
      </c>
      <c r="T1890" s="114">
        <v>0.54424632847099219</v>
      </c>
      <c r="U1890" s="114">
        <v>-1.6372879309975283</v>
      </c>
      <c r="V1890" s="114">
        <v>0.8240488288239094</v>
      </c>
      <c r="W1890" s="36">
        <v>-2.2893259086379176</v>
      </c>
    </row>
    <row r="1891" spans="1:23" ht="19">
      <c r="A1891" s="81">
        <v>889</v>
      </c>
      <c r="B1891" s="114">
        <v>0.80709679334671769</v>
      </c>
      <c r="C1891" s="114">
        <v>0.37789752904757989</v>
      </c>
      <c r="D1891" s="114">
        <v>0.6140429270225729</v>
      </c>
      <c r="E1891" s="114">
        <v>0.27028406050525833</v>
      </c>
      <c r="F1891" s="114">
        <v>0.43414494177302121</v>
      </c>
      <c r="G1891" s="114">
        <v>0.583370380241923</v>
      </c>
      <c r="H1891" s="114">
        <v>0.34684734926695682</v>
      </c>
      <c r="I1891" s="114">
        <v>0.2122315614668846</v>
      </c>
      <c r="J1891" s="114">
        <v>0.90520268731536691</v>
      </c>
      <c r="K1891" s="44">
        <v>0.70281958558904911</v>
      </c>
      <c r="M1891" s="37">
        <v>889</v>
      </c>
      <c r="N1891" s="114" cm="1">
        <f t="array" ref="N1891:W1891">(TRANSPOSE(MMULT(幕後結果!$AB$37:$AK$46, TRANSPOSE(N890:W890))))</f>
        <v>-0.46964260892363685</v>
      </c>
      <c r="O1891" s="114">
        <v>-0.19607669326640126</v>
      </c>
      <c r="P1891" s="114">
        <v>-2.2421782258320748</v>
      </c>
      <c r="Q1891" s="114">
        <v>-1.0444244848790083</v>
      </c>
      <c r="R1891" s="114">
        <v>0.13422717363754744</v>
      </c>
      <c r="S1891" s="114">
        <v>1.3413637525655457</v>
      </c>
      <c r="T1891" s="114">
        <v>-1.5558366124539744</v>
      </c>
      <c r="U1891" s="114">
        <v>-0.45191660655223231</v>
      </c>
      <c r="V1891" s="114">
        <v>-0.68146314932946617</v>
      </c>
      <c r="W1891" s="36">
        <v>-0.36397411741082975</v>
      </c>
    </row>
    <row r="1892" spans="1:23" ht="19">
      <c r="A1892" s="81">
        <v>890</v>
      </c>
      <c r="B1892" s="114">
        <v>0.49501673573370009</v>
      </c>
      <c r="C1892" s="114">
        <v>0.5521807260351399</v>
      </c>
      <c r="D1892" s="114">
        <v>0.35097129659231108</v>
      </c>
      <c r="E1892" s="114">
        <v>0.33067158553115461</v>
      </c>
      <c r="F1892" s="114">
        <v>0.33839439011283945</v>
      </c>
      <c r="G1892" s="114">
        <v>0.27650803297886117</v>
      </c>
      <c r="H1892" s="114">
        <v>0.69918135129515879</v>
      </c>
      <c r="I1892" s="114">
        <v>0.4545930494423176</v>
      </c>
      <c r="J1892" s="114">
        <v>0.20869807419558395</v>
      </c>
      <c r="K1892" s="44">
        <v>7.7254601787184241E-2</v>
      </c>
      <c r="M1892" s="37">
        <v>890</v>
      </c>
      <c r="N1892" s="114" cm="1">
        <f t="array" ref="N1892:W1892">(TRANSPOSE(MMULT(幕後結果!$AB$37:$AK$46, TRANSPOSE(N891:W891))))</f>
        <v>0.39750099540244677</v>
      </c>
      <c r="O1892" s="114">
        <v>1.8373189993597545</v>
      </c>
      <c r="P1892" s="114">
        <v>-1.536825037321776</v>
      </c>
      <c r="Q1892" s="114">
        <v>-0.22875943834245072</v>
      </c>
      <c r="R1892" s="114">
        <v>-0.53237128189665217</v>
      </c>
      <c r="S1892" s="114">
        <v>-0.74673376120791424</v>
      </c>
      <c r="T1892" s="114">
        <v>1.4746603986617997</v>
      </c>
      <c r="U1892" s="114">
        <v>1.0866536484556455</v>
      </c>
      <c r="V1892" s="114">
        <v>-1.2058504188271899</v>
      </c>
      <c r="W1892" s="36">
        <v>-0.37096120325811777</v>
      </c>
    </row>
    <row r="1893" spans="1:23" ht="19">
      <c r="A1893" s="81">
        <v>891</v>
      </c>
      <c r="B1893" s="114">
        <v>0.32666702627181921</v>
      </c>
      <c r="C1893" s="114">
        <v>0.36586949391381696</v>
      </c>
      <c r="D1893" s="114">
        <v>0.17241798993888313</v>
      </c>
      <c r="E1893" s="114">
        <v>1.7461989968317715E-2</v>
      </c>
      <c r="F1893" s="114">
        <v>0.67407008785228606</v>
      </c>
      <c r="G1893" s="114">
        <v>0.18494336509137077</v>
      </c>
      <c r="H1893" s="114">
        <v>0.59933392098257876</v>
      </c>
      <c r="I1893" s="114">
        <v>0.5180367292482686</v>
      </c>
      <c r="J1893" s="114">
        <v>0.24332351270886599</v>
      </c>
      <c r="K1893" s="44">
        <v>0.16799578384010871</v>
      </c>
      <c r="M1893" s="37">
        <v>891</v>
      </c>
      <c r="N1893" s="114" cm="1">
        <f t="array" ref="N1893:W1893">(TRANSPOSE(MMULT(幕後結果!$AB$37:$AK$46, TRANSPOSE(N892:W892))))</f>
        <v>-0.49071327683279747</v>
      </c>
      <c r="O1893" s="114">
        <v>-2.0095021065397982</v>
      </c>
      <c r="P1893" s="114">
        <v>-0.87093400173002156</v>
      </c>
      <c r="Q1893" s="114">
        <v>-1.0504360409573905</v>
      </c>
      <c r="R1893" s="114">
        <v>-1.1833808662666405</v>
      </c>
      <c r="S1893" s="114">
        <v>0.18251877354830237</v>
      </c>
      <c r="T1893" s="114">
        <v>-1.593389867160327</v>
      </c>
      <c r="U1893" s="114">
        <v>-0.37702353031197067</v>
      </c>
      <c r="V1893" s="114">
        <v>-1.2717185922635192</v>
      </c>
      <c r="W1893" s="36">
        <v>-0.32271241879408175</v>
      </c>
    </row>
    <row r="1894" spans="1:23" ht="19">
      <c r="A1894" s="81">
        <v>892</v>
      </c>
      <c r="B1894" s="114">
        <v>0.6380153756639686</v>
      </c>
      <c r="C1894" s="114">
        <v>0.7930853150645778</v>
      </c>
      <c r="D1894" s="114">
        <v>0.11791083343593423</v>
      </c>
      <c r="E1894" s="114">
        <v>0.43505042846234843</v>
      </c>
      <c r="F1894" s="114">
        <v>0.15893696170182769</v>
      </c>
      <c r="G1894" s="114">
        <v>0.16643450573921159</v>
      </c>
      <c r="H1894" s="114">
        <v>8.6083010340887167E-3</v>
      </c>
      <c r="I1894" s="114">
        <v>0.48804650688657425</v>
      </c>
      <c r="J1894" s="114">
        <v>0.75902087602664481</v>
      </c>
      <c r="K1894" s="44">
        <v>0.47087700553530443</v>
      </c>
      <c r="M1894" s="37">
        <v>892</v>
      </c>
      <c r="N1894" s="114" cm="1">
        <f t="array" ref="N1894:W1894">(TRANSPOSE(MMULT(幕後結果!$AB$37:$AK$46, TRANSPOSE(N893:W893))))</f>
        <v>-1.1144822168225268</v>
      </c>
      <c r="O1894" s="114">
        <v>0.48825125323134055</v>
      </c>
      <c r="P1894" s="114">
        <v>-1.3873793006267294</v>
      </c>
      <c r="Q1894" s="114">
        <v>0.70875668112171808</v>
      </c>
      <c r="R1894" s="114">
        <v>-8.6263458036913598E-2</v>
      </c>
      <c r="S1894" s="114">
        <v>0.97713916908230125</v>
      </c>
      <c r="T1894" s="114">
        <v>0.15134962173377936</v>
      </c>
      <c r="U1894" s="114">
        <v>-0.63005885918233795</v>
      </c>
      <c r="V1894" s="114">
        <v>0.15826670239447405</v>
      </c>
      <c r="W1894" s="36">
        <v>-0.54761758036904418</v>
      </c>
    </row>
    <row r="1895" spans="1:23" ht="19">
      <c r="A1895" s="81">
        <v>893</v>
      </c>
      <c r="B1895" s="114">
        <v>0.17111878087769061</v>
      </c>
      <c r="C1895" s="114">
        <v>0.84235144426026998</v>
      </c>
      <c r="D1895" s="114">
        <v>0.81210790458613413</v>
      </c>
      <c r="E1895" s="114">
        <v>0.97673413674011744</v>
      </c>
      <c r="F1895" s="114">
        <v>0.20975088585131285</v>
      </c>
      <c r="G1895" s="114">
        <v>0.97451350905285272</v>
      </c>
      <c r="H1895" s="114">
        <v>0.23213835332965105</v>
      </c>
      <c r="I1895" s="114">
        <v>7.7928208711535163E-2</v>
      </c>
      <c r="J1895" s="114">
        <v>4.0470865578220661E-2</v>
      </c>
      <c r="K1895" s="44">
        <v>0.51115683569433834</v>
      </c>
      <c r="M1895" s="37">
        <v>893</v>
      </c>
      <c r="N1895" s="114" cm="1">
        <f t="array" ref="N1895:W1895">(TRANSPOSE(MMULT(幕後結果!$AB$37:$AK$46, TRANSPOSE(N894:W894))))</f>
        <v>-0.65669596531423791</v>
      </c>
      <c r="O1895" s="114">
        <v>6.9235073909523895E-2</v>
      </c>
      <c r="P1895" s="114">
        <v>-0.29959506567379246</v>
      </c>
      <c r="Q1895" s="114">
        <v>-1.9984317303219863</v>
      </c>
      <c r="R1895" s="114">
        <v>-0.93845026396497233</v>
      </c>
      <c r="S1895" s="114">
        <v>-3.610521647460313E-2</v>
      </c>
      <c r="T1895" s="114">
        <v>0.70010773083733269</v>
      </c>
      <c r="U1895" s="114">
        <v>-0.81913983689363945</v>
      </c>
      <c r="V1895" s="114">
        <v>-0.45363348896007982</v>
      </c>
      <c r="W1895" s="36">
        <v>-0.34045145085714706</v>
      </c>
    </row>
    <row r="1896" spans="1:23" ht="19">
      <c r="A1896" s="81">
        <v>894</v>
      </c>
      <c r="B1896" s="114">
        <v>0.80998034858767221</v>
      </c>
      <c r="C1896" s="114">
        <v>0.90436291214427555</v>
      </c>
      <c r="D1896" s="114">
        <v>0.63396122642474828</v>
      </c>
      <c r="E1896" s="114">
        <v>0.15733744146887019</v>
      </c>
      <c r="F1896" s="114">
        <v>0.83782482863698537</v>
      </c>
      <c r="G1896" s="114">
        <v>0.33013274790418556</v>
      </c>
      <c r="H1896" s="114">
        <v>0.64096777178554709</v>
      </c>
      <c r="I1896" s="114">
        <v>0.18628763232697887</v>
      </c>
      <c r="J1896" s="114">
        <v>0.38907483587246139</v>
      </c>
      <c r="K1896" s="44">
        <v>0.56217362617863964</v>
      </c>
      <c r="M1896" s="37">
        <v>894</v>
      </c>
      <c r="N1896" s="114" cm="1">
        <f t="array" ref="N1896:W1896">(TRANSPOSE(MMULT(幕後結果!$AB$37:$AK$46, TRANSPOSE(N895:W895))))</f>
        <v>-0.94707734082691142</v>
      </c>
      <c r="O1896" s="114">
        <v>-0.52640816589585804</v>
      </c>
      <c r="P1896" s="114">
        <v>-0.66538540653912359</v>
      </c>
      <c r="Q1896" s="114">
        <v>-1.5380695101176403</v>
      </c>
      <c r="R1896" s="114">
        <v>0.19272484803662104</v>
      </c>
      <c r="S1896" s="114">
        <v>-1.1131969135060298</v>
      </c>
      <c r="T1896" s="114">
        <v>0.2441566567258226</v>
      </c>
      <c r="U1896" s="114">
        <v>-0.89517722427796143</v>
      </c>
      <c r="V1896" s="114">
        <v>0.11554806338914136</v>
      </c>
      <c r="W1896" s="36">
        <v>-0.1923786964331119</v>
      </c>
    </row>
    <row r="1897" spans="1:23" ht="19">
      <c r="A1897" s="81">
        <v>895</v>
      </c>
      <c r="B1897" s="114">
        <v>4.8099777626163132E-2</v>
      </c>
      <c r="C1897" s="114">
        <v>0.61439914245198191</v>
      </c>
      <c r="D1897" s="114">
        <v>0.36786930691045505</v>
      </c>
      <c r="E1897" s="114">
        <v>0.50711165273259873</v>
      </c>
      <c r="F1897" s="114">
        <v>0.26572917141327257</v>
      </c>
      <c r="G1897" s="114">
        <v>0.41668775903036859</v>
      </c>
      <c r="H1897" s="114">
        <v>9.0943639291684475E-2</v>
      </c>
      <c r="I1897" s="114">
        <v>0.86674000760800451</v>
      </c>
      <c r="J1897" s="114">
        <v>0.33796006317789939</v>
      </c>
      <c r="K1897" s="44">
        <v>0.885857317604265</v>
      </c>
      <c r="M1897" s="37">
        <v>895</v>
      </c>
      <c r="N1897" s="114" cm="1">
        <f t="array" ref="N1897:W1897">(TRANSPOSE(MMULT(幕後結果!$AB$37:$AK$46, TRANSPOSE(N896:W896))))</f>
        <v>-0.42603157944331055</v>
      </c>
      <c r="O1897" s="114">
        <v>-0.2726545061612804</v>
      </c>
      <c r="P1897" s="114">
        <v>0.2363302656540576</v>
      </c>
      <c r="Q1897" s="114">
        <v>-0.87048632844413532</v>
      </c>
      <c r="R1897" s="114">
        <v>0.38007422456248108</v>
      </c>
      <c r="S1897" s="114">
        <v>-0.80016297886689047</v>
      </c>
      <c r="T1897" s="114">
        <v>-0.51703551283089544</v>
      </c>
      <c r="U1897" s="114">
        <v>-1.0523043527476477</v>
      </c>
      <c r="V1897" s="114">
        <v>0.30308216103225277</v>
      </c>
      <c r="W1897" s="36">
        <v>0.18793521355405005</v>
      </c>
    </row>
    <row r="1898" spans="1:23" ht="19">
      <c r="A1898" s="81">
        <v>896</v>
      </c>
      <c r="B1898" s="114">
        <v>0.38018864808558028</v>
      </c>
      <c r="C1898" s="114">
        <v>0.73586926718513657</v>
      </c>
      <c r="D1898" s="114">
        <v>0.51643105109126286</v>
      </c>
      <c r="E1898" s="114">
        <v>0.69924578426380601</v>
      </c>
      <c r="F1898" s="114">
        <v>0.43457571047466503</v>
      </c>
      <c r="G1898" s="114">
        <v>0.18976448577079075</v>
      </c>
      <c r="H1898" s="114">
        <v>0.25229602329315659</v>
      </c>
      <c r="I1898" s="114">
        <v>0.41168245721779662</v>
      </c>
      <c r="J1898" s="114">
        <v>0.45374535976178598</v>
      </c>
      <c r="K1898" s="44">
        <v>0.26479213205105689</v>
      </c>
      <c r="M1898" s="37">
        <v>896</v>
      </c>
      <c r="N1898" s="114" cm="1">
        <f t="array" ref="N1898:W1898">(TRANSPOSE(MMULT(幕後結果!$AB$37:$AK$46, TRANSPOSE(N897:W897))))</f>
        <v>0.47132234577416315</v>
      </c>
      <c r="O1898" s="114">
        <v>3.3985731596970159E-2</v>
      </c>
      <c r="P1898" s="114">
        <v>-1.0535322554391846</v>
      </c>
      <c r="Q1898" s="114">
        <v>-0.33965315948553143</v>
      </c>
      <c r="R1898" s="114">
        <v>-1.1609522797874519</v>
      </c>
      <c r="S1898" s="114">
        <v>-0.86060481469693584</v>
      </c>
      <c r="T1898" s="114">
        <v>-1.5864100078123762</v>
      </c>
      <c r="U1898" s="114">
        <v>-1.0700050318019856</v>
      </c>
      <c r="V1898" s="114">
        <v>-1.741986828463189</v>
      </c>
      <c r="W1898" s="36">
        <v>-1.9322636333025736</v>
      </c>
    </row>
    <row r="1899" spans="1:23" ht="19">
      <c r="A1899" s="81">
        <v>897</v>
      </c>
      <c r="B1899" s="114">
        <v>0.41358652635051185</v>
      </c>
      <c r="C1899" s="114">
        <v>0.32063963697962294</v>
      </c>
      <c r="D1899" s="114">
        <v>5.0606459152417793E-2</v>
      </c>
      <c r="E1899" s="114">
        <v>0.94945186303172235</v>
      </c>
      <c r="F1899" s="114">
        <v>0.15932372220696789</v>
      </c>
      <c r="G1899" s="114">
        <v>0.75656694630639998</v>
      </c>
      <c r="H1899" s="114">
        <v>0.34501475881026478</v>
      </c>
      <c r="I1899" s="114">
        <v>0.91815718674308977</v>
      </c>
      <c r="J1899" s="114">
        <v>0.30627342965402393</v>
      </c>
      <c r="K1899" s="44">
        <v>0.77734274664062486</v>
      </c>
      <c r="M1899" s="37">
        <v>897</v>
      </c>
      <c r="N1899" s="114" cm="1">
        <f t="array" ref="N1899:W1899">(TRANSPOSE(MMULT(幕後結果!$AB$37:$AK$46, TRANSPOSE(N898:W898))))</f>
        <v>1.4867855142587834</v>
      </c>
      <c r="O1899" s="114">
        <v>-0.9094561434043178</v>
      </c>
      <c r="P1899" s="114">
        <v>-0.94017798458406898</v>
      </c>
      <c r="Q1899" s="114">
        <v>-2.169216156207658</v>
      </c>
      <c r="R1899" s="114">
        <v>0.15163868121540069</v>
      </c>
      <c r="S1899" s="114">
        <v>0.63912984445091259</v>
      </c>
      <c r="T1899" s="114">
        <v>-0.95772993080130919</v>
      </c>
      <c r="U1899" s="114">
        <v>-0.16898665688053749</v>
      </c>
      <c r="V1899" s="114">
        <v>1.4895811358519282</v>
      </c>
      <c r="W1899" s="36">
        <v>-0.56415769330691223</v>
      </c>
    </row>
    <row r="1900" spans="1:23" ht="19">
      <c r="A1900" s="81">
        <v>898</v>
      </c>
      <c r="B1900" s="114">
        <v>0.18630561093244191</v>
      </c>
      <c r="C1900" s="114">
        <v>0.3891092152079989</v>
      </c>
      <c r="D1900" s="114">
        <v>2.8779230652724586E-3</v>
      </c>
      <c r="E1900" s="114">
        <v>0.45649431578616073</v>
      </c>
      <c r="F1900" s="114">
        <v>0.28525084065355033</v>
      </c>
      <c r="G1900" s="114">
        <v>0.9726382004329488</v>
      </c>
      <c r="H1900" s="114">
        <v>0.17583616549194914</v>
      </c>
      <c r="I1900" s="114">
        <v>0.22053354687935567</v>
      </c>
      <c r="J1900" s="114">
        <v>0.50830743020031943</v>
      </c>
      <c r="K1900" s="44">
        <v>0.33636296527551512</v>
      </c>
      <c r="M1900" s="37">
        <v>898</v>
      </c>
      <c r="N1900" s="114" cm="1">
        <f t="array" ref="N1900:W1900">(TRANSPOSE(MMULT(幕後結果!$AB$37:$AK$46, TRANSPOSE(N899:W899))))</f>
        <v>-7.6806748293514982E-3</v>
      </c>
      <c r="O1900" s="114">
        <v>-9.2699690659218709E-2</v>
      </c>
      <c r="P1900" s="114">
        <v>-0.76118526491074534</v>
      </c>
      <c r="Q1900" s="114">
        <v>-1.0032239986107969</v>
      </c>
      <c r="R1900" s="114">
        <v>1.945691289894345</v>
      </c>
      <c r="S1900" s="114">
        <v>1.4058184466022881</v>
      </c>
      <c r="T1900" s="114">
        <v>2.4781908522031322</v>
      </c>
      <c r="U1900" s="114">
        <v>-0.21040456573009048</v>
      </c>
      <c r="V1900" s="114">
        <v>1.8904746201774891</v>
      </c>
      <c r="W1900" s="36">
        <v>0.27808301049971557</v>
      </c>
    </row>
    <row r="1901" spans="1:23" ht="19">
      <c r="A1901" s="81">
        <v>899</v>
      </c>
      <c r="B1901" s="114">
        <v>0.12062208564619503</v>
      </c>
      <c r="C1901" s="114">
        <v>0.91568397769500942</v>
      </c>
      <c r="D1901" s="114">
        <v>0.23486033647616988</v>
      </c>
      <c r="E1901" s="114">
        <v>0.99657990525612683</v>
      </c>
      <c r="F1901" s="114">
        <v>1.8034281543032993E-2</v>
      </c>
      <c r="G1901" s="114">
        <v>0.22393333490818179</v>
      </c>
      <c r="H1901" s="114">
        <v>0.79457060186367401</v>
      </c>
      <c r="I1901" s="114">
        <v>0.26840727802750797</v>
      </c>
      <c r="J1901" s="114">
        <v>3.863984937044207E-2</v>
      </c>
      <c r="K1901" s="44">
        <v>0.24045034590113534</v>
      </c>
      <c r="M1901" s="37">
        <v>899</v>
      </c>
      <c r="N1901" s="114" cm="1">
        <f t="array" ref="N1901:W1901">(TRANSPOSE(MMULT(幕後結果!$AB$37:$AK$46, TRANSPOSE(N900:W900))))</f>
        <v>1.4498351995347287</v>
      </c>
      <c r="O1901" s="114">
        <v>-0.21756294524941516</v>
      </c>
      <c r="P1901" s="114">
        <v>-1.2738384698971825</v>
      </c>
      <c r="Q1901" s="114">
        <v>-0.76946325988299569</v>
      </c>
      <c r="R1901" s="114">
        <v>0.47033914270660804</v>
      </c>
      <c r="S1901" s="114">
        <v>0.61873148893943686</v>
      </c>
      <c r="T1901" s="114">
        <v>-1.2385536853506365</v>
      </c>
      <c r="U1901" s="114">
        <v>-1.4276089773131071</v>
      </c>
      <c r="V1901" s="114">
        <v>0.10409273633108662</v>
      </c>
      <c r="W1901" s="36">
        <v>1.8143600316968833</v>
      </c>
    </row>
    <row r="1902" spans="1:23" ht="19">
      <c r="A1902" s="81">
        <v>900</v>
      </c>
      <c r="B1902" s="114">
        <v>0.43056584476509796</v>
      </c>
      <c r="C1902" s="114">
        <v>0.47601314249794346</v>
      </c>
      <c r="D1902" s="114">
        <v>0.15813720839596734</v>
      </c>
      <c r="E1902" s="114">
        <v>0.25589167506455812</v>
      </c>
      <c r="F1902" s="114">
        <v>0.90142293308167898</v>
      </c>
      <c r="G1902" s="114">
        <v>0.45985817063497803</v>
      </c>
      <c r="H1902" s="114">
        <v>0.43518324646078077</v>
      </c>
      <c r="I1902" s="114">
        <v>0.81915005026700727</v>
      </c>
      <c r="J1902" s="114">
        <v>0.79433289415593133</v>
      </c>
      <c r="K1902" s="44">
        <v>0.33617333208802713</v>
      </c>
      <c r="M1902" s="37">
        <v>900</v>
      </c>
      <c r="N1902" s="114" cm="1">
        <f t="array" ref="N1902:W1902">(TRANSPOSE(MMULT(幕後結果!$AB$37:$AK$46, TRANSPOSE(N901:W901))))</f>
        <v>6.3149754561885957E-2</v>
      </c>
      <c r="O1902" s="114">
        <v>1.6462346268969117</v>
      </c>
      <c r="P1902" s="114">
        <v>2.4199320626229817</v>
      </c>
      <c r="Q1902" s="114">
        <v>1.0627849801347091</v>
      </c>
      <c r="R1902" s="114">
        <v>1.6190253923474283</v>
      </c>
      <c r="S1902" s="114">
        <v>1.3359121880717137</v>
      </c>
      <c r="T1902" s="114">
        <v>1.0815015174729217</v>
      </c>
      <c r="U1902" s="114">
        <v>0.33302925550372764</v>
      </c>
      <c r="V1902" s="114">
        <v>0.6464116122296375</v>
      </c>
      <c r="W1902" s="36">
        <v>0.64194101491864342</v>
      </c>
    </row>
    <row r="1903" spans="1:23" ht="19">
      <c r="A1903" s="81">
        <v>901</v>
      </c>
      <c r="B1903" s="114">
        <v>0.44520221983261732</v>
      </c>
      <c r="C1903" s="114">
        <v>0.26520245066050263</v>
      </c>
      <c r="D1903" s="114">
        <v>0.31665603902642658</v>
      </c>
      <c r="E1903" s="114">
        <v>0.36296136904055976</v>
      </c>
      <c r="F1903" s="114">
        <v>0.21395155505175478</v>
      </c>
      <c r="G1903" s="114">
        <v>0.11250452756456442</v>
      </c>
      <c r="H1903" s="114">
        <v>0.13789370947945434</v>
      </c>
      <c r="I1903" s="114">
        <v>0.49161981243084285</v>
      </c>
      <c r="J1903" s="114">
        <v>0.14465218713979877</v>
      </c>
      <c r="K1903" s="44">
        <v>2.5738518385404863E-2</v>
      </c>
      <c r="M1903" s="37">
        <v>901</v>
      </c>
      <c r="N1903" s="114" cm="1">
        <f t="array" ref="N1903:W1903">(TRANSPOSE(MMULT(幕後結果!$AB$37:$AK$46, TRANSPOSE(N902:W902))))</f>
        <v>1.1824637098221826</v>
      </c>
      <c r="O1903" s="114">
        <v>-0.50131961471879993</v>
      </c>
      <c r="P1903" s="114">
        <v>-0.51424737522583241</v>
      </c>
      <c r="Q1903" s="114">
        <v>-1.53943795306881</v>
      </c>
      <c r="R1903" s="114">
        <v>-1.2745108487375953</v>
      </c>
      <c r="S1903" s="114">
        <v>-2.5199537912973735</v>
      </c>
      <c r="T1903" s="114">
        <v>-0.95192851239238763</v>
      </c>
      <c r="U1903" s="114">
        <v>-1.2141319940116093</v>
      </c>
      <c r="V1903" s="114">
        <v>0.53076257651525194</v>
      </c>
      <c r="W1903" s="36">
        <v>-0.22700077018229231</v>
      </c>
    </row>
    <row r="1904" spans="1:23" ht="19">
      <c r="A1904" s="81">
        <v>902</v>
      </c>
      <c r="B1904" s="114">
        <v>8.1997698193772006E-2</v>
      </c>
      <c r="C1904" s="114">
        <v>0.43474090069873905</v>
      </c>
      <c r="D1904" s="114">
        <v>0.76571687381528419</v>
      </c>
      <c r="E1904" s="114">
        <v>0.57160211899462365</v>
      </c>
      <c r="F1904" s="114">
        <v>0.42309856640707233</v>
      </c>
      <c r="G1904" s="114">
        <v>0.75909653475182948</v>
      </c>
      <c r="H1904" s="114">
        <v>0.44205291009916592</v>
      </c>
      <c r="I1904" s="114">
        <v>0.34370499536222554</v>
      </c>
      <c r="J1904" s="114">
        <v>0.8438863853535119</v>
      </c>
      <c r="K1904" s="44">
        <v>0.23913463694257087</v>
      </c>
      <c r="M1904" s="37">
        <v>902</v>
      </c>
      <c r="N1904" s="114" cm="1">
        <f t="array" ref="N1904:W1904">(TRANSPOSE(MMULT(幕後結果!$AB$37:$AK$46, TRANSPOSE(N903:W903))))</f>
        <v>0.76518686570640926</v>
      </c>
      <c r="O1904" s="114">
        <v>0.61497073908531996</v>
      </c>
      <c r="P1904" s="114">
        <v>0.18212436538902105</v>
      </c>
      <c r="Q1904" s="114">
        <v>0.15908341341339519</v>
      </c>
      <c r="R1904" s="114">
        <v>0.47295398962406088</v>
      </c>
      <c r="S1904" s="114">
        <v>1.7281522477767886</v>
      </c>
      <c r="T1904" s="114">
        <v>1.6676500933125276</v>
      </c>
      <c r="U1904" s="114">
        <v>2.1878807072935746</v>
      </c>
      <c r="V1904" s="114">
        <v>7.5545802161211373E-2</v>
      </c>
      <c r="W1904" s="36">
        <v>0.21166964283049339</v>
      </c>
    </row>
    <row r="1905" spans="1:23" ht="19">
      <c r="A1905" s="81">
        <v>903</v>
      </c>
      <c r="B1905" s="114">
        <v>0.87941470533158705</v>
      </c>
      <c r="C1905" s="114">
        <v>0.24949920492078248</v>
      </c>
      <c r="D1905" s="114">
        <v>0.60749665718586487</v>
      </c>
      <c r="E1905" s="114">
        <v>0.28555399614111177</v>
      </c>
      <c r="F1905" s="114">
        <v>0.28847188255861544</v>
      </c>
      <c r="G1905" s="114">
        <v>0.59878738546726762</v>
      </c>
      <c r="H1905" s="114">
        <v>0.12922443738578893</v>
      </c>
      <c r="I1905" s="114">
        <v>0.65146176832459779</v>
      </c>
      <c r="J1905" s="114">
        <v>0.97296308113540175</v>
      </c>
      <c r="K1905" s="44">
        <v>0.59350444305865624</v>
      </c>
      <c r="M1905" s="37">
        <v>903</v>
      </c>
      <c r="N1905" s="114" cm="1">
        <f t="array" ref="N1905:W1905">(TRANSPOSE(MMULT(幕後結果!$AB$37:$AK$46, TRANSPOSE(N904:W904))))</f>
        <v>0.67182560813544678</v>
      </c>
      <c r="O1905" s="114">
        <v>-0.84869379670875211</v>
      </c>
      <c r="P1905" s="114">
        <v>0.12790532417315201</v>
      </c>
      <c r="Q1905" s="114">
        <v>1.2562589732486211</v>
      </c>
      <c r="R1905" s="114">
        <v>0.9857780134874834</v>
      </c>
      <c r="S1905" s="114">
        <v>0.18021044164464303</v>
      </c>
      <c r="T1905" s="114">
        <v>0.70598291367343158</v>
      </c>
      <c r="U1905" s="114">
        <v>-0.69584363106555525</v>
      </c>
      <c r="V1905" s="114">
        <v>-1.1504605965624632</v>
      </c>
      <c r="W1905" s="36">
        <v>-1.6794384577381058</v>
      </c>
    </row>
    <row r="1906" spans="1:23" ht="19">
      <c r="A1906" s="81">
        <v>904</v>
      </c>
      <c r="B1906" s="114">
        <v>0.31092557450256408</v>
      </c>
      <c r="C1906" s="114">
        <v>0.14961016632353585</v>
      </c>
      <c r="D1906" s="114">
        <v>0.94128398182535222</v>
      </c>
      <c r="E1906" s="114">
        <v>0.22911376633926217</v>
      </c>
      <c r="F1906" s="114">
        <v>5.3086484584133675E-2</v>
      </c>
      <c r="G1906" s="114">
        <v>0.71792796009396298</v>
      </c>
      <c r="H1906" s="114">
        <v>6.4425366216907864E-2</v>
      </c>
      <c r="I1906" s="114">
        <v>0.94098430919968234</v>
      </c>
      <c r="J1906" s="114">
        <v>8.4990656489640548E-2</v>
      </c>
      <c r="K1906" s="44">
        <v>0.25059951542750691</v>
      </c>
      <c r="M1906" s="37">
        <v>904</v>
      </c>
      <c r="N1906" s="114" cm="1">
        <f t="array" ref="N1906:W1906">(TRANSPOSE(MMULT(幕後結果!$AB$37:$AK$46, TRANSPOSE(N905:W905))))</f>
        <v>-4.8069357608138009E-3</v>
      </c>
      <c r="O1906" s="114">
        <v>0.50779536942530501</v>
      </c>
      <c r="P1906" s="114">
        <v>-2.0079015213621969</v>
      </c>
      <c r="Q1906" s="114">
        <v>-2.3016525243291803</v>
      </c>
      <c r="R1906" s="114">
        <v>5.9677560002380226E-4</v>
      </c>
      <c r="S1906" s="114">
        <v>-1.5748088701774012</v>
      </c>
      <c r="T1906" s="114">
        <v>1.8809861468283062</v>
      </c>
      <c r="U1906" s="114">
        <v>-1.1590834445426856</v>
      </c>
      <c r="V1906" s="114">
        <v>-0.85569536802240465</v>
      </c>
      <c r="W1906" s="36">
        <v>-0.82440258852390591</v>
      </c>
    </row>
    <row r="1907" spans="1:23" ht="19">
      <c r="A1907" s="81">
        <v>905</v>
      </c>
      <c r="B1907" s="114">
        <v>8.8159448950360764E-2</v>
      </c>
      <c r="C1907" s="114">
        <v>0.93524846361918046</v>
      </c>
      <c r="D1907" s="114">
        <v>0.12343966481047164</v>
      </c>
      <c r="E1907" s="114">
        <v>0.6768890645307224</v>
      </c>
      <c r="F1907" s="114">
        <v>0.73432150610943014</v>
      </c>
      <c r="G1907" s="114">
        <v>7.7344766948860499E-2</v>
      </c>
      <c r="H1907" s="114">
        <v>0.87143526289984208</v>
      </c>
      <c r="I1907" s="114">
        <v>0.78003627401772002</v>
      </c>
      <c r="J1907" s="114">
        <v>0.39782728610698537</v>
      </c>
      <c r="K1907" s="44">
        <v>0.35320082916564233</v>
      </c>
      <c r="M1907" s="37">
        <v>905</v>
      </c>
      <c r="N1907" s="114" cm="1">
        <f t="array" ref="N1907:W1907">(TRANSPOSE(MMULT(幕後結果!$AB$37:$AK$46, TRANSPOSE(N906:W906))))</f>
        <v>-1.9621980301927808</v>
      </c>
      <c r="O1907" s="114">
        <v>-1.2510221872393623</v>
      </c>
      <c r="P1907" s="114">
        <v>-0.19207109914110621</v>
      </c>
      <c r="Q1907" s="114">
        <v>-0.38222786481603693</v>
      </c>
      <c r="R1907" s="114">
        <v>-1.4841054044996835</v>
      </c>
      <c r="S1907" s="114">
        <v>-7.0158591035665852E-2</v>
      </c>
      <c r="T1907" s="114">
        <v>-0.30136126156872678</v>
      </c>
      <c r="U1907" s="114">
        <v>-1.7476409673381881</v>
      </c>
      <c r="V1907" s="114">
        <v>-0.25238710300126316</v>
      </c>
      <c r="W1907" s="36">
        <v>-1.2546189710203524</v>
      </c>
    </row>
    <row r="1908" spans="1:23" ht="19">
      <c r="A1908" s="81">
        <v>906</v>
      </c>
      <c r="B1908" s="114">
        <v>0.65023462421398626</v>
      </c>
      <c r="C1908" s="114">
        <v>0.14090939726951701</v>
      </c>
      <c r="D1908" s="114">
        <v>0.70318761238865801</v>
      </c>
      <c r="E1908" s="114">
        <v>0.59918867829620215</v>
      </c>
      <c r="F1908" s="114">
        <v>0.51004841914647603</v>
      </c>
      <c r="G1908" s="114">
        <v>0.75070488568419913</v>
      </c>
      <c r="H1908" s="114">
        <v>5.5548777343223943E-2</v>
      </c>
      <c r="I1908" s="114">
        <v>2.118419702872032E-2</v>
      </c>
      <c r="J1908" s="114">
        <v>0.8908861855851764</v>
      </c>
      <c r="K1908" s="44">
        <v>0.47416917094688116</v>
      </c>
      <c r="M1908" s="37">
        <v>906</v>
      </c>
      <c r="N1908" s="114" cm="1">
        <f t="array" ref="N1908:W1908">(TRANSPOSE(MMULT(幕後結果!$AB$37:$AK$46, TRANSPOSE(N907:W907))))</f>
        <v>-8.4607393052747101E-2</v>
      </c>
      <c r="O1908" s="114">
        <v>0.62161682800496565</v>
      </c>
      <c r="P1908" s="114">
        <v>-0.25678258874333093</v>
      </c>
      <c r="Q1908" s="114">
        <v>-0.33240841384500092</v>
      </c>
      <c r="R1908" s="114">
        <v>-0.8962441609850611</v>
      </c>
      <c r="S1908" s="114">
        <v>-0.41158007029388333</v>
      </c>
      <c r="T1908" s="114">
        <v>0.74532839057432099</v>
      </c>
      <c r="U1908" s="114">
        <v>-1.0641602254672209</v>
      </c>
      <c r="V1908" s="114">
        <v>7.6549900451411731E-2</v>
      </c>
      <c r="W1908" s="36">
        <v>-0.80253426969447261</v>
      </c>
    </row>
    <row r="1909" spans="1:23" ht="19">
      <c r="A1909" s="81">
        <v>907</v>
      </c>
      <c r="B1909" s="114">
        <v>0.32434185260126536</v>
      </c>
      <c r="C1909" s="114">
        <v>0.98867875782948289</v>
      </c>
      <c r="D1909" s="114">
        <v>0.4611123656435232</v>
      </c>
      <c r="E1909" s="114">
        <v>0.64741910375155842</v>
      </c>
      <c r="F1909" s="114">
        <v>7.7435204523655932E-2</v>
      </c>
      <c r="G1909" s="114">
        <v>0.35250470520023836</v>
      </c>
      <c r="H1909" s="114">
        <v>0.90880186688319187</v>
      </c>
      <c r="I1909" s="114">
        <v>0.82511766584101176</v>
      </c>
      <c r="J1909" s="114">
        <v>0.24654357447484387</v>
      </c>
      <c r="K1909" s="44">
        <v>0.33961029837218315</v>
      </c>
      <c r="M1909" s="37">
        <v>907</v>
      </c>
      <c r="N1909" s="114" cm="1">
        <f t="array" ref="N1909:W1909">(TRANSPOSE(MMULT(幕後結果!$AB$37:$AK$46, TRANSPOSE(N908:W908))))</f>
        <v>7.9312324817606528E-2</v>
      </c>
      <c r="O1909" s="114">
        <v>2.7991085082302201</v>
      </c>
      <c r="P1909" s="114">
        <v>-0.20143546875975538</v>
      </c>
      <c r="Q1909" s="114">
        <v>1.2516294456717394</v>
      </c>
      <c r="R1909" s="114">
        <v>0.70661783491203689</v>
      </c>
      <c r="S1909" s="114">
        <v>2.3614726920695759</v>
      </c>
      <c r="T1909" s="114">
        <v>-0.39819400002724115</v>
      </c>
      <c r="U1909" s="114">
        <v>0.53035059040409871</v>
      </c>
      <c r="V1909" s="114">
        <v>-0.23088355715659128</v>
      </c>
      <c r="W1909" s="36">
        <v>2.0545241282649691</v>
      </c>
    </row>
    <row r="1910" spans="1:23" ht="19">
      <c r="A1910" s="81">
        <v>908</v>
      </c>
      <c r="B1910" s="114">
        <v>9.8366277339777319E-2</v>
      </c>
      <c r="C1910" s="114">
        <v>0.53487244499110376</v>
      </c>
      <c r="D1910" s="114">
        <v>0.50970080458365774</v>
      </c>
      <c r="E1910" s="114">
        <v>7.9948927791639424E-2</v>
      </c>
      <c r="F1910" s="114">
        <v>0.79097816398268561</v>
      </c>
      <c r="G1910" s="114">
        <v>8.4615361196261896E-2</v>
      </c>
      <c r="H1910" s="114">
        <v>0.88470331612045161</v>
      </c>
      <c r="I1910" s="114">
        <v>0.63885178700842427</v>
      </c>
      <c r="J1910" s="114">
        <v>0.94867401446753186</v>
      </c>
      <c r="K1910" s="44">
        <v>5.2928399741667631E-2</v>
      </c>
      <c r="M1910" s="37">
        <v>908</v>
      </c>
      <c r="N1910" s="114" cm="1">
        <f t="array" ref="N1910:W1910">(TRANSPOSE(MMULT(幕後結果!$AB$37:$AK$46, TRANSPOSE(N909:W909))))</f>
        <v>1.856090162060765</v>
      </c>
      <c r="O1910" s="114">
        <v>0.902024616510676</v>
      </c>
      <c r="P1910" s="114">
        <v>2.2545343022841955</v>
      </c>
      <c r="Q1910" s="114">
        <v>0.81661944220811911</v>
      </c>
      <c r="R1910" s="114">
        <v>2.0311480205264454</v>
      </c>
      <c r="S1910" s="114">
        <v>2.6126915069252816</v>
      </c>
      <c r="T1910" s="114">
        <v>1.5321416624524844</v>
      </c>
      <c r="U1910" s="114">
        <v>1.7922540192452012</v>
      </c>
      <c r="V1910" s="114">
        <v>0.1354094557066331</v>
      </c>
      <c r="W1910" s="36">
        <v>-0.1571097177855596</v>
      </c>
    </row>
    <row r="1911" spans="1:23" ht="19">
      <c r="A1911" s="81">
        <v>909</v>
      </c>
      <c r="B1911" s="114">
        <v>8.5347774216972594E-2</v>
      </c>
      <c r="C1911" s="114">
        <v>0.60261635387698198</v>
      </c>
      <c r="D1911" s="114">
        <v>0.21473240451505848</v>
      </c>
      <c r="E1911" s="114">
        <v>0.31940852854320445</v>
      </c>
      <c r="F1911" s="114">
        <v>0.3859353495891924</v>
      </c>
      <c r="G1911" s="114">
        <v>0.10128200381739272</v>
      </c>
      <c r="H1911" s="114">
        <v>0.12005943328566238</v>
      </c>
      <c r="I1911" s="114">
        <v>0.85138572783115163</v>
      </c>
      <c r="J1911" s="114">
        <v>0.26393317503217473</v>
      </c>
      <c r="K1911" s="44">
        <v>0.53123621892717265</v>
      </c>
      <c r="M1911" s="37">
        <v>909</v>
      </c>
      <c r="N1911" s="114" cm="1">
        <f t="array" ref="N1911:W1911">(TRANSPOSE(MMULT(幕後結果!$AB$37:$AK$46, TRANSPOSE(N910:W910))))</f>
        <v>-0.20300485247958425</v>
      </c>
      <c r="O1911" s="114">
        <v>-0.12467526476660637</v>
      </c>
      <c r="P1911" s="114">
        <v>-1.0794761012200447</v>
      </c>
      <c r="Q1911" s="114">
        <v>0.79726154979651853</v>
      </c>
      <c r="R1911" s="114">
        <v>-0.29338447258139544</v>
      </c>
      <c r="S1911" s="114">
        <v>-0.26603805692807164</v>
      </c>
      <c r="T1911" s="114">
        <v>1.0254247901497886</v>
      </c>
      <c r="U1911" s="114">
        <v>0.94251586291550327</v>
      </c>
      <c r="V1911" s="114">
        <v>-1.4005339933800067</v>
      </c>
      <c r="W1911" s="36">
        <v>-0.30401252897212494</v>
      </c>
    </row>
    <row r="1912" spans="1:23" ht="19">
      <c r="A1912" s="81">
        <v>910</v>
      </c>
      <c r="B1912" s="114">
        <v>0.36644500180843598</v>
      </c>
      <c r="C1912" s="114">
        <v>0.88902537424751649</v>
      </c>
      <c r="D1912" s="114">
        <v>0.66959368139931863</v>
      </c>
      <c r="E1912" s="114">
        <v>0.73417982681598004</v>
      </c>
      <c r="F1912" s="114">
        <v>0.46878842303131463</v>
      </c>
      <c r="G1912" s="114">
        <v>0.46572882807512639</v>
      </c>
      <c r="H1912" s="114">
        <v>0.38095044803050748</v>
      </c>
      <c r="I1912" s="114">
        <v>0.99469296802003604</v>
      </c>
      <c r="J1912" s="114">
        <v>9.3326433192640446E-2</v>
      </c>
      <c r="K1912" s="44">
        <v>0.18615028989961147</v>
      </c>
      <c r="M1912" s="37">
        <v>910</v>
      </c>
      <c r="N1912" s="114" cm="1">
        <f t="array" ref="N1912:W1912">(TRANSPOSE(MMULT(幕後結果!$AB$37:$AK$46, TRANSPOSE(N911:W911))))</f>
        <v>0.65385875229787116</v>
      </c>
      <c r="O1912" s="114">
        <v>-0.10918049618801001</v>
      </c>
      <c r="P1912" s="114">
        <v>0.66763461093000631</v>
      </c>
      <c r="Q1912" s="114">
        <v>-0.13332959679677797</v>
      </c>
      <c r="R1912" s="114">
        <v>0.13402699884298358</v>
      </c>
      <c r="S1912" s="114">
        <v>0.65956789550626294</v>
      </c>
      <c r="T1912" s="114">
        <v>-2.2253718135618834E-2</v>
      </c>
      <c r="U1912" s="114">
        <v>-3.7822768243788399E-2</v>
      </c>
      <c r="V1912" s="114">
        <v>0.39127315211004365</v>
      </c>
      <c r="W1912" s="36">
        <v>-1.4866719529083805</v>
      </c>
    </row>
    <row r="1913" spans="1:23" ht="19">
      <c r="A1913" s="81">
        <v>911</v>
      </c>
      <c r="B1913" s="114">
        <v>0.11510622045390217</v>
      </c>
      <c r="C1913" s="114">
        <v>0.41211195775671516</v>
      </c>
      <c r="D1913" s="114">
        <v>0.65337753861494607</v>
      </c>
      <c r="E1913" s="114">
        <v>0.75160794861817148</v>
      </c>
      <c r="F1913" s="114">
        <v>0.28702953319296709</v>
      </c>
      <c r="G1913" s="114">
        <v>0.11215671331730048</v>
      </c>
      <c r="H1913" s="114">
        <v>0.81822353304206596</v>
      </c>
      <c r="I1913" s="114">
        <v>0.99333367627673796</v>
      </c>
      <c r="J1913" s="114">
        <v>0.50625711262938822</v>
      </c>
      <c r="K1913" s="44">
        <v>0.59394455621262487</v>
      </c>
      <c r="M1913" s="37">
        <v>911</v>
      </c>
      <c r="N1913" s="114" cm="1">
        <f t="array" ref="N1913:W1913">(TRANSPOSE(MMULT(幕後結果!$AB$37:$AK$46, TRANSPOSE(N912:W912))))</f>
        <v>-0.4206246492115428</v>
      </c>
      <c r="O1913" s="114">
        <v>0.28137174978966145</v>
      </c>
      <c r="P1913" s="114">
        <v>0.43219057841392955</v>
      </c>
      <c r="Q1913" s="114">
        <v>1.7908326450743699</v>
      </c>
      <c r="R1913" s="114">
        <v>-0.58029194358039726</v>
      </c>
      <c r="S1913" s="114">
        <v>-0.34900045961958659</v>
      </c>
      <c r="T1913" s="114">
        <v>-0.8989327245425176</v>
      </c>
      <c r="U1913" s="114">
        <v>0.74735736459616531</v>
      </c>
      <c r="V1913" s="114">
        <v>1.0820633144689729</v>
      </c>
      <c r="W1913" s="36">
        <v>-1.7037474567987283</v>
      </c>
    </row>
    <row r="1914" spans="1:23" ht="19">
      <c r="A1914" s="81">
        <v>912</v>
      </c>
      <c r="B1914" s="114">
        <v>0.81232646644510043</v>
      </c>
      <c r="C1914" s="114">
        <v>0.32765473289396252</v>
      </c>
      <c r="D1914" s="114">
        <v>0.23468187269870899</v>
      </c>
      <c r="E1914" s="114">
        <v>0.58517815745437107</v>
      </c>
      <c r="F1914" s="114">
        <v>0.12778932096938989</v>
      </c>
      <c r="G1914" s="114">
        <v>0.1133578184985844</v>
      </c>
      <c r="H1914" s="114">
        <v>0.16975663519855977</v>
      </c>
      <c r="I1914" s="114">
        <v>0.94282685873195837</v>
      </c>
      <c r="J1914" s="114">
        <v>0.45489691273025246</v>
      </c>
      <c r="K1914" s="44">
        <v>0.76522845145323126</v>
      </c>
      <c r="M1914" s="37">
        <v>912</v>
      </c>
      <c r="N1914" s="114" cm="1">
        <f t="array" ref="N1914:W1914">(TRANSPOSE(MMULT(幕後結果!$AB$37:$AK$46, TRANSPOSE(N913:W913))))</f>
        <v>1.9311306483959592</v>
      </c>
      <c r="O1914" s="114">
        <v>0.55283232156840501</v>
      </c>
      <c r="P1914" s="114">
        <v>1.0261722361602976</v>
      </c>
      <c r="Q1914" s="114">
        <v>1.6475725342096363</v>
      </c>
      <c r="R1914" s="114">
        <v>0.64282323323812673</v>
      </c>
      <c r="S1914" s="114">
        <v>0.44210104262729777</v>
      </c>
      <c r="T1914" s="114">
        <v>-0.85956192557513111</v>
      </c>
      <c r="U1914" s="114">
        <v>3.2527929512970353</v>
      </c>
      <c r="V1914" s="114">
        <v>-0.59358605385561558</v>
      </c>
      <c r="W1914" s="36">
        <v>1.5659453446491405</v>
      </c>
    </row>
    <row r="1915" spans="1:23" ht="19">
      <c r="A1915" s="81">
        <v>913</v>
      </c>
      <c r="B1915" s="114">
        <v>0.24780493542025028</v>
      </c>
      <c r="C1915" s="114">
        <v>0.41720637908686342</v>
      </c>
      <c r="D1915" s="114">
        <v>0.77464967004896512</v>
      </c>
      <c r="E1915" s="114">
        <v>0.41360223335722712</v>
      </c>
      <c r="F1915" s="114">
        <v>1.3795073629188526E-2</v>
      </c>
      <c r="G1915" s="114">
        <v>0.6537694090893118</v>
      </c>
      <c r="H1915" s="114">
        <v>8.8288022115710518E-2</v>
      </c>
      <c r="I1915" s="114">
        <v>0.61591321437867896</v>
      </c>
      <c r="J1915" s="114">
        <v>0.33841953460833274</v>
      </c>
      <c r="K1915" s="44">
        <v>0.39223781615940556</v>
      </c>
      <c r="M1915" s="37">
        <v>913</v>
      </c>
      <c r="N1915" s="114" cm="1">
        <f t="array" ref="N1915:W1915">(TRANSPOSE(MMULT(幕後結果!$AB$37:$AK$46, TRANSPOSE(N914:W914))))</f>
        <v>-0.61992999710719687</v>
      </c>
      <c r="O1915" s="114">
        <v>-0.88961063709444943</v>
      </c>
      <c r="P1915" s="114">
        <v>0.77221923363379441</v>
      </c>
      <c r="Q1915" s="114">
        <v>1.3323493883447735</v>
      </c>
      <c r="R1915" s="114">
        <v>-0.51493524003740954</v>
      </c>
      <c r="S1915" s="114">
        <v>-1.3035009528696548</v>
      </c>
      <c r="T1915" s="114">
        <v>0.47184295415445288</v>
      </c>
      <c r="U1915" s="114">
        <v>0.88371463250556181</v>
      </c>
      <c r="V1915" s="114">
        <v>0.66375147251314615</v>
      </c>
      <c r="W1915" s="36">
        <v>-0.54992849032618341</v>
      </c>
    </row>
    <row r="1916" spans="1:23" ht="19">
      <c r="A1916" s="81">
        <v>914</v>
      </c>
      <c r="B1916" s="114">
        <v>0.14536469516849038</v>
      </c>
      <c r="C1916" s="114">
        <v>0.34498897499065917</v>
      </c>
      <c r="D1916" s="114">
        <v>0.70284802097888477</v>
      </c>
      <c r="E1916" s="114">
        <v>0.48085567209022306</v>
      </c>
      <c r="F1916" s="114">
        <v>0.83491426073948327</v>
      </c>
      <c r="G1916" s="114">
        <v>0.64603877731162185</v>
      </c>
      <c r="H1916" s="114">
        <v>0.66089304826207163</v>
      </c>
      <c r="I1916" s="114">
        <v>0.11439440191804984</v>
      </c>
      <c r="J1916" s="114">
        <v>0.48515161516930339</v>
      </c>
      <c r="K1916" s="44">
        <v>0.14487086767863233</v>
      </c>
      <c r="M1916" s="37">
        <v>914</v>
      </c>
      <c r="N1916" s="114" cm="1">
        <f t="array" ref="N1916:W1916">(TRANSPOSE(MMULT(幕後結果!$AB$37:$AK$46, TRANSPOSE(N915:W915))))</f>
        <v>0.75330242343548903</v>
      </c>
      <c r="O1916" s="114">
        <v>-0.74044598416396024</v>
      </c>
      <c r="P1916" s="114">
        <v>-0.83602184182602512</v>
      </c>
      <c r="Q1916" s="114">
        <v>8.1099798203127293E-2</v>
      </c>
      <c r="R1916" s="114">
        <v>-0.10235759729432213</v>
      </c>
      <c r="S1916" s="114">
        <v>0.36311848181693551</v>
      </c>
      <c r="T1916" s="114">
        <v>-0.99501346089569942</v>
      </c>
      <c r="U1916" s="114">
        <v>0.19589218003715125</v>
      </c>
      <c r="V1916" s="114">
        <v>-0.19311250969786176</v>
      </c>
      <c r="W1916" s="36">
        <v>-0.89968780409164095</v>
      </c>
    </row>
    <row r="1917" spans="1:23" ht="19">
      <c r="A1917" s="81">
        <v>915</v>
      </c>
      <c r="B1917" s="114">
        <v>5.6841618462515342E-2</v>
      </c>
      <c r="C1917" s="114">
        <v>0.56219478841242898</v>
      </c>
      <c r="D1917" s="114">
        <v>0.34862482670913564</v>
      </c>
      <c r="E1917" s="114">
        <v>0.52250011823803666</v>
      </c>
      <c r="F1917" s="114">
        <v>0.89188491481929799</v>
      </c>
      <c r="G1917" s="114">
        <v>0.36990287104248409</v>
      </c>
      <c r="H1917" s="114">
        <v>0.84192838123351788</v>
      </c>
      <c r="I1917" s="114">
        <v>0.8367741127799011</v>
      </c>
      <c r="J1917" s="114">
        <v>0.39439704689851718</v>
      </c>
      <c r="K1917" s="44">
        <v>0.8230656692857119</v>
      </c>
      <c r="M1917" s="37">
        <v>915</v>
      </c>
      <c r="N1917" s="114" cm="1">
        <f t="array" ref="N1917:W1917">(TRANSPOSE(MMULT(幕後結果!$AB$37:$AK$46, TRANSPOSE(N916:W916))))</f>
        <v>0.5666258737216735</v>
      </c>
      <c r="O1917" s="114">
        <v>-0.38854218747216063</v>
      </c>
      <c r="P1917" s="114">
        <v>0.97016039871780735</v>
      </c>
      <c r="Q1917" s="114">
        <v>1.1640367899295727</v>
      </c>
      <c r="R1917" s="114">
        <v>0.495723293482766</v>
      </c>
      <c r="S1917" s="114">
        <v>0.34145094686098226</v>
      </c>
      <c r="T1917" s="114">
        <v>-0.86312336345836693</v>
      </c>
      <c r="U1917" s="114">
        <v>2.1313611881022041</v>
      </c>
      <c r="V1917" s="114">
        <v>2.2986218870726338</v>
      </c>
      <c r="W1917" s="36">
        <v>0.91399212218810577</v>
      </c>
    </row>
    <row r="1918" spans="1:23" ht="19">
      <c r="A1918" s="81">
        <v>916</v>
      </c>
      <c r="B1918" s="114">
        <v>0.46377429148412852</v>
      </c>
      <c r="C1918" s="114">
        <v>0.49499032298663859</v>
      </c>
      <c r="D1918" s="114">
        <v>0.82780284013229655</v>
      </c>
      <c r="E1918" s="114">
        <v>0.61220237440205616</v>
      </c>
      <c r="F1918" s="114">
        <v>0.1054525095334844</v>
      </c>
      <c r="G1918" s="114">
        <v>0.11767461579495553</v>
      </c>
      <c r="H1918" s="114">
        <v>0.7877388445580511</v>
      </c>
      <c r="I1918" s="114">
        <v>6.1635594872344601E-2</v>
      </c>
      <c r="J1918" s="114">
        <v>0.85652389415543495</v>
      </c>
      <c r="K1918" s="44">
        <v>0.19559746897884622</v>
      </c>
      <c r="M1918" s="37">
        <v>916</v>
      </c>
      <c r="N1918" s="114" cm="1">
        <f t="array" ref="N1918:W1918">(TRANSPOSE(MMULT(幕後結果!$AB$37:$AK$46, TRANSPOSE(N917:W917))))</f>
        <v>-0.88527316787197941</v>
      </c>
      <c r="O1918" s="114">
        <v>0.53892763258532506</v>
      </c>
      <c r="P1918" s="114">
        <v>-1.9487524639127409</v>
      </c>
      <c r="Q1918" s="114">
        <v>-0.49305471907182802</v>
      </c>
      <c r="R1918" s="114">
        <v>8.9351864343614029E-2</v>
      </c>
      <c r="S1918" s="114">
        <v>0.50535657477841189</v>
      </c>
      <c r="T1918" s="114">
        <v>-0.86841681050387409</v>
      </c>
      <c r="U1918" s="114">
        <v>-0.26621344180448059</v>
      </c>
      <c r="V1918" s="114">
        <v>-1.1312315276295444</v>
      </c>
      <c r="W1918" s="36">
        <v>1.4285296127132419E-2</v>
      </c>
    </row>
    <row r="1919" spans="1:23" ht="19">
      <c r="A1919" s="81">
        <v>917</v>
      </c>
      <c r="B1919" s="114">
        <v>0.63392781148188471</v>
      </c>
      <c r="C1919" s="114">
        <v>0.25629557788972823</v>
      </c>
      <c r="D1919" s="114">
        <v>0.56777705970441295</v>
      </c>
      <c r="E1919" s="114">
        <v>0.19252297731738133</v>
      </c>
      <c r="F1919" s="114">
        <v>0.51683229517566787</v>
      </c>
      <c r="G1919" s="114">
        <v>0.3798149889103648</v>
      </c>
      <c r="H1919" s="114">
        <v>0.45658425487764287</v>
      </c>
      <c r="I1919" s="114">
        <v>0.59409668670093985</v>
      </c>
      <c r="J1919" s="114">
        <v>3.9585931331301616E-2</v>
      </c>
      <c r="K1919" s="44">
        <v>0.74251033057690696</v>
      </c>
      <c r="M1919" s="37">
        <v>917</v>
      </c>
      <c r="N1919" s="114" cm="1">
        <f t="array" ref="N1919:W1919">(TRANSPOSE(MMULT(幕後結果!$AB$37:$AK$46, TRANSPOSE(N918:W918))))</f>
        <v>0.6329118543032356</v>
      </c>
      <c r="O1919" s="114">
        <v>-7.2738784966894413E-2</v>
      </c>
      <c r="P1919" s="114">
        <v>0.21881833337235776</v>
      </c>
      <c r="Q1919" s="114">
        <v>0.1759094125081701</v>
      </c>
      <c r="R1919" s="114">
        <v>1.2122077195429442</v>
      </c>
      <c r="S1919" s="114">
        <v>0.66898999714239649</v>
      </c>
      <c r="T1919" s="114">
        <v>2.5334274294093042</v>
      </c>
      <c r="U1919" s="114">
        <v>0.48046910870614185</v>
      </c>
      <c r="V1919" s="114">
        <v>1.0460258338715422</v>
      </c>
      <c r="W1919" s="36">
        <v>-7.292069122913436E-2</v>
      </c>
    </row>
    <row r="1920" spans="1:23" ht="19">
      <c r="A1920" s="81">
        <v>918</v>
      </c>
      <c r="B1920" s="114">
        <v>0.42674079541681675</v>
      </c>
      <c r="C1920" s="114">
        <v>0.15249034004448592</v>
      </c>
      <c r="D1920" s="114">
        <v>0.62678991623686287</v>
      </c>
      <c r="E1920" s="114">
        <v>0.35051267002631126</v>
      </c>
      <c r="F1920" s="114">
        <v>0.8011726131198218</v>
      </c>
      <c r="G1920" s="114">
        <v>2.7670741145078281E-3</v>
      </c>
      <c r="H1920" s="114">
        <v>0.39018077974692766</v>
      </c>
      <c r="I1920" s="114">
        <v>0.15299526888777981</v>
      </c>
      <c r="J1920" s="114">
        <v>0.65168957618674028</v>
      </c>
      <c r="K1920" s="44">
        <v>0.84649572959343145</v>
      </c>
      <c r="M1920" s="37">
        <v>918</v>
      </c>
      <c r="N1920" s="114" cm="1">
        <f t="array" ref="N1920:W1920">(TRANSPOSE(MMULT(幕後結果!$AB$37:$AK$46, TRANSPOSE(N919:W919))))</f>
        <v>-0.65742389791993372</v>
      </c>
      <c r="O1920" s="114">
        <v>0.1987486469308628</v>
      </c>
      <c r="P1920" s="114">
        <v>0.37444699513316837</v>
      </c>
      <c r="Q1920" s="114">
        <v>2.9208960899172132E-2</v>
      </c>
      <c r="R1920" s="114">
        <v>0.44333781535228572</v>
      </c>
      <c r="S1920" s="114">
        <v>0.21300801368616573</v>
      </c>
      <c r="T1920" s="114">
        <v>0.68184464213376716</v>
      </c>
      <c r="U1920" s="114">
        <v>-0.48476208235913448</v>
      </c>
      <c r="V1920" s="114">
        <v>1.8731972788065916</v>
      </c>
      <c r="W1920" s="36">
        <v>1.119101598892978</v>
      </c>
    </row>
    <row r="1921" spans="1:23" ht="19">
      <c r="A1921" s="81">
        <v>919</v>
      </c>
      <c r="B1921" s="114">
        <v>0.62392693820037981</v>
      </c>
      <c r="C1921" s="114">
        <v>9.5190233196442042E-2</v>
      </c>
      <c r="D1921" s="114">
        <v>0.43591765589827203</v>
      </c>
      <c r="E1921" s="114">
        <v>8.1418234250814514E-2</v>
      </c>
      <c r="F1921" s="114">
        <v>0.36781983946991548</v>
      </c>
      <c r="G1921" s="114">
        <v>0.55323354563253657</v>
      </c>
      <c r="H1921" s="114">
        <v>0.55197403731495798</v>
      </c>
      <c r="I1921" s="114">
        <v>0.10728822610957711</v>
      </c>
      <c r="J1921" s="114">
        <v>9.2049299809757956E-2</v>
      </c>
      <c r="K1921" s="44">
        <v>0.14039191440131371</v>
      </c>
      <c r="M1921" s="37">
        <v>919</v>
      </c>
      <c r="N1921" s="114" cm="1">
        <f t="array" ref="N1921:W1921">(TRANSPOSE(MMULT(幕後結果!$AB$37:$AK$46, TRANSPOSE(N920:W920))))</f>
        <v>0.83928789256951386</v>
      </c>
      <c r="O1921" s="114">
        <v>-1.4099185686064351</v>
      </c>
      <c r="P1921" s="114">
        <v>-6.5629419988231186E-2</v>
      </c>
      <c r="Q1921" s="114">
        <v>-0.42391183385684361</v>
      </c>
      <c r="R1921" s="114">
        <v>-9.8997739006968732E-2</v>
      </c>
      <c r="S1921" s="114">
        <v>-0.28889753583433653</v>
      </c>
      <c r="T1921" s="114">
        <v>-5.0864493376119868E-3</v>
      </c>
      <c r="U1921" s="114">
        <v>-0.16175955102358219</v>
      </c>
      <c r="V1921" s="114">
        <v>-0.15826040133849539</v>
      </c>
      <c r="W1921" s="36">
        <v>-2.0248164022699258</v>
      </c>
    </row>
    <row r="1922" spans="1:23" ht="19">
      <c r="A1922" s="81">
        <v>920</v>
      </c>
      <c r="B1922" s="114">
        <v>0.6589469587394623</v>
      </c>
      <c r="C1922" s="114">
        <v>0.89531738157769603</v>
      </c>
      <c r="D1922" s="114">
        <v>5.645163060036662E-2</v>
      </c>
      <c r="E1922" s="114">
        <v>0.23031109094858881</v>
      </c>
      <c r="F1922" s="114">
        <v>0.80088343789346639</v>
      </c>
      <c r="G1922" s="114">
        <v>0.29158970853295951</v>
      </c>
      <c r="H1922" s="114">
        <v>8.6949362612787073E-2</v>
      </c>
      <c r="I1922" s="114">
        <v>0.2741760114513685</v>
      </c>
      <c r="J1922" s="114">
        <v>0.83454851551709441</v>
      </c>
      <c r="K1922" s="44">
        <v>0.82448925281955132</v>
      </c>
      <c r="M1922" s="37">
        <v>920</v>
      </c>
      <c r="N1922" s="114" cm="1">
        <f t="array" ref="N1922:W1922">(TRANSPOSE(MMULT(幕後結果!$AB$37:$AK$46, TRANSPOSE(N921:W921))))</f>
        <v>1.1281278908841075</v>
      </c>
      <c r="O1922" s="114">
        <v>-0.27192833325919452</v>
      </c>
      <c r="P1922" s="114">
        <v>1.4476065410004255</v>
      </c>
      <c r="Q1922" s="114">
        <v>0.25373770293539194</v>
      </c>
      <c r="R1922" s="114">
        <v>-6.7892568741824699E-2</v>
      </c>
      <c r="S1922" s="114">
        <v>-0.55768744310800922</v>
      </c>
      <c r="T1922" s="114">
        <v>0.78144341446353249</v>
      </c>
      <c r="U1922" s="114">
        <v>6.0263122919143708E-2</v>
      </c>
      <c r="V1922" s="114">
        <v>0.22767040286101728</v>
      </c>
      <c r="W1922" s="36">
        <v>-1.4904040022109988</v>
      </c>
    </row>
    <row r="1923" spans="1:23" ht="19">
      <c r="A1923" s="81">
        <v>921</v>
      </c>
      <c r="B1923" s="114">
        <v>0.95684135013858529</v>
      </c>
      <c r="C1923" s="114">
        <v>0.42497194076859701</v>
      </c>
      <c r="D1923" s="114">
        <v>0.18422957579311872</v>
      </c>
      <c r="E1923" s="114">
        <v>0.20948649112485729</v>
      </c>
      <c r="F1923" s="114">
        <v>0.62567020385049354</v>
      </c>
      <c r="G1923" s="114">
        <v>0.49135400114776817</v>
      </c>
      <c r="H1923" s="114">
        <v>0.99916137770335922</v>
      </c>
      <c r="I1923" s="114">
        <v>0.30679064892653307</v>
      </c>
      <c r="J1923" s="114">
        <v>0.97588809814139443</v>
      </c>
      <c r="K1923" s="44">
        <v>0.35567820308189169</v>
      </c>
      <c r="M1923" s="37">
        <v>921</v>
      </c>
      <c r="N1923" s="114" cm="1">
        <f t="array" ref="N1923:W1923">(TRANSPOSE(MMULT(幕後結果!$AB$37:$AK$46, TRANSPOSE(N922:W922))))</f>
        <v>-0.91633940909936118</v>
      </c>
      <c r="O1923" s="114">
        <v>-1.3275538680524894</v>
      </c>
      <c r="P1923" s="114">
        <v>-0.89298601564385505</v>
      </c>
      <c r="Q1923" s="114">
        <v>0.41064259988748741</v>
      </c>
      <c r="R1923" s="114">
        <v>-0.53346049141445206</v>
      </c>
      <c r="S1923" s="114">
        <v>0.63184713974068041</v>
      </c>
      <c r="T1923" s="114">
        <v>-0.95408293416665924</v>
      </c>
      <c r="U1923" s="114">
        <v>0.54511497726543268</v>
      </c>
      <c r="V1923" s="114">
        <v>-1.3339947303365274</v>
      </c>
      <c r="W1923" s="36">
        <v>-2.6715938166619475</v>
      </c>
    </row>
    <row r="1924" spans="1:23" ht="19">
      <c r="A1924" s="81">
        <v>922</v>
      </c>
      <c r="B1924" s="114">
        <v>0.11930464135996854</v>
      </c>
      <c r="C1924" s="114">
        <v>0.9087093538698765</v>
      </c>
      <c r="D1924" s="114">
        <v>0.22461841596118526</v>
      </c>
      <c r="E1924" s="114">
        <v>0.84834298993462665</v>
      </c>
      <c r="F1924" s="114">
        <v>0.18637358784354063</v>
      </c>
      <c r="G1924" s="114">
        <v>0.19089383191002218</v>
      </c>
      <c r="H1924" s="114">
        <v>0.74286473772512673</v>
      </c>
      <c r="I1924" s="114">
        <v>0.94678900890990603</v>
      </c>
      <c r="J1924" s="114">
        <v>0.79346926291449504</v>
      </c>
      <c r="K1924" s="44">
        <v>0.14513096677873283</v>
      </c>
      <c r="M1924" s="37">
        <v>922</v>
      </c>
      <c r="N1924" s="114" cm="1">
        <f t="array" ref="N1924:W1924">(TRANSPOSE(MMULT(幕後結果!$AB$37:$AK$46, TRANSPOSE(N923:W923))))</f>
        <v>0.22034274256966921</v>
      </c>
      <c r="O1924" s="114">
        <v>-0.27470486413659828</v>
      </c>
      <c r="P1924" s="114">
        <v>-1.5948823912121799</v>
      </c>
      <c r="Q1924" s="114">
        <v>-1.7368701402832314</v>
      </c>
      <c r="R1924" s="114">
        <v>0.49659461290624074</v>
      </c>
      <c r="S1924" s="114">
        <v>6.3382178177952497E-2</v>
      </c>
      <c r="T1924" s="114">
        <v>1.2298414391794785</v>
      </c>
      <c r="U1924" s="114">
        <v>-1.0366590110798521</v>
      </c>
      <c r="V1924" s="114">
        <v>0.21135206854063154</v>
      </c>
      <c r="W1924" s="36">
        <v>-0.78636096033125513</v>
      </c>
    </row>
    <row r="1925" spans="1:23" ht="19">
      <c r="A1925" s="81">
        <v>923</v>
      </c>
      <c r="B1925" s="114">
        <v>8.7194722671253944E-2</v>
      </c>
      <c r="C1925" s="114">
        <v>0.30862982642015035</v>
      </c>
      <c r="D1925" s="114">
        <v>0.76552764756974079</v>
      </c>
      <c r="E1925" s="114">
        <v>0.63946061546683741</v>
      </c>
      <c r="F1925" s="114">
        <v>0.70350693273997722</v>
      </c>
      <c r="G1925" s="114">
        <v>0.79370938235085231</v>
      </c>
      <c r="H1925" s="114">
        <v>0.37734540981986298</v>
      </c>
      <c r="I1925" s="114">
        <v>0.73231373486847873</v>
      </c>
      <c r="J1925" s="114">
        <v>0.46392862590505857</v>
      </c>
      <c r="K1925" s="44">
        <v>0.85425177499651883</v>
      </c>
      <c r="M1925" s="37">
        <v>923</v>
      </c>
      <c r="N1925" s="114" cm="1">
        <f t="array" ref="N1925:W1925">(TRANSPOSE(MMULT(幕後結果!$AB$37:$AK$46, TRANSPOSE(N924:W924))))</f>
        <v>-1.116130567080172</v>
      </c>
      <c r="O1925" s="114">
        <v>-0.32022680479030885</v>
      </c>
      <c r="P1925" s="114">
        <v>0.87493447525876644</v>
      </c>
      <c r="Q1925" s="114">
        <v>-6.3430614034253541E-2</v>
      </c>
      <c r="R1925" s="114">
        <v>-9.8574388548544084E-2</v>
      </c>
      <c r="S1925" s="114">
        <v>-6.1309460148429333E-3</v>
      </c>
      <c r="T1925" s="114">
        <v>-0.45467600367273703</v>
      </c>
      <c r="U1925" s="114">
        <v>-0.24026937384961058</v>
      </c>
      <c r="V1925" s="114">
        <v>-1.3038604327145451</v>
      </c>
      <c r="W1925" s="36">
        <v>-1.6414262366889418</v>
      </c>
    </row>
    <row r="1926" spans="1:23" ht="19">
      <c r="A1926" s="81">
        <v>924</v>
      </c>
      <c r="B1926" s="114">
        <v>0.31598166877279499</v>
      </c>
      <c r="C1926" s="114">
        <v>0.18667458710017648</v>
      </c>
      <c r="D1926" s="114">
        <v>0.46262706784318985</v>
      </c>
      <c r="E1926" s="114">
        <v>0.33993571267657541</v>
      </c>
      <c r="F1926" s="114">
        <v>0.15438114553623539</v>
      </c>
      <c r="G1926" s="114">
        <v>4.8365474456885771E-2</v>
      </c>
      <c r="H1926" s="114">
        <v>0.67620016063424249</v>
      </c>
      <c r="I1926" s="114">
        <v>0.11954986590517613</v>
      </c>
      <c r="J1926" s="114">
        <v>4.5559446282599447E-2</v>
      </c>
      <c r="K1926" s="44">
        <v>0.47410610462572778</v>
      </c>
      <c r="M1926" s="37">
        <v>924</v>
      </c>
      <c r="N1926" s="114" cm="1">
        <f t="array" ref="N1926:W1926">(TRANSPOSE(MMULT(幕後結果!$AB$37:$AK$46, TRANSPOSE(N925:W925))))</f>
        <v>-2.1694246653946387</v>
      </c>
      <c r="O1926" s="114">
        <v>-0.87613279064161254</v>
      </c>
      <c r="P1926" s="114">
        <v>-3.2871111513111089</v>
      </c>
      <c r="Q1926" s="114">
        <v>-1.5187846127248834</v>
      </c>
      <c r="R1926" s="114">
        <v>-0.51715183502034046</v>
      </c>
      <c r="S1926" s="114">
        <v>-1.7360522014090005</v>
      </c>
      <c r="T1926" s="114">
        <v>-0.66566859007194101</v>
      </c>
      <c r="U1926" s="114">
        <v>-2.7792552817966563</v>
      </c>
      <c r="V1926" s="114">
        <v>-5.8998317303133374E-2</v>
      </c>
      <c r="W1926" s="36">
        <v>1.0637497246292593E-2</v>
      </c>
    </row>
    <row r="1927" spans="1:23" ht="19">
      <c r="A1927" s="81">
        <v>925</v>
      </c>
      <c r="B1927" s="114">
        <v>0.12229935636954758</v>
      </c>
      <c r="C1927" s="114">
        <v>0.50000822234417441</v>
      </c>
      <c r="D1927" s="114">
        <v>0.16770349741186408</v>
      </c>
      <c r="E1927" s="114">
        <v>0.86857724615094867</v>
      </c>
      <c r="F1927" s="114">
        <v>0.28932013271290469</v>
      </c>
      <c r="G1927" s="114">
        <v>0.77519768043317328</v>
      </c>
      <c r="H1927" s="114">
        <v>0.14347806208434344</v>
      </c>
      <c r="I1927" s="114">
        <v>0.13180941336928975</v>
      </c>
      <c r="J1927" s="114">
        <v>0.13871864084981578</v>
      </c>
      <c r="K1927" s="44">
        <v>0.18881640728542348</v>
      </c>
      <c r="M1927" s="37">
        <v>925</v>
      </c>
      <c r="N1927" s="114" cm="1">
        <f t="array" ref="N1927:W1927">(TRANSPOSE(MMULT(幕後結果!$AB$37:$AK$46, TRANSPOSE(N926:W926))))</f>
        <v>2.1905542527993798</v>
      </c>
      <c r="O1927" s="114">
        <v>-1.7897185385407413</v>
      </c>
      <c r="P1927" s="114">
        <v>1.4331571366807991</v>
      </c>
      <c r="Q1927" s="114">
        <v>3.6374044693546673E-2</v>
      </c>
      <c r="R1927" s="114">
        <v>0.66837986777155789</v>
      </c>
      <c r="S1927" s="114">
        <v>-1.1522512210290188</v>
      </c>
      <c r="T1927" s="114">
        <v>-0.38995372045766818</v>
      </c>
      <c r="U1927" s="114">
        <v>7.8156158191069608E-2</v>
      </c>
      <c r="V1927" s="114">
        <v>1.6841251283706673</v>
      </c>
      <c r="W1927" s="36">
        <v>0.43415503680872808</v>
      </c>
    </row>
    <row r="1928" spans="1:23" ht="19">
      <c r="A1928" s="81">
        <v>926</v>
      </c>
      <c r="B1928" s="114">
        <v>0.20208252455091302</v>
      </c>
      <c r="C1928" s="114">
        <v>0.21944909264794887</v>
      </c>
      <c r="D1928" s="114">
        <v>0.76331264574609103</v>
      </c>
      <c r="E1928" s="114">
        <v>0.82899455752876294</v>
      </c>
      <c r="F1928" s="114">
        <v>0.34159549729081817</v>
      </c>
      <c r="G1928" s="114">
        <v>0.31294328697592833</v>
      </c>
      <c r="H1928" s="114">
        <v>0.55305430438735437</v>
      </c>
      <c r="I1928" s="114">
        <v>0.31050344135115315</v>
      </c>
      <c r="J1928" s="114">
        <v>0.98912024807917009</v>
      </c>
      <c r="K1928" s="44">
        <v>0.9031161592697361</v>
      </c>
      <c r="M1928" s="37">
        <v>926</v>
      </c>
      <c r="N1928" s="114" cm="1">
        <f t="array" ref="N1928:W1928">(TRANSPOSE(MMULT(幕後結果!$AB$37:$AK$46, TRANSPOSE(N927:W927))))</f>
        <v>-2.579139464165903E-3</v>
      </c>
      <c r="O1928" s="114">
        <v>-1.4046052756105918</v>
      </c>
      <c r="P1928" s="114">
        <v>0.34716055678488866</v>
      </c>
      <c r="Q1928" s="114">
        <v>-0.19136165591602697</v>
      </c>
      <c r="R1928" s="114">
        <v>-0.95739064787676742</v>
      </c>
      <c r="S1928" s="114">
        <v>1.8180638861077281</v>
      </c>
      <c r="T1928" s="114">
        <v>2.2009131884426592</v>
      </c>
      <c r="U1928" s="114">
        <v>0.62672624750405626</v>
      </c>
      <c r="V1928" s="114">
        <v>-1.1085008481011673</v>
      </c>
      <c r="W1928" s="36">
        <v>-0.30577960732652582</v>
      </c>
    </row>
    <row r="1929" spans="1:23" ht="19">
      <c r="A1929" s="81">
        <v>927</v>
      </c>
      <c r="B1929" s="114">
        <v>0.34468375726110878</v>
      </c>
      <c r="C1929" s="114">
        <v>0.91842872365556771</v>
      </c>
      <c r="D1929" s="114">
        <v>0.7526368777267487</v>
      </c>
      <c r="E1929" s="114">
        <v>0.95764257304790101</v>
      </c>
      <c r="F1929" s="114">
        <v>0.37274174426704754</v>
      </c>
      <c r="G1929" s="114">
        <v>0.83701061235149266</v>
      </c>
      <c r="H1929" s="114">
        <v>0.91674404657672048</v>
      </c>
      <c r="I1929" s="114">
        <v>0.67872972289823474</v>
      </c>
      <c r="J1929" s="114">
        <v>0.45720195844730949</v>
      </c>
      <c r="K1929" s="44">
        <v>9.3478627959317606E-2</v>
      </c>
      <c r="M1929" s="37">
        <v>927</v>
      </c>
      <c r="N1929" s="114" cm="1">
        <f t="array" ref="N1929:W1929">(TRANSPOSE(MMULT(幕後結果!$AB$37:$AK$46, TRANSPOSE(N928:W928))))</f>
        <v>0.42556529996765502</v>
      </c>
      <c r="O1929" s="114">
        <v>-5.2193770822898486E-2</v>
      </c>
      <c r="P1929" s="114">
        <v>1.054317840172597</v>
      </c>
      <c r="Q1929" s="114">
        <v>0.13019299948141524</v>
      </c>
      <c r="R1929" s="114">
        <v>-0.3218446898203029</v>
      </c>
      <c r="S1929" s="114">
        <v>1.0210848386465523</v>
      </c>
      <c r="T1929" s="114">
        <v>1.0255928109670103</v>
      </c>
      <c r="U1929" s="114">
        <v>1.3971737782476619</v>
      </c>
      <c r="V1929" s="114">
        <v>-7.4755327602469016E-2</v>
      </c>
      <c r="W1929" s="36">
        <v>-2.1233905720752511E-2</v>
      </c>
    </row>
    <row r="1930" spans="1:23" ht="19">
      <c r="A1930" s="81">
        <v>928</v>
      </c>
      <c r="B1930" s="114">
        <v>0.37872047283459409</v>
      </c>
      <c r="C1930" s="114">
        <v>0.93408620749729665</v>
      </c>
      <c r="D1930" s="114">
        <v>6.1498525046823627E-3</v>
      </c>
      <c r="E1930" s="114">
        <v>0.73738743487610914</v>
      </c>
      <c r="F1930" s="114">
        <v>0.21312151476694408</v>
      </c>
      <c r="G1930" s="114">
        <v>0.87054920209458175</v>
      </c>
      <c r="H1930" s="114">
        <v>0.59341941108297824</v>
      </c>
      <c r="I1930" s="114">
        <v>0.94872501095269879</v>
      </c>
      <c r="J1930" s="114">
        <v>0.86571030724132814</v>
      </c>
      <c r="K1930" s="44">
        <v>0.10274953261732001</v>
      </c>
      <c r="M1930" s="37">
        <v>928</v>
      </c>
      <c r="N1930" s="114" cm="1">
        <f t="array" ref="N1930:W1930">(TRANSPOSE(MMULT(幕後結果!$AB$37:$AK$46, TRANSPOSE(N929:W929))))</f>
        <v>0.52193664634298842</v>
      </c>
      <c r="O1930" s="114">
        <v>-1.2787328523103099</v>
      </c>
      <c r="P1930" s="114">
        <v>-0.63281905498212354</v>
      </c>
      <c r="Q1930" s="114">
        <v>-2.1292587544395696</v>
      </c>
      <c r="R1930" s="114">
        <v>-0.71914604938824744</v>
      </c>
      <c r="S1930" s="114">
        <v>2.1451301380565662</v>
      </c>
      <c r="T1930" s="114">
        <v>-1.3438986050127295</v>
      </c>
      <c r="U1930" s="114">
        <v>-0.75148046335137675</v>
      </c>
      <c r="V1930" s="114">
        <v>0.18757138246793398</v>
      </c>
      <c r="W1930" s="36">
        <v>0.53639697605631387</v>
      </c>
    </row>
    <row r="1931" spans="1:23" ht="19">
      <c r="A1931" s="81">
        <v>929</v>
      </c>
      <c r="B1931" s="114">
        <v>0.42777639248941624</v>
      </c>
      <c r="C1931" s="114">
        <v>0.28876201073592056</v>
      </c>
      <c r="D1931" s="114">
        <v>0.73380342148475508</v>
      </c>
      <c r="E1931" s="114">
        <v>0.87073214651523756</v>
      </c>
      <c r="F1931" s="114">
        <v>0.2499419610722482</v>
      </c>
      <c r="G1931" s="114">
        <v>0.38169992135891939</v>
      </c>
      <c r="H1931" s="114">
        <v>0.57593526427104225</v>
      </c>
      <c r="I1931" s="114">
        <v>0.12366600736588351</v>
      </c>
      <c r="J1931" s="114">
        <v>0.27014324696766345</v>
      </c>
      <c r="K1931" s="44">
        <v>0.57242996525852385</v>
      </c>
      <c r="M1931" s="37">
        <v>929</v>
      </c>
      <c r="N1931" s="114" cm="1">
        <f t="array" ref="N1931:W1931">(TRANSPOSE(MMULT(幕後結果!$AB$37:$AK$46, TRANSPOSE(N930:W930))))</f>
        <v>1.6487061215673595</v>
      </c>
      <c r="O1931" s="114">
        <v>-2.0639966958139015</v>
      </c>
      <c r="P1931" s="114">
        <v>0.60605924541775713</v>
      </c>
      <c r="Q1931" s="114">
        <v>-9.7621604930427042E-2</v>
      </c>
      <c r="R1931" s="114">
        <v>2.5074064777072911</v>
      </c>
      <c r="S1931" s="114">
        <v>1.7067728743138737</v>
      </c>
      <c r="T1931" s="114">
        <v>5.4717678279490825E-2</v>
      </c>
      <c r="U1931" s="114">
        <v>-0.32742431441622311</v>
      </c>
      <c r="V1931" s="114">
        <v>0.62314735640907926</v>
      </c>
      <c r="W1931" s="36">
        <v>-0.83894516561560151</v>
      </c>
    </row>
    <row r="1932" spans="1:23" ht="19">
      <c r="A1932" s="81">
        <v>930</v>
      </c>
      <c r="B1932" s="114">
        <v>0.32871926612223534</v>
      </c>
      <c r="C1932" s="114">
        <v>4.8501018159329945E-2</v>
      </c>
      <c r="D1932" s="114">
        <v>0.20470638434078103</v>
      </c>
      <c r="E1932" s="114">
        <v>0.116296095845704</v>
      </c>
      <c r="F1932" s="114">
        <v>0.21047025225016336</v>
      </c>
      <c r="G1932" s="114">
        <v>5.2550749470357649E-2</v>
      </c>
      <c r="H1932" s="114">
        <v>0.73689428307593752</v>
      </c>
      <c r="I1932" s="114">
        <v>0.81191569763475879</v>
      </c>
      <c r="J1932" s="114">
        <v>0.64385054673130604</v>
      </c>
      <c r="K1932" s="44">
        <v>0.65636079810627712</v>
      </c>
      <c r="M1932" s="37">
        <v>930</v>
      </c>
      <c r="N1932" s="114" cm="1">
        <f t="array" ref="N1932:W1932">(TRANSPOSE(MMULT(幕後結果!$AB$37:$AK$46, TRANSPOSE(N931:W931))))</f>
        <v>0.43474096682124008</v>
      </c>
      <c r="O1932" s="114">
        <v>1.5144347347085301</v>
      </c>
      <c r="P1932" s="114">
        <v>-0.27150313431656553</v>
      </c>
      <c r="Q1932" s="114">
        <v>-0.66492229452394414</v>
      </c>
      <c r="R1932" s="114">
        <v>2.1037015777423496</v>
      </c>
      <c r="S1932" s="114">
        <v>0.67244216738482621</v>
      </c>
      <c r="T1932" s="114">
        <v>2.2524914239948686</v>
      </c>
      <c r="U1932" s="114">
        <v>0.39024635231501847</v>
      </c>
      <c r="V1932" s="114">
        <v>0.76786410584657561</v>
      </c>
      <c r="W1932" s="36">
        <v>0.22353646679658745</v>
      </c>
    </row>
    <row r="1933" spans="1:23" ht="19">
      <c r="A1933" s="81">
        <v>931</v>
      </c>
      <c r="B1933" s="114">
        <v>0.48956703486064401</v>
      </c>
      <c r="C1933" s="114">
        <v>0.14656646220635494</v>
      </c>
      <c r="D1933" s="114">
        <v>0.50041831820083127</v>
      </c>
      <c r="E1933" s="114">
        <v>0.63566370850530096</v>
      </c>
      <c r="F1933" s="114">
        <v>0.56505839486491993</v>
      </c>
      <c r="G1933" s="114">
        <v>0.86615630835900448</v>
      </c>
      <c r="H1933" s="114">
        <v>0.43738065636580492</v>
      </c>
      <c r="I1933" s="114">
        <v>0.22218993437868284</v>
      </c>
      <c r="J1933" s="114">
        <v>0.32913520358195925</v>
      </c>
      <c r="K1933" s="44">
        <v>0.63674241608151538</v>
      </c>
      <c r="M1933" s="37">
        <v>931</v>
      </c>
      <c r="N1933" s="114" cm="1">
        <f t="array" ref="N1933:W1933">(TRANSPOSE(MMULT(幕後結果!$AB$37:$AK$46, TRANSPOSE(N932:W932))))</f>
        <v>0.1399261960415627</v>
      </c>
      <c r="O1933" s="114">
        <v>-1.0666222208644585</v>
      </c>
      <c r="P1933" s="114">
        <v>1.5017604666565201</v>
      </c>
      <c r="Q1933" s="114">
        <v>4.1904293146651478E-2</v>
      </c>
      <c r="R1933" s="114">
        <v>1.3782725867571861</v>
      </c>
      <c r="S1933" s="114">
        <v>0.28992483145404513</v>
      </c>
      <c r="T1933" s="114">
        <v>-6.3592290922900807E-2</v>
      </c>
      <c r="U1933" s="114">
        <v>-1.0184648729810846</v>
      </c>
      <c r="V1933" s="114">
        <v>0.60295170949476884</v>
      </c>
      <c r="W1933" s="36">
        <v>1.774630885431544E-2</v>
      </c>
    </row>
    <row r="1934" spans="1:23" ht="19">
      <c r="A1934" s="81">
        <v>932</v>
      </c>
      <c r="B1934" s="114">
        <v>5.8270659819388282E-2</v>
      </c>
      <c r="C1934" s="114">
        <v>0.25904930888845934</v>
      </c>
      <c r="D1934" s="114">
        <v>0.5954065808574498</v>
      </c>
      <c r="E1934" s="114">
        <v>0.62974842528018993</v>
      </c>
      <c r="F1934" s="114">
        <v>0.56592644804407932</v>
      </c>
      <c r="G1934" s="114">
        <v>0.58415933814255894</v>
      </c>
      <c r="H1934" s="114">
        <v>0.46743074365458082</v>
      </c>
      <c r="I1934" s="114">
        <v>0.43634074431617176</v>
      </c>
      <c r="J1934" s="114">
        <v>0.54717588427601394</v>
      </c>
      <c r="K1934" s="44">
        <v>0.56730015407721002</v>
      </c>
      <c r="M1934" s="37">
        <v>932</v>
      </c>
      <c r="N1934" s="114" cm="1">
        <f t="array" ref="N1934:W1934">(TRANSPOSE(MMULT(幕後結果!$AB$37:$AK$46, TRANSPOSE(N933:W933))))</f>
        <v>0.53052414209130305</v>
      </c>
      <c r="O1934" s="114">
        <v>4.6828206406657247E-2</v>
      </c>
      <c r="P1934" s="114">
        <v>0.38172712343948972</v>
      </c>
      <c r="Q1934" s="114">
        <v>0.68776354597739287</v>
      </c>
      <c r="R1934" s="114">
        <v>-1.3743044915864611</v>
      </c>
      <c r="S1934" s="114">
        <v>-1.2283284931916878</v>
      </c>
      <c r="T1934" s="114">
        <v>0.37980581608460506</v>
      </c>
      <c r="U1934" s="114">
        <v>0.92777455232151085</v>
      </c>
      <c r="V1934" s="114">
        <v>0.16077563519841287</v>
      </c>
      <c r="W1934" s="36">
        <v>-0.24683515718071466</v>
      </c>
    </row>
    <row r="1935" spans="1:23" ht="19">
      <c r="A1935" s="81">
        <v>933</v>
      </c>
      <c r="B1935" s="114">
        <v>0.72636782498231023</v>
      </c>
      <c r="C1935" s="114">
        <v>0.90898769811129942</v>
      </c>
      <c r="D1935" s="114">
        <v>0.50742030051894327</v>
      </c>
      <c r="E1935" s="114">
        <v>0.14062475278087083</v>
      </c>
      <c r="F1935" s="114">
        <v>0.8982871948718496</v>
      </c>
      <c r="G1935" s="114">
        <v>0.28623238719548527</v>
      </c>
      <c r="H1935" s="114">
        <v>0.28311152729850009</v>
      </c>
      <c r="I1935" s="114">
        <v>0.12152709566263309</v>
      </c>
      <c r="J1935" s="114">
        <v>0.78441332693142951</v>
      </c>
      <c r="K1935" s="44">
        <v>0.62210913985209282</v>
      </c>
      <c r="M1935" s="37">
        <v>933</v>
      </c>
      <c r="N1935" s="114" cm="1">
        <f t="array" ref="N1935:W1935">(TRANSPOSE(MMULT(幕後結果!$AB$37:$AK$46, TRANSPOSE(N934:W934))))</f>
        <v>-0.23276574924166168</v>
      </c>
      <c r="O1935" s="114">
        <v>-2.0059972859256487</v>
      </c>
      <c r="P1935" s="114">
        <v>0.91020697193498734</v>
      </c>
      <c r="Q1935" s="114">
        <v>1.3004700844448556</v>
      </c>
      <c r="R1935" s="114">
        <v>0.32426850412381708</v>
      </c>
      <c r="S1935" s="114">
        <v>-2.3588428486053177</v>
      </c>
      <c r="T1935" s="114">
        <v>0.37034365306108252</v>
      </c>
      <c r="U1935" s="114">
        <v>1.3684712193044983</v>
      </c>
      <c r="V1935" s="114">
        <v>-0.61350736846852294</v>
      </c>
      <c r="W1935" s="36">
        <v>0.98653553704316976</v>
      </c>
    </row>
    <row r="1936" spans="1:23" ht="19">
      <c r="A1936" s="81">
        <v>934</v>
      </c>
      <c r="B1936" s="114">
        <v>0.98321614574912641</v>
      </c>
      <c r="C1936" s="114">
        <v>0.99243034463899282</v>
      </c>
      <c r="D1936" s="114">
        <v>0.17630749702136761</v>
      </c>
      <c r="E1936" s="114">
        <v>0.16919207704449191</v>
      </c>
      <c r="F1936" s="114">
        <v>0.37153243141337988</v>
      </c>
      <c r="G1936" s="114">
        <v>0.30498575428842334</v>
      </c>
      <c r="H1936" s="114">
        <v>0.28150848808031625</v>
      </c>
      <c r="I1936" s="114">
        <v>3.8403883946430017E-2</v>
      </c>
      <c r="J1936" s="114">
        <v>0.59599872793491637</v>
      </c>
      <c r="K1936" s="44">
        <v>0.97086719404453548</v>
      </c>
      <c r="M1936" s="37">
        <v>934</v>
      </c>
      <c r="N1936" s="114" cm="1">
        <f t="array" ref="N1936:W1936">(TRANSPOSE(MMULT(幕後結果!$AB$37:$AK$46, TRANSPOSE(N935:W935))))</f>
        <v>-1.786610245566862</v>
      </c>
      <c r="O1936" s="114">
        <v>-0.93101683155470005</v>
      </c>
      <c r="P1936" s="114">
        <v>-2.4721796168935115</v>
      </c>
      <c r="Q1936" s="114">
        <v>-0.33972246318929866</v>
      </c>
      <c r="R1936" s="114">
        <v>0.20803382097201739</v>
      </c>
      <c r="S1936" s="114">
        <v>0.18499429966369185</v>
      </c>
      <c r="T1936" s="114">
        <v>0.17548847286755828</v>
      </c>
      <c r="U1936" s="114">
        <v>-1.8955163640916057</v>
      </c>
      <c r="V1936" s="114">
        <v>-1.3735158256139923</v>
      </c>
      <c r="W1936" s="36">
        <v>-0.36802048785518238</v>
      </c>
    </row>
    <row r="1937" spans="1:23" ht="19">
      <c r="A1937" s="81">
        <v>935</v>
      </c>
      <c r="B1937" s="114">
        <v>0.20586383844057887</v>
      </c>
      <c r="C1937" s="114">
        <v>0.99510189832346052</v>
      </c>
      <c r="D1937" s="114">
        <v>0.86542013126494166</v>
      </c>
      <c r="E1937" s="114">
        <v>0.1506738624308579</v>
      </c>
      <c r="F1937" s="114">
        <v>0.51398418423566672</v>
      </c>
      <c r="G1937" s="114">
        <v>0.27343352150777434</v>
      </c>
      <c r="H1937" s="114">
        <v>0.74697454160675125</v>
      </c>
      <c r="I1937" s="114">
        <v>0.14357041130074144</v>
      </c>
      <c r="J1937" s="114">
        <v>0.49322484392987209</v>
      </c>
      <c r="K1937" s="44">
        <v>0.38175894561672585</v>
      </c>
      <c r="M1937" s="37">
        <v>935</v>
      </c>
      <c r="N1937" s="114" cm="1">
        <f t="array" ref="N1937:W1937">(TRANSPOSE(MMULT(幕後結果!$AB$37:$AK$46, TRANSPOSE(N936:W936))))</f>
        <v>0.37807356337984088</v>
      </c>
      <c r="O1937" s="114">
        <v>-0.5900568296037626</v>
      </c>
      <c r="P1937" s="114">
        <v>-2.256934909254818E-2</v>
      </c>
      <c r="Q1937" s="114">
        <v>-1.0950655178705049</v>
      </c>
      <c r="R1937" s="114">
        <v>-1.7706816134439922</v>
      </c>
      <c r="S1937" s="114">
        <v>1.1343057787144957</v>
      </c>
      <c r="T1937" s="114">
        <v>-1.1286867471967679</v>
      </c>
      <c r="U1937" s="114">
        <v>-0.76430920511123968</v>
      </c>
      <c r="V1937" s="114">
        <v>-1.7801725220904046</v>
      </c>
      <c r="W1937" s="36">
        <v>-1.5378989317543486</v>
      </c>
    </row>
    <row r="1938" spans="1:23" ht="19">
      <c r="A1938" s="81">
        <v>936</v>
      </c>
      <c r="B1938" s="114">
        <v>3.698622084174108E-2</v>
      </c>
      <c r="C1938" s="114">
        <v>0.8900464660198173</v>
      </c>
      <c r="D1938" s="114">
        <v>0.60560466028095261</v>
      </c>
      <c r="E1938" s="114">
        <v>0.91375853523286277</v>
      </c>
      <c r="F1938" s="114">
        <v>0.36203219305606149</v>
      </c>
      <c r="G1938" s="114">
        <v>0.24333316503886837</v>
      </c>
      <c r="H1938" s="114">
        <v>0.14944561075506702</v>
      </c>
      <c r="I1938" s="114">
        <v>0.38672144573471146</v>
      </c>
      <c r="J1938" s="114">
        <v>0.71787848674909793</v>
      </c>
      <c r="K1938" s="44">
        <v>0.80585836596934901</v>
      </c>
      <c r="M1938" s="37">
        <v>936</v>
      </c>
      <c r="N1938" s="114" cm="1">
        <f t="array" ref="N1938:W1938">(TRANSPOSE(MMULT(幕後結果!$AB$37:$AK$46, TRANSPOSE(N937:W937))))</f>
        <v>-0.1367733376556029</v>
      </c>
      <c r="O1938" s="114">
        <v>0.23049964405846018</v>
      </c>
      <c r="P1938" s="114">
        <v>0.64831376971634036</v>
      </c>
      <c r="Q1938" s="114">
        <v>1.6108388315497801</v>
      </c>
      <c r="R1938" s="114">
        <v>1.6368087224736048</v>
      </c>
      <c r="S1938" s="114">
        <v>0.33741464409117317</v>
      </c>
      <c r="T1938" s="114">
        <v>1.5207152421498811</v>
      </c>
      <c r="U1938" s="114">
        <v>2.224503320777119</v>
      </c>
      <c r="V1938" s="114">
        <v>1.3252263987562705</v>
      </c>
      <c r="W1938" s="36">
        <v>1.5342412927163935</v>
      </c>
    </row>
    <row r="1939" spans="1:23" ht="19">
      <c r="A1939" s="81">
        <v>937</v>
      </c>
      <c r="B1939" s="114">
        <v>0.90941713114247147</v>
      </c>
      <c r="C1939" s="114">
        <v>0.93703941285754166</v>
      </c>
      <c r="D1939" s="114">
        <v>0.82040878812144968</v>
      </c>
      <c r="E1939" s="114">
        <v>0.32411927960073905</v>
      </c>
      <c r="F1939" s="114">
        <v>0.76269771564347755</v>
      </c>
      <c r="G1939" s="114">
        <v>0.33886294869987466</v>
      </c>
      <c r="H1939" s="114">
        <v>0.50332824087720551</v>
      </c>
      <c r="I1939" s="114">
        <v>0.61352293978147499</v>
      </c>
      <c r="J1939" s="114">
        <v>0.18224574958820328</v>
      </c>
      <c r="K1939" s="44">
        <v>4.9022723612643926E-2</v>
      </c>
      <c r="M1939" s="37">
        <v>937</v>
      </c>
      <c r="N1939" s="114" cm="1">
        <f t="array" ref="N1939:W1939">(TRANSPOSE(MMULT(幕後結果!$AB$37:$AK$46, TRANSPOSE(N938:W938))))</f>
        <v>-7.8218886401527007E-2</v>
      </c>
      <c r="O1939" s="114">
        <v>-0.42337285275877451</v>
      </c>
      <c r="P1939" s="114">
        <v>-0.18388058860831788</v>
      </c>
      <c r="Q1939" s="114">
        <v>-0.45123632880164244</v>
      </c>
      <c r="R1939" s="114">
        <v>-0.81113904194771114</v>
      </c>
      <c r="S1939" s="114">
        <v>-1.2601197534419391</v>
      </c>
      <c r="T1939" s="114">
        <v>-1.9994402252176215</v>
      </c>
      <c r="U1939" s="114">
        <v>-0.69427344433661786</v>
      </c>
      <c r="V1939" s="114">
        <v>-1.6249098120053012</v>
      </c>
      <c r="W1939" s="36">
        <v>-2.8579183453530321</v>
      </c>
    </row>
    <row r="1940" spans="1:23" ht="19">
      <c r="A1940" s="81">
        <v>938</v>
      </c>
      <c r="B1940" s="114">
        <v>0.77249832484481806</v>
      </c>
      <c r="C1940" s="114">
        <v>0.15857705462017169</v>
      </c>
      <c r="D1940" s="114">
        <v>0.31332144050344435</v>
      </c>
      <c r="E1940" s="114">
        <v>0.9723221336145571</v>
      </c>
      <c r="F1940" s="114">
        <v>0.20468334967990098</v>
      </c>
      <c r="G1940" s="114">
        <v>0.81105155799213602</v>
      </c>
      <c r="H1940" s="114">
        <v>0.4497839733436837</v>
      </c>
      <c r="I1940" s="114">
        <v>0.98366741791821055</v>
      </c>
      <c r="J1940" s="114">
        <v>0.27083680744756999</v>
      </c>
      <c r="K1940" s="44">
        <v>0.22880435891317208</v>
      </c>
      <c r="M1940" s="37">
        <v>938</v>
      </c>
      <c r="N1940" s="114" cm="1">
        <f t="array" ref="N1940:W1940">(TRANSPOSE(MMULT(幕後結果!$AB$37:$AK$46, TRANSPOSE(N939:W939))))</f>
        <v>0.6981814601257752</v>
      </c>
      <c r="O1940" s="114">
        <v>-0.14512132756856178</v>
      </c>
      <c r="P1940" s="114">
        <v>-0.47434369465030957</v>
      </c>
      <c r="Q1940" s="114">
        <v>-0.3026972563204377</v>
      </c>
      <c r="R1940" s="114">
        <v>0.29557271613729585</v>
      </c>
      <c r="S1940" s="114">
        <v>-0.12958469448844698</v>
      </c>
      <c r="T1940" s="114">
        <v>-0.66627594510864274</v>
      </c>
      <c r="U1940" s="114">
        <v>-1.0075024279834768</v>
      </c>
      <c r="V1940" s="114">
        <v>1.9944276697321628E-2</v>
      </c>
      <c r="W1940" s="36">
        <v>-0.60890176318943878</v>
      </c>
    </row>
    <row r="1941" spans="1:23" ht="19">
      <c r="A1941" s="81">
        <v>939</v>
      </c>
      <c r="B1941" s="114">
        <v>0.65262938517571545</v>
      </c>
      <c r="C1941" s="114">
        <v>0.52040621178397406</v>
      </c>
      <c r="D1941" s="114">
        <v>0.57527198102141663</v>
      </c>
      <c r="E1941" s="114">
        <v>0.28616436538880285</v>
      </c>
      <c r="F1941" s="114">
        <v>0.77242695088579127</v>
      </c>
      <c r="G1941" s="114">
        <v>0.84454335528816382</v>
      </c>
      <c r="H1941" s="114">
        <v>0.11699317870294124</v>
      </c>
      <c r="I1941" s="114">
        <v>0.42256842170229159</v>
      </c>
      <c r="J1941" s="114">
        <v>0.79259547956068377</v>
      </c>
      <c r="K1941" s="44">
        <v>0.18163019993531471</v>
      </c>
      <c r="M1941" s="37">
        <v>939</v>
      </c>
      <c r="N1941" s="114" cm="1">
        <f t="array" ref="N1941:W1941">(TRANSPOSE(MMULT(幕後結果!$AB$37:$AK$46, TRANSPOSE(N940:W940))))</f>
        <v>-0.45591679891998199</v>
      </c>
      <c r="O1941" s="114">
        <v>-0.60248320647906739</v>
      </c>
      <c r="P1941" s="114">
        <v>-0.15648335077374428</v>
      </c>
      <c r="Q1941" s="114">
        <v>0.70283923768516954</v>
      </c>
      <c r="R1941" s="114">
        <v>-1.2083890953666654</v>
      </c>
      <c r="S1941" s="114">
        <v>7.428562044289605E-2</v>
      </c>
      <c r="T1941" s="114">
        <v>-0.91862465894169076</v>
      </c>
      <c r="U1941" s="114">
        <v>-0.4786847038041826</v>
      </c>
      <c r="V1941" s="114">
        <v>-0.87554408410368711</v>
      </c>
      <c r="W1941" s="36">
        <v>-0.64180632835689488</v>
      </c>
    </row>
    <row r="1942" spans="1:23" ht="19">
      <c r="A1942" s="81">
        <v>940</v>
      </c>
      <c r="B1942" s="114">
        <v>0.58258737377902703</v>
      </c>
      <c r="C1942" s="114">
        <v>0.14792326877231821</v>
      </c>
      <c r="D1942" s="114">
        <v>0.33000553443359348</v>
      </c>
      <c r="E1942" s="114">
        <v>0.78989501998983758</v>
      </c>
      <c r="F1942" s="114">
        <v>0.28593933913803826</v>
      </c>
      <c r="G1942" s="114">
        <v>7.1248186519898837E-3</v>
      </c>
      <c r="H1942" s="114">
        <v>0.17660513732869809</v>
      </c>
      <c r="I1942" s="114">
        <v>0.55316729537298048</v>
      </c>
      <c r="J1942" s="114">
        <v>0.69159316073426247</v>
      </c>
      <c r="K1942" s="44">
        <v>0.3692186231089627</v>
      </c>
      <c r="M1942" s="37">
        <v>940</v>
      </c>
      <c r="N1942" s="114" cm="1">
        <f t="array" ref="N1942:W1942">(TRANSPOSE(MMULT(幕後結果!$AB$37:$AK$46, TRANSPOSE(N941:W941))))</f>
        <v>0.15033502635837248</v>
      </c>
      <c r="O1942" s="114">
        <v>0.55113841902631722</v>
      </c>
      <c r="P1942" s="114">
        <v>-0.39082423773166419</v>
      </c>
      <c r="Q1942" s="114">
        <v>-0.48488421772187995</v>
      </c>
      <c r="R1942" s="114">
        <v>-0.51415390319047249</v>
      </c>
      <c r="S1942" s="114">
        <v>0.51463868047280137</v>
      </c>
      <c r="T1942" s="114">
        <v>-1.2344640570489775</v>
      </c>
      <c r="U1942" s="114">
        <v>-0.9724677528332788</v>
      </c>
      <c r="V1942" s="114">
        <v>6.6428587468112033E-2</v>
      </c>
      <c r="W1942" s="36">
        <v>0.63020218415076723</v>
      </c>
    </row>
    <row r="1943" spans="1:23" ht="19">
      <c r="A1943" s="81">
        <v>941</v>
      </c>
      <c r="B1943" s="114">
        <v>0.95496340231056176</v>
      </c>
      <c r="C1943" s="114">
        <v>0.40129944799719963</v>
      </c>
      <c r="D1943" s="114">
        <v>0.69159328595460789</v>
      </c>
      <c r="E1943" s="114">
        <v>0.62115914620715929</v>
      </c>
      <c r="F1943" s="114">
        <v>5.7016994761075024E-2</v>
      </c>
      <c r="G1943" s="114">
        <v>3.5723608722604716E-2</v>
      </c>
      <c r="H1943" s="114">
        <v>0.9834080541622896</v>
      </c>
      <c r="I1943" s="114">
        <v>0.37956760479330298</v>
      </c>
      <c r="J1943" s="114">
        <v>0.64913732690596726</v>
      </c>
      <c r="K1943" s="44">
        <v>0.6123074373287849</v>
      </c>
      <c r="M1943" s="37">
        <v>941</v>
      </c>
      <c r="N1943" s="114" cm="1">
        <f t="array" ref="N1943:W1943">(TRANSPOSE(MMULT(幕後結果!$AB$37:$AK$46, TRANSPOSE(N942:W942))))</f>
        <v>-0.79920322447807146</v>
      </c>
      <c r="O1943" s="114">
        <v>8.372043426097997E-2</v>
      </c>
      <c r="P1943" s="114">
        <v>0.29515352370318299</v>
      </c>
      <c r="Q1943" s="114">
        <v>-0.43597682722195019</v>
      </c>
      <c r="R1943" s="114">
        <v>0.64128783895654928</v>
      </c>
      <c r="S1943" s="114">
        <v>1.495306415685604</v>
      </c>
      <c r="T1943" s="114">
        <v>2.9290215151789902</v>
      </c>
      <c r="U1943" s="114">
        <v>0.84838076730067891</v>
      </c>
      <c r="V1943" s="114">
        <v>-0.66792613680259172</v>
      </c>
      <c r="W1943" s="36">
        <v>4.5920469579556963E-2</v>
      </c>
    </row>
    <row r="1944" spans="1:23" ht="19">
      <c r="A1944" s="81">
        <v>942</v>
      </c>
      <c r="B1944" s="114">
        <v>0.39832887974916531</v>
      </c>
      <c r="C1944" s="114">
        <v>9.9297009068353148E-2</v>
      </c>
      <c r="D1944" s="114">
        <v>0.65563866706864626</v>
      </c>
      <c r="E1944" s="114">
        <v>0.15808216101461348</v>
      </c>
      <c r="F1944" s="114">
        <v>0.21794545903793772</v>
      </c>
      <c r="G1944" s="114">
        <v>0.69647020278989413</v>
      </c>
      <c r="H1944" s="114">
        <v>6.1937143350209611E-2</v>
      </c>
      <c r="I1944" s="114">
        <v>9.2880037247972336E-2</v>
      </c>
      <c r="J1944" s="114">
        <v>0.63380281861106602</v>
      </c>
      <c r="K1944" s="44">
        <v>0.44684987511591912</v>
      </c>
      <c r="M1944" s="37">
        <v>942</v>
      </c>
      <c r="N1944" s="114" cm="1">
        <f t="array" ref="N1944:W1944">(TRANSPOSE(MMULT(幕後結果!$AB$37:$AK$46, TRANSPOSE(N943:W943))))</f>
        <v>-0.81612584930537457</v>
      </c>
      <c r="O1944" s="114">
        <v>2.5296722765632973</v>
      </c>
      <c r="P1944" s="114">
        <v>1.7854562932647935</v>
      </c>
      <c r="Q1944" s="114">
        <v>1.2945962471918593E-2</v>
      </c>
      <c r="R1944" s="114">
        <v>0.49902869402881189</v>
      </c>
      <c r="S1944" s="114">
        <v>0.33965863827655673</v>
      </c>
      <c r="T1944" s="114">
        <v>2.0320233296872088</v>
      </c>
      <c r="U1944" s="114">
        <v>-0.69884500981801323</v>
      </c>
      <c r="V1944" s="114">
        <v>-0.55843328414774862</v>
      </c>
      <c r="W1944" s="36">
        <v>1.894251468604216</v>
      </c>
    </row>
    <row r="1945" spans="1:23" ht="19">
      <c r="A1945" s="81">
        <v>943</v>
      </c>
      <c r="B1945" s="114">
        <v>0.8854518905208062</v>
      </c>
      <c r="C1945" s="114">
        <v>0.66166353023415203</v>
      </c>
      <c r="D1945" s="114">
        <v>5.6599588510078069E-2</v>
      </c>
      <c r="E1945" s="114">
        <v>0.21849825621295538</v>
      </c>
      <c r="F1945" s="114">
        <v>0.91013542957397897</v>
      </c>
      <c r="G1945" s="114">
        <v>0.9597559239988418</v>
      </c>
      <c r="H1945" s="114">
        <v>0.18826784498176563</v>
      </c>
      <c r="I1945" s="114">
        <v>0.89191984975734906</v>
      </c>
      <c r="J1945" s="114">
        <v>0.32979644861651169</v>
      </c>
      <c r="K1945" s="44">
        <v>0.7145389024522073</v>
      </c>
      <c r="M1945" s="37">
        <v>943</v>
      </c>
      <c r="N1945" s="114" cm="1">
        <f t="array" ref="N1945:W1945">(TRANSPOSE(MMULT(幕後結果!$AB$37:$AK$46, TRANSPOSE(N944:W944))))</f>
        <v>0.3415048180058044</v>
      </c>
      <c r="O1945" s="114">
        <v>-1.7987666314167892</v>
      </c>
      <c r="P1945" s="114">
        <v>0.5881558616469279</v>
      </c>
      <c r="Q1945" s="114">
        <v>-1.0590654718270494</v>
      </c>
      <c r="R1945" s="114">
        <v>-0.69899982401001459</v>
      </c>
      <c r="S1945" s="114">
        <v>0.16909435589041188</v>
      </c>
      <c r="T1945" s="114">
        <v>-1.1255007524273424</v>
      </c>
      <c r="U1945" s="114">
        <v>-1.0501681092011776</v>
      </c>
      <c r="V1945" s="114">
        <v>1.1054670230603665</v>
      </c>
      <c r="W1945" s="36">
        <v>-0.99665119542880087</v>
      </c>
    </row>
    <row r="1946" spans="1:23" ht="19">
      <c r="A1946" s="81">
        <v>944</v>
      </c>
      <c r="B1946" s="114">
        <v>0.76397801748674676</v>
      </c>
      <c r="C1946" s="114">
        <v>0.89754461670120578</v>
      </c>
      <c r="D1946" s="114">
        <v>0.76097367197934562</v>
      </c>
      <c r="E1946" s="114">
        <v>0.2708208777133676</v>
      </c>
      <c r="F1946" s="114">
        <v>0.93419450327960618</v>
      </c>
      <c r="G1946" s="114">
        <v>0.35132174197571664</v>
      </c>
      <c r="H1946" s="114">
        <v>0.35999648214334767</v>
      </c>
      <c r="I1946" s="114">
        <v>0.22246593675552262</v>
      </c>
      <c r="J1946" s="114">
        <v>0.82763202344135189</v>
      </c>
      <c r="K1946" s="44">
        <v>0.69400630419210829</v>
      </c>
      <c r="M1946" s="37">
        <v>944</v>
      </c>
      <c r="N1946" s="114" cm="1">
        <f t="array" ref="N1946:W1946">(TRANSPOSE(MMULT(幕後結果!$AB$37:$AK$46, TRANSPOSE(N945:W945))))</f>
        <v>-0.46616543181477399</v>
      </c>
      <c r="O1946" s="114">
        <v>-1.1039269824503994</v>
      </c>
      <c r="P1946" s="114">
        <v>0.74134702323754942</v>
      </c>
      <c r="Q1946" s="114">
        <v>-3.2032274793813681E-2</v>
      </c>
      <c r="R1946" s="114">
        <v>-0.67997237655305653</v>
      </c>
      <c r="S1946" s="114">
        <v>7.2007942728604502E-2</v>
      </c>
      <c r="T1946" s="114">
        <v>-1.9134500563222241</v>
      </c>
      <c r="U1946" s="114">
        <v>3.1622734419188836E-3</v>
      </c>
      <c r="V1946" s="114">
        <v>-1.3903174858697438</v>
      </c>
      <c r="W1946" s="36">
        <v>-0.49228399299897402</v>
      </c>
    </row>
    <row r="1947" spans="1:23" ht="19">
      <c r="A1947" s="81">
        <v>945</v>
      </c>
      <c r="B1947" s="114">
        <v>5.5563117788812733E-2</v>
      </c>
      <c r="C1947" s="114">
        <v>0.58598399404069501</v>
      </c>
      <c r="D1947" s="114">
        <v>5.2732993830921782E-3</v>
      </c>
      <c r="E1947" s="114">
        <v>0.24116620495086272</v>
      </c>
      <c r="F1947" s="114">
        <v>0.78624788161183279</v>
      </c>
      <c r="G1947" s="114">
        <v>0.41055169470945341</v>
      </c>
      <c r="H1947" s="114">
        <v>0.95131054987099084</v>
      </c>
      <c r="I1947" s="114">
        <v>0.58024496221462196</v>
      </c>
      <c r="J1947" s="114">
        <v>7.4033893959863484E-2</v>
      </c>
      <c r="K1947" s="44">
        <v>4.5967207407892285E-2</v>
      </c>
      <c r="M1947" s="37">
        <v>945</v>
      </c>
      <c r="N1947" s="114" cm="1">
        <f t="array" ref="N1947:W1947">(TRANSPOSE(MMULT(幕後結果!$AB$37:$AK$46, TRANSPOSE(N946:W946))))</f>
        <v>2.2201481087323547</v>
      </c>
      <c r="O1947" s="114">
        <v>-0.69495706553517844</v>
      </c>
      <c r="P1947" s="114">
        <v>0.89609846830818518</v>
      </c>
      <c r="Q1947" s="114">
        <v>0.38968843098963729</v>
      </c>
      <c r="R1947" s="114">
        <v>1.9495449833679221</v>
      </c>
      <c r="S1947" s="114">
        <v>-3.2459296566819749E-2</v>
      </c>
      <c r="T1947" s="114">
        <v>0.71681833808377238</v>
      </c>
      <c r="U1947" s="114">
        <v>1.1404958939073802</v>
      </c>
      <c r="V1947" s="114">
        <v>6.541652392762165E-2</v>
      </c>
      <c r="W1947" s="36">
        <v>-0.38220253881221433</v>
      </c>
    </row>
    <row r="1948" spans="1:23" ht="19">
      <c r="A1948" s="81">
        <v>946</v>
      </c>
      <c r="B1948" s="114">
        <v>0.85117947316054909</v>
      </c>
      <c r="C1948" s="114">
        <v>0.11724179712606841</v>
      </c>
      <c r="D1948" s="114">
        <v>4.7246526045988668E-2</v>
      </c>
      <c r="E1948" s="114">
        <v>0.7857474710366481</v>
      </c>
      <c r="F1948" s="114">
        <v>0.72122196576833431</v>
      </c>
      <c r="G1948" s="114">
        <v>0.36204450220036355</v>
      </c>
      <c r="H1948" s="114">
        <v>0.39425348558469486</v>
      </c>
      <c r="I1948" s="114">
        <v>0.86072384706345906</v>
      </c>
      <c r="J1948" s="114">
        <v>0.76863781439040091</v>
      </c>
      <c r="K1948" s="44">
        <v>0.90911305929065822</v>
      </c>
      <c r="M1948" s="37">
        <v>946</v>
      </c>
      <c r="N1948" s="114" cm="1">
        <f t="array" ref="N1948:W1948">(TRANSPOSE(MMULT(幕後結果!$AB$37:$AK$46, TRANSPOSE(N947:W947))))</f>
        <v>0.46536359917891673</v>
      </c>
      <c r="O1948" s="114">
        <v>-0.79235115489304042</v>
      </c>
      <c r="P1948" s="114">
        <v>-0.2763900652153739</v>
      </c>
      <c r="Q1948" s="114">
        <v>0.93279473577747407</v>
      </c>
      <c r="R1948" s="114">
        <v>1.8793905919785276</v>
      </c>
      <c r="S1948" s="114">
        <v>0.65342059920603512</v>
      </c>
      <c r="T1948" s="114">
        <v>1.6127757129074856</v>
      </c>
      <c r="U1948" s="114">
        <v>1.6732341770491483</v>
      </c>
      <c r="V1948" s="114">
        <v>2.1981093718355003</v>
      </c>
      <c r="W1948" s="36">
        <v>1.2013279779924209</v>
      </c>
    </row>
    <row r="1949" spans="1:23" ht="19">
      <c r="A1949" s="81">
        <v>947</v>
      </c>
      <c r="B1949" s="114">
        <v>0.12283284113129023</v>
      </c>
      <c r="C1949" s="114">
        <v>0.65918802330657456</v>
      </c>
      <c r="D1949" s="114">
        <v>0.1438594099335857</v>
      </c>
      <c r="E1949" s="114">
        <v>0.17318003743367583</v>
      </c>
      <c r="F1949" s="114">
        <v>0.65807322270240598</v>
      </c>
      <c r="G1949" s="114">
        <v>0.69532094314431436</v>
      </c>
      <c r="H1949" s="114">
        <v>0.16884970653961084</v>
      </c>
      <c r="I1949" s="114">
        <v>0.98600380760182871</v>
      </c>
      <c r="J1949" s="114">
        <v>0.75839439544586074</v>
      </c>
      <c r="K1949" s="44">
        <v>0.18381315687400956</v>
      </c>
      <c r="M1949" s="37">
        <v>947</v>
      </c>
      <c r="N1949" s="114" cm="1">
        <f t="array" ref="N1949:W1949">(TRANSPOSE(MMULT(幕後結果!$AB$37:$AK$46, TRANSPOSE(N948:W948))))</f>
        <v>-0.56061946851561728</v>
      </c>
      <c r="O1949" s="114">
        <v>1.353541801158155</v>
      </c>
      <c r="P1949" s="114">
        <v>-1.0299244222262938</v>
      </c>
      <c r="Q1949" s="114">
        <v>-0.23007739489190515</v>
      </c>
      <c r="R1949" s="114">
        <v>-3.1946501865267318E-2</v>
      </c>
      <c r="S1949" s="114">
        <v>0.3852717162137696</v>
      </c>
      <c r="T1949" s="114">
        <v>1.7965232686691144</v>
      </c>
      <c r="U1949" s="114">
        <v>0.49389879865713338</v>
      </c>
      <c r="V1949" s="114">
        <v>-0.40246818375854848</v>
      </c>
      <c r="W1949" s="36">
        <v>0.35372945704827446</v>
      </c>
    </row>
    <row r="1950" spans="1:23" ht="19">
      <c r="A1950" s="81">
        <v>948</v>
      </c>
      <c r="B1950" s="114">
        <v>0.70641514138419215</v>
      </c>
      <c r="C1950" s="114">
        <v>0.71888602767130427</v>
      </c>
      <c r="D1950" s="114">
        <v>0.72221601557363257</v>
      </c>
      <c r="E1950" s="114">
        <v>0.69340417642866514</v>
      </c>
      <c r="F1950" s="114">
        <v>0.49331241555119743</v>
      </c>
      <c r="G1950" s="114">
        <v>0.85973004810468256</v>
      </c>
      <c r="H1950" s="114">
        <v>0.25569087916176492</v>
      </c>
      <c r="I1950" s="114">
        <v>0.71141292324911376</v>
      </c>
      <c r="J1950" s="114">
        <v>0.69450278286794287</v>
      </c>
      <c r="K1950" s="44">
        <v>0.65764803419494267</v>
      </c>
      <c r="M1950" s="37">
        <v>948</v>
      </c>
      <c r="N1950" s="114" cm="1">
        <f t="array" ref="N1950:W1950">(TRANSPOSE(MMULT(幕後結果!$AB$37:$AK$46, TRANSPOSE(N949:W949))))</f>
        <v>1.6819452552644663</v>
      </c>
      <c r="O1950" s="114">
        <v>0.28339692834940089</v>
      </c>
      <c r="P1950" s="114">
        <v>0.73056821769230873</v>
      </c>
      <c r="Q1950" s="114">
        <v>0.32110656442610586</v>
      </c>
      <c r="R1950" s="114">
        <v>1.0134322872949506</v>
      </c>
      <c r="S1950" s="114">
        <v>0.59869853000447737</v>
      </c>
      <c r="T1950" s="114">
        <v>-0.55827422342384037</v>
      </c>
      <c r="U1950" s="114">
        <v>0.37520875630005568</v>
      </c>
      <c r="V1950" s="114">
        <v>-0.38895450799742021</v>
      </c>
      <c r="W1950" s="36">
        <v>2.1570315883238163</v>
      </c>
    </row>
    <row r="1951" spans="1:23" ht="19">
      <c r="A1951" s="81">
        <v>949</v>
      </c>
      <c r="B1951" s="114">
        <v>0.74534754666006187</v>
      </c>
      <c r="C1951" s="114">
        <v>0.78580550454967657</v>
      </c>
      <c r="D1951" s="114">
        <v>0.36233877498775247</v>
      </c>
      <c r="E1951" s="114">
        <v>0.62845989695069004</v>
      </c>
      <c r="F1951" s="114">
        <v>0.36566739948723348</v>
      </c>
      <c r="G1951" s="114">
        <v>0.1071650051610944</v>
      </c>
      <c r="H1951" s="114">
        <v>0.45790861430891061</v>
      </c>
      <c r="I1951" s="114">
        <v>0.96015910281447558</v>
      </c>
      <c r="J1951" s="114">
        <v>0.95160884365573684</v>
      </c>
      <c r="K1951" s="44">
        <v>0.96652519200186493</v>
      </c>
      <c r="M1951" s="37">
        <v>949</v>
      </c>
      <c r="N1951" s="114" cm="1">
        <f t="array" ref="N1951:W1951">(TRANSPOSE(MMULT(幕後結果!$AB$37:$AK$46, TRANSPOSE(N950:W950))))</f>
        <v>1.2160218717578459</v>
      </c>
      <c r="O1951" s="114">
        <v>1.6895830061333417</v>
      </c>
      <c r="P1951" s="114">
        <v>0.51079067644875908</v>
      </c>
      <c r="Q1951" s="114">
        <v>1.6546267406353623</v>
      </c>
      <c r="R1951" s="114">
        <v>0.39684922875935769</v>
      </c>
      <c r="S1951" s="114">
        <v>1.4411122080659515</v>
      </c>
      <c r="T1951" s="114">
        <v>2.4364706983837108</v>
      </c>
      <c r="U1951" s="114">
        <v>1.401305498126111</v>
      </c>
      <c r="V1951" s="114">
        <v>-1.0157339492075572</v>
      </c>
      <c r="W1951" s="36">
        <v>-0.20235408035885794</v>
      </c>
    </row>
    <row r="1952" spans="1:23" ht="19">
      <c r="A1952" s="81">
        <v>950</v>
      </c>
      <c r="B1952" s="114">
        <v>0.71190842753347927</v>
      </c>
      <c r="C1952" s="114">
        <v>0.58348947602435453</v>
      </c>
      <c r="D1952" s="114">
        <v>0.26156441906678518</v>
      </c>
      <c r="E1952" s="114">
        <v>0.57996034127379792</v>
      </c>
      <c r="F1952" s="114">
        <v>0.78225197282942416</v>
      </c>
      <c r="G1952" s="114">
        <v>0.32706692395451364</v>
      </c>
      <c r="H1952" s="114">
        <v>0.87063185310447877</v>
      </c>
      <c r="I1952" s="114">
        <v>0.22506454045601298</v>
      </c>
      <c r="J1952" s="114">
        <v>0.74571887355270472</v>
      </c>
      <c r="K1952" s="44">
        <v>0.53987183173974418</v>
      </c>
      <c r="M1952" s="37">
        <v>950</v>
      </c>
      <c r="N1952" s="114" cm="1">
        <f t="array" ref="N1952:W1952">(TRANSPOSE(MMULT(幕後結果!$AB$37:$AK$46, TRANSPOSE(N951:W951))))</f>
        <v>0.57716797905725514</v>
      </c>
      <c r="O1952" s="114">
        <v>-1.6999018576490104</v>
      </c>
      <c r="P1952" s="114">
        <v>-1.000169968267818</v>
      </c>
      <c r="Q1952" s="114">
        <v>-1.803483504155921</v>
      </c>
      <c r="R1952" s="114">
        <v>-1.1084203736528186E-2</v>
      </c>
      <c r="S1952" s="114">
        <v>-1.87078790479363</v>
      </c>
      <c r="T1952" s="114">
        <v>-1.6453998810423556</v>
      </c>
      <c r="U1952" s="114">
        <v>-1.4939250008553033</v>
      </c>
      <c r="V1952" s="114">
        <v>0.48554136865615882</v>
      </c>
      <c r="W1952" s="36">
        <v>-1.4281676216888766</v>
      </c>
    </row>
    <row r="1953" spans="1:23" ht="19">
      <c r="A1953" s="81">
        <v>951</v>
      </c>
      <c r="B1953" s="114">
        <v>0.67136240188206919</v>
      </c>
      <c r="C1953" s="114">
        <v>0.60469030548591873</v>
      </c>
      <c r="D1953" s="114">
        <v>0.45794100795457804</v>
      </c>
      <c r="E1953" s="114">
        <v>6.6458648604103443E-2</v>
      </c>
      <c r="F1953" s="114">
        <v>0.79895728884723094</v>
      </c>
      <c r="G1953" s="114">
        <v>1.1818981467659695E-2</v>
      </c>
      <c r="H1953" s="114">
        <v>0.6367464100692799</v>
      </c>
      <c r="I1953" s="114">
        <v>0.56463343907169938</v>
      </c>
      <c r="J1953" s="114">
        <v>0.9915569385082188</v>
      </c>
      <c r="K1953" s="44">
        <v>0.9959647015020392</v>
      </c>
      <c r="M1953" s="37">
        <v>951</v>
      </c>
      <c r="N1953" s="114" cm="1">
        <f t="array" ref="N1953:W1953">(TRANSPOSE(MMULT(幕後結果!$AB$37:$AK$46, TRANSPOSE(N952:W952))))</f>
        <v>-0.49194587798913364</v>
      </c>
      <c r="O1953" s="114">
        <v>-0.96040271914606612</v>
      </c>
      <c r="P1953" s="114">
        <v>7.4449983019386712E-2</v>
      </c>
      <c r="Q1953" s="114">
        <v>-1.5090942121345388</v>
      </c>
      <c r="R1953" s="114">
        <v>-1.0972167491653768</v>
      </c>
      <c r="S1953" s="114">
        <v>1.4846405065313402</v>
      </c>
      <c r="T1953" s="114">
        <v>-0.34587258522227338</v>
      </c>
      <c r="U1953" s="114">
        <v>-1.4623835638700475</v>
      </c>
      <c r="V1953" s="114">
        <v>-0.54344819156940294</v>
      </c>
      <c r="W1953" s="36">
        <v>0.56320225568280158</v>
      </c>
    </row>
    <row r="1954" spans="1:23" ht="19">
      <c r="A1954" s="81">
        <v>952</v>
      </c>
      <c r="B1954" s="114">
        <v>0.7676186067142361</v>
      </c>
      <c r="C1954" s="114">
        <v>0.58196745660234317</v>
      </c>
      <c r="D1954" s="114">
        <v>0.67541126757662151</v>
      </c>
      <c r="E1954" s="114">
        <v>0.71721464163412074</v>
      </c>
      <c r="F1954" s="114">
        <v>0.66887234095457027</v>
      </c>
      <c r="G1954" s="114">
        <v>0.78357857390757024</v>
      </c>
      <c r="H1954" s="114">
        <v>0.86817310558832461</v>
      </c>
      <c r="I1954" s="114">
        <v>0.4966525928161527</v>
      </c>
      <c r="J1954" s="114">
        <v>0.6112818843325607</v>
      </c>
      <c r="K1954" s="44">
        <v>0.75073704716739464</v>
      </c>
      <c r="M1954" s="37">
        <v>952</v>
      </c>
      <c r="N1954" s="114" cm="1">
        <f t="array" ref="N1954:W1954">(TRANSPOSE(MMULT(幕後結果!$AB$37:$AK$46, TRANSPOSE(N953:W953))))</f>
        <v>0.59486790587591987</v>
      </c>
      <c r="O1954" s="114">
        <v>3.0664218650911235E-3</v>
      </c>
      <c r="P1954" s="114">
        <v>-1.5505983646035957</v>
      </c>
      <c r="Q1954" s="114">
        <v>-0.59100360006547825</v>
      </c>
      <c r="R1954" s="114">
        <v>0.35695580018750406</v>
      </c>
      <c r="S1954" s="114">
        <v>-1.2396154990274797</v>
      </c>
      <c r="T1954" s="114">
        <v>0.51042578217590329</v>
      </c>
      <c r="U1954" s="114">
        <v>0.2518627542471249</v>
      </c>
      <c r="V1954" s="114">
        <v>0.94989905400431951</v>
      </c>
      <c r="W1954" s="36">
        <v>2.1244213271012726</v>
      </c>
    </row>
    <row r="1955" spans="1:23" ht="19">
      <c r="A1955" s="81">
        <v>953</v>
      </c>
      <c r="B1955" s="114">
        <v>0.33808231657145349</v>
      </c>
      <c r="C1955" s="114">
        <v>0.94537493284281782</v>
      </c>
      <c r="D1955" s="114">
        <v>0.63313190077400039</v>
      </c>
      <c r="E1955" s="114">
        <v>0.72227101395409465</v>
      </c>
      <c r="F1955" s="114">
        <v>0.81136394457311201</v>
      </c>
      <c r="G1955" s="114">
        <v>0.34980399953203167</v>
      </c>
      <c r="H1955" s="114">
        <v>0.1512940980561166</v>
      </c>
      <c r="I1955" s="114">
        <v>0.24617788570605703</v>
      </c>
      <c r="J1955" s="114">
        <v>9.7121423788890437E-2</v>
      </c>
      <c r="K1955" s="44">
        <v>1.2145975830552436E-2</v>
      </c>
      <c r="M1955" s="37">
        <v>953</v>
      </c>
      <c r="N1955" s="114" cm="1">
        <f t="array" ref="N1955:W1955">(TRANSPOSE(MMULT(幕後結果!$AB$37:$AK$46, TRANSPOSE(N954:W954))))</f>
        <v>0.68271404113001899</v>
      </c>
      <c r="O1955" s="114">
        <v>-0.97362488697865635</v>
      </c>
      <c r="P1955" s="114">
        <v>-7.7395046959464503E-2</v>
      </c>
      <c r="Q1955" s="114">
        <v>0.54054920022109032</v>
      </c>
      <c r="R1955" s="114">
        <v>3.7348264874981218E-3</v>
      </c>
      <c r="S1955" s="114">
        <v>-0.85363499978977542</v>
      </c>
      <c r="T1955" s="114">
        <v>0.990577098585946</v>
      </c>
      <c r="U1955" s="114">
        <v>0.23122243529616882</v>
      </c>
      <c r="V1955" s="114">
        <v>-0.32383071250647311</v>
      </c>
      <c r="W1955" s="36">
        <v>-0.81685955346448824</v>
      </c>
    </row>
    <row r="1956" spans="1:23" ht="19">
      <c r="A1956" s="81">
        <v>954</v>
      </c>
      <c r="B1956" s="114">
        <v>0.30089422418336054</v>
      </c>
      <c r="C1956" s="114">
        <v>0.14899535170142686</v>
      </c>
      <c r="D1956" s="114">
        <v>0.55782381074853205</v>
      </c>
      <c r="E1956" s="114">
        <v>0.19803840892243985</v>
      </c>
      <c r="F1956" s="114">
        <v>0.2533119455464965</v>
      </c>
      <c r="G1956" s="114">
        <v>0.96007062089968986</v>
      </c>
      <c r="H1956" s="114">
        <v>0.66345351461387869</v>
      </c>
      <c r="I1956" s="114">
        <v>1.3247673287729578E-2</v>
      </c>
      <c r="J1956" s="114">
        <v>0.57819174496379389</v>
      </c>
      <c r="K1956" s="44">
        <v>0.77684016266694456</v>
      </c>
      <c r="M1956" s="37">
        <v>954</v>
      </c>
      <c r="N1956" s="114" cm="1">
        <f t="array" ref="N1956:W1956">(TRANSPOSE(MMULT(幕後結果!$AB$37:$AK$46, TRANSPOSE(N955:W955))))</f>
        <v>-0.54649440319971943</v>
      </c>
      <c r="O1956" s="114">
        <v>-0.38247642353604783</v>
      </c>
      <c r="P1956" s="114">
        <v>-0.52382509327577287</v>
      </c>
      <c r="Q1956" s="114">
        <v>-1.3228151576112581</v>
      </c>
      <c r="R1956" s="114">
        <v>0.92528994970113299</v>
      </c>
      <c r="S1956" s="114">
        <v>1.1591513120483914</v>
      </c>
      <c r="T1956" s="114">
        <v>1.6393157544106405</v>
      </c>
      <c r="U1956" s="114">
        <v>0.37181621355120098</v>
      </c>
      <c r="V1956" s="114">
        <v>-0.89146468562382974</v>
      </c>
      <c r="W1956" s="36">
        <v>-0.84041494719847432</v>
      </c>
    </row>
    <row r="1957" spans="1:23" ht="19">
      <c r="A1957" s="81">
        <v>955</v>
      </c>
      <c r="B1957" s="114">
        <v>0.80585577430046351</v>
      </c>
      <c r="C1957" s="114">
        <v>0.58791276498014722</v>
      </c>
      <c r="D1957" s="114">
        <v>4.8944532402764862E-2</v>
      </c>
      <c r="E1957" s="114">
        <v>4.4055742549272026E-2</v>
      </c>
      <c r="F1957" s="114">
        <v>0.23297694897007726</v>
      </c>
      <c r="G1957" s="114">
        <v>0.63861984948975947</v>
      </c>
      <c r="H1957" s="114">
        <v>0.23062783754690996</v>
      </c>
      <c r="I1957" s="114">
        <v>0.53174291183424804</v>
      </c>
      <c r="J1957" s="114">
        <v>0.33071055758885959</v>
      </c>
      <c r="K1957" s="44">
        <v>0.42830438634651768</v>
      </c>
      <c r="M1957" s="37">
        <v>955</v>
      </c>
      <c r="N1957" s="114" cm="1">
        <f t="array" ref="N1957:W1957">(TRANSPOSE(MMULT(幕後結果!$AB$37:$AK$46, TRANSPOSE(N956:W956))))</f>
        <v>-0.30114599649244078</v>
      </c>
      <c r="O1957" s="114">
        <v>-2.268838318395284</v>
      </c>
      <c r="P1957" s="114">
        <v>0.74265011131540004</v>
      </c>
      <c r="Q1957" s="114">
        <v>-0.11204293048469971</v>
      </c>
      <c r="R1957" s="114">
        <v>-0.21607809087805208</v>
      </c>
      <c r="S1957" s="114">
        <v>-1.0177690244007473</v>
      </c>
      <c r="T1957" s="114">
        <v>2.0201554452706327</v>
      </c>
      <c r="U1957" s="114">
        <v>0.55707347088039838</v>
      </c>
      <c r="V1957" s="114">
        <v>-1.0962023939614847</v>
      </c>
      <c r="W1957" s="36">
        <v>-3.846770977466714</v>
      </c>
    </row>
    <row r="1958" spans="1:23" ht="19">
      <c r="A1958" s="81">
        <v>956</v>
      </c>
      <c r="B1958" s="114">
        <v>0.83012181956732434</v>
      </c>
      <c r="C1958" s="114">
        <v>0.5658614494674441</v>
      </c>
      <c r="D1958" s="114">
        <v>0.35230413279979045</v>
      </c>
      <c r="E1958" s="114">
        <v>0.60669115199162316</v>
      </c>
      <c r="F1958" s="114">
        <v>0.38827272655696343</v>
      </c>
      <c r="G1958" s="114">
        <v>0.22626515855701057</v>
      </c>
      <c r="H1958" s="114">
        <v>0.92216082709217062</v>
      </c>
      <c r="I1958" s="114">
        <v>0.22619813766256769</v>
      </c>
      <c r="J1958" s="114">
        <v>0.58915836716414272</v>
      </c>
      <c r="K1958" s="44">
        <v>6.0800515887415196E-2</v>
      </c>
      <c r="M1958" s="37">
        <v>956</v>
      </c>
      <c r="N1958" s="114" cm="1">
        <f t="array" ref="N1958:W1958">(TRANSPOSE(MMULT(幕後結果!$AB$37:$AK$46, TRANSPOSE(N957:W957))))</f>
        <v>1.5002314659649252</v>
      </c>
      <c r="O1958" s="114">
        <v>-9.7212438207088248E-3</v>
      </c>
      <c r="P1958" s="114">
        <v>-0.14474926807467375</v>
      </c>
      <c r="Q1958" s="114">
        <v>0.19578646509196534</v>
      </c>
      <c r="R1958" s="114">
        <v>-1.2703613761680197</v>
      </c>
      <c r="S1958" s="114">
        <v>0.31710933741660363</v>
      </c>
      <c r="T1958" s="114">
        <v>-0.32579849652642134</v>
      </c>
      <c r="U1958" s="114">
        <v>-3.7700706210930079E-2</v>
      </c>
      <c r="V1958" s="114">
        <v>0.54758548874199575</v>
      </c>
      <c r="W1958" s="36">
        <v>-0.99889147065199924</v>
      </c>
    </row>
    <row r="1959" spans="1:23" ht="19">
      <c r="A1959" s="81">
        <v>957</v>
      </c>
      <c r="B1959" s="114">
        <v>0.83367394541793138</v>
      </c>
      <c r="C1959" s="114">
        <v>0.42713065284819107</v>
      </c>
      <c r="D1959" s="114">
        <v>0.23084039188350824</v>
      </c>
      <c r="E1959" s="114">
        <v>0.70099246835553797</v>
      </c>
      <c r="F1959" s="114">
        <v>0.98310206533171685</v>
      </c>
      <c r="G1959" s="114">
        <v>0.95958895697228774</v>
      </c>
      <c r="H1959" s="114">
        <v>0.39440612399488773</v>
      </c>
      <c r="I1959" s="114">
        <v>0.59972547353768269</v>
      </c>
      <c r="J1959" s="114">
        <v>0.69588664566758784</v>
      </c>
      <c r="K1959" s="44">
        <v>0.77881390631572245</v>
      </c>
      <c r="M1959" s="37">
        <v>957</v>
      </c>
      <c r="N1959" s="114" cm="1">
        <f t="array" ref="N1959:W1959">(TRANSPOSE(MMULT(幕後結果!$AB$37:$AK$46, TRANSPOSE(N958:W958))))</f>
        <v>-0.74543897870284592</v>
      </c>
      <c r="O1959" s="114">
        <v>0.70144091039680589</v>
      </c>
      <c r="P1959" s="114">
        <v>1.118406612999151</v>
      </c>
      <c r="Q1959" s="114">
        <v>0.81717458178627367</v>
      </c>
      <c r="R1959" s="114">
        <v>7.247427067331616E-2</v>
      </c>
      <c r="S1959" s="114">
        <v>1.2915998484029247</v>
      </c>
      <c r="T1959" s="114">
        <v>-1.0958166384926458</v>
      </c>
      <c r="U1959" s="114">
        <v>0.8604765495037161</v>
      </c>
      <c r="V1959" s="114">
        <v>0.82176395916366962</v>
      </c>
      <c r="W1959" s="36">
        <v>0.35226485815506603</v>
      </c>
    </row>
    <row r="1960" spans="1:23" ht="19">
      <c r="A1960" s="81">
        <v>958</v>
      </c>
      <c r="B1960" s="114">
        <v>0.88320627111741024</v>
      </c>
      <c r="C1960" s="114">
        <v>0.70370900975606232</v>
      </c>
      <c r="D1960" s="114">
        <v>0.73705213330700525</v>
      </c>
      <c r="E1960" s="114">
        <v>0.73367303462953348</v>
      </c>
      <c r="F1960" s="114">
        <v>2.0747791657686365E-2</v>
      </c>
      <c r="G1960" s="114">
        <v>0.71668437003064778</v>
      </c>
      <c r="H1960" s="114">
        <v>0.83929678475464242</v>
      </c>
      <c r="I1960" s="114">
        <v>0.22975200802809237</v>
      </c>
      <c r="J1960" s="114">
        <v>0.32712702704803132</v>
      </c>
      <c r="K1960" s="44">
        <v>0.75606667989645726</v>
      </c>
      <c r="M1960" s="37">
        <v>958</v>
      </c>
      <c r="N1960" s="114" cm="1">
        <f t="array" ref="N1960:W1960">(TRANSPOSE(MMULT(幕後結果!$AB$37:$AK$46, TRANSPOSE(N959:W959))))</f>
        <v>-1.2480745064849437</v>
      </c>
      <c r="O1960" s="114">
        <v>1.0934002329690904</v>
      </c>
      <c r="P1960" s="114">
        <v>-0.15043437773324692</v>
      </c>
      <c r="Q1960" s="114">
        <v>1.5939676129071989</v>
      </c>
      <c r="R1960" s="114">
        <v>2.0346181631062397</v>
      </c>
      <c r="S1960" s="114">
        <v>0.65943283945056441</v>
      </c>
      <c r="T1960" s="114">
        <v>1.9076178896821354</v>
      </c>
      <c r="U1960" s="114">
        <v>0.90066232529840784</v>
      </c>
      <c r="V1960" s="114">
        <v>0.39805871596529235</v>
      </c>
      <c r="W1960" s="36">
        <v>1.6650002149571039</v>
      </c>
    </row>
    <row r="1961" spans="1:23" ht="19">
      <c r="A1961" s="81">
        <v>959</v>
      </c>
      <c r="B1961" s="114">
        <v>0.29976757547934918</v>
      </c>
      <c r="C1961" s="114">
        <v>0.44050474670612738</v>
      </c>
      <c r="D1961" s="114">
        <v>0.92431925175722518</v>
      </c>
      <c r="E1961" s="114">
        <v>6.4350127915658861E-2</v>
      </c>
      <c r="F1961" s="114">
        <v>0.66196361447979823</v>
      </c>
      <c r="G1961" s="114">
        <v>5.2012033784117451E-2</v>
      </c>
      <c r="H1961" s="114">
        <v>0.41133119111223659</v>
      </c>
      <c r="I1961" s="114">
        <v>0.51398340774768703</v>
      </c>
      <c r="J1961" s="114">
        <v>0.92825421887606874</v>
      </c>
      <c r="K1961" s="44">
        <v>0.46927948470387615</v>
      </c>
      <c r="M1961" s="37">
        <v>959</v>
      </c>
      <c r="N1961" s="114" cm="1">
        <f t="array" ref="N1961:W1961">(TRANSPOSE(MMULT(幕後結果!$AB$37:$AK$46, TRANSPOSE(N960:W960))))</f>
        <v>0.4626442990875862</v>
      </c>
      <c r="O1961" s="114">
        <v>-2.0117083655392096</v>
      </c>
      <c r="P1961" s="114">
        <v>2.165466882564878</v>
      </c>
      <c r="Q1961" s="114">
        <v>0.20997007965303519</v>
      </c>
      <c r="R1961" s="114">
        <v>-0.20740545716777384</v>
      </c>
      <c r="S1961" s="114">
        <v>-0.13296499430815933</v>
      </c>
      <c r="T1961" s="114">
        <v>0.17677799062298868</v>
      </c>
      <c r="U1961" s="114">
        <v>0.7496343474932271</v>
      </c>
      <c r="V1961" s="114">
        <v>-0.87870147439256774</v>
      </c>
      <c r="W1961" s="36">
        <v>-0.23452143643385931</v>
      </c>
    </row>
    <row r="1962" spans="1:23" ht="19">
      <c r="A1962" s="81">
        <v>960</v>
      </c>
      <c r="B1962" s="114">
        <v>0.86402694902312605</v>
      </c>
      <c r="C1962" s="114">
        <v>1.3233823639515752E-2</v>
      </c>
      <c r="D1962" s="114">
        <v>0.58490663813889565</v>
      </c>
      <c r="E1962" s="114">
        <v>0.42803643078564391</v>
      </c>
      <c r="F1962" s="114">
        <v>1.1147683673311537E-2</v>
      </c>
      <c r="G1962" s="114">
        <v>0.56224751149672114</v>
      </c>
      <c r="H1962" s="114">
        <v>2.5423381317485338E-2</v>
      </c>
      <c r="I1962" s="114">
        <v>0.44587901067018687</v>
      </c>
      <c r="J1962" s="114">
        <v>0.29405105481640015</v>
      </c>
      <c r="K1962" s="44">
        <v>0.8689082330475697</v>
      </c>
      <c r="M1962" s="37">
        <v>960</v>
      </c>
      <c r="N1962" s="114" cm="1">
        <f t="array" ref="N1962:W1962">(TRANSPOSE(MMULT(幕後結果!$AB$37:$AK$46, TRANSPOSE(N961:W961))))</f>
        <v>-0.6058047503954368</v>
      </c>
      <c r="O1962" s="114">
        <v>0.45284865774504279</v>
      </c>
      <c r="P1962" s="114">
        <v>0.63405697454904364</v>
      </c>
      <c r="Q1962" s="114">
        <v>0.85258615597023968</v>
      </c>
      <c r="R1962" s="114">
        <v>-0.44277897552091616</v>
      </c>
      <c r="S1962" s="114">
        <v>-1.1594526633179436</v>
      </c>
      <c r="T1962" s="114">
        <v>0.17805437744045244</v>
      </c>
      <c r="U1962" s="114">
        <v>-0.42926343710636916</v>
      </c>
      <c r="V1962" s="114">
        <v>-0.61466098017134141</v>
      </c>
      <c r="W1962" s="36">
        <v>-0.58544955852395275</v>
      </c>
    </row>
    <row r="1963" spans="1:23" ht="19">
      <c r="A1963" s="81">
        <v>961</v>
      </c>
      <c r="B1963" s="114">
        <v>0.69085512853678632</v>
      </c>
      <c r="C1963" s="114">
        <v>0.8838311663968903</v>
      </c>
      <c r="D1963" s="114">
        <v>0.24841810848936263</v>
      </c>
      <c r="E1963" s="114">
        <v>0.67638920061415009</v>
      </c>
      <c r="F1963" s="114">
        <v>0.61365592684602133</v>
      </c>
      <c r="G1963" s="114">
        <v>0.81327728692110601</v>
      </c>
      <c r="H1963" s="114">
        <v>0.40356266938948049</v>
      </c>
      <c r="I1963" s="114">
        <v>0.75679294491041116</v>
      </c>
      <c r="J1963" s="114">
        <v>0.91274806675510067</v>
      </c>
      <c r="K1963" s="44">
        <v>0.3719769069075789</v>
      </c>
      <c r="M1963" s="37">
        <v>961</v>
      </c>
      <c r="N1963" s="114" cm="1">
        <f t="array" ref="N1963:W1963">(TRANSPOSE(MMULT(幕後結果!$AB$37:$AK$46, TRANSPOSE(N962:W962))))</f>
        <v>0.2008126126807801</v>
      </c>
      <c r="O1963" s="114">
        <v>2.6120028710638241</v>
      </c>
      <c r="P1963" s="114">
        <v>6.281210740953358E-2</v>
      </c>
      <c r="Q1963" s="114">
        <v>-0.28846653839301289</v>
      </c>
      <c r="R1963" s="114">
        <v>1.2254248349441497</v>
      </c>
      <c r="S1963" s="114">
        <v>-0.51503816231144828</v>
      </c>
      <c r="T1963" s="114">
        <v>0.78292321520616714</v>
      </c>
      <c r="U1963" s="114">
        <v>0.41169192251853765</v>
      </c>
      <c r="V1963" s="114">
        <v>-0.92841642121315648</v>
      </c>
      <c r="W1963" s="36">
        <v>1.5370434207064712</v>
      </c>
    </row>
    <row r="1964" spans="1:23" ht="19">
      <c r="A1964" s="81">
        <v>962</v>
      </c>
      <c r="B1964" s="114">
        <v>0.83005726662091428</v>
      </c>
      <c r="C1964" s="114">
        <v>0.82556535389545593</v>
      </c>
      <c r="D1964" s="114">
        <v>0.72938044521002299</v>
      </c>
      <c r="E1964" s="114">
        <v>0.9002877874703501</v>
      </c>
      <c r="F1964" s="114">
        <v>0.64870100490216198</v>
      </c>
      <c r="G1964" s="114">
        <v>8.9321437553892435E-2</v>
      </c>
      <c r="H1964" s="114">
        <v>0.32088630217930492</v>
      </c>
      <c r="I1964" s="114">
        <v>0.93788829983233435</v>
      </c>
      <c r="J1964" s="114">
        <v>0.70802524434238689</v>
      </c>
      <c r="K1964" s="44">
        <v>0.44456180064112893</v>
      </c>
      <c r="M1964" s="37">
        <v>962</v>
      </c>
      <c r="N1964" s="114" cm="1">
        <f t="array" ref="N1964:W1964">(TRANSPOSE(MMULT(幕後結果!$AB$37:$AK$46, TRANSPOSE(N963:W963))))</f>
        <v>0.59383989345166044</v>
      </c>
      <c r="O1964" s="114">
        <v>0.27492152987453172</v>
      </c>
      <c r="P1964" s="114">
        <v>-0.23545039803833812</v>
      </c>
      <c r="Q1964" s="114">
        <v>-1.0316907681702805</v>
      </c>
      <c r="R1964" s="114">
        <v>-0.98257001909557828</v>
      </c>
      <c r="S1964" s="114">
        <v>0.45714427242497702</v>
      </c>
      <c r="T1964" s="114">
        <v>0.9385752434385024</v>
      </c>
      <c r="U1964" s="114">
        <v>0.30308734597080356</v>
      </c>
      <c r="V1964" s="114">
        <v>-1.5495994122296337</v>
      </c>
      <c r="W1964" s="36">
        <v>-0.33119535212960721</v>
      </c>
    </row>
    <row r="1965" spans="1:23" ht="19">
      <c r="A1965" s="81">
        <v>963</v>
      </c>
      <c r="B1965" s="114">
        <v>0.82067894222260418</v>
      </c>
      <c r="C1965" s="114">
        <v>0.54855135085755857</v>
      </c>
      <c r="D1965" s="114">
        <v>0.73516976541332357</v>
      </c>
      <c r="E1965" s="114">
        <v>0.57524599987379887</v>
      </c>
      <c r="F1965" s="114">
        <v>0.91526398015282906</v>
      </c>
      <c r="G1965" s="114">
        <v>0.66713163585019997</v>
      </c>
      <c r="H1965" s="114">
        <v>0.49555786056942197</v>
      </c>
      <c r="I1965" s="114">
        <v>0.67357146595231421</v>
      </c>
      <c r="J1965" s="114">
        <v>0.91359407802497095</v>
      </c>
      <c r="K1965" s="44">
        <v>0.5762842888751043</v>
      </c>
      <c r="M1965" s="37">
        <v>963</v>
      </c>
      <c r="N1965" s="114" cm="1">
        <f t="array" ref="N1965:W1965">(TRANSPOSE(MMULT(幕後結果!$AB$37:$AK$46, TRANSPOSE(N964:W964))))</f>
        <v>0.78172294386720576</v>
      </c>
      <c r="O1965" s="114">
        <v>-0.44299247537444192</v>
      </c>
      <c r="P1965" s="114">
        <v>-0.51970942133605313</v>
      </c>
      <c r="Q1965" s="114">
        <v>-1.2999897030143681</v>
      </c>
      <c r="R1965" s="114">
        <v>-0.15784160981620737</v>
      </c>
      <c r="S1965" s="114">
        <v>1.5375072447315787</v>
      </c>
      <c r="T1965" s="114">
        <v>0.7645448519982172</v>
      </c>
      <c r="U1965" s="114">
        <v>-6.0253123843467704E-2</v>
      </c>
      <c r="V1965" s="114">
        <v>1.76911836611733</v>
      </c>
      <c r="W1965" s="36">
        <v>-0.55549446797173052</v>
      </c>
    </row>
    <row r="1966" spans="1:23" ht="19">
      <c r="A1966" s="81">
        <v>964</v>
      </c>
      <c r="B1966" s="114">
        <v>0.93733790459073352</v>
      </c>
      <c r="C1966" s="114">
        <v>0.1453386896385509</v>
      </c>
      <c r="D1966" s="114">
        <v>0.90988105971898969</v>
      </c>
      <c r="E1966" s="114">
        <v>0.14255621642253313</v>
      </c>
      <c r="F1966" s="114">
        <v>0.80684895584477179</v>
      </c>
      <c r="G1966" s="114">
        <v>0.52241906639555169</v>
      </c>
      <c r="H1966" s="114">
        <v>5.348702713588338E-2</v>
      </c>
      <c r="I1966" s="114">
        <v>0.32349753713488116</v>
      </c>
      <c r="J1966" s="114">
        <v>0.74582861647411702</v>
      </c>
      <c r="K1966" s="44">
        <v>0.11140292865584622</v>
      </c>
      <c r="M1966" s="37">
        <v>964</v>
      </c>
      <c r="N1966" s="114" cm="1">
        <f t="array" ref="N1966:W1966">(TRANSPOSE(MMULT(幕後結果!$AB$37:$AK$46, TRANSPOSE(N965:W965))))</f>
        <v>4.2877544769696796E-2</v>
      </c>
      <c r="O1966" s="114">
        <v>-0.52217025817943996</v>
      </c>
      <c r="P1966" s="114">
        <v>0.31986569336904563</v>
      </c>
      <c r="Q1966" s="114">
        <v>0.67868722243844926</v>
      </c>
      <c r="R1966" s="114">
        <v>0.76885886494771971</v>
      </c>
      <c r="S1966" s="114">
        <v>0.55251758946849583</v>
      </c>
      <c r="T1966" s="114">
        <v>-0.69297698712682165</v>
      </c>
      <c r="U1966" s="114">
        <v>-0.74788453682456546</v>
      </c>
      <c r="V1966" s="114">
        <v>-0.29803861523248454</v>
      </c>
      <c r="W1966" s="36">
        <v>1.0129347903473072</v>
      </c>
    </row>
    <row r="1967" spans="1:23" ht="19">
      <c r="A1967" s="81">
        <v>965</v>
      </c>
      <c r="B1967" s="114">
        <v>0.62887349401913673</v>
      </c>
      <c r="C1967" s="114">
        <v>0.78579801479503408</v>
      </c>
      <c r="D1967" s="114">
        <v>0.75298983312716583</v>
      </c>
      <c r="E1967" s="114">
        <v>0.6341639803644934</v>
      </c>
      <c r="F1967" s="114">
        <v>0.35451684661797556</v>
      </c>
      <c r="G1967" s="114">
        <v>0.28127656536972223</v>
      </c>
      <c r="H1967" s="114">
        <v>0.93088645269929082</v>
      </c>
      <c r="I1967" s="114">
        <v>0.57867038221921874</v>
      </c>
      <c r="J1967" s="114">
        <v>0.23274370437776826</v>
      </c>
      <c r="K1967" s="44">
        <v>5.442611786255358E-2</v>
      </c>
      <c r="M1967" s="37">
        <v>965</v>
      </c>
      <c r="N1967" s="114" cm="1">
        <f t="array" ref="N1967:W1967">(TRANSPOSE(MMULT(幕後結果!$AB$37:$AK$46, TRANSPOSE(N966:W966))))</f>
        <v>0.83090105723793861</v>
      </c>
      <c r="O1967" s="114">
        <v>0.66600313234053354</v>
      </c>
      <c r="P1967" s="114">
        <v>0.66754214445487059</v>
      </c>
      <c r="Q1967" s="114">
        <v>1.5372321220059324</v>
      </c>
      <c r="R1967" s="114">
        <v>0.62966470007016095</v>
      </c>
      <c r="S1967" s="114">
        <v>-0.8241931478783433</v>
      </c>
      <c r="T1967" s="114">
        <v>-0.97940230333143163</v>
      </c>
      <c r="U1967" s="114">
        <v>0.56130669638698016</v>
      </c>
      <c r="V1967" s="114">
        <v>0.58017389669559716</v>
      </c>
      <c r="W1967" s="36">
        <v>2.3720192023978131</v>
      </c>
    </row>
    <row r="1968" spans="1:23" ht="19">
      <c r="A1968" s="81">
        <v>966</v>
      </c>
      <c r="B1968" s="114">
        <v>0.46964049751808767</v>
      </c>
      <c r="C1968" s="114">
        <v>0.14595546260015047</v>
      </c>
      <c r="D1968" s="114">
        <v>0.4502737230243532</v>
      </c>
      <c r="E1968" s="114">
        <v>0.61337867379015054</v>
      </c>
      <c r="F1968" s="114">
        <v>0.53003208962494885</v>
      </c>
      <c r="G1968" s="114">
        <v>0.36155071184411258</v>
      </c>
      <c r="H1968" s="114">
        <v>0.22634775543008967</v>
      </c>
      <c r="I1968" s="114">
        <v>0.138713843744382</v>
      </c>
      <c r="J1968" s="114">
        <v>0.66073565777084298</v>
      </c>
      <c r="K1968" s="44">
        <v>0.93552241047060636</v>
      </c>
      <c r="M1968" s="37">
        <v>966</v>
      </c>
      <c r="N1968" s="114" cm="1">
        <f t="array" ref="N1968:W1968">(TRANSPOSE(MMULT(幕後結果!$AB$37:$AK$46, TRANSPOSE(N967:W967))))</f>
        <v>0.46467392406176672</v>
      </c>
      <c r="O1968" s="114">
        <v>-0.48217510453309659</v>
      </c>
      <c r="P1968" s="114">
        <v>1.0540868686589209</v>
      </c>
      <c r="Q1968" s="114">
        <v>-0.17306776014067082</v>
      </c>
      <c r="R1968" s="114">
        <v>-0.53176289265944066</v>
      </c>
      <c r="S1968" s="114">
        <v>0.67359857527898104</v>
      </c>
      <c r="T1968" s="114">
        <v>-0.73516918268692755</v>
      </c>
      <c r="U1968" s="114">
        <v>-0.367674645422641</v>
      </c>
      <c r="V1968" s="114">
        <v>0.36220852585859553</v>
      </c>
      <c r="W1968" s="36">
        <v>-0.37767507292353736</v>
      </c>
    </row>
    <row r="1969" spans="1:23" ht="19">
      <c r="A1969" s="81">
        <v>967</v>
      </c>
      <c r="B1969" s="114">
        <v>0.52928961879436676</v>
      </c>
      <c r="C1969" s="114">
        <v>0.45196130851779559</v>
      </c>
      <c r="D1969" s="114">
        <v>4.3566090839681992E-2</v>
      </c>
      <c r="E1969" s="114">
        <v>0.43856067675488708</v>
      </c>
      <c r="F1969" s="114">
        <v>4.0972105682059112E-2</v>
      </c>
      <c r="G1969" s="114">
        <v>0.91852624940556349</v>
      </c>
      <c r="H1969" s="114">
        <v>0.4451288174455954</v>
      </c>
      <c r="I1969" s="114">
        <v>0.28859859545710886</v>
      </c>
      <c r="J1969" s="114">
        <v>0.18262430254154349</v>
      </c>
      <c r="K1969" s="44">
        <v>0.53954552433025738</v>
      </c>
      <c r="M1969" s="37">
        <v>967</v>
      </c>
      <c r="N1969" s="114" cm="1">
        <f t="array" ref="N1969:W1969">(TRANSPOSE(MMULT(幕後結果!$AB$37:$AK$46, TRANSPOSE(N968:W968))))</f>
        <v>1.7744048450313405</v>
      </c>
      <c r="O1969" s="114">
        <v>-1.6763794015365061</v>
      </c>
      <c r="P1969" s="114">
        <v>-0.27445178283024763</v>
      </c>
      <c r="Q1969" s="114">
        <v>-0.43903793563304605</v>
      </c>
      <c r="R1969" s="114">
        <v>2.0253070394622243</v>
      </c>
      <c r="S1969" s="114">
        <v>0.27297220075443412</v>
      </c>
      <c r="T1969" s="114">
        <v>-0.16203739347402088</v>
      </c>
      <c r="U1969" s="114">
        <v>0.24412537341205978</v>
      </c>
      <c r="V1969" s="114">
        <v>1.7163713013168462</v>
      </c>
      <c r="W1969" s="36">
        <v>1.1056204563962275</v>
      </c>
    </row>
    <row r="1970" spans="1:23" ht="19">
      <c r="A1970" s="81">
        <v>968</v>
      </c>
      <c r="B1970" s="114">
        <v>0.33815199994645262</v>
      </c>
      <c r="C1970" s="114">
        <v>0.13090927062761315</v>
      </c>
      <c r="D1970" s="114">
        <v>0.78682184387034138</v>
      </c>
      <c r="E1970" s="114">
        <v>0.57914853291927471</v>
      </c>
      <c r="F1970" s="114">
        <v>0.1514567292826563</v>
      </c>
      <c r="G1970" s="114">
        <v>0.45796585172578474</v>
      </c>
      <c r="H1970" s="114">
        <v>0.39523312024201451</v>
      </c>
      <c r="I1970" s="114">
        <v>0.35574139594282328</v>
      </c>
      <c r="J1970" s="114">
        <v>0.55212598428527593</v>
      </c>
      <c r="K1970" s="44">
        <v>0.56474153036278474</v>
      </c>
      <c r="M1970" s="37">
        <v>968</v>
      </c>
      <c r="N1970" s="114" cm="1">
        <f t="array" ref="N1970:W1970">(TRANSPOSE(MMULT(幕後結果!$AB$37:$AK$46, TRANSPOSE(N969:W969))))</f>
        <v>0.83328239217571276</v>
      </c>
      <c r="O1970" s="114">
        <v>-0.83289440908659174</v>
      </c>
      <c r="P1970" s="114">
        <v>-0.64839142636857405</v>
      </c>
      <c r="Q1970" s="114">
        <v>-0.53352240620522351</v>
      </c>
      <c r="R1970" s="114">
        <v>-0.52761062657294322</v>
      </c>
      <c r="S1970" s="114">
        <v>-1.4705950116818924</v>
      </c>
      <c r="T1970" s="114">
        <v>0.24874459340321564</v>
      </c>
      <c r="U1970" s="114">
        <v>0.1547019167518337</v>
      </c>
      <c r="V1970" s="114">
        <v>0.64364356223462904</v>
      </c>
      <c r="W1970" s="36">
        <v>-1.1057755338153969</v>
      </c>
    </row>
    <row r="1971" spans="1:23" ht="19">
      <c r="A1971" s="81">
        <v>969</v>
      </c>
      <c r="B1971" s="114">
        <v>8.3469990752849998E-2</v>
      </c>
      <c r="C1971" s="114">
        <v>4.0988870203318317E-2</v>
      </c>
      <c r="D1971" s="114">
        <v>0.46782008736898795</v>
      </c>
      <c r="E1971" s="114">
        <v>0.63106565654486335</v>
      </c>
      <c r="F1971" s="114">
        <v>0.31363364990276144</v>
      </c>
      <c r="G1971" s="114">
        <v>3.6506397158384329E-2</v>
      </c>
      <c r="H1971" s="114">
        <v>0.48759529475880847</v>
      </c>
      <c r="I1971" s="114">
        <v>0.83577939044703853</v>
      </c>
      <c r="J1971" s="114">
        <v>0.20153165901468251</v>
      </c>
      <c r="K1971" s="44">
        <v>0.20858656288836497</v>
      </c>
      <c r="M1971" s="37">
        <v>969</v>
      </c>
      <c r="N1971" s="114" cm="1">
        <f t="array" ref="N1971:W1971">(TRANSPOSE(MMULT(幕後結果!$AB$37:$AK$46, TRANSPOSE(N970:W970))))</f>
        <v>-1.0520934795819055</v>
      </c>
      <c r="O1971" s="114">
        <v>0.46013635424010807</v>
      </c>
      <c r="P1971" s="114">
        <v>1.0825966068533357</v>
      </c>
      <c r="Q1971" s="114">
        <v>-0.53685254275654248</v>
      </c>
      <c r="R1971" s="114">
        <v>0.91716526201126214</v>
      </c>
      <c r="S1971" s="114">
        <v>-2.3285444332925009E-3</v>
      </c>
      <c r="T1971" s="114">
        <v>-8.7933201894804802E-2</v>
      </c>
      <c r="U1971" s="114">
        <v>0.10655109006824537</v>
      </c>
      <c r="V1971" s="114">
        <v>0.49324930453503346</v>
      </c>
      <c r="W1971" s="36">
        <v>0.10486886262397072</v>
      </c>
    </row>
    <row r="1972" spans="1:23" ht="19">
      <c r="A1972" s="81">
        <v>970</v>
      </c>
      <c r="B1972" s="114">
        <v>0.17077608098227159</v>
      </c>
      <c r="C1972" s="114">
        <v>0.42808753068368688</v>
      </c>
      <c r="D1972" s="114">
        <v>0.17412222968074476</v>
      </c>
      <c r="E1972" s="114">
        <v>4.4512892211652444E-2</v>
      </c>
      <c r="F1972" s="114">
        <v>0.31943747306895443</v>
      </c>
      <c r="G1972" s="114">
        <v>7.7898611161825615E-2</v>
      </c>
      <c r="H1972" s="114">
        <v>0.42293302678152078</v>
      </c>
      <c r="I1972" s="114">
        <v>0.52896689932210861</v>
      </c>
      <c r="J1972" s="114">
        <v>9.3382116408118998E-2</v>
      </c>
      <c r="K1972" s="44">
        <v>0.5010432515430352</v>
      </c>
      <c r="M1972" s="37">
        <v>970</v>
      </c>
      <c r="N1972" s="114" cm="1">
        <f t="array" ref="N1972:W1972">(TRANSPOSE(MMULT(幕後結果!$AB$37:$AK$46, TRANSPOSE(N971:W971))))</f>
        <v>-1.3284520790496113</v>
      </c>
      <c r="O1972" s="114">
        <v>-7.9507166792453093E-2</v>
      </c>
      <c r="P1972" s="114">
        <v>0.35573941848885071</v>
      </c>
      <c r="Q1972" s="114">
        <v>-0.73482455019230453</v>
      </c>
      <c r="R1972" s="114">
        <v>-0.95711385496695711</v>
      </c>
      <c r="S1972" s="114">
        <v>-0.60605312133136313</v>
      </c>
      <c r="T1972" s="114">
        <v>-1.1488106886431178</v>
      </c>
      <c r="U1972" s="114">
        <v>0.54372244980246554</v>
      </c>
      <c r="V1972" s="114">
        <v>-0.14312704422047007</v>
      </c>
      <c r="W1972" s="36">
        <v>-1.0220403509593667</v>
      </c>
    </row>
    <row r="1973" spans="1:23" ht="19">
      <c r="A1973" s="81">
        <v>971</v>
      </c>
      <c r="B1973" s="114">
        <v>0.32749505671919299</v>
      </c>
      <c r="C1973" s="114">
        <v>0.70395028703830209</v>
      </c>
      <c r="D1973" s="114">
        <v>0.47611854652177787</v>
      </c>
      <c r="E1973" s="114">
        <v>0.52636012652764586</v>
      </c>
      <c r="F1973" s="114">
        <v>0.81227746410204871</v>
      </c>
      <c r="G1973" s="114">
        <v>0.37539072446548905</v>
      </c>
      <c r="H1973" s="114">
        <v>0.89687033035673935</v>
      </c>
      <c r="I1973" s="114">
        <v>5.6976095508756375E-2</v>
      </c>
      <c r="J1973" s="114">
        <v>0.1284030808649983</v>
      </c>
      <c r="K1973" s="44">
        <v>0.59935113605926227</v>
      </c>
      <c r="M1973" s="37">
        <v>971</v>
      </c>
      <c r="N1973" s="114" cm="1">
        <f t="array" ref="N1973:W1973">(TRANSPOSE(MMULT(幕後結果!$AB$37:$AK$46, TRANSPOSE(N972:W972))))</f>
        <v>-1.2536684241187157</v>
      </c>
      <c r="O1973" s="114">
        <v>-0.34084670542188822</v>
      </c>
      <c r="P1973" s="114">
        <v>-0.15910532795127375</v>
      </c>
      <c r="Q1973" s="114">
        <v>1.5325831314812233</v>
      </c>
      <c r="R1973" s="114">
        <v>-2.9182583008957366</v>
      </c>
      <c r="S1973" s="114">
        <v>-1.1920642443121874</v>
      </c>
      <c r="T1973" s="114">
        <v>-0.15047019050193777</v>
      </c>
      <c r="U1973" s="114">
        <v>-0.28029608154035252</v>
      </c>
      <c r="V1973" s="114">
        <v>-1.1932752993712228</v>
      </c>
      <c r="W1973" s="36">
        <v>-0.41194668685222791</v>
      </c>
    </row>
    <row r="1974" spans="1:23" ht="19">
      <c r="A1974" s="81">
        <v>972</v>
      </c>
      <c r="B1974" s="114">
        <v>0.75369946680780364</v>
      </c>
      <c r="C1974" s="114">
        <v>0.48652768842476291</v>
      </c>
      <c r="D1974" s="114">
        <v>0.80641737308877959</v>
      </c>
      <c r="E1974" s="114">
        <v>8.1583826240521518E-2</v>
      </c>
      <c r="F1974" s="114">
        <v>0.83311740132870238</v>
      </c>
      <c r="G1974" s="114">
        <v>0.29856582102210161</v>
      </c>
      <c r="H1974" s="114">
        <v>0.81827310012618337</v>
      </c>
      <c r="I1974" s="114">
        <v>0.23435525025908155</v>
      </c>
      <c r="J1974" s="114">
        <v>0.65227928733073859</v>
      </c>
      <c r="K1974" s="44">
        <v>0.30361536754760521</v>
      </c>
      <c r="M1974" s="37">
        <v>972</v>
      </c>
      <c r="N1974" s="114" cm="1">
        <f t="array" ref="N1974:W1974">(TRANSPOSE(MMULT(幕後結果!$AB$37:$AK$46, TRANSPOSE(N973:W973))))</f>
        <v>2.0915404554840538</v>
      </c>
      <c r="O1974" s="114">
        <v>0.30287283565082301</v>
      </c>
      <c r="P1974" s="114">
        <v>1.1322063678790524</v>
      </c>
      <c r="Q1974" s="114">
        <v>1.072420459330766</v>
      </c>
      <c r="R1974" s="114">
        <v>2.1284857751347843</v>
      </c>
      <c r="S1974" s="114">
        <v>0.75083032818247952</v>
      </c>
      <c r="T1974" s="114">
        <v>-0.30314485464442364</v>
      </c>
      <c r="U1974" s="114">
        <v>1.3444290809031576</v>
      </c>
      <c r="V1974" s="114">
        <v>0.89914078944566</v>
      </c>
      <c r="W1974" s="36">
        <v>-0.52652092592120503</v>
      </c>
    </row>
    <row r="1975" spans="1:23" ht="19">
      <c r="A1975" s="81">
        <v>973</v>
      </c>
      <c r="B1975" s="114">
        <v>0.28200601218160037</v>
      </c>
      <c r="C1975" s="114">
        <v>0.18641205941142069</v>
      </c>
      <c r="D1975" s="114">
        <v>0.83983413255320971</v>
      </c>
      <c r="E1975" s="114">
        <v>3.6835119048924447E-2</v>
      </c>
      <c r="F1975" s="114">
        <v>0.80641619318938873</v>
      </c>
      <c r="G1975" s="114">
        <v>0.76287889529349906</v>
      </c>
      <c r="H1975" s="114">
        <v>9.6936882751150311E-2</v>
      </c>
      <c r="I1975" s="114">
        <v>0.51671494584274935</v>
      </c>
      <c r="J1975" s="114">
        <v>0.24239452311119658</v>
      </c>
      <c r="K1975" s="44">
        <v>0.43617455598835053</v>
      </c>
      <c r="M1975" s="37">
        <v>973</v>
      </c>
      <c r="N1975" s="114" cm="1">
        <f t="array" ref="N1975:W1975">(TRANSPOSE(MMULT(幕後結果!$AB$37:$AK$46, TRANSPOSE(N974:W974))))</f>
        <v>1.2950037182526242</v>
      </c>
      <c r="O1975" s="114">
        <v>-0.12618681826955497</v>
      </c>
      <c r="P1975" s="114">
        <v>2.3423527211128436</v>
      </c>
      <c r="Q1975" s="114">
        <v>0.49340415263567838</v>
      </c>
      <c r="R1975" s="114">
        <v>-0.94393128116175318</v>
      </c>
      <c r="S1975" s="114">
        <v>-6.8416989386924976E-2</v>
      </c>
      <c r="T1975" s="114">
        <v>0.99617626568923345</v>
      </c>
      <c r="U1975" s="114">
        <v>0.34209744349823124</v>
      </c>
      <c r="V1975" s="114">
        <v>9.7018334957180374E-2</v>
      </c>
      <c r="W1975" s="36">
        <v>0.55449579306466057</v>
      </c>
    </row>
    <row r="1976" spans="1:23" ht="19">
      <c r="A1976" s="81">
        <v>974</v>
      </c>
      <c r="B1976" s="114">
        <v>0.22713569626126828</v>
      </c>
      <c r="C1976" s="114">
        <v>0.17225989380630424</v>
      </c>
      <c r="D1976" s="114">
        <v>0.32441255433636007</v>
      </c>
      <c r="E1976" s="114">
        <v>0.94202378869382652</v>
      </c>
      <c r="F1976" s="114">
        <v>0.92504237711666293</v>
      </c>
      <c r="G1976" s="114">
        <v>0.16346244214769112</v>
      </c>
      <c r="H1976" s="114">
        <v>0.94764964813073949</v>
      </c>
      <c r="I1976" s="114">
        <v>2.1417606750920193E-2</v>
      </c>
      <c r="J1976" s="114">
        <v>0.2601858175869971</v>
      </c>
      <c r="K1976" s="44">
        <v>0.54451525949509261</v>
      </c>
      <c r="M1976" s="37">
        <v>974</v>
      </c>
      <c r="N1976" s="114" cm="1">
        <f t="array" ref="N1976:W1976">(TRANSPOSE(MMULT(幕後結果!$AB$37:$AK$46, TRANSPOSE(N975:W975))))</f>
        <v>-0.53819203375700864</v>
      </c>
      <c r="O1976" s="114">
        <v>-0.98207696069842521</v>
      </c>
      <c r="P1976" s="114">
        <v>0.28448196374992152</v>
      </c>
      <c r="Q1976" s="114">
        <v>-0.6907526924655164</v>
      </c>
      <c r="R1976" s="114">
        <v>0.20928221916676443</v>
      </c>
      <c r="S1976" s="114">
        <v>-1.2940246158127315</v>
      </c>
      <c r="T1976" s="114">
        <v>7.2680412516587078E-2</v>
      </c>
      <c r="U1976" s="114">
        <v>-0.19390462647196249</v>
      </c>
      <c r="V1976" s="114">
        <v>-8.1338169774362007E-2</v>
      </c>
      <c r="W1976" s="36">
        <v>0.68325666507048477</v>
      </c>
    </row>
    <row r="1977" spans="1:23" ht="19">
      <c r="A1977" s="81">
        <v>975</v>
      </c>
      <c r="B1977" s="114">
        <v>0.53483750883086412</v>
      </c>
      <c r="C1977" s="114">
        <v>0.6441350431634314</v>
      </c>
      <c r="D1977" s="114">
        <v>0.4530283527112231</v>
      </c>
      <c r="E1977" s="114">
        <v>0.87257013412712103</v>
      </c>
      <c r="F1977" s="114">
        <v>0.73434276192550563</v>
      </c>
      <c r="G1977" s="114">
        <v>8.8313633740649156E-2</v>
      </c>
      <c r="H1977" s="114">
        <v>0.52070306350584006</v>
      </c>
      <c r="I1977" s="114">
        <v>0.95207466244830097</v>
      </c>
      <c r="J1977" s="114">
        <v>0.18644616365134947</v>
      </c>
      <c r="K1977" s="44">
        <v>0.35153805606090605</v>
      </c>
      <c r="M1977" s="37">
        <v>975</v>
      </c>
      <c r="N1977" s="114" cm="1">
        <f t="array" ref="N1977:W1977">(TRANSPOSE(MMULT(幕後結果!$AB$37:$AK$46, TRANSPOSE(N976:W976))))</f>
        <v>-0.25512017397825126</v>
      </c>
      <c r="O1977" s="114">
        <v>1.7006192692340807</v>
      </c>
      <c r="P1977" s="114">
        <v>0.74110867752136533</v>
      </c>
      <c r="Q1977" s="114">
        <v>-0.1241797060796902</v>
      </c>
      <c r="R1977" s="114">
        <v>-0.37974788697023976</v>
      </c>
      <c r="S1977" s="114">
        <v>1.4493529624098347</v>
      </c>
      <c r="T1977" s="114">
        <v>0.66824824000047822</v>
      </c>
      <c r="U1977" s="114">
        <v>0.88171980748516599</v>
      </c>
      <c r="V1977" s="114">
        <v>0.34284262845975122</v>
      </c>
      <c r="W1977" s="36">
        <v>0.50489013730815124</v>
      </c>
    </row>
    <row r="1978" spans="1:23" ht="19">
      <c r="A1978" s="81">
        <v>976</v>
      </c>
      <c r="B1978" s="114">
        <v>0.37638843259028332</v>
      </c>
      <c r="C1978" s="114">
        <v>0.51910293792683659</v>
      </c>
      <c r="D1978" s="114">
        <v>0.35854801055077412</v>
      </c>
      <c r="E1978" s="114">
        <v>0.30186422433650795</v>
      </c>
      <c r="F1978" s="114">
        <v>0.61967425605715798</v>
      </c>
      <c r="G1978" s="114">
        <v>0.51406429178054225</v>
      </c>
      <c r="H1978" s="114">
        <v>0.80889623790171306</v>
      </c>
      <c r="I1978" s="114">
        <v>0.49536462703363515</v>
      </c>
      <c r="J1978" s="114">
        <v>0.45376901031567041</v>
      </c>
      <c r="K1978" s="44">
        <v>6.6820188169616879E-2</v>
      </c>
      <c r="M1978" s="37">
        <v>976</v>
      </c>
      <c r="N1978" s="114" cm="1">
        <f t="array" ref="N1978:W1978">(TRANSPOSE(MMULT(幕後結果!$AB$37:$AK$46, TRANSPOSE(N977:W977))))</f>
        <v>-0.34761372119446576</v>
      </c>
      <c r="O1978" s="114">
        <v>2.6045829340879609E-2</v>
      </c>
      <c r="P1978" s="114">
        <v>0.17316535465437072</v>
      </c>
      <c r="Q1978" s="114">
        <v>0.52062605650100413</v>
      </c>
      <c r="R1978" s="114">
        <v>0.61760114109764974</v>
      </c>
      <c r="S1978" s="114">
        <v>-1.6285242016469539</v>
      </c>
      <c r="T1978" s="114">
        <v>-0.37521047392286766</v>
      </c>
      <c r="U1978" s="114">
        <v>0.29547758584899098</v>
      </c>
      <c r="V1978" s="114">
        <v>-0.43518573940472466</v>
      </c>
      <c r="W1978" s="36">
        <v>-0.63454543770829752</v>
      </c>
    </row>
    <row r="1979" spans="1:23" ht="19">
      <c r="A1979" s="81">
        <v>977</v>
      </c>
      <c r="B1979" s="114">
        <v>0.35844079108983462</v>
      </c>
      <c r="C1979" s="114">
        <v>0.50524335554462652</v>
      </c>
      <c r="D1979" s="114">
        <v>0.16867819106040272</v>
      </c>
      <c r="E1979" s="114">
        <v>0.29634639392229856</v>
      </c>
      <c r="F1979" s="114">
        <v>0.59139150397371343</v>
      </c>
      <c r="G1979" s="114">
        <v>0.97067286489117954</v>
      </c>
      <c r="H1979" s="114">
        <v>0.26925486394106923</v>
      </c>
      <c r="I1979" s="114">
        <v>0.8613459018691858</v>
      </c>
      <c r="J1979" s="114">
        <v>0.85888173529244494</v>
      </c>
      <c r="K1979" s="44">
        <v>0.93093497116134549</v>
      </c>
      <c r="M1979" s="37">
        <v>977</v>
      </c>
      <c r="N1979" s="114" cm="1">
        <f t="array" ref="N1979:W1979">(TRANSPOSE(MMULT(幕後結果!$AB$37:$AK$46, TRANSPOSE(N978:W978))))</f>
        <v>1.0267149798428419</v>
      </c>
      <c r="O1979" s="114">
        <v>1.3289200463488546</v>
      </c>
      <c r="P1979" s="114">
        <v>1.7168875469020786</v>
      </c>
      <c r="Q1979" s="114">
        <v>1.49029519310576</v>
      </c>
      <c r="R1979" s="114">
        <v>2.2392580004266742</v>
      </c>
      <c r="S1979" s="114">
        <v>1.3649994019939842</v>
      </c>
      <c r="T1979" s="114">
        <v>1.6830148179525815</v>
      </c>
      <c r="U1979" s="114">
        <v>1.7113559748565779</v>
      </c>
      <c r="V1979" s="114">
        <v>1.243771833416017</v>
      </c>
      <c r="W1979" s="36">
        <v>1.2209411867151361</v>
      </c>
    </row>
    <row r="1980" spans="1:23" ht="19">
      <c r="A1980" s="81">
        <v>978</v>
      </c>
      <c r="B1980" s="114">
        <v>0.59021880215173805</v>
      </c>
      <c r="C1980" s="114">
        <v>0.37168379080310809</v>
      </c>
      <c r="D1980" s="114">
        <v>0.32561045956922063</v>
      </c>
      <c r="E1980" s="114">
        <v>0.15749692889660416</v>
      </c>
      <c r="F1980" s="114">
        <v>0.81231708924553803</v>
      </c>
      <c r="G1980" s="114">
        <v>0.72204385630035706</v>
      </c>
      <c r="H1980" s="114">
        <v>0.51112953110781389</v>
      </c>
      <c r="I1980" s="114">
        <v>0.88577369061422506</v>
      </c>
      <c r="J1980" s="114">
        <v>1.6872759775871771E-2</v>
      </c>
      <c r="K1980" s="44">
        <v>5.8126665738121419E-2</v>
      </c>
      <c r="M1980" s="37">
        <v>978</v>
      </c>
      <c r="N1980" s="114" cm="1">
        <f t="array" ref="N1980:W1980">(TRANSPOSE(MMULT(幕後結果!$AB$37:$AK$46, TRANSPOSE(N979:W979))))</f>
        <v>3.0253110932504507E-2</v>
      </c>
      <c r="O1980" s="114">
        <v>0.41725419277574993</v>
      </c>
      <c r="P1980" s="114">
        <v>-1.7723692601719987</v>
      </c>
      <c r="Q1980" s="114">
        <v>8.168067978824245E-2</v>
      </c>
      <c r="R1980" s="114">
        <v>-0.2894333823110754</v>
      </c>
      <c r="S1980" s="114">
        <v>-0.36341773847841596</v>
      </c>
      <c r="T1980" s="114">
        <v>0.29219221285160601</v>
      </c>
      <c r="U1980" s="114">
        <v>-0.98323722787387258</v>
      </c>
      <c r="V1980" s="114">
        <v>-0.52177806180392616</v>
      </c>
      <c r="W1980" s="36">
        <v>-1.0059347137308119</v>
      </c>
    </row>
    <row r="1981" spans="1:23" ht="19">
      <c r="A1981" s="81">
        <v>979</v>
      </c>
      <c r="B1981" s="114">
        <v>0.9252898624772945</v>
      </c>
      <c r="C1981" s="114">
        <v>0.93781357265711085</v>
      </c>
      <c r="D1981" s="114">
        <v>0.70057420561613015</v>
      </c>
      <c r="E1981" s="114">
        <v>0.6740366811969507</v>
      </c>
      <c r="F1981" s="114">
        <v>5.9688366206134269E-3</v>
      </c>
      <c r="G1981" s="114">
        <v>0.65801111792059763</v>
      </c>
      <c r="H1981" s="114">
        <v>0.10732831119700403</v>
      </c>
      <c r="I1981" s="114">
        <v>0.15758135632363879</v>
      </c>
      <c r="J1981" s="114">
        <v>0.46001165721231496</v>
      </c>
      <c r="K1981" s="44">
        <v>0.22557011823885054</v>
      </c>
      <c r="M1981" s="37">
        <v>979</v>
      </c>
      <c r="N1981" s="114" cm="1">
        <f t="array" ref="N1981:W1981">(TRANSPOSE(MMULT(幕後結果!$AB$37:$AK$46, TRANSPOSE(N980:W980))))</f>
        <v>4.2305515991551169E-2</v>
      </c>
      <c r="O1981" s="114">
        <v>0.74023089092494865</v>
      </c>
      <c r="P1981" s="114">
        <v>0.61462725381952032</v>
      </c>
      <c r="Q1981" s="114">
        <v>0.19922767786150061</v>
      </c>
      <c r="R1981" s="114">
        <v>1.4387954332332109</v>
      </c>
      <c r="S1981" s="114">
        <v>0.81464659487918434</v>
      </c>
      <c r="T1981" s="114">
        <v>1.1266663041327567</v>
      </c>
      <c r="U1981" s="114">
        <v>-0.33126016166864425</v>
      </c>
      <c r="V1981" s="114">
        <v>2.9513674836864352</v>
      </c>
      <c r="W1981" s="36">
        <v>1.6849861226533909</v>
      </c>
    </row>
    <row r="1982" spans="1:23" ht="19">
      <c r="A1982" s="81">
        <v>980</v>
      </c>
      <c r="B1982" s="114">
        <v>0.55637736126191784</v>
      </c>
      <c r="C1982" s="114">
        <v>0.92080923608883936</v>
      </c>
      <c r="D1982" s="114">
        <v>0.82030104252536096</v>
      </c>
      <c r="E1982" s="114">
        <v>0.38254979184828586</v>
      </c>
      <c r="F1982" s="114">
        <v>0.40644875496185207</v>
      </c>
      <c r="G1982" s="114">
        <v>0.71155104292557025</v>
      </c>
      <c r="H1982" s="114">
        <v>0.44990828862687393</v>
      </c>
      <c r="I1982" s="114">
        <v>0.64222251245490525</v>
      </c>
      <c r="J1982" s="114">
        <v>0.13795136543580111</v>
      </c>
      <c r="K1982" s="44">
        <v>0.9515895922838824</v>
      </c>
      <c r="M1982" s="37">
        <v>980</v>
      </c>
      <c r="N1982" s="114" cm="1">
        <f t="array" ref="N1982:W1982">(TRANSPOSE(MMULT(幕後結果!$AB$37:$AK$46, TRANSPOSE(N981:W981))))</f>
        <v>-0.714343422874537</v>
      </c>
      <c r="O1982" s="114">
        <v>-0.75874147043758555</v>
      </c>
      <c r="P1982" s="114">
        <v>-1.3778825950298261</v>
      </c>
      <c r="Q1982" s="114">
        <v>-1.083855727519349</v>
      </c>
      <c r="R1982" s="114">
        <v>-0.49961143622290405</v>
      </c>
      <c r="S1982" s="114">
        <v>-1.0777599819844028</v>
      </c>
      <c r="T1982" s="114">
        <v>-0.45121467761351464</v>
      </c>
      <c r="U1982" s="114">
        <v>-1.8850979759205582</v>
      </c>
      <c r="V1982" s="114">
        <v>-0.32179227637788432</v>
      </c>
      <c r="W1982" s="36">
        <v>0.67614682560783301</v>
      </c>
    </row>
    <row r="1983" spans="1:23" ht="19">
      <c r="A1983" s="81">
        <v>981</v>
      </c>
      <c r="B1983" s="114">
        <v>0.24932728350718847</v>
      </c>
      <c r="C1983" s="114">
        <v>0.85393914033468121</v>
      </c>
      <c r="D1983" s="114">
        <v>0.72049682191819242</v>
      </c>
      <c r="E1983" s="114">
        <v>0.57374816754631941</v>
      </c>
      <c r="F1983" s="114">
        <v>5.798713880967421E-2</v>
      </c>
      <c r="G1983" s="114">
        <v>0.82783259910964202</v>
      </c>
      <c r="H1983" s="114">
        <v>0.23266568674389099</v>
      </c>
      <c r="I1983" s="114">
        <v>0.70658876827400641</v>
      </c>
      <c r="J1983" s="114">
        <v>0.41882230370215168</v>
      </c>
      <c r="K1983" s="44">
        <v>6.4689592902542836E-2</v>
      </c>
      <c r="M1983" s="37">
        <v>981</v>
      </c>
      <c r="N1983" s="114" cm="1">
        <f t="array" ref="N1983:W1983">(TRANSPOSE(MMULT(幕後結果!$AB$37:$AK$46, TRANSPOSE(N982:W982))))</f>
        <v>-0.7003934529636231</v>
      </c>
      <c r="O1983" s="114">
        <v>0.50728284479126728</v>
      </c>
      <c r="P1983" s="114">
        <v>1.1400020391419612</v>
      </c>
      <c r="Q1983" s="114">
        <v>-1.1463464769118104</v>
      </c>
      <c r="R1983" s="114">
        <v>1.4191749707850609</v>
      </c>
      <c r="S1983" s="114">
        <v>-0.6937477945157362</v>
      </c>
      <c r="T1983" s="114">
        <v>1.3366054323799075</v>
      </c>
      <c r="U1983" s="114">
        <v>-1.8589896951266942</v>
      </c>
      <c r="V1983" s="114">
        <v>0.25567741529123866</v>
      </c>
      <c r="W1983" s="36">
        <v>0.39169824960646132</v>
      </c>
    </row>
    <row r="1984" spans="1:23" ht="19">
      <c r="A1984" s="81">
        <v>982</v>
      </c>
      <c r="B1984" s="114">
        <v>1.2322192844038682E-3</v>
      </c>
      <c r="C1984" s="114">
        <v>0.140853035946646</v>
      </c>
      <c r="D1984" s="114">
        <v>0.5668713189289265</v>
      </c>
      <c r="E1984" s="114">
        <v>0.11223651987973726</v>
      </c>
      <c r="F1984" s="114">
        <v>8.157453514880042E-2</v>
      </c>
      <c r="G1984" s="114">
        <v>0.32886619816831519</v>
      </c>
      <c r="H1984" s="114">
        <v>0.58928981874861175</v>
      </c>
      <c r="I1984" s="114">
        <v>0.54790688732414061</v>
      </c>
      <c r="J1984" s="114">
        <v>0.12717881237866924</v>
      </c>
      <c r="K1984" s="44">
        <v>0.22678652320854953</v>
      </c>
      <c r="M1984" s="37">
        <v>982</v>
      </c>
      <c r="N1984" s="114" cm="1">
        <f t="array" ref="N1984:W1984">(TRANSPOSE(MMULT(幕後結果!$AB$37:$AK$46, TRANSPOSE(N983:W983))))</f>
        <v>-0.47216469311238563</v>
      </c>
      <c r="O1984" s="114">
        <v>-0.76829057875062345</v>
      </c>
      <c r="P1984" s="114">
        <v>0.86736288992996124</v>
      </c>
      <c r="Q1984" s="114">
        <v>0.23441535850990339</v>
      </c>
      <c r="R1984" s="114">
        <v>-0.19347570266298586</v>
      </c>
      <c r="S1984" s="114">
        <v>-4.1301780498148366E-2</v>
      </c>
      <c r="T1984" s="114">
        <v>-0.20749780403326187</v>
      </c>
      <c r="U1984" s="114">
        <v>0.70055889899297163</v>
      </c>
      <c r="V1984" s="114">
        <v>-7.3811071897286806E-2</v>
      </c>
      <c r="W1984" s="36">
        <v>5.8711479829833491E-2</v>
      </c>
    </row>
    <row r="1985" spans="1:23" ht="19">
      <c r="A1985" s="81">
        <v>983</v>
      </c>
      <c r="B1985" s="114">
        <v>0.23153348385358985</v>
      </c>
      <c r="C1985" s="114">
        <v>9.2738933900816667E-2</v>
      </c>
      <c r="D1985" s="114">
        <v>0.3296253450897324</v>
      </c>
      <c r="E1985" s="114">
        <v>0.34040385996290867</v>
      </c>
      <c r="F1985" s="114">
        <v>0.77125256854550739</v>
      </c>
      <c r="G1985" s="114">
        <v>0.171002647497001</v>
      </c>
      <c r="H1985" s="114">
        <v>0.36398360008721231</v>
      </c>
      <c r="I1985" s="114">
        <v>0.12101210936614692</v>
      </c>
      <c r="J1985" s="114">
        <v>0.73767148133880145</v>
      </c>
      <c r="K1985" s="44">
        <v>0.66899396717806292</v>
      </c>
      <c r="M1985" s="37">
        <v>983</v>
      </c>
      <c r="N1985" s="114" cm="1">
        <f t="array" ref="N1985:W1985">(TRANSPOSE(MMULT(幕後結果!$AB$37:$AK$46, TRANSPOSE(N984:W984))))</f>
        <v>4.6097485601997411E-3</v>
      </c>
      <c r="O1985" s="114">
        <v>1.096796939686606</v>
      </c>
      <c r="P1985" s="114">
        <v>1.3041822620683099</v>
      </c>
      <c r="Q1985" s="114">
        <v>1.7387240806290525</v>
      </c>
      <c r="R1985" s="114">
        <v>-0.1101135953964808</v>
      </c>
      <c r="S1985" s="114">
        <v>-0.14986706478299044</v>
      </c>
      <c r="T1985" s="114">
        <v>0.87913154057231724</v>
      </c>
      <c r="U1985" s="114">
        <v>1.2297077556897711</v>
      </c>
      <c r="V1985" s="114">
        <v>-1.6862013678622882</v>
      </c>
      <c r="W1985" s="36">
        <v>-0.14686395337077068</v>
      </c>
    </row>
    <row r="1986" spans="1:23" ht="19">
      <c r="A1986" s="81">
        <v>984</v>
      </c>
      <c r="B1986" s="114">
        <v>0.68798877697643479</v>
      </c>
      <c r="C1986" s="114">
        <v>0.51183704875416369</v>
      </c>
      <c r="D1986" s="114">
        <v>0.28053371750617995</v>
      </c>
      <c r="E1986" s="114">
        <v>0.47950936560508328</v>
      </c>
      <c r="F1986" s="114">
        <v>0.53134524905398361</v>
      </c>
      <c r="G1986" s="114">
        <v>0.27215674582115135</v>
      </c>
      <c r="H1986" s="114">
        <v>0.75341340504580101</v>
      </c>
      <c r="I1986" s="114">
        <v>0.65296877725306035</v>
      </c>
      <c r="J1986" s="114">
        <v>0.37207167623628057</v>
      </c>
      <c r="K1986" s="44">
        <v>0.65319879426290184</v>
      </c>
      <c r="M1986" s="37">
        <v>984</v>
      </c>
      <c r="N1986" s="114" cm="1">
        <f t="array" ref="N1986:W1986">(TRANSPOSE(MMULT(幕後結果!$AB$37:$AK$46, TRANSPOSE(N985:W985))))</f>
        <v>-1.5031816808157556</v>
      </c>
      <c r="O1986" s="114">
        <v>0.60695979605967487</v>
      </c>
      <c r="P1986" s="114">
        <v>-1.4886013223348351</v>
      </c>
      <c r="Q1986" s="114">
        <v>3.4801539206693988E-2</v>
      </c>
      <c r="R1986" s="114">
        <v>0.58961232521347728</v>
      </c>
      <c r="S1986" s="114">
        <v>-0.98823158661485588</v>
      </c>
      <c r="T1986" s="114">
        <v>0.48794663644286473</v>
      </c>
      <c r="U1986" s="114">
        <v>-1.0146063704852735</v>
      </c>
      <c r="V1986" s="114">
        <v>0.11115081771053512</v>
      </c>
      <c r="W1986" s="36">
        <v>0.10132429903146692</v>
      </c>
    </row>
    <row r="1987" spans="1:23" ht="19">
      <c r="A1987" s="81">
        <v>985</v>
      </c>
      <c r="B1987" s="114">
        <v>0.45071171480910133</v>
      </c>
      <c r="C1987" s="114">
        <v>0.72704243474120678</v>
      </c>
      <c r="D1987" s="114">
        <v>0.34711392685281783</v>
      </c>
      <c r="E1987" s="114">
        <v>0.53834480233825532</v>
      </c>
      <c r="F1987" s="114">
        <v>0.3116903963411084</v>
      </c>
      <c r="G1987" s="114">
        <v>0.63134758991554052</v>
      </c>
      <c r="H1987" s="114">
        <v>0.64711433455304701</v>
      </c>
      <c r="I1987" s="114">
        <v>0.53604755368717427</v>
      </c>
      <c r="J1987" s="114">
        <v>0.55664982627321735</v>
      </c>
      <c r="K1987" s="44">
        <v>0.77179021826050231</v>
      </c>
      <c r="M1987" s="37">
        <v>985</v>
      </c>
      <c r="N1987" s="114" cm="1">
        <f t="array" ref="N1987:W1987">(TRANSPOSE(MMULT(幕後結果!$AB$37:$AK$46, TRANSPOSE(N986:W986))))</f>
        <v>1.2833595381508591</v>
      </c>
      <c r="O1987" s="114">
        <v>-0.51366605789244135</v>
      </c>
      <c r="P1987" s="114">
        <v>1.0811964235663702</v>
      </c>
      <c r="Q1987" s="114">
        <v>0.33794171851489463</v>
      </c>
      <c r="R1987" s="114">
        <v>-0.38508106270871734</v>
      </c>
      <c r="S1987" s="114">
        <v>0.13899782057697552</v>
      </c>
      <c r="T1987" s="114">
        <v>-0.94770809567949621</v>
      </c>
      <c r="U1987" s="114">
        <v>-0.32153359893725186</v>
      </c>
      <c r="V1987" s="114">
        <v>0.38456541051627524</v>
      </c>
      <c r="W1987" s="36">
        <v>9.6129815982473624E-2</v>
      </c>
    </row>
    <row r="1988" spans="1:23" ht="19">
      <c r="A1988" s="81">
        <v>986</v>
      </c>
      <c r="B1988" s="114">
        <v>0.71697057477524218</v>
      </c>
      <c r="C1988" s="114">
        <v>0.66266798488046552</v>
      </c>
      <c r="D1988" s="114">
        <v>0.60850334411767459</v>
      </c>
      <c r="E1988" s="114">
        <v>0.42222811750496425</v>
      </c>
      <c r="F1988" s="114">
        <v>0.2100754766899795</v>
      </c>
      <c r="G1988" s="114">
        <v>0.7159439880224463</v>
      </c>
      <c r="H1988" s="114">
        <v>0.89341275591953528</v>
      </c>
      <c r="I1988" s="114">
        <v>7.9582462808458487E-4</v>
      </c>
      <c r="J1988" s="114">
        <v>0.98390581007651301</v>
      </c>
      <c r="K1988" s="44">
        <v>0.41356166412872186</v>
      </c>
      <c r="M1988" s="37">
        <v>986</v>
      </c>
      <c r="N1988" s="114" cm="1">
        <f t="array" ref="N1988:W1988">(TRANSPOSE(MMULT(幕後結果!$AB$37:$AK$46, TRANSPOSE(N987:W987))))</f>
        <v>0.71968904925017851</v>
      </c>
      <c r="O1988" s="114">
        <v>0.68154429742699985</v>
      </c>
      <c r="P1988" s="114">
        <v>-0.36814244526538453</v>
      </c>
      <c r="Q1988" s="114">
        <v>1.0374353622972545</v>
      </c>
      <c r="R1988" s="114">
        <v>0.77754527275863694</v>
      </c>
      <c r="S1988" s="114">
        <v>-0.66172209746499533</v>
      </c>
      <c r="T1988" s="114">
        <v>0.77033125966904525</v>
      </c>
      <c r="U1988" s="114">
        <v>1.3550302878432152</v>
      </c>
      <c r="V1988" s="114">
        <v>0.40175995178317786</v>
      </c>
      <c r="W1988" s="36">
        <v>0.90295510764456632</v>
      </c>
    </row>
    <row r="1989" spans="1:23" ht="19">
      <c r="A1989" s="81">
        <v>987</v>
      </c>
      <c r="B1989" s="114">
        <v>0.82062592577252924</v>
      </c>
      <c r="C1989" s="114">
        <v>0.13314511084059255</v>
      </c>
      <c r="D1989" s="114">
        <v>0.81722918301829184</v>
      </c>
      <c r="E1989" s="114">
        <v>0.70008742265634405</v>
      </c>
      <c r="F1989" s="114">
        <v>0.95810998057607843</v>
      </c>
      <c r="G1989" s="114">
        <v>0.85174741482365657</v>
      </c>
      <c r="H1989" s="114">
        <v>0.30137169978883782</v>
      </c>
      <c r="I1989" s="114">
        <v>0.82887928009942868</v>
      </c>
      <c r="J1989" s="114">
        <v>0.8950744960345085</v>
      </c>
      <c r="K1989" s="44">
        <v>0.62837286445249285</v>
      </c>
      <c r="M1989" s="37">
        <v>987</v>
      </c>
      <c r="N1989" s="114" cm="1">
        <f t="array" ref="N1989:W1989">(TRANSPOSE(MMULT(幕後結果!$AB$37:$AK$46, TRANSPOSE(N988:W988))))</f>
        <v>0.14263587177013065</v>
      </c>
      <c r="O1989" s="114">
        <v>1.7929149362571091</v>
      </c>
      <c r="P1989" s="114">
        <v>-0.88790796255081261</v>
      </c>
      <c r="Q1989" s="114">
        <v>-0.45707842334656196</v>
      </c>
      <c r="R1989" s="114">
        <v>0.36937317425515442</v>
      </c>
      <c r="S1989" s="114">
        <v>0.45014743898281351</v>
      </c>
      <c r="T1989" s="114">
        <v>1.090070890862223</v>
      </c>
      <c r="U1989" s="114">
        <v>0.18554357851900785</v>
      </c>
      <c r="V1989" s="114">
        <v>1.5673405279511927</v>
      </c>
      <c r="W1989" s="36">
        <v>1.0205465112513663</v>
      </c>
    </row>
    <row r="1990" spans="1:23" ht="19">
      <c r="A1990" s="81">
        <v>988</v>
      </c>
      <c r="B1990" s="114">
        <v>4.8954591153848925E-2</v>
      </c>
      <c r="C1990" s="114">
        <v>0.21639372451231109</v>
      </c>
      <c r="D1990" s="114">
        <v>0.53717204700163657</v>
      </c>
      <c r="E1990" s="114">
        <v>0.15000418390220682</v>
      </c>
      <c r="F1990" s="114">
        <v>0.29158222808310374</v>
      </c>
      <c r="G1990" s="114">
        <v>0.24251100282117433</v>
      </c>
      <c r="H1990" s="114">
        <v>0.67837184888011648</v>
      </c>
      <c r="I1990" s="114">
        <v>7.9446307919806225E-2</v>
      </c>
      <c r="J1990" s="114">
        <v>0.4885387735010065</v>
      </c>
      <c r="K1990" s="44">
        <v>0.70959816491122374</v>
      </c>
      <c r="M1990" s="37">
        <v>988</v>
      </c>
      <c r="N1990" s="114" cm="1">
        <f t="array" ref="N1990:W1990">(TRANSPOSE(MMULT(幕後結果!$AB$37:$AK$46, TRANSPOSE(N989:W989))))</f>
        <v>-0.52064485049666076</v>
      </c>
      <c r="O1990" s="114">
        <v>-8.8687024498066133E-2</v>
      </c>
      <c r="P1990" s="114">
        <v>-0.83206887835038357</v>
      </c>
      <c r="Q1990" s="114">
        <v>-7.2033527492968874E-2</v>
      </c>
      <c r="R1990" s="114">
        <v>-1.2063439727762597</v>
      </c>
      <c r="S1990" s="114">
        <v>0.94681465398595288</v>
      </c>
      <c r="T1990" s="114">
        <v>-1.3414991331957677</v>
      </c>
      <c r="U1990" s="114">
        <v>-0.83417445126019585</v>
      </c>
      <c r="V1990" s="114">
        <v>-0.68323204232733514</v>
      </c>
      <c r="W1990" s="36">
        <v>-0.47809975239805186</v>
      </c>
    </row>
    <row r="1991" spans="1:23" ht="19">
      <c r="A1991" s="81">
        <v>989</v>
      </c>
      <c r="B1991" s="114">
        <v>0.27246726738714666</v>
      </c>
      <c r="C1991" s="114">
        <v>4.3734966025746669E-2</v>
      </c>
      <c r="D1991" s="114">
        <v>0.11029010164869413</v>
      </c>
      <c r="E1991" s="114">
        <v>0.11984964960195743</v>
      </c>
      <c r="F1991" s="114">
        <v>0.81415131223383752</v>
      </c>
      <c r="G1991" s="114">
        <v>0.78472470308497089</v>
      </c>
      <c r="H1991" s="114">
        <v>0.41423950322878933</v>
      </c>
      <c r="I1991" s="114">
        <v>0.94977140000611127</v>
      </c>
      <c r="J1991" s="114">
        <v>7.8036843720201698E-2</v>
      </c>
      <c r="K1991" s="44">
        <v>0.33264672996367395</v>
      </c>
      <c r="M1991" s="37">
        <v>989</v>
      </c>
      <c r="N1991" s="114" cm="1">
        <f t="array" ref="N1991:W1991">(TRANSPOSE(MMULT(幕後結果!$AB$37:$AK$46, TRANSPOSE(N990:W990))))</f>
        <v>0.8735863323484111</v>
      </c>
      <c r="O1991" s="114">
        <v>-0.42676342648207538</v>
      </c>
      <c r="P1991" s="114">
        <v>-0.93597292490707973</v>
      </c>
      <c r="Q1991" s="114">
        <v>0.89647794736767739</v>
      </c>
      <c r="R1991" s="114">
        <v>-0.547306056784157</v>
      </c>
      <c r="S1991" s="114">
        <v>1.5323411712821833</v>
      </c>
      <c r="T1991" s="114">
        <v>1.4063692858791388E-2</v>
      </c>
      <c r="U1991" s="114">
        <v>3.2936920829658471</v>
      </c>
      <c r="V1991" s="114">
        <v>-2.0999239558681202</v>
      </c>
      <c r="W1991" s="36">
        <v>-0.90437315038062327</v>
      </c>
    </row>
    <row r="1992" spans="1:23" ht="19">
      <c r="A1992" s="81">
        <v>990</v>
      </c>
      <c r="B1992" s="114">
        <v>0.9946904176488145</v>
      </c>
      <c r="C1992" s="114">
        <v>0.82590625556476671</v>
      </c>
      <c r="D1992" s="114">
        <v>0.18825204313168031</v>
      </c>
      <c r="E1992" s="114">
        <v>0.34745246878649483</v>
      </c>
      <c r="F1992" s="114">
        <v>0.95608370072836113</v>
      </c>
      <c r="G1992" s="114">
        <v>0.49561967900502935</v>
      </c>
      <c r="H1992" s="114">
        <v>0.70999696258656519</v>
      </c>
      <c r="I1992" s="114">
        <v>6.2279998746675336E-2</v>
      </c>
      <c r="J1992" s="114">
        <v>0.70743690975824181</v>
      </c>
      <c r="K1992" s="44">
        <v>0.47112529824544525</v>
      </c>
      <c r="M1992" s="37">
        <v>990</v>
      </c>
      <c r="N1992" s="114" cm="1">
        <f t="array" ref="N1992:W1992">(TRANSPOSE(MMULT(幕後結果!$AB$37:$AK$46, TRANSPOSE(N991:W991))))</f>
        <v>0.27334565501542069</v>
      </c>
      <c r="O1992" s="114">
        <v>-0.23915595449239654</v>
      </c>
      <c r="P1992" s="114">
        <v>-2.1140796377372553E-2</v>
      </c>
      <c r="Q1992" s="114">
        <v>1.1353171818792516</v>
      </c>
      <c r="R1992" s="114">
        <v>-0.58905661275705234</v>
      </c>
      <c r="S1992" s="114">
        <v>-1.4550431277277294</v>
      </c>
      <c r="T1992" s="114">
        <v>-0.79311249406179163</v>
      </c>
      <c r="U1992" s="114">
        <v>1.4319508932722265</v>
      </c>
      <c r="V1992" s="114">
        <v>-1.6247612311127853</v>
      </c>
      <c r="W1992" s="36">
        <v>-0.61688269355308512</v>
      </c>
    </row>
    <row r="1993" spans="1:23" ht="19">
      <c r="A1993" s="81">
        <v>991</v>
      </c>
      <c r="B1993" s="114">
        <v>0.28324633225086782</v>
      </c>
      <c r="C1993" s="114">
        <v>0.78993222504187877</v>
      </c>
      <c r="D1993" s="114">
        <v>1.2527162510061363E-2</v>
      </c>
      <c r="E1993" s="114">
        <v>0.55060072742899036</v>
      </c>
      <c r="F1993" s="114">
        <v>2.8006863324274267E-2</v>
      </c>
      <c r="G1993" s="114">
        <v>0.34654548148107822</v>
      </c>
      <c r="H1993" s="114">
        <v>0.18625630671207505</v>
      </c>
      <c r="I1993" s="114">
        <v>0.54815817510330689</v>
      </c>
      <c r="J1993" s="114">
        <v>6.4812306830132949E-2</v>
      </c>
      <c r="K1993" s="44">
        <v>0.70289276265414125</v>
      </c>
      <c r="M1993" s="37">
        <v>991</v>
      </c>
      <c r="N1993" s="114" cm="1">
        <f t="array" ref="N1993:W1993">(TRANSPOSE(MMULT(幕後結果!$AB$37:$AK$46, TRANSPOSE(N992:W992))))</f>
        <v>-1.079627995642229</v>
      </c>
      <c r="O1993" s="114">
        <v>0.23681066795921846</v>
      </c>
      <c r="P1993" s="114">
        <v>-0.72712745231998288</v>
      </c>
      <c r="Q1993" s="114">
        <v>-1.1689559348239162</v>
      </c>
      <c r="R1993" s="114">
        <v>-0.69019960219011656</v>
      </c>
      <c r="S1993" s="114">
        <v>-6.272068907695301E-2</v>
      </c>
      <c r="T1993" s="114">
        <v>0.10479203426651423</v>
      </c>
      <c r="U1993" s="114">
        <v>-0.86844427582319905</v>
      </c>
      <c r="V1993" s="114">
        <v>-0.38502710510382665</v>
      </c>
      <c r="W1993" s="36">
        <v>-0.14428352328083957</v>
      </c>
    </row>
    <row r="1994" spans="1:23" ht="19">
      <c r="A1994" s="81">
        <v>992</v>
      </c>
      <c r="B1994" s="114">
        <v>0.76205875277644464</v>
      </c>
      <c r="C1994" s="114">
        <v>0.10813208444670042</v>
      </c>
      <c r="D1994" s="114">
        <v>0.12635269587843734</v>
      </c>
      <c r="E1994" s="114">
        <v>0.89155406144767668</v>
      </c>
      <c r="F1994" s="114">
        <v>0.10477292437390995</v>
      </c>
      <c r="G1994" s="114">
        <v>0.18831254570976075</v>
      </c>
      <c r="H1994" s="114">
        <v>8.4250529458497869E-2</v>
      </c>
      <c r="I1994" s="114">
        <v>7.5253574305748749E-2</v>
      </c>
      <c r="J1994" s="114">
        <v>0.46742689374277546</v>
      </c>
      <c r="K1994" s="44">
        <v>0.15398298799123733</v>
      </c>
      <c r="M1994" s="37">
        <v>992</v>
      </c>
      <c r="N1994" s="114" cm="1">
        <f t="array" ref="N1994:W1994">(TRANSPOSE(MMULT(幕後結果!$AB$37:$AK$46, TRANSPOSE(N993:W993))))</f>
        <v>-0.392565253989275</v>
      </c>
      <c r="O1994" s="114">
        <v>-0.38257386277918726</v>
      </c>
      <c r="P1994" s="114">
        <v>0.88133125339949503</v>
      </c>
      <c r="Q1994" s="114">
        <v>-0.40233714388340158</v>
      </c>
      <c r="R1994" s="114">
        <v>0.63629214179021909</v>
      </c>
      <c r="S1994" s="114">
        <v>-0.5041877179584352</v>
      </c>
      <c r="T1994" s="114">
        <v>1.2770834338927211</v>
      </c>
      <c r="U1994" s="114">
        <v>-0.70095642186147411</v>
      </c>
      <c r="V1994" s="114">
        <v>6.475817586526178E-2</v>
      </c>
      <c r="W1994" s="36">
        <v>-0.10077271620136864</v>
      </c>
    </row>
    <row r="1995" spans="1:23" ht="19">
      <c r="A1995" s="81">
        <v>993</v>
      </c>
      <c r="B1995" s="114">
        <v>0.96772661393945603</v>
      </c>
      <c r="C1995" s="114">
        <v>0.92111935748083429</v>
      </c>
      <c r="D1995" s="114">
        <v>0.46387401652829507</v>
      </c>
      <c r="E1995" s="114">
        <v>9.8022414448166728E-2</v>
      </c>
      <c r="F1995" s="114">
        <v>3.6216013462730734E-2</v>
      </c>
      <c r="G1995" s="114">
        <v>0.77215488319693804</v>
      </c>
      <c r="H1995" s="114">
        <v>0.94038990089238905</v>
      </c>
      <c r="I1995" s="114">
        <v>0.53960775173909048</v>
      </c>
      <c r="J1995" s="114">
        <v>0.9836292378115985</v>
      </c>
      <c r="K1995" s="44">
        <v>0.46949991193666163</v>
      </c>
      <c r="M1995" s="37">
        <v>993</v>
      </c>
      <c r="N1995" s="114" cm="1">
        <f t="array" ref="N1995:W1995">(TRANSPOSE(MMULT(幕後結果!$AB$37:$AK$46, TRANSPOSE(N994:W994))))</f>
        <v>8.8841219707515171E-2</v>
      </c>
      <c r="O1995" s="114">
        <v>0.60376312284060474</v>
      </c>
      <c r="P1995" s="114">
        <v>0.13120905587876852</v>
      </c>
      <c r="Q1995" s="114">
        <v>-0.58132424626106938</v>
      </c>
      <c r="R1995" s="114">
        <v>-0.51701727322284974</v>
      </c>
      <c r="S1995" s="114">
        <v>0.28493419134341924</v>
      </c>
      <c r="T1995" s="114">
        <v>1.1571922225634106</v>
      </c>
      <c r="U1995" s="114">
        <v>-0.61838944076915592</v>
      </c>
      <c r="V1995" s="114">
        <v>1.6552031660326758</v>
      </c>
      <c r="W1995" s="36">
        <v>1.2994064403628114</v>
      </c>
    </row>
    <row r="1996" spans="1:23" ht="19">
      <c r="A1996" s="81">
        <v>994</v>
      </c>
      <c r="B1996" s="114">
        <v>0.21293784791548132</v>
      </c>
      <c r="C1996" s="114">
        <v>0.51120842746521578</v>
      </c>
      <c r="D1996" s="114">
        <v>0.81499265550151012</v>
      </c>
      <c r="E1996" s="114">
        <v>0.47515755140943505</v>
      </c>
      <c r="F1996" s="114">
        <v>0.90516791681936692</v>
      </c>
      <c r="G1996" s="114">
        <v>0.81245969616911906</v>
      </c>
      <c r="H1996" s="114">
        <v>0.3570581228092975</v>
      </c>
      <c r="I1996" s="114">
        <v>3.3976174351567634E-2</v>
      </c>
      <c r="J1996" s="114">
        <v>0.82199949115861082</v>
      </c>
      <c r="K1996" s="44">
        <v>0.89376674971001635</v>
      </c>
      <c r="M1996" s="37">
        <v>994</v>
      </c>
      <c r="N1996" s="114" cm="1">
        <f t="array" ref="N1996:W1996">(TRANSPOSE(MMULT(幕後結果!$AB$37:$AK$46, TRANSPOSE(N995:W995))))</f>
        <v>1.4436592712128038</v>
      </c>
      <c r="O1996" s="114">
        <v>0.9292662604385804</v>
      </c>
      <c r="P1996" s="114">
        <v>-0.42672777000061379</v>
      </c>
      <c r="Q1996" s="114">
        <v>-0.92491167821901277</v>
      </c>
      <c r="R1996" s="114">
        <v>-0.15379753023388104</v>
      </c>
      <c r="S1996" s="114">
        <v>-2.2956305853440839</v>
      </c>
      <c r="T1996" s="114">
        <v>2.6697498222701899E-2</v>
      </c>
      <c r="U1996" s="114">
        <v>0.7235435910475454</v>
      </c>
      <c r="V1996" s="114">
        <v>1.4003931328630779</v>
      </c>
      <c r="W1996" s="36">
        <v>0.26996628901214081</v>
      </c>
    </row>
    <row r="1997" spans="1:23" ht="19">
      <c r="A1997" s="81">
        <v>995</v>
      </c>
      <c r="B1997" s="114">
        <v>0.20567840005569327</v>
      </c>
      <c r="C1997" s="114">
        <v>0.91769827513111024</v>
      </c>
      <c r="D1997" s="114">
        <v>0.63538262603461959</v>
      </c>
      <c r="E1997" s="114">
        <v>0.11551649902277772</v>
      </c>
      <c r="F1997" s="114">
        <v>0.54010784994297256</v>
      </c>
      <c r="G1997" s="114">
        <v>0.52577739268258594</v>
      </c>
      <c r="H1997" s="114">
        <v>1.8991065705540322E-2</v>
      </c>
      <c r="I1997" s="114">
        <v>0.6648073902681233</v>
      </c>
      <c r="J1997" s="114">
        <v>0.31359545859600768</v>
      </c>
      <c r="K1997" s="44">
        <v>0.90993324909241635</v>
      </c>
      <c r="M1997" s="37">
        <v>995</v>
      </c>
      <c r="N1997" s="114" cm="1">
        <f t="array" ref="N1997:W1997">(TRANSPOSE(MMULT(幕後結果!$AB$37:$AK$46, TRANSPOSE(N996:W996))))</f>
        <v>0.16974514256892767</v>
      </c>
      <c r="O1997" s="114">
        <v>1.1173114437099916</v>
      </c>
      <c r="P1997" s="114">
        <v>0.51971200316880428</v>
      </c>
      <c r="Q1997" s="114">
        <v>0.51247481294556341</v>
      </c>
      <c r="R1997" s="114">
        <v>0.75190732129843729</v>
      </c>
      <c r="S1997" s="114">
        <v>-2.5880982556720056E-2</v>
      </c>
      <c r="T1997" s="114">
        <v>-0.13394203305626856</v>
      </c>
      <c r="U1997" s="114">
        <v>0.7511604014270461</v>
      </c>
      <c r="V1997" s="114">
        <v>-0.59712173441035987</v>
      </c>
      <c r="W1997" s="36">
        <v>1.1509417921563176</v>
      </c>
    </row>
    <row r="1998" spans="1:23" ht="19">
      <c r="A1998" s="81">
        <v>996</v>
      </c>
      <c r="B1998" s="114">
        <v>0.96865894268892316</v>
      </c>
      <c r="C1998" s="114">
        <v>0.17060395438267517</v>
      </c>
      <c r="D1998" s="114">
        <v>0.54766783652904283</v>
      </c>
      <c r="E1998" s="114">
        <v>0.98398378236842921</v>
      </c>
      <c r="F1998" s="114">
        <v>0.29164324135425135</v>
      </c>
      <c r="G1998" s="114">
        <v>8.1452791560382876E-2</v>
      </c>
      <c r="H1998" s="114">
        <v>0.6819119930802513</v>
      </c>
      <c r="I1998" s="114">
        <v>5.5451708786510956E-2</v>
      </c>
      <c r="J1998" s="114">
        <v>0.1318984667535783</v>
      </c>
      <c r="K1998" s="44">
        <v>0.89509315594040384</v>
      </c>
      <c r="M1998" s="37">
        <v>996</v>
      </c>
      <c r="N1998" s="114" cm="1">
        <f t="array" ref="N1998:W1998">(TRANSPOSE(MMULT(幕後結果!$AB$37:$AK$46, TRANSPOSE(N997:W997))))</f>
        <v>2.8578939611941707</v>
      </c>
      <c r="O1998" s="114">
        <v>-0.13022545703485269</v>
      </c>
      <c r="P1998" s="114">
        <v>-0.12013483191637764</v>
      </c>
      <c r="Q1998" s="114">
        <v>0.89734895877962884</v>
      </c>
      <c r="R1998" s="114">
        <v>0.26021013791660197</v>
      </c>
      <c r="S1998" s="114">
        <v>0.13085056426114647</v>
      </c>
      <c r="T1998" s="114">
        <v>-1.2756207808785591</v>
      </c>
      <c r="U1998" s="114">
        <v>-0.14728507805763402</v>
      </c>
      <c r="V1998" s="114">
        <v>-0.43121392045688078</v>
      </c>
      <c r="W1998" s="36">
        <v>4.1054366919936164E-2</v>
      </c>
    </row>
    <row r="1999" spans="1:23" ht="19">
      <c r="A1999" s="81">
        <v>997</v>
      </c>
      <c r="B1999" s="114">
        <v>0.53855872085734457</v>
      </c>
      <c r="C1999" s="114">
        <v>0.24539784672065501</v>
      </c>
      <c r="D1999" s="114">
        <v>0.74338507133683551</v>
      </c>
      <c r="E1999" s="114">
        <v>0.16495530162945671</v>
      </c>
      <c r="F1999" s="114">
        <v>0.60634533433526827</v>
      </c>
      <c r="G1999" s="114">
        <v>0.16775763833617519</v>
      </c>
      <c r="H1999" s="114">
        <v>6.0234570876503968E-2</v>
      </c>
      <c r="I1999" s="114">
        <v>0.11998703145110468</v>
      </c>
      <c r="J1999" s="114">
        <v>0.39812853041728169</v>
      </c>
      <c r="K1999" s="44">
        <v>0.36548611010865351</v>
      </c>
      <c r="M1999" s="37">
        <v>997</v>
      </c>
      <c r="N1999" s="114" cm="1">
        <f t="array" ref="N1999:W1999">(TRANSPOSE(MMULT(幕後結果!$AB$37:$AK$46, TRANSPOSE(N998:W998))))</f>
        <v>9.9699158338889274E-2</v>
      </c>
      <c r="O1999" s="114">
        <v>-0.2675442819130634</v>
      </c>
      <c r="P1999" s="114">
        <v>-0.89646477654133316</v>
      </c>
      <c r="Q1999" s="114">
        <v>-0.79625297536934969</v>
      </c>
      <c r="R1999" s="114">
        <v>-1.1520232761271889</v>
      </c>
      <c r="S1999" s="114">
        <v>0.36579280049717056</v>
      </c>
      <c r="T1999" s="114">
        <v>-1.0493811310613941</v>
      </c>
      <c r="U1999" s="114">
        <v>-0.48168817124529534</v>
      </c>
      <c r="V1999" s="114">
        <v>-1.068288255748763</v>
      </c>
      <c r="W1999" s="36">
        <v>-0.90720484849500638</v>
      </c>
    </row>
    <row r="2000" spans="1:23" ht="19">
      <c r="A2000" s="81">
        <v>998</v>
      </c>
      <c r="B2000" s="114">
        <v>0.76718955769762909</v>
      </c>
      <c r="C2000" s="114">
        <v>0.88338276116063041</v>
      </c>
      <c r="D2000" s="114">
        <v>0.45781734563921272</v>
      </c>
      <c r="E2000" s="114">
        <v>0.97538939267955937</v>
      </c>
      <c r="F2000" s="114">
        <v>0.1902601325388269</v>
      </c>
      <c r="G2000" s="114">
        <v>8.6129103726796163E-2</v>
      </c>
      <c r="H2000" s="114">
        <v>0.53968894122147382</v>
      </c>
      <c r="I2000" s="114">
        <v>0.26538729053022569</v>
      </c>
      <c r="J2000" s="114">
        <v>0.57169375201438544</v>
      </c>
      <c r="K2000" s="44">
        <v>0.31106847107695956</v>
      </c>
      <c r="M2000" s="37">
        <v>998</v>
      </c>
      <c r="N2000" s="114" cm="1">
        <f t="array" ref="N2000:W2000">(TRANSPOSE(MMULT(幕後結果!$AB$37:$AK$46, TRANSPOSE(N999:W999))))</f>
        <v>-0.45109041639108571</v>
      </c>
      <c r="O2000" s="114">
        <v>-0.90494851738292914</v>
      </c>
      <c r="P2000" s="114">
        <v>-0.76666656568359226</v>
      </c>
      <c r="Q2000" s="114">
        <v>0.42282161801647289</v>
      </c>
      <c r="R2000" s="114">
        <v>-0.63556194212724537</v>
      </c>
      <c r="S2000" s="114">
        <v>0.48083363135767176</v>
      </c>
      <c r="T2000" s="114">
        <v>1.4627957681508845</v>
      </c>
      <c r="U2000" s="114">
        <v>-0.22394245723111877</v>
      </c>
      <c r="V2000" s="114">
        <v>0.10809634433320073</v>
      </c>
      <c r="W2000" s="36">
        <v>0.32291585658869937</v>
      </c>
    </row>
    <row r="2001" spans="1:23" ht="19">
      <c r="A2001" s="81">
        <v>999</v>
      </c>
      <c r="B2001" s="114">
        <v>6.6538604744148522E-3</v>
      </c>
      <c r="C2001" s="114">
        <v>0.22443485629142423</v>
      </c>
      <c r="D2001" s="114">
        <v>2.6258893546471818E-2</v>
      </c>
      <c r="E2001" s="114">
        <v>0.25416105896498364</v>
      </c>
      <c r="F2001" s="114">
        <v>0.19639475428674569</v>
      </c>
      <c r="G2001" s="114">
        <v>0.82227973235218998</v>
      </c>
      <c r="H2001" s="114">
        <v>1.8017979149320462E-2</v>
      </c>
      <c r="I2001" s="114">
        <v>0.44081093852696873</v>
      </c>
      <c r="J2001" s="114">
        <v>0.13490870531222265</v>
      </c>
      <c r="K2001" s="44">
        <v>0.38526933555298837</v>
      </c>
      <c r="M2001" s="37">
        <v>999</v>
      </c>
      <c r="N2001" s="114" cm="1">
        <f t="array" ref="N2001:W2001">(TRANSPOSE(MMULT(幕後結果!$AB$37:$AK$46, TRANSPOSE(N1000:W1000))))</f>
        <v>-0.60935556688654269</v>
      </c>
      <c r="O2001" s="114">
        <v>-1.3026806353684679</v>
      </c>
      <c r="P2001" s="114">
        <v>-0.68576016876712442</v>
      </c>
      <c r="Q2001" s="114">
        <v>1.5624819764333053E-2</v>
      </c>
      <c r="R2001" s="114">
        <v>0.50641820115425273</v>
      </c>
      <c r="S2001" s="114">
        <v>-0.98409223238165922</v>
      </c>
      <c r="T2001" s="114">
        <v>-1.2388873289555862</v>
      </c>
      <c r="U2001" s="114">
        <v>-1.6368793063645446</v>
      </c>
      <c r="V2001" s="114">
        <v>-0.4339606635069535</v>
      </c>
      <c r="W2001" s="36">
        <v>-2.2526548322130249</v>
      </c>
    </row>
    <row r="2002" spans="1:23" ht="19.5" thickBot="1">
      <c r="A2002" s="113">
        <v>1000</v>
      </c>
      <c r="B2002" s="43">
        <v>0.8260579271028774</v>
      </c>
      <c r="C2002" s="43">
        <v>0.65416159062561685</v>
      </c>
      <c r="D2002" s="43">
        <v>0.69665656489890648</v>
      </c>
      <c r="E2002" s="43">
        <v>0.62424374731350984</v>
      </c>
      <c r="F2002" s="43">
        <v>0.81275745647252906</v>
      </c>
      <c r="G2002" s="43">
        <v>0.49725660461594101</v>
      </c>
      <c r="H2002" s="43">
        <v>0.1379192339585642</v>
      </c>
      <c r="I2002" s="43">
        <v>0.48957417884395005</v>
      </c>
      <c r="J2002" s="43">
        <v>0.72063338742644989</v>
      </c>
      <c r="K2002" s="109">
        <v>1.5318860105635101E-2</v>
      </c>
      <c r="M2002" s="35">
        <v>1000</v>
      </c>
      <c r="N2002" s="34" cm="1">
        <f t="array" ref="N2002:W2002">(TRANSPOSE(MMULT(幕後結果!$AB$37:$AK$46, TRANSPOSE(N1001:W1001))))</f>
        <v>0.20924392239930234</v>
      </c>
      <c r="O2002" s="34">
        <v>0.51901200033949402</v>
      </c>
      <c r="P2002" s="34">
        <v>0.30463270870824077</v>
      </c>
      <c r="Q2002" s="34">
        <v>0.52441213769854678</v>
      </c>
      <c r="R2002" s="34">
        <v>-0.60596570475380096</v>
      </c>
      <c r="S2002" s="34">
        <v>-0.44717706924523992</v>
      </c>
      <c r="T2002" s="34">
        <v>-0.28055512640296365</v>
      </c>
      <c r="U2002" s="34">
        <v>-0.77494306777760813</v>
      </c>
      <c r="V2002" s="34">
        <v>-1.7445585500961283</v>
      </c>
      <c r="W2002" s="33">
        <v>1.6777969108465365</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19</v>
      </c>
      <c r="B1" s="14" t="s">
        <v>92</v>
      </c>
      <c r="C1" s="19" t="s">
        <v>11</v>
      </c>
      <c r="D1" s="19" t="s">
        <v>4</v>
      </c>
      <c r="E1" s="19" t="s">
        <v>18</v>
      </c>
      <c r="F1" s="19" t="s">
        <v>17</v>
      </c>
      <c r="G1" s="8" t="s">
        <v>16</v>
      </c>
      <c r="H1" s="24" t="s">
        <v>97</v>
      </c>
    </row>
    <row r="2" spans="1:21" ht="15.5">
      <c r="A2" s="10" t="s">
        <v>10</v>
      </c>
      <c r="B2" s="15" t="s">
        <v>15</v>
      </c>
      <c r="C2" s="20" t="s">
        <v>99</v>
      </c>
      <c r="D2" s="20" t="s">
        <v>14</v>
      </c>
      <c r="E2" s="20" t="s">
        <v>13</v>
      </c>
      <c r="F2" s="20" t="s">
        <v>12</v>
      </c>
      <c r="G2" s="7">
        <v>1</v>
      </c>
      <c r="H2" s="4">
        <f>SUM(G2:G6)</f>
        <v>5</v>
      </c>
    </row>
    <row r="3" spans="1:21" ht="15.5">
      <c r="A3" s="11" t="s">
        <v>10</v>
      </c>
      <c r="B3" s="16" t="s">
        <v>9</v>
      </c>
      <c r="C3" s="21" t="s">
        <v>8</v>
      </c>
      <c r="D3" s="21" t="s">
        <v>7</v>
      </c>
      <c r="E3" s="21" t="s">
        <v>6</v>
      </c>
      <c r="F3" s="21" t="s">
        <v>5</v>
      </c>
      <c r="G3" s="4">
        <v>1</v>
      </c>
    </row>
    <row r="4" spans="1:21" ht="15.5">
      <c r="A4" s="11" t="s">
        <v>10</v>
      </c>
      <c r="B4" s="17" t="s">
        <v>20</v>
      </c>
      <c r="C4" s="21" t="s">
        <v>100</v>
      </c>
      <c r="D4" s="21" t="s">
        <v>101</v>
      </c>
      <c r="E4" s="21" t="s">
        <v>102</v>
      </c>
      <c r="F4" s="21" t="s">
        <v>103</v>
      </c>
      <c r="G4" s="4">
        <v>1</v>
      </c>
    </row>
    <row r="5" spans="1:21" ht="15.5">
      <c r="A5" s="11" t="s">
        <v>10</v>
      </c>
      <c r="B5" s="17" t="s">
        <v>21</v>
      </c>
      <c r="C5" s="17" t="s">
        <v>22</v>
      </c>
      <c r="D5" s="17" t="s">
        <v>23</v>
      </c>
      <c r="E5" s="17" t="s">
        <v>24</v>
      </c>
      <c r="F5" s="17" t="s">
        <v>25</v>
      </c>
      <c r="G5" s="4">
        <v>1</v>
      </c>
    </row>
    <row r="6" spans="1:21" ht="15.5">
      <c r="A6" s="11" t="s">
        <v>10</v>
      </c>
      <c r="B6" s="17" t="s">
        <v>26</v>
      </c>
      <c r="C6" s="17" t="s">
        <v>27</v>
      </c>
      <c r="D6" s="17" t="s">
        <v>28</v>
      </c>
      <c r="E6" s="17" t="s">
        <v>29</v>
      </c>
      <c r="F6" s="17" t="s">
        <v>104</v>
      </c>
      <c r="G6" s="4">
        <v>1</v>
      </c>
    </row>
    <row r="7" spans="1:21" ht="15.5">
      <c r="A7" s="12" t="s">
        <v>30</v>
      </c>
      <c r="B7" s="15" t="s">
        <v>112</v>
      </c>
      <c r="C7" s="20" t="s">
        <v>106</v>
      </c>
      <c r="D7" s="20" t="s">
        <v>107</v>
      </c>
      <c r="E7" s="20" t="s">
        <v>105</v>
      </c>
      <c r="F7" s="20" t="s">
        <v>108</v>
      </c>
      <c r="G7" s="4">
        <v>1</v>
      </c>
      <c r="H7" s="4">
        <f>SUM(G7:G11)</f>
        <v>5</v>
      </c>
    </row>
    <row r="8" spans="1:21" ht="15.5">
      <c r="A8" s="13" t="s">
        <v>30</v>
      </c>
      <c r="B8" s="17" t="s">
        <v>66</v>
      </c>
      <c r="C8" s="17" t="s">
        <v>31</v>
      </c>
      <c r="D8" s="17" t="s">
        <v>67</v>
      </c>
      <c r="E8" s="17" t="s">
        <v>68</v>
      </c>
      <c r="F8" s="17" t="s">
        <v>69</v>
      </c>
      <c r="G8" s="4">
        <v>1</v>
      </c>
    </row>
    <row r="9" spans="1:21" ht="17">
      <c r="A9" s="13" t="s">
        <v>30</v>
      </c>
      <c r="B9" s="17" t="s">
        <v>70</v>
      </c>
      <c r="C9" s="17" t="s">
        <v>32</v>
      </c>
      <c r="D9" s="17" t="s">
        <v>33</v>
      </c>
      <c r="E9" s="17" t="s">
        <v>34</v>
      </c>
      <c r="F9" s="17" t="s">
        <v>42</v>
      </c>
      <c r="G9" s="4">
        <v>1</v>
      </c>
      <c r="U9"/>
    </row>
    <row r="10" spans="1:21" ht="15.5">
      <c r="A10" s="13" t="s">
        <v>30</v>
      </c>
      <c r="B10" s="17" t="s">
        <v>71</v>
      </c>
      <c r="C10" s="21" t="s">
        <v>35</v>
      </c>
      <c r="D10" s="17" t="s">
        <v>36</v>
      </c>
      <c r="E10" s="17" t="s">
        <v>37</v>
      </c>
      <c r="F10" s="17" t="s">
        <v>38</v>
      </c>
      <c r="G10" s="4">
        <v>1</v>
      </c>
    </row>
    <row r="11" spans="1:21" ht="15.5">
      <c r="A11" s="13" t="s">
        <v>30</v>
      </c>
      <c r="B11" s="16" t="s">
        <v>72</v>
      </c>
      <c r="C11" s="17" t="s">
        <v>39</v>
      </c>
      <c r="D11" s="17" t="s">
        <v>40</v>
      </c>
      <c r="E11" s="21" t="s">
        <v>41</v>
      </c>
      <c r="F11" s="17" t="s">
        <v>109</v>
      </c>
      <c r="G11" s="4">
        <v>1</v>
      </c>
    </row>
    <row r="12" spans="1:21" ht="31">
      <c r="A12" s="12" t="s">
        <v>43</v>
      </c>
      <c r="B12" s="18" t="s">
        <v>44</v>
      </c>
      <c r="C12" s="22" t="s">
        <v>93</v>
      </c>
      <c r="D12" s="18" t="s">
        <v>94</v>
      </c>
      <c r="E12" s="18" t="s">
        <v>95</v>
      </c>
      <c r="F12" s="18" t="s">
        <v>96</v>
      </c>
      <c r="G12" s="4">
        <v>3</v>
      </c>
      <c r="H12" s="4">
        <f>SUM(G12:G16)</f>
        <v>12</v>
      </c>
    </row>
    <row r="13" spans="1:21" ht="15.5">
      <c r="A13" s="13" t="s">
        <v>43</v>
      </c>
      <c r="B13" s="16" t="s">
        <v>73</v>
      </c>
      <c r="C13" s="17" t="s">
        <v>45</v>
      </c>
      <c r="D13" s="17" t="s">
        <v>46</v>
      </c>
      <c r="E13" s="17" t="s">
        <v>47</v>
      </c>
      <c r="F13" s="17" t="s">
        <v>63</v>
      </c>
      <c r="G13" s="4">
        <v>2</v>
      </c>
    </row>
    <row r="14" spans="1:21" ht="15.5">
      <c r="A14" s="13" t="s">
        <v>43</v>
      </c>
      <c r="B14" s="17" t="s">
        <v>74</v>
      </c>
      <c r="C14" s="17" t="s">
        <v>48</v>
      </c>
      <c r="D14" s="17" t="s">
        <v>50</v>
      </c>
      <c r="E14" s="17" t="s">
        <v>51</v>
      </c>
      <c r="F14" s="17" t="s">
        <v>52</v>
      </c>
      <c r="G14" s="4">
        <v>2</v>
      </c>
    </row>
    <row r="15" spans="1:21" ht="15.5">
      <c r="A15" s="13" t="s">
        <v>43</v>
      </c>
      <c r="B15" s="17" t="s">
        <v>75</v>
      </c>
      <c r="C15" s="17" t="s">
        <v>76</v>
      </c>
      <c r="D15" s="17" t="s">
        <v>77</v>
      </c>
      <c r="E15" s="17" t="s">
        <v>78</v>
      </c>
      <c r="F15" s="17" t="s">
        <v>53</v>
      </c>
      <c r="G15" s="4">
        <v>4</v>
      </c>
    </row>
    <row r="16" spans="1:21" ht="15.5">
      <c r="A16" s="13" t="s">
        <v>43</v>
      </c>
      <c r="B16" s="16" t="s">
        <v>113</v>
      </c>
      <c r="C16" s="17" t="s">
        <v>114</v>
      </c>
      <c r="D16" s="17" t="s">
        <v>110</v>
      </c>
      <c r="E16" s="21" t="s">
        <v>111</v>
      </c>
      <c r="F16" s="17" t="s">
        <v>115</v>
      </c>
      <c r="G16" s="4">
        <v>1</v>
      </c>
    </row>
    <row r="17" spans="1:8" ht="15.5">
      <c r="A17" s="12" t="s">
        <v>54</v>
      </c>
      <c r="B17" s="15" t="s">
        <v>57</v>
      </c>
      <c r="C17" s="18" t="s">
        <v>56</v>
      </c>
      <c r="D17" s="20" t="s">
        <v>79</v>
      </c>
      <c r="E17" s="18" t="s">
        <v>80</v>
      </c>
      <c r="F17" s="20" t="s">
        <v>81</v>
      </c>
      <c r="G17" s="4">
        <v>4</v>
      </c>
      <c r="H17" s="4">
        <f>SUM(G17:G21)</f>
        <v>15</v>
      </c>
    </row>
    <row r="18" spans="1:8" ht="15.5">
      <c r="A18" s="11" t="s">
        <v>55</v>
      </c>
      <c r="B18" s="17" t="s">
        <v>73</v>
      </c>
      <c r="C18" s="17" t="s">
        <v>45</v>
      </c>
      <c r="D18" s="17" t="s">
        <v>58</v>
      </c>
      <c r="E18" s="17" t="s">
        <v>47</v>
      </c>
      <c r="F18" s="17" t="s">
        <v>59</v>
      </c>
      <c r="G18" s="4">
        <v>3</v>
      </c>
    </row>
    <row r="19" spans="1:8" ht="15.5">
      <c r="A19" s="13" t="s">
        <v>54</v>
      </c>
      <c r="B19" s="16" t="s">
        <v>74</v>
      </c>
      <c r="C19" s="17" t="s">
        <v>48</v>
      </c>
      <c r="D19" s="17" t="s">
        <v>49</v>
      </c>
      <c r="E19" s="17" t="s">
        <v>82</v>
      </c>
      <c r="F19" s="17" t="s">
        <v>52</v>
      </c>
      <c r="G19" s="4">
        <v>2</v>
      </c>
    </row>
    <row r="20" spans="1:8" ht="15.5">
      <c r="A20" s="13" t="s">
        <v>54</v>
      </c>
      <c r="B20" s="16" t="s">
        <v>116</v>
      </c>
      <c r="C20" s="16" t="s">
        <v>117</v>
      </c>
      <c r="D20" s="16" t="s">
        <v>118</v>
      </c>
      <c r="E20" s="16" t="s">
        <v>119</v>
      </c>
      <c r="F20" s="16" t="s">
        <v>124</v>
      </c>
      <c r="G20" s="4">
        <v>2</v>
      </c>
    </row>
    <row r="21" spans="1:8" ht="15.5">
      <c r="A21" s="13" t="s">
        <v>54</v>
      </c>
      <c r="B21" s="16" t="s">
        <v>120</v>
      </c>
      <c r="C21" s="16" t="s">
        <v>122</v>
      </c>
      <c r="D21" s="16" t="s">
        <v>121</v>
      </c>
      <c r="E21" s="16" t="s">
        <v>123</v>
      </c>
      <c r="F21" s="16" t="s">
        <v>125</v>
      </c>
      <c r="G21" s="4">
        <v>4</v>
      </c>
    </row>
    <row r="22" spans="1:8" ht="15.5">
      <c r="A22" s="12" t="s">
        <v>60</v>
      </c>
      <c r="B22" s="18" t="s">
        <v>84</v>
      </c>
      <c r="C22" s="20" t="s">
        <v>85</v>
      </c>
      <c r="D22" s="18" t="s">
        <v>86</v>
      </c>
      <c r="E22" s="18" t="s">
        <v>87</v>
      </c>
      <c r="F22" s="18" t="s">
        <v>61</v>
      </c>
      <c r="G22" s="4">
        <v>3</v>
      </c>
      <c r="H22" s="4">
        <f>SUM(G22:G26)</f>
        <v>14</v>
      </c>
    </row>
    <row r="23" spans="1:8" ht="15.5">
      <c r="A23" s="13" t="s">
        <v>60</v>
      </c>
      <c r="B23" s="17" t="s">
        <v>88</v>
      </c>
      <c r="C23" s="17" t="s">
        <v>89</v>
      </c>
      <c r="D23" s="17" t="s">
        <v>90</v>
      </c>
      <c r="E23" s="17" t="s">
        <v>91</v>
      </c>
      <c r="F23" s="17" t="s">
        <v>62</v>
      </c>
      <c r="G23" s="4">
        <v>3</v>
      </c>
    </row>
    <row r="24" spans="1:8" ht="15.5">
      <c r="A24" s="13" t="s">
        <v>60</v>
      </c>
      <c r="B24" s="16" t="s">
        <v>126</v>
      </c>
      <c r="C24" s="16" t="s">
        <v>127</v>
      </c>
      <c r="D24" s="16" t="s">
        <v>131</v>
      </c>
      <c r="E24" s="16" t="s">
        <v>29</v>
      </c>
      <c r="F24" s="16" t="s">
        <v>104</v>
      </c>
      <c r="G24" s="4">
        <v>4</v>
      </c>
    </row>
    <row r="25" spans="1:8" ht="15.5">
      <c r="A25" s="13" t="s">
        <v>60</v>
      </c>
      <c r="B25" s="16" t="s">
        <v>128</v>
      </c>
      <c r="C25" s="16" t="s">
        <v>129</v>
      </c>
      <c r="D25" s="16" t="s">
        <v>132</v>
      </c>
      <c r="E25" s="16" t="s">
        <v>130</v>
      </c>
      <c r="F25" s="16" t="s">
        <v>133</v>
      </c>
      <c r="G25" s="4">
        <v>2</v>
      </c>
    </row>
    <row r="26" spans="1:8" ht="15.5">
      <c r="A26" s="13" t="s">
        <v>60</v>
      </c>
      <c r="B26" s="17" t="s">
        <v>64</v>
      </c>
      <c r="C26" s="17" t="s">
        <v>76</v>
      </c>
      <c r="D26" s="17" t="s">
        <v>77</v>
      </c>
      <c r="E26" s="17" t="s">
        <v>78</v>
      </c>
      <c r="F26" s="17" t="s">
        <v>83</v>
      </c>
      <c r="G26" s="4">
        <v>2</v>
      </c>
    </row>
    <row r="27" spans="1:8" ht="31">
      <c r="A27" s="12" t="s">
        <v>65</v>
      </c>
      <c r="B27" s="18" t="s">
        <v>44</v>
      </c>
      <c r="C27" s="22" t="s">
        <v>93</v>
      </c>
      <c r="D27" s="18" t="s">
        <v>94</v>
      </c>
      <c r="E27" s="18" t="s">
        <v>95</v>
      </c>
      <c r="F27" s="18" t="s">
        <v>96</v>
      </c>
      <c r="G27" s="4">
        <v>3</v>
      </c>
      <c r="H27" s="4">
        <f>SUM(G27:G31)</f>
        <v>12</v>
      </c>
    </row>
    <row r="28" spans="1:8" ht="15.5">
      <c r="A28" s="13" t="s">
        <v>65</v>
      </c>
      <c r="B28" s="16" t="s">
        <v>73</v>
      </c>
      <c r="C28" s="17" t="s">
        <v>45</v>
      </c>
      <c r="D28" s="17" t="s">
        <v>46</v>
      </c>
      <c r="E28" s="17" t="s">
        <v>47</v>
      </c>
      <c r="F28" s="17" t="s">
        <v>63</v>
      </c>
      <c r="G28" s="4">
        <v>2</v>
      </c>
    </row>
    <row r="29" spans="1:8" ht="15.5">
      <c r="A29" s="13" t="s">
        <v>65</v>
      </c>
      <c r="B29" s="17" t="s">
        <v>74</v>
      </c>
      <c r="C29" s="17" t="s">
        <v>48</v>
      </c>
      <c r="D29" s="17" t="s">
        <v>50</v>
      </c>
      <c r="E29" s="17" t="s">
        <v>51</v>
      </c>
      <c r="F29" s="17" t="s">
        <v>52</v>
      </c>
      <c r="G29" s="4">
        <v>4</v>
      </c>
    </row>
    <row r="30" spans="1:8" ht="15.5">
      <c r="A30" s="13" t="s">
        <v>65</v>
      </c>
      <c r="B30" s="17" t="s">
        <v>75</v>
      </c>
      <c r="C30" s="17" t="s">
        <v>76</v>
      </c>
      <c r="D30" s="17" t="s">
        <v>77</v>
      </c>
      <c r="E30" s="17" t="s">
        <v>78</v>
      </c>
      <c r="F30" s="17" t="s">
        <v>53</v>
      </c>
      <c r="G30" s="4">
        <v>2</v>
      </c>
    </row>
    <row r="31" spans="1:8" ht="15.5">
      <c r="A31" s="13" t="s">
        <v>65</v>
      </c>
      <c r="B31" s="16" t="s">
        <v>113</v>
      </c>
      <c r="C31" s="17" t="s">
        <v>114</v>
      </c>
      <c r="D31" s="17" t="s">
        <v>110</v>
      </c>
      <c r="E31" s="21" t="s">
        <v>111</v>
      </c>
      <c r="F31" s="17" t="s">
        <v>115</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A2" sqref="A2:D5"/>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c r="B2" s="1"/>
      <c r="C2" s="1"/>
      <c r="D2" s="1"/>
    </row>
    <row r="3" spans="1:4" ht="16.5" customHeight="1">
      <c r="A3" s="1"/>
      <c r="B3" s="1"/>
      <c r="C3" s="1"/>
      <c r="D3" s="1"/>
    </row>
    <row r="4" spans="1:4" ht="16.5" customHeight="1">
      <c r="A4" s="1"/>
      <c r="B4" s="1"/>
      <c r="C4" s="1"/>
      <c r="D4" s="1"/>
    </row>
    <row r="5" spans="1:4" ht="16.5" customHeight="1">
      <c r="A5" s="1"/>
      <c r="B5" s="1"/>
      <c r="C5" s="1"/>
      <c r="D5" s="1"/>
    </row>
    <row r="6" spans="1:4" ht="16.5" customHeight="1">
      <c r="A6" s="1"/>
      <c r="B6" s="1"/>
      <c r="C6" s="1"/>
      <c r="D6" s="1"/>
    </row>
    <row r="7" spans="1:4" ht="16.5" customHeight="1">
      <c r="A7" s="1"/>
      <c r="B7" s="1"/>
      <c r="C7" s="1"/>
      <c r="D7" s="1"/>
    </row>
    <row r="8" spans="1:4" ht="16.5" customHeight="1">
      <c r="A8" s="1"/>
      <c r="B8" s="1"/>
      <c r="C8" s="1"/>
      <c r="D8" s="1"/>
    </row>
    <row r="9" spans="1:4" ht="16.5" customHeight="1">
      <c r="A9" s="1"/>
      <c r="B9" s="1"/>
      <c r="C9" s="1"/>
      <c r="D9" s="1"/>
    </row>
    <row r="10" spans="1:4" ht="16.5" customHeight="1"/>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10"/>
  </cols>
  <sheetData>
    <row r="1" spans="1:23">
      <c r="A1" s="110" t="str" cm="1">
        <f t="array" ref="A1:W955">[2]Sheet!$A$1:$W$955</f>
        <v>股票代碼</v>
      </c>
      <c r="B1" s="110" t="str">
        <v>EPS</v>
      </c>
      <c r="C1" s="110" t="str">
        <v>Beta</v>
      </c>
      <c r="D1" s="110" t="str">
        <v>PE Ratio</v>
      </c>
      <c r="E1" s="110" t="str">
        <v>ROE</v>
      </c>
      <c r="F1" s="110" t="str">
        <v>ROA</v>
      </c>
      <c r="G1" s="110" t="str">
        <v>Gross margin</v>
      </c>
      <c r="H1" s="110" t="str">
        <v>Operating margin</v>
      </c>
      <c r="I1" s="110" t="str">
        <v>P/E Ratio</v>
      </c>
      <c r="J1" s="110" t="str">
        <v>P/B Ratio</v>
      </c>
      <c r="K1" s="110" t="str">
        <v>Revenue per share</v>
      </c>
      <c r="L1" s="110">
        <v>0</v>
      </c>
      <c r="M1" s="110">
        <v>0</v>
      </c>
      <c r="N1" s="110">
        <v>0</v>
      </c>
      <c r="O1" s="110">
        <v>0</v>
      </c>
      <c r="P1" s="110">
        <v>0</v>
      </c>
      <c r="Q1" s="110">
        <v>0</v>
      </c>
      <c r="R1" s="110">
        <v>0</v>
      </c>
      <c r="S1" s="110">
        <v>0</v>
      </c>
      <c r="T1" s="110">
        <v>0</v>
      </c>
      <c r="U1" s="110">
        <v>0</v>
      </c>
      <c r="V1" s="110">
        <v>0</v>
      </c>
      <c r="W1" s="110">
        <v>0</v>
      </c>
    </row>
    <row r="2" spans="1:23" hidden="1">
      <c r="A2" s="110" t="str">
        <v>1101.TW</v>
      </c>
      <c r="B2" s="110">
        <v>1.1000000000000001</v>
      </c>
      <c r="C2" s="110">
        <v>0.55500000000000005</v>
      </c>
      <c r="D2" s="110">
        <v>20.575758</v>
      </c>
      <c r="E2" s="110">
        <v>4.1929998000000003E-2</v>
      </c>
      <c r="F2" s="110">
        <v>1.3429999999999999E-2</v>
      </c>
      <c r="G2" s="110">
        <v>0.20221001</v>
      </c>
      <c r="H2" s="110">
        <v>4.6980000000000001E-2</v>
      </c>
      <c r="I2" s="110">
        <v>30.863636</v>
      </c>
      <c r="J2" s="110">
        <v>1.0791824999999999</v>
      </c>
      <c r="K2" s="110">
        <v>14.871</v>
      </c>
      <c r="L2" s="110">
        <v>0</v>
      </c>
      <c r="M2" s="110">
        <v>0</v>
      </c>
      <c r="N2" s="110">
        <v>0</v>
      </c>
      <c r="O2" s="110">
        <v>0</v>
      </c>
      <c r="P2" s="110">
        <v>0</v>
      </c>
      <c r="Q2" s="110">
        <v>0</v>
      </c>
      <c r="R2" s="110">
        <v>0</v>
      </c>
      <c r="S2" s="110">
        <v>0</v>
      </c>
      <c r="T2" s="110">
        <v>0</v>
      </c>
      <c r="U2" s="110">
        <v>0</v>
      </c>
      <c r="V2" s="110">
        <v>0</v>
      </c>
      <c r="W2" s="110">
        <v>0</v>
      </c>
    </row>
    <row r="3" spans="1:23" hidden="1">
      <c r="A3" s="110" t="str">
        <v>1102.TW</v>
      </c>
      <c r="B3" s="110">
        <v>3.36</v>
      </c>
      <c r="C3" s="110">
        <v>0.30399999999999999</v>
      </c>
      <c r="D3" s="110">
        <v>15.173610999999999</v>
      </c>
      <c r="E3" s="110">
        <v>5.9490000000000001E-2</v>
      </c>
      <c r="F3" s="110">
        <v>1.2940001E-2</v>
      </c>
      <c r="G3" s="110">
        <v>0.13184999999999999</v>
      </c>
      <c r="H3" s="110">
        <v>6.2039999999999998E-2</v>
      </c>
      <c r="I3" s="110">
        <v>13.005953</v>
      </c>
      <c r="J3" s="110">
        <v>0.90773135000000005</v>
      </c>
      <c r="K3" s="110">
        <v>23.353000000000002</v>
      </c>
      <c r="L3" s="110">
        <v>0</v>
      </c>
      <c r="M3" s="110">
        <v>0</v>
      </c>
      <c r="N3" s="110">
        <v>0</v>
      </c>
      <c r="O3" s="110">
        <v>0</v>
      </c>
      <c r="P3" s="110">
        <v>0</v>
      </c>
      <c r="Q3" s="110">
        <v>0</v>
      </c>
      <c r="R3" s="110">
        <v>0</v>
      </c>
      <c r="S3" s="110">
        <v>0</v>
      </c>
      <c r="T3" s="110">
        <v>0</v>
      </c>
      <c r="U3" s="110">
        <v>0</v>
      </c>
      <c r="V3" s="110">
        <v>0</v>
      </c>
      <c r="W3" s="110">
        <v>0</v>
      </c>
    </row>
    <row r="4" spans="1:23" hidden="1">
      <c r="A4" s="110" t="str">
        <v>1103.TW</v>
      </c>
      <c r="B4" s="110">
        <v>0.27</v>
      </c>
      <c r="C4" s="110">
        <v>0.67500000000000004</v>
      </c>
      <c r="D4" s="110">
        <v>42.209299999999999</v>
      </c>
      <c r="E4" s="110">
        <v>4.3200002999999997E-3</v>
      </c>
      <c r="F4" s="110">
        <v>-2.5300000000000001E-3</v>
      </c>
      <c r="G4" s="110">
        <v>0.12584999999999999</v>
      </c>
      <c r="H4" s="110">
        <v>-2.6329999999999999E-2</v>
      </c>
      <c r="I4" s="110">
        <v>67.222219999999993</v>
      </c>
      <c r="J4" s="110">
        <v>0.55157113000000002</v>
      </c>
      <c r="K4" s="110">
        <v>4.4189999999999996</v>
      </c>
      <c r="L4" s="110">
        <v>0</v>
      </c>
      <c r="M4" s="110">
        <v>0</v>
      </c>
      <c r="N4" s="110">
        <v>0</v>
      </c>
      <c r="O4" s="110">
        <v>0</v>
      </c>
      <c r="P4" s="110">
        <v>0</v>
      </c>
      <c r="Q4" s="110">
        <v>0</v>
      </c>
      <c r="R4" s="110">
        <v>0</v>
      </c>
      <c r="S4" s="110">
        <v>0</v>
      </c>
      <c r="T4" s="110">
        <v>0</v>
      </c>
      <c r="U4" s="110">
        <v>0</v>
      </c>
      <c r="V4" s="110">
        <v>0</v>
      </c>
      <c r="W4" s="110">
        <v>0</v>
      </c>
    </row>
    <row r="5" spans="1:23" hidden="1">
      <c r="A5" s="110" t="str">
        <v>1104.TW</v>
      </c>
      <c r="B5" s="110">
        <v>3.08</v>
      </c>
      <c r="C5" s="110">
        <v>0.58399999999999996</v>
      </c>
      <c r="D5" s="110">
        <v>11.837456</v>
      </c>
      <c r="E5" s="110">
        <v>0.1062</v>
      </c>
      <c r="F5" s="110">
        <v>2.1749999999999999E-2</v>
      </c>
      <c r="G5" s="110">
        <v>0.19764999999999999</v>
      </c>
      <c r="H5" s="110">
        <v>0.14233999999999999</v>
      </c>
      <c r="I5" s="110">
        <v>10.876624</v>
      </c>
      <c r="J5" s="110">
        <v>1.0312451</v>
      </c>
      <c r="K5" s="110">
        <v>11.59</v>
      </c>
      <c r="L5" s="110">
        <v>0</v>
      </c>
      <c r="M5" s="110">
        <v>0</v>
      </c>
      <c r="N5" s="110">
        <v>0</v>
      </c>
      <c r="O5" s="110">
        <v>0</v>
      </c>
      <c r="P5" s="110">
        <v>0</v>
      </c>
      <c r="Q5" s="110">
        <v>0</v>
      </c>
      <c r="R5" s="110">
        <v>0</v>
      </c>
      <c r="S5" s="110">
        <v>0</v>
      </c>
      <c r="T5" s="110">
        <v>0</v>
      </c>
      <c r="U5" s="110">
        <v>0</v>
      </c>
      <c r="V5" s="110">
        <v>0</v>
      </c>
      <c r="W5" s="110">
        <v>0</v>
      </c>
    </row>
    <row r="6" spans="1:23" hidden="1">
      <c r="A6" s="110" t="str">
        <v>1108.TW</v>
      </c>
      <c r="B6" s="110">
        <v>1.29</v>
      </c>
      <c r="C6" s="110">
        <v>0</v>
      </c>
      <c r="D6" s="110">
        <v>0</v>
      </c>
      <c r="E6" s="110">
        <v>0.11</v>
      </c>
      <c r="F6" s="110">
        <v>3.9989999999999998E-2</v>
      </c>
      <c r="G6" s="110">
        <v>0.17455000000000001</v>
      </c>
      <c r="H6" s="110">
        <v>0.13542000000000001</v>
      </c>
      <c r="I6" s="110">
        <v>13.100776</v>
      </c>
      <c r="J6" s="110">
        <v>1.4389101</v>
      </c>
      <c r="K6" s="110">
        <v>12.862</v>
      </c>
      <c r="L6" s="110">
        <v>0</v>
      </c>
      <c r="M6" s="110">
        <v>0</v>
      </c>
      <c r="N6" s="110">
        <v>0</v>
      </c>
      <c r="O6" s="110">
        <v>0</v>
      </c>
      <c r="P6" s="110">
        <v>0</v>
      </c>
      <c r="Q6" s="110">
        <v>0</v>
      </c>
      <c r="R6" s="110">
        <v>0</v>
      </c>
      <c r="S6" s="110">
        <v>0</v>
      </c>
      <c r="T6" s="110">
        <v>0</v>
      </c>
      <c r="U6" s="110">
        <v>0</v>
      </c>
      <c r="V6" s="110">
        <v>0</v>
      </c>
      <c r="W6" s="110">
        <v>0</v>
      </c>
    </row>
    <row r="7" spans="1:23" hidden="1">
      <c r="A7" s="110" t="str">
        <v>1109.TW</v>
      </c>
      <c r="B7" s="110">
        <v>1.94</v>
      </c>
      <c r="C7" s="110">
        <v>0.375</v>
      </c>
      <c r="D7" s="110">
        <v>15.555555999999999</v>
      </c>
      <c r="E7" s="110">
        <v>8.2180000000000003E-2</v>
      </c>
      <c r="F7" s="110">
        <v>5.3639997000000002E-2</v>
      </c>
      <c r="G7" s="110">
        <v>0.21423</v>
      </c>
      <c r="H7" s="110">
        <v>0.17874999999999999</v>
      </c>
      <c r="I7" s="110">
        <v>10.103092999999999</v>
      </c>
      <c r="J7" s="110">
        <v>0.8237371</v>
      </c>
      <c r="K7" s="110">
        <v>18.349</v>
      </c>
      <c r="L7" s="110">
        <v>0</v>
      </c>
      <c r="M7" s="110">
        <v>0</v>
      </c>
      <c r="N7" s="110">
        <v>0</v>
      </c>
      <c r="O7" s="110">
        <v>0</v>
      </c>
      <c r="P7" s="110">
        <v>0</v>
      </c>
      <c r="Q7" s="110">
        <v>0</v>
      </c>
      <c r="R7" s="110">
        <v>0</v>
      </c>
      <c r="S7" s="110">
        <v>0</v>
      </c>
      <c r="T7" s="110">
        <v>0</v>
      </c>
      <c r="U7" s="110">
        <v>0</v>
      </c>
      <c r="V7" s="110">
        <v>0</v>
      </c>
      <c r="W7" s="110">
        <v>0</v>
      </c>
    </row>
    <row r="8" spans="1:23" hidden="1">
      <c r="A8" s="110" t="str">
        <v>1110.TW</v>
      </c>
      <c r="B8" s="110">
        <v>0.25</v>
      </c>
      <c r="C8" s="110">
        <v>7.8E-2</v>
      </c>
      <c r="D8" s="110">
        <v>0</v>
      </c>
      <c r="E8" s="110">
        <v>1.7579999999999998E-2</v>
      </c>
      <c r="F8" s="110">
        <v>3.1199999999999999E-3</v>
      </c>
      <c r="G8" s="110">
        <v>8.9679999999999996E-2</v>
      </c>
      <c r="H8" s="110">
        <v>8.7349995999999999E-2</v>
      </c>
      <c r="I8" s="110">
        <v>80.8</v>
      </c>
      <c r="J8" s="110">
        <v>1.2899929999999999</v>
      </c>
      <c r="K8" s="110">
        <v>3.9889999999999999</v>
      </c>
      <c r="L8" s="110">
        <v>0</v>
      </c>
      <c r="M8" s="110">
        <v>0</v>
      </c>
      <c r="N8" s="110">
        <v>0</v>
      </c>
      <c r="O8" s="110">
        <v>0</v>
      </c>
      <c r="P8" s="110">
        <v>0</v>
      </c>
      <c r="Q8" s="110">
        <v>0</v>
      </c>
      <c r="R8" s="110">
        <v>0</v>
      </c>
      <c r="S8" s="110">
        <v>0</v>
      </c>
      <c r="T8" s="110">
        <v>0</v>
      </c>
      <c r="U8" s="110">
        <v>0</v>
      </c>
      <c r="V8" s="110">
        <v>0</v>
      </c>
      <c r="W8" s="110">
        <v>0</v>
      </c>
    </row>
    <row r="9" spans="1:23" hidden="1">
      <c r="A9" s="110" t="str">
        <v>1201.TW</v>
      </c>
      <c r="B9" s="110">
        <v>0.54</v>
      </c>
      <c r="C9" s="110">
        <v>0</v>
      </c>
      <c r="D9" s="110">
        <v>0</v>
      </c>
      <c r="E9" s="110">
        <v>3.7240000000000002E-2</v>
      </c>
      <c r="F9" s="110">
        <v>1.265E-2</v>
      </c>
      <c r="G9" s="110">
        <v>0.27212997999999999</v>
      </c>
      <c r="H9" s="110">
        <v>2.962E-2</v>
      </c>
      <c r="I9" s="110">
        <v>34.537033000000001</v>
      </c>
      <c r="J9" s="110">
        <v>1.2731245</v>
      </c>
      <c r="K9" s="110">
        <v>43.646999999999998</v>
      </c>
      <c r="L9" s="110">
        <v>0</v>
      </c>
      <c r="M9" s="110">
        <v>0</v>
      </c>
      <c r="N9" s="110">
        <v>0</v>
      </c>
      <c r="O9" s="110">
        <v>0</v>
      </c>
      <c r="P9" s="110">
        <v>0</v>
      </c>
      <c r="Q9" s="110">
        <v>0</v>
      </c>
      <c r="R9" s="110">
        <v>0</v>
      </c>
      <c r="S9" s="110">
        <v>0</v>
      </c>
      <c r="T9" s="110">
        <v>0</v>
      </c>
      <c r="U9" s="110">
        <v>0</v>
      </c>
      <c r="V9" s="110">
        <v>0</v>
      </c>
      <c r="W9" s="110">
        <v>0</v>
      </c>
    </row>
    <row r="10" spans="1:23" hidden="1">
      <c r="A10" s="110" t="str">
        <v>1203.TW</v>
      </c>
      <c r="B10" s="110">
        <v>2.11</v>
      </c>
      <c r="C10" s="110">
        <v>0</v>
      </c>
      <c r="D10" s="110">
        <v>28.988764</v>
      </c>
      <c r="E10" s="110">
        <v>0.11337999999999999</v>
      </c>
      <c r="F10" s="110">
        <v>5.9819999999999998E-2</v>
      </c>
      <c r="G10" s="110">
        <v>0.31175000000000003</v>
      </c>
      <c r="H10" s="110">
        <v>0.18781999999999999</v>
      </c>
      <c r="I10" s="110">
        <v>24.454977</v>
      </c>
      <c r="J10" s="110">
        <v>2.0781312000000001</v>
      </c>
      <c r="K10" s="110">
        <v>26.808</v>
      </c>
      <c r="L10" s="110">
        <v>0</v>
      </c>
      <c r="M10" s="110">
        <v>0</v>
      </c>
      <c r="N10" s="110">
        <v>0</v>
      </c>
      <c r="O10" s="110">
        <v>0</v>
      </c>
      <c r="P10" s="110">
        <v>0</v>
      </c>
      <c r="Q10" s="110">
        <v>0</v>
      </c>
      <c r="R10" s="110">
        <v>0</v>
      </c>
      <c r="S10" s="110">
        <v>0</v>
      </c>
      <c r="T10" s="110">
        <v>0</v>
      </c>
      <c r="U10" s="110">
        <v>0</v>
      </c>
      <c r="V10" s="110">
        <v>0</v>
      </c>
      <c r="W10" s="110">
        <v>0</v>
      </c>
    </row>
    <row r="11" spans="1:23" hidden="1">
      <c r="A11" s="110" t="str">
        <v>1210.TW</v>
      </c>
      <c r="B11" s="110">
        <v>4.9000000000000004</v>
      </c>
      <c r="C11" s="110">
        <v>0.57899999999999996</v>
      </c>
      <c r="D11" s="110">
        <v>11.729165999999999</v>
      </c>
      <c r="E11" s="110">
        <v>0.15823999999999999</v>
      </c>
      <c r="F11" s="110">
        <v>5.9180003000000002E-2</v>
      </c>
      <c r="G11" s="110">
        <v>0.13464999999999999</v>
      </c>
      <c r="H11" s="110">
        <v>5.3760000000000002E-2</v>
      </c>
      <c r="I11" s="110">
        <v>11.489796</v>
      </c>
      <c r="J11" s="110">
        <v>2.0097811000000001</v>
      </c>
      <c r="K11" s="110">
        <v>131.38</v>
      </c>
      <c r="L11" s="110">
        <v>0</v>
      </c>
      <c r="M11" s="110">
        <v>0</v>
      </c>
      <c r="N11" s="110">
        <v>0</v>
      </c>
      <c r="O11" s="110">
        <v>0</v>
      </c>
      <c r="P11" s="110">
        <v>0</v>
      </c>
      <c r="Q11" s="110">
        <v>0</v>
      </c>
      <c r="R11" s="110">
        <v>0</v>
      </c>
      <c r="S11" s="110">
        <v>0</v>
      </c>
      <c r="T11" s="110">
        <v>0</v>
      </c>
      <c r="U11" s="110">
        <v>0</v>
      </c>
      <c r="V11" s="110">
        <v>0</v>
      </c>
      <c r="W11" s="110">
        <v>0</v>
      </c>
    </row>
    <row r="12" spans="1:23" hidden="1">
      <c r="A12" s="110" t="str">
        <v>1213.TW</v>
      </c>
      <c r="B12" s="110">
        <v>-2.54</v>
      </c>
      <c r="C12" s="110">
        <v>0.36299999999999999</v>
      </c>
      <c r="D12" s="110">
        <v>0</v>
      </c>
      <c r="E12" s="110">
        <v>-0.46766999999999997</v>
      </c>
      <c r="F12" s="110">
        <v>-9.4469994000000002E-2</v>
      </c>
      <c r="G12" s="110">
        <v>-0.78256000000000003</v>
      </c>
      <c r="H12" s="110">
        <v>-2.8861701000000002</v>
      </c>
      <c r="I12" s="110">
        <v>0</v>
      </c>
      <c r="J12" s="110">
        <v>1.7318713999999999</v>
      </c>
      <c r="K12" s="110">
        <v>2.1320000000000001</v>
      </c>
      <c r="L12" s="110">
        <v>0</v>
      </c>
      <c r="M12" s="110">
        <v>0</v>
      </c>
      <c r="N12" s="110">
        <v>0</v>
      </c>
      <c r="O12" s="110">
        <v>0</v>
      </c>
      <c r="P12" s="110">
        <v>0</v>
      </c>
      <c r="Q12" s="110">
        <v>0</v>
      </c>
      <c r="R12" s="110">
        <v>0</v>
      </c>
      <c r="S12" s="110">
        <v>0</v>
      </c>
      <c r="T12" s="110">
        <v>0</v>
      </c>
      <c r="U12" s="110">
        <v>0</v>
      </c>
      <c r="V12" s="110">
        <v>0</v>
      </c>
      <c r="W12" s="110">
        <v>0</v>
      </c>
    </row>
    <row r="13" spans="1:23" hidden="1">
      <c r="A13" s="110" t="str">
        <v>1215.TW</v>
      </c>
      <c r="B13" s="110">
        <v>7.51</v>
      </c>
      <c r="C13" s="110">
        <v>0</v>
      </c>
      <c r="D13" s="110">
        <v>12.441314</v>
      </c>
      <c r="E13" s="110">
        <v>0.22116</v>
      </c>
      <c r="F13" s="110">
        <v>6.7490004000000006E-2</v>
      </c>
      <c r="G13" s="110">
        <v>0.17569000000000001</v>
      </c>
      <c r="H13" s="110">
        <v>7.4380000000000002E-2</v>
      </c>
      <c r="I13" s="110">
        <v>14.114513000000001</v>
      </c>
      <c r="J13" s="110">
        <v>3.1440011999999999</v>
      </c>
      <c r="K13" s="110">
        <v>97.834999999999994</v>
      </c>
      <c r="L13" s="110">
        <v>0</v>
      </c>
      <c r="M13" s="110">
        <v>0</v>
      </c>
      <c r="N13" s="110">
        <v>0</v>
      </c>
      <c r="O13" s="110">
        <v>0</v>
      </c>
      <c r="P13" s="110">
        <v>0</v>
      </c>
      <c r="Q13" s="110">
        <v>0</v>
      </c>
      <c r="R13" s="110">
        <v>0</v>
      </c>
      <c r="S13" s="110">
        <v>0</v>
      </c>
      <c r="T13" s="110">
        <v>0</v>
      </c>
      <c r="U13" s="110">
        <v>0</v>
      </c>
      <c r="V13" s="110">
        <v>0</v>
      </c>
      <c r="W13" s="110">
        <v>0</v>
      </c>
    </row>
    <row r="14" spans="1:23" hidden="1">
      <c r="A14" s="110" t="str">
        <v>1216.TW</v>
      </c>
      <c r="B14" s="110">
        <v>3.3</v>
      </c>
      <c r="C14" s="110">
        <v>0.255</v>
      </c>
      <c r="D14" s="110">
        <v>18.171295000000001</v>
      </c>
      <c r="E14" s="110">
        <v>0.1517</v>
      </c>
      <c r="F14" s="110">
        <v>3.1229999000000001E-2</v>
      </c>
      <c r="G14" s="110">
        <v>0.32351999999999997</v>
      </c>
      <c r="H14" s="110">
        <v>5.4699999999999999E-2</v>
      </c>
      <c r="I14" s="110">
        <v>23.787880000000001</v>
      </c>
      <c r="J14" s="110">
        <v>3.3275402000000001</v>
      </c>
      <c r="K14" s="110">
        <v>107.084</v>
      </c>
      <c r="L14" s="110">
        <v>0</v>
      </c>
      <c r="M14" s="110">
        <v>0</v>
      </c>
      <c r="N14" s="110">
        <v>0</v>
      </c>
      <c r="O14" s="110">
        <v>0</v>
      </c>
      <c r="P14" s="110">
        <v>0</v>
      </c>
      <c r="Q14" s="110">
        <v>0</v>
      </c>
      <c r="R14" s="110">
        <v>0</v>
      </c>
      <c r="S14" s="110">
        <v>0</v>
      </c>
      <c r="T14" s="110">
        <v>0</v>
      </c>
      <c r="U14" s="110">
        <v>0</v>
      </c>
      <c r="V14" s="110">
        <v>0</v>
      </c>
      <c r="W14" s="110">
        <v>0</v>
      </c>
    </row>
    <row r="15" spans="1:23" hidden="1">
      <c r="A15" s="110" t="str">
        <v>1217.TW</v>
      </c>
      <c r="B15" s="110">
        <v>0.44</v>
      </c>
      <c r="C15" s="110">
        <v>0.58499999999999996</v>
      </c>
      <c r="D15" s="110">
        <v>0</v>
      </c>
      <c r="E15" s="110">
        <v>3.0040000000000001E-2</v>
      </c>
      <c r="F15" s="110">
        <v>5.3699999999999998E-3</v>
      </c>
      <c r="G15" s="110">
        <v>0.29214000000000001</v>
      </c>
      <c r="H15" s="110">
        <v>3.9550000000000002E-2</v>
      </c>
      <c r="I15" s="110">
        <v>27.727271999999999</v>
      </c>
      <c r="J15" s="110">
        <v>0.85728340000000003</v>
      </c>
      <c r="K15" s="110">
        <v>9.8840000000000003</v>
      </c>
      <c r="L15" s="110">
        <v>0</v>
      </c>
      <c r="M15" s="110">
        <v>0</v>
      </c>
      <c r="N15" s="110">
        <v>0</v>
      </c>
      <c r="O15" s="110">
        <v>0</v>
      </c>
      <c r="P15" s="110">
        <v>0</v>
      </c>
      <c r="Q15" s="110">
        <v>0</v>
      </c>
      <c r="R15" s="110">
        <v>0</v>
      </c>
      <c r="S15" s="110">
        <v>0</v>
      </c>
      <c r="T15" s="110">
        <v>0</v>
      </c>
      <c r="U15" s="110">
        <v>0</v>
      </c>
      <c r="V15" s="110">
        <v>0</v>
      </c>
      <c r="W15" s="110">
        <v>0</v>
      </c>
    </row>
    <row r="16" spans="1:23" hidden="1">
      <c r="A16" s="110" t="str">
        <v>1218.TW</v>
      </c>
      <c r="B16" s="110">
        <v>0.28999999999999998</v>
      </c>
      <c r="C16" s="110">
        <v>0.25600000000000001</v>
      </c>
      <c r="D16" s="110">
        <v>18.032786999999999</v>
      </c>
      <c r="E16" s="110">
        <v>-6.5399999999999998E-3</v>
      </c>
      <c r="F16" s="110">
        <v>-2.5799998999999998E-3</v>
      </c>
      <c r="G16" s="110">
        <v>0.13800999999999999</v>
      </c>
      <c r="H16" s="110">
        <v>5.8140002000000003E-2</v>
      </c>
      <c r="I16" s="110">
        <v>75.862070000000003</v>
      </c>
      <c r="J16" s="110">
        <v>0.88577527</v>
      </c>
      <c r="K16" s="110">
        <v>23.085000000000001</v>
      </c>
      <c r="L16" s="110">
        <v>0</v>
      </c>
      <c r="M16" s="110">
        <v>0</v>
      </c>
      <c r="N16" s="110">
        <v>0</v>
      </c>
      <c r="O16" s="110">
        <v>0</v>
      </c>
      <c r="P16" s="110">
        <v>0</v>
      </c>
      <c r="Q16" s="110">
        <v>0</v>
      </c>
      <c r="R16" s="110">
        <v>0</v>
      </c>
      <c r="S16" s="110">
        <v>0</v>
      </c>
      <c r="T16" s="110">
        <v>0</v>
      </c>
      <c r="U16" s="110">
        <v>0</v>
      </c>
      <c r="V16" s="110">
        <v>0</v>
      </c>
      <c r="W16" s="110">
        <v>0</v>
      </c>
    </row>
    <row r="17" spans="1:23" hidden="1">
      <c r="A17" s="110" t="str">
        <v>1219.TW</v>
      </c>
      <c r="B17" s="110">
        <v>0.9</v>
      </c>
      <c r="C17" s="110">
        <v>0</v>
      </c>
      <c r="D17" s="110">
        <v>0</v>
      </c>
      <c r="E17" s="110">
        <v>6.5699999999999995E-2</v>
      </c>
      <c r="F17" s="110">
        <v>2.0039999999999999E-2</v>
      </c>
      <c r="G17" s="110">
        <v>9.2460009999999995E-2</v>
      </c>
      <c r="H17" s="110">
        <v>1.1030000999999999E-2</v>
      </c>
      <c r="I17" s="110">
        <v>21</v>
      </c>
      <c r="J17" s="110">
        <v>1.3376743</v>
      </c>
      <c r="K17" s="110">
        <v>47.198</v>
      </c>
      <c r="L17" s="110">
        <v>0</v>
      </c>
      <c r="M17" s="110">
        <v>0</v>
      </c>
      <c r="N17" s="110">
        <v>0</v>
      </c>
      <c r="O17" s="110">
        <v>0</v>
      </c>
      <c r="P17" s="110">
        <v>0</v>
      </c>
      <c r="Q17" s="110">
        <v>0</v>
      </c>
      <c r="R17" s="110">
        <v>0</v>
      </c>
      <c r="S17" s="110">
        <v>0</v>
      </c>
      <c r="T17" s="110">
        <v>0</v>
      </c>
      <c r="U17" s="110">
        <v>0</v>
      </c>
      <c r="V17" s="110">
        <v>0</v>
      </c>
      <c r="W17" s="110">
        <v>0</v>
      </c>
    </row>
    <row r="18" spans="1:23">
      <c r="A18" s="110" t="str">
        <v>1220.TW</v>
      </c>
      <c r="B18" s="110">
        <v>1.08</v>
      </c>
      <c r="C18" s="110">
        <v>0.27</v>
      </c>
      <c r="D18" s="110">
        <v>22.112677000000001</v>
      </c>
      <c r="E18" s="110">
        <v>6.3530000000000003E-2</v>
      </c>
      <c r="F18" s="110">
        <v>3.175E-2</v>
      </c>
      <c r="G18" s="110">
        <v>0.13300000000000001</v>
      </c>
      <c r="H18" s="110">
        <v>8.4790000000000004E-2</v>
      </c>
      <c r="I18" s="110">
        <v>14.537036000000001</v>
      </c>
      <c r="J18" s="110">
        <v>1.1943703999999999</v>
      </c>
      <c r="K18" s="110">
        <v>18.672999999999998</v>
      </c>
      <c r="L18" s="110">
        <v>0</v>
      </c>
      <c r="M18" s="110">
        <v>0</v>
      </c>
      <c r="N18" s="110">
        <v>0</v>
      </c>
      <c r="O18" s="110">
        <v>0</v>
      </c>
      <c r="P18" s="110">
        <v>0</v>
      </c>
      <c r="Q18" s="110">
        <v>0</v>
      </c>
      <c r="R18" s="110">
        <v>0</v>
      </c>
      <c r="S18" s="110">
        <v>0</v>
      </c>
      <c r="T18" s="110">
        <v>0</v>
      </c>
      <c r="U18" s="110">
        <v>0</v>
      </c>
      <c r="V18" s="110">
        <v>0</v>
      </c>
      <c r="W18" s="110">
        <v>0</v>
      </c>
    </row>
    <row r="19" spans="1:23" hidden="1">
      <c r="A19" s="110" t="str">
        <v>1225.TW</v>
      </c>
      <c r="B19" s="110">
        <v>1.63</v>
      </c>
      <c r="C19" s="110">
        <v>0.23200000000000001</v>
      </c>
      <c r="D19" s="110">
        <v>0</v>
      </c>
      <c r="E19" s="110">
        <v>0.10512000000000001</v>
      </c>
      <c r="F19" s="110">
        <v>2.8930000000000001E-2</v>
      </c>
      <c r="G19" s="110">
        <v>7.2919995000000001E-2</v>
      </c>
      <c r="H19" s="110">
        <v>4.5429999999999998E-2</v>
      </c>
      <c r="I19" s="110">
        <v>48.834353999999998</v>
      </c>
      <c r="J19" s="110">
        <v>5.2046555999999997</v>
      </c>
      <c r="K19" s="110">
        <v>63.334000000000003</v>
      </c>
      <c r="L19" s="110">
        <v>0</v>
      </c>
      <c r="M19" s="110">
        <v>0</v>
      </c>
      <c r="N19" s="110">
        <v>0</v>
      </c>
      <c r="O19" s="110">
        <v>0</v>
      </c>
      <c r="P19" s="110">
        <v>0</v>
      </c>
      <c r="Q19" s="110">
        <v>0</v>
      </c>
      <c r="R19" s="110">
        <v>0</v>
      </c>
      <c r="S19" s="110">
        <v>0</v>
      </c>
      <c r="T19" s="110">
        <v>0</v>
      </c>
      <c r="U19" s="110">
        <v>0</v>
      </c>
      <c r="V19" s="110">
        <v>0</v>
      </c>
      <c r="W19" s="110">
        <v>0</v>
      </c>
    </row>
    <row r="20" spans="1:23">
      <c r="A20" s="110" t="str">
        <v>1227.TW</v>
      </c>
      <c r="B20" s="110">
        <v>1.58</v>
      </c>
      <c r="C20" s="110">
        <v>0.25</v>
      </c>
      <c r="D20" s="110">
        <v>15.444445</v>
      </c>
      <c r="E20" s="110">
        <v>7.1419999999999997E-2</v>
      </c>
      <c r="F20" s="110">
        <v>3.1689997999999997E-2</v>
      </c>
      <c r="G20" s="110">
        <v>0.22620999999999999</v>
      </c>
      <c r="H20" s="110">
        <v>4.5370000000000001E-2</v>
      </c>
      <c r="I20" s="110">
        <v>26.392405</v>
      </c>
      <c r="J20" s="110">
        <v>2.1797081999999999</v>
      </c>
      <c r="K20" s="110">
        <v>30.606999999999999</v>
      </c>
      <c r="L20" s="110">
        <v>0</v>
      </c>
      <c r="M20" s="110">
        <v>0</v>
      </c>
      <c r="N20" s="110">
        <v>0</v>
      </c>
      <c r="O20" s="110">
        <v>0</v>
      </c>
      <c r="P20" s="110">
        <v>0</v>
      </c>
      <c r="Q20" s="110">
        <v>0</v>
      </c>
      <c r="R20" s="110">
        <v>0</v>
      </c>
      <c r="S20" s="110">
        <v>0</v>
      </c>
      <c r="T20" s="110">
        <v>0</v>
      </c>
      <c r="U20" s="110">
        <v>0</v>
      </c>
      <c r="V20" s="110">
        <v>0</v>
      </c>
      <c r="W20" s="110">
        <v>0</v>
      </c>
    </row>
    <row r="21" spans="1:23" hidden="1">
      <c r="A21" s="110" t="str">
        <v>1229.TW</v>
      </c>
      <c r="B21" s="110">
        <v>2.5299999999999998</v>
      </c>
      <c r="C21" s="110">
        <v>0.42399999999999999</v>
      </c>
      <c r="D21" s="110">
        <v>22.969283999999998</v>
      </c>
      <c r="E21" s="110">
        <v>8.0399999999999999E-2</v>
      </c>
      <c r="F21" s="110">
        <v>9.4199999999999996E-3</v>
      </c>
      <c r="G21" s="110">
        <v>0.18265000000000001</v>
      </c>
      <c r="H21" s="110">
        <v>2.9790001E-2</v>
      </c>
      <c r="I21" s="110">
        <v>26.600791999999998</v>
      </c>
      <c r="J21" s="110">
        <v>2.3277532999999999</v>
      </c>
      <c r="K21" s="110">
        <v>8.6210000000000004</v>
      </c>
      <c r="L21" s="110">
        <v>0</v>
      </c>
      <c r="M21" s="110">
        <v>0</v>
      </c>
      <c r="N21" s="110">
        <v>0</v>
      </c>
      <c r="O21" s="110">
        <v>0</v>
      </c>
      <c r="P21" s="110">
        <v>0</v>
      </c>
      <c r="Q21" s="110">
        <v>0</v>
      </c>
      <c r="R21" s="110">
        <v>0</v>
      </c>
      <c r="S21" s="110">
        <v>0</v>
      </c>
      <c r="T21" s="110">
        <v>0</v>
      </c>
      <c r="U21" s="110">
        <v>0</v>
      </c>
      <c r="V21" s="110">
        <v>0</v>
      </c>
      <c r="W21" s="110">
        <v>0</v>
      </c>
    </row>
    <row r="22" spans="1:23">
      <c r="A22" s="110" t="str">
        <v>1231.TW</v>
      </c>
      <c r="B22" s="110">
        <v>4.16</v>
      </c>
      <c r="C22" s="110">
        <v>0.26</v>
      </c>
      <c r="D22" s="110">
        <v>0</v>
      </c>
      <c r="E22" s="110">
        <v>0.17896000000000001</v>
      </c>
      <c r="F22" s="110">
        <v>4.5420000000000002E-2</v>
      </c>
      <c r="G22" s="110">
        <v>0.20874999999999999</v>
      </c>
      <c r="H22" s="110">
        <v>8.1640000000000004E-2</v>
      </c>
      <c r="I22" s="110">
        <v>24.014424999999999</v>
      </c>
      <c r="J22" s="110">
        <v>4.0695779999999999</v>
      </c>
      <c r="K22" s="110">
        <v>44.534999999999997</v>
      </c>
      <c r="L22" s="110">
        <v>0</v>
      </c>
      <c r="M22" s="110">
        <v>0</v>
      </c>
      <c r="N22" s="110">
        <v>0</v>
      </c>
      <c r="O22" s="110">
        <v>0</v>
      </c>
      <c r="P22" s="110">
        <v>0</v>
      </c>
      <c r="Q22" s="110">
        <v>0</v>
      </c>
      <c r="R22" s="110">
        <v>0</v>
      </c>
      <c r="S22" s="110">
        <v>0</v>
      </c>
      <c r="T22" s="110">
        <v>0</v>
      </c>
      <c r="U22" s="110">
        <v>0</v>
      </c>
      <c r="V22" s="110">
        <v>0</v>
      </c>
      <c r="W22" s="110">
        <v>0</v>
      </c>
    </row>
    <row r="23" spans="1:23" hidden="1">
      <c r="A23" s="110" t="str">
        <v>1232.TW</v>
      </c>
      <c r="B23" s="110">
        <v>7.12</v>
      </c>
      <c r="C23" s="110">
        <v>0.309</v>
      </c>
      <c r="D23" s="110">
        <v>0</v>
      </c>
      <c r="E23" s="110">
        <v>0.20739001000000001</v>
      </c>
      <c r="F23" s="110">
        <v>0.11178</v>
      </c>
      <c r="G23" s="110">
        <v>0.10564999</v>
      </c>
      <c r="H23" s="110">
        <v>5.8579996000000002E-2</v>
      </c>
      <c r="I23" s="110">
        <v>20.365169999999999</v>
      </c>
      <c r="J23" s="110">
        <v>4.0832414999999997</v>
      </c>
      <c r="K23" s="110">
        <v>143.63999999999999</v>
      </c>
      <c r="L23" s="110">
        <v>0</v>
      </c>
      <c r="M23" s="110">
        <v>0</v>
      </c>
      <c r="N23" s="110">
        <v>0</v>
      </c>
      <c r="O23" s="110">
        <v>0</v>
      </c>
      <c r="P23" s="110">
        <v>0</v>
      </c>
      <c r="Q23" s="110">
        <v>0</v>
      </c>
      <c r="R23" s="110">
        <v>0</v>
      </c>
      <c r="S23" s="110">
        <v>0</v>
      </c>
      <c r="T23" s="110">
        <v>0</v>
      </c>
      <c r="U23" s="110">
        <v>0</v>
      </c>
      <c r="V23" s="110">
        <v>0</v>
      </c>
      <c r="W23" s="110">
        <v>0</v>
      </c>
    </row>
    <row r="24" spans="1:23" hidden="1">
      <c r="A24" s="110" t="str">
        <v>1233.TW</v>
      </c>
      <c r="B24" s="110">
        <v>1.07</v>
      </c>
      <c r="C24" s="110">
        <v>0.25900000000000001</v>
      </c>
      <c r="D24" s="110">
        <v>0</v>
      </c>
      <c r="E24" s="110">
        <v>6.4360000000000001E-2</v>
      </c>
      <c r="F24" s="110">
        <v>2.6950000000000002E-2</v>
      </c>
      <c r="G24" s="110">
        <v>0.57918999999999998</v>
      </c>
      <c r="H24" s="110">
        <v>2.9089997999999999E-2</v>
      </c>
      <c r="I24" s="110">
        <v>31.962616000000001</v>
      </c>
      <c r="J24" s="110">
        <v>2.0838410000000001</v>
      </c>
      <c r="K24" s="110">
        <v>23.306000000000001</v>
      </c>
      <c r="L24" s="110">
        <v>0</v>
      </c>
      <c r="M24" s="110">
        <v>0</v>
      </c>
      <c r="N24" s="110">
        <v>0</v>
      </c>
      <c r="O24" s="110">
        <v>0</v>
      </c>
      <c r="P24" s="110">
        <v>0</v>
      </c>
      <c r="Q24" s="110">
        <v>0</v>
      </c>
      <c r="R24" s="110">
        <v>0</v>
      </c>
      <c r="S24" s="110">
        <v>0</v>
      </c>
      <c r="T24" s="110">
        <v>0</v>
      </c>
      <c r="U24" s="110">
        <v>0</v>
      </c>
      <c r="V24" s="110">
        <v>0</v>
      </c>
      <c r="W24" s="110">
        <v>0</v>
      </c>
    </row>
    <row r="25" spans="1:23" hidden="1">
      <c r="A25" s="110" t="str">
        <v>1234.TW</v>
      </c>
      <c r="B25" s="110">
        <v>2.33</v>
      </c>
      <c r="C25" s="110">
        <v>0.186</v>
      </c>
      <c r="D25" s="110">
        <v>0</v>
      </c>
      <c r="E25" s="110">
        <v>5.1279999999999999E-2</v>
      </c>
      <c r="F25" s="110">
        <v>1.9720000000000001E-2</v>
      </c>
      <c r="G25" s="110">
        <v>0.28039999999999998</v>
      </c>
      <c r="H25" s="110">
        <v>4.5110002000000003E-2</v>
      </c>
      <c r="I25" s="110">
        <v>18.283262000000001</v>
      </c>
      <c r="J25" s="110">
        <v>0.91814302999999997</v>
      </c>
      <c r="K25" s="110">
        <v>26.318000000000001</v>
      </c>
      <c r="L25" s="110">
        <v>0</v>
      </c>
      <c r="M25" s="110">
        <v>0</v>
      </c>
      <c r="N25" s="110">
        <v>0</v>
      </c>
      <c r="O25" s="110">
        <v>0</v>
      </c>
      <c r="P25" s="110">
        <v>0</v>
      </c>
      <c r="Q25" s="110">
        <v>0</v>
      </c>
      <c r="R25" s="110">
        <v>0</v>
      </c>
      <c r="S25" s="110">
        <v>0</v>
      </c>
      <c r="T25" s="110">
        <v>0</v>
      </c>
      <c r="U25" s="110">
        <v>0</v>
      </c>
      <c r="V25" s="110">
        <v>0</v>
      </c>
      <c r="W25" s="110">
        <v>0</v>
      </c>
    </row>
    <row r="26" spans="1:23" hidden="1">
      <c r="A26" s="110" t="str">
        <v>1235.TW</v>
      </c>
      <c r="B26" s="110">
        <v>1.1000000000000001</v>
      </c>
      <c r="C26" s="110">
        <v>0</v>
      </c>
      <c r="D26" s="110">
        <v>0</v>
      </c>
      <c r="E26" s="110">
        <v>3.8989999999999997E-2</v>
      </c>
      <c r="F26" s="110">
        <v>-7.7999999999999999E-4</v>
      </c>
      <c r="G26" s="110">
        <v>0.31861</v>
      </c>
      <c r="H26" s="110">
        <v>-0.20169999999999999</v>
      </c>
      <c r="I26" s="110">
        <v>79</v>
      </c>
      <c r="J26" s="110">
        <v>3.3141375000000002</v>
      </c>
      <c r="K26" s="110">
        <v>1.002</v>
      </c>
      <c r="L26" s="110">
        <v>0</v>
      </c>
      <c r="M26" s="110">
        <v>0</v>
      </c>
      <c r="N26" s="110">
        <v>0</v>
      </c>
      <c r="O26" s="110">
        <v>0</v>
      </c>
      <c r="P26" s="110">
        <v>0</v>
      </c>
      <c r="Q26" s="110">
        <v>0</v>
      </c>
      <c r="R26" s="110">
        <v>0</v>
      </c>
      <c r="S26" s="110">
        <v>0</v>
      </c>
      <c r="T26" s="110">
        <v>0</v>
      </c>
      <c r="U26" s="110">
        <v>0</v>
      </c>
      <c r="V26" s="110">
        <v>0</v>
      </c>
      <c r="W26" s="110">
        <v>0</v>
      </c>
    </row>
    <row r="27" spans="1:23" hidden="1">
      <c r="A27" s="110" t="str">
        <v>1236.TW</v>
      </c>
      <c r="B27" s="110">
        <v>0.22</v>
      </c>
      <c r="C27" s="110">
        <v>0</v>
      </c>
      <c r="D27" s="110">
        <v>0</v>
      </c>
      <c r="E27" s="110">
        <v>8.1199989999999993E-3</v>
      </c>
      <c r="F27" s="110">
        <v>-1.1900000000000001E-3</v>
      </c>
      <c r="G27" s="110">
        <v>0.26816000000000001</v>
      </c>
      <c r="H27" s="110">
        <v>1.129E-2</v>
      </c>
      <c r="I27" s="110">
        <v>109.545456</v>
      </c>
      <c r="J27" s="110">
        <v>0.92853015999999999</v>
      </c>
      <c r="K27" s="110">
        <v>21.209</v>
      </c>
      <c r="L27" s="110">
        <v>0</v>
      </c>
      <c r="M27" s="110">
        <v>0</v>
      </c>
      <c r="N27" s="110">
        <v>0</v>
      </c>
      <c r="O27" s="110">
        <v>0</v>
      </c>
      <c r="P27" s="110">
        <v>0</v>
      </c>
      <c r="Q27" s="110">
        <v>0</v>
      </c>
      <c r="R27" s="110">
        <v>0</v>
      </c>
      <c r="S27" s="110">
        <v>0</v>
      </c>
      <c r="T27" s="110">
        <v>0</v>
      </c>
      <c r="U27" s="110">
        <v>0</v>
      </c>
      <c r="V27" s="110">
        <v>0</v>
      </c>
      <c r="W27" s="110">
        <v>0</v>
      </c>
    </row>
    <row r="28" spans="1:23" hidden="1">
      <c r="A28" s="110" t="str">
        <v>1256.TW</v>
      </c>
      <c r="B28" s="110">
        <v>12.41</v>
      </c>
      <c r="C28" s="110">
        <v>0.52400000000000002</v>
      </c>
      <c r="D28" s="110">
        <v>17.098866000000001</v>
      </c>
      <c r="E28" s="110">
        <v>0.1116</v>
      </c>
      <c r="F28" s="110">
        <v>7.1100003999999994E-2</v>
      </c>
      <c r="G28" s="110">
        <v>0.27584999999999998</v>
      </c>
      <c r="H28" s="110">
        <v>6.4949999999999994E-2</v>
      </c>
      <c r="I28" s="110">
        <v>17.002419</v>
      </c>
      <c r="J28" s="110">
        <v>1.8308025999999999</v>
      </c>
      <c r="K28" s="110">
        <v>138.19</v>
      </c>
      <c r="L28" s="110">
        <v>0</v>
      </c>
      <c r="M28" s="110">
        <v>0</v>
      </c>
      <c r="N28" s="110">
        <v>0</v>
      </c>
      <c r="O28" s="110">
        <v>0</v>
      </c>
      <c r="P28" s="110">
        <v>0</v>
      </c>
      <c r="Q28" s="110">
        <v>0</v>
      </c>
      <c r="R28" s="110">
        <v>0</v>
      </c>
      <c r="S28" s="110">
        <v>0</v>
      </c>
      <c r="T28" s="110">
        <v>0</v>
      </c>
      <c r="U28" s="110">
        <v>0</v>
      </c>
      <c r="V28" s="110">
        <v>0</v>
      </c>
      <c r="W28" s="110">
        <v>0</v>
      </c>
    </row>
    <row r="29" spans="1:23" hidden="1">
      <c r="A29" s="110" t="str">
        <v>1301.TW</v>
      </c>
      <c r="B29" s="110">
        <v>0.81</v>
      </c>
      <c r="C29" s="110">
        <v>0.53200000000000003</v>
      </c>
      <c r="D29" s="110">
        <v>20.709875</v>
      </c>
      <c r="E29" s="110">
        <v>1.5310001E-2</v>
      </c>
      <c r="F29" s="110">
        <v>-6.4900000000000001E-3</v>
      </c>
      <c r="G29" s="110">
        <v>4.2009999999999999E-2</v>
      </c>
      <c r="H29" s="110">
        <v>-3.0040000000000001E-2</v>
      </c>
      <c r="I29" s="110">
        <v>82.839500000000001</v>
      </c>
      <c r="J29" s="110">
        <v>1.2660855</v>
      </c>
      <c r="K29" s="110">
        <v>30.638000000000002</v>
      </c>
      <c r="L29" s="110">
        <v>0</v>
      </c>
      <c r="M29" s="110">
        <v>0</v>
      </c>
      <c r="N29" s="110">
        <v>0</v>
      </c>
      <c r="O29" s="110">
        <v>0</v>
      </c>
      <c r="P29" s="110">
        <v>0</v>
      </c>
      <c r="Q29" s="110">
        <v>0</v>
      </c>
      <c r="R29" s="110">
        <v>0</v>
      </c>
      <c r="S29" s="110">
        <v>0</v>
      </c>
      <c r="T29" s="110">
        <v>0</v>
      </c>
      <c r="U29" s="110">
        <v>0</v>
      </c>
      <c r="V29" s="110">
        <v>0</v>
      </c>
      <c r="W29" s="110">
        <v>0</v>
      </c>
    </row>
    <row r="30" spans="1:23" hidden="1">
      <c r="A30" s="110" t="str">
        <v>1303.TW</v>
      </c>
      <c r="B30" s="110">
        <v>0.85</v>
      </c>
      <c r="C30" s="110">
        <v>0.63700000000000001</v>
      </c>
      <c r="D30" s="110">
        <v>18.469387000000001</v>
      </c>
      <c r="E30" s="110">
        <v>2.027E-2</v>
      </c>
      <c r="F30" s="110">
        <v>3.0000001E-5</v>
      </c>
      <c r="G30" s="110">
        <v>6.8449999999999997E-2</v>
      </c>
      <c r="H30" s="110">
        <v>-1.5800001000000001E-2</v>
      </c>
      <c r="I30" s="110">
        <v>63.882350000000002</v>
      </c>
      <c r="J30" s="110">
        <v>1.1859521</v>
      </c>
      <c r="K30" s="110">
        <v>31.852</v>
      </c>
      <c r="L30" s="110">
        <v>0</v>
      </c>
      <c r="M30" s="110">
        <v>0</v>
      </c>
      <c r="N30" s="110">
        <v>0</v>
      </c>
      <c r="O30" s="110">
        <v>0</v>
      </c>
      <c r="P30" s="110">
        <v>0</v>
      </c>
      <c r="Q30" s="110">
        <v>0</v>
      </c>
      <c r="R30" s="110">
        <v>0</v>
      </c>
      <c r="S30" s="110">
        <v>0</v>
      </c>
      <c r="T30" s="110">
        <v>0</v>
      </c>
      <c r="U30" s="110">
        <v>0</v>
      </c>
      <c r="V30" s="110">
        <v>0</v>
      </c>
      <c r="W30" s="110">
        <v>0</v>
      </c>
    </row>
    <row r="31" spans="1:23" hidden="1">
      <c r="A31" s="110" t="str">
        <v>1304.TW</v>
      </c>
      <c r="B31" s="110">
        <v>-0.47</v>
      </c>
      <c r="C31" s="110">
        <v>0</v>
      </c>
      <c r="D31" s="110">
        <v>-33.645831999999999</v>
      </c>
      <c r="E31" s="110">
        <v>-4.6789999999999998E-2</v>
      </c>
      <c r="F31" s="110">
        <v>3.64E-3</v>
      </c>
      <c r="G31" s="110">
        <v>8.5690000000000002E-2</v>
      </c>
      <c r="H31" s="110">
        <v>-3.6450000000000003E-2</v>
      </c>
      <c r="I31" s="110">
        <v>0</v>
      </c>
      <c r="J31" s="110">
        <v>0.74324630000000003</v>
      </c>
      <c r="K31" s="110">
        <v>47.755000000000003</v>
      </c>
      <c r="L31" s="110">
        <v>0</v>
      </c>
      <c r="M31" s="110">
        <v>0</v>
      </c>
      <c r="N31" s="110">
        <v>0</v>
      </c>
      <c r="O31" s="110">
        <v>0</v>
      </c>
      <c r="P31" s="110">
        <v>0</v>
      </c>
      <c r="Q31" s="110">
        <v>0</v>
      </c>
      <c r="R31" s="110">
        <v>0</v>
      </c>
      <c r="S31" s="110">
        <v>0</v>
      </c>
      <c r="T31" s="110">
        <v>0</v>
      </c>
      <c r="U31" s="110">
        <v>0</v>
      </c>
      <c r="V31" s="110">
        <v>0</v>
      </c>
      <c r="W31" s="110">
        <v>0</v>
      </c>
    </row>
    <row r="32" spans="1:23" hidden="1">
      <c r="A32" s="110" t="str">
        <v>1305.TW</v>
      </c>
      <c r="B32" s="110">
        <v>0.14000000000000001</v>
      </c>
      <c r="C32" s="110">
        <v>0</v>
      </c>
      <c r="D32" s="110">
        <v>39.361702000000001</v>
      </c>
      <c r="E32" s="110">
        <v>9.4999999999999998E-3</v>
      </c>
      <c r="F32" s="110">
        <v>-6.3000000000000003E-4</v>
      </c>
      <c r="G32" s="110">
        <v>8.9590000000000003E-2</v>
      </c>
      <c r="H32" s="110">
        <v>-3.4450000000000001E-2</v>
      </c>
      <c r="I32" s="110">
        <v>132.14285000000001</v>
      </c>
      <c r="J32" s="110">
        <v>1.2262211999999999</v>
      </c>
      <c r="K32" s="110">
        <v>21.597000000000001</v>
      </c>
      <c r="L32" s="110">
        <v>0</v>
      </c>
      <c r="M32" s="110">
        <v>0</v>
      </c>
      <c r="N32" s="110">
        <v>0</v>
      </c>
      <c r="O32" s="110">
        <v>0</v>
      </c>
      <c r="P32" s="110">
        <v>0</v>
      </c>
      <c r="Q32" s="110">
        <v>0</v>
      </c>
      <c r="R32" s="110">
        <v>0</v>
      </c>
      <c r="S32" s="110">
        <v>0</v>
      </c>
      <c r="T32" s="110">
        <v>0</v>
      </c>
      <c r="U32" s="110">
        <v>0</v>
      </c>
      <c r="V32" s="110">
        <v>0</v>
      </c>
      <c r="W32" s="110">
        <v>0</v>
      </c>
    </row>
    <row r="33" spans="1:23" hidden="1">
      <c r="A33" s="110" t="str">
        <v>1307.TW</v>
      </c>
      <c r="B33" s="110">
        <v>2.54</v>
      </c>
      <c r="C33" s="110">
        <v>0</v>
      </c>
      <c r="D33" s="110">
        <v>30.283017999999998</v>
      </c>
      <c r="E33" s="110">
        <v>0.1172</v>
      </c>
      <c r="F33" s="110">
        <v>4.1890003000000002E-2</v>
      </c>
      <c r="G33" s="110">
        <v>0.26518000000000003</v>
      </c>
      <c r="H33" s="110">
        <v>0.12864</v>
      </c>
      <c r="I33" s="110">
        <v>12.6377945</v>
      </c>
      <c r="J33" s="110">
        <v>1.4117335</v>
      </c>
      <c r="K33" s="110">
        <v>25.288</v>
      </c>
      <c r="L33" s="110">
        <v>0</v>
      </c>
      <c r="M33" s="110">
        <v>0</v>
      </c>
      <c r="N33" s="110">
        <v>0</v>
      </c>
      <c r="O33" s="110">
        <v>0</v>
      </c>
      <c r="P33" s="110">
        <v>0</v>
      </c>
      <c r="Q33" s="110">
        <v>0</v>
      </c>
      <c r="R33" s="110">
        <v>0</v>
      </c>
      <c r="S33" s="110">
        <v>0</v>
      </c>
      <c r="T33" s="110">
        <v>0</v>
      </c>
      <c r="U33" s="110">
        <v>0</v>
      </c>
      <c r="V33" s="110">
        <v>0</v>
      </c>
      <c r="W33" s="110">
        <v>0</v>
      </c>
    </row>
    <row r="34" spans="1:23" hidden="1">
      <c r="A34" s="110" t="str">
        <v>1308.TW</v>
      </c>
      <c r="B34" s="110">
        <v>-0.08</v>
      </c>
      <c r="C34" s="110">
        <v>0.39600000000000002</v>
      </c>
      <c r="D34" s="110">
        <v>69.814809999999994</v>
      </c>
      <c r="E34" s="110">
        <v>8.4399999999999996E-3</v>
      </c>
      <c r="F34" s="110">
        <v>3.6769999999999997E-2</v>
      </c>
      <c r="G34" s="110">
        <v>0.17061001000000001</v>
      </c>
      <c r="H34" s="110">
        <v>6.8029999999999993E-2</v>
      </c>
      <c r="I34" s="110">
        <v>0</v>
      </c>
      <c r="J34" s="110">
        <v>0.83904570000000001</v>
      </c>
      <c r="K34" s="110">
        <v>11.313000000000001</v>
      </c>
      <c r="L34" s="110">
        <v>0</v>
      </c>
      <c r="M34" s="110">
        <v>0</v>
      </c>
      <c r="N34" s="110">
        <v>0</v>
      </c>
      <c r="O34" s="110">
        <v>0</v>
      </c>
      <c r="P34" s="110">
        <v>0</v>
      </c>
      <c r="Q34" s="110">
        <v>0</v>
      </c>
      <c r="R34" s="110">
        <v>0</v>
      </c>
      <c r="S34" s="110">
        <v>0</v>
      </c>
      <c r="T34" s="110">
        <v>0</v>
      </c>
      <c r="U34" s="110">
        <v>0</v>
      </c>
      <c r="V34" s="110">
        <v>0</v>
      </c>
      <c r="W34" s="110">
        <v>0</v>
      </c>
    </row>
    <row r="35" spans="1:23" hidden="1">
      <c r="A35" s="110" t="str">
        <v>1309.TW</v>
      </c>
      <c r="B35" s="110">
        <v>-0.77</v>
      </c>
      <c r="C35" s="110">
        <v>0.72</v>
      </c>
      <c r="D35" s="110">
        <v>-396.25002999999998</v>
      </c>
      <c r="E35" s="110">
        <v>-3.9489999999999997E-2</v>
      </c>
      <c r="F35" s="110">
        <v>-3.2009999999999997E-2</v>
      </c>
      <c r="G35" s="110">
        <v>2.8649999999999998E-2</v>
      </c>
      <c r="H35" s="110">
        <v>-2.5910000999999998E-2</v>
      </c>
      <c r="I35" s="110">
        <v>0</v>
      </c>
      <c r="J35" s="110">
        <v>0.94790980000000002</v>
      </c>
      <c r="K35" s="110">
        <v>38.244</v>
      </c>
      <c r="L35" s="110">
        <v>0</v>
      </c>
      <c r="M35" s="110">
        <v>0</v>
      </c>
      <c r="N35" s="110">
        <v>0</v>
      </c>
      <c r="O35" s="110">
        <v>0</v>
      </c>
      <c r="P35" s="110">
        <v>0</v>
      </c>
      <c r="Q35" s="110">
        <v>0</v>
      </c>
      <c r="R35" s="110">
        <v>0</v>
      </c>
      <c r="S35" s="110">
        <v>0</v>
      </c>
      <c r="T35" s="110">
        <v>0</v>
      </c>
      <c r="U35" s="110">
        <v>0</v>
      </c>
      <c r="V35" s="110">
        <v>0</v>
      </c>
      <c r="W35" s="110">
        <v>0</v>
      </c>
    </row>
    <row r="36" spans="1:23" hidden="1">
      <c r="A36" s="110" t="str">
        <v>1310.TW</v>
      </c>
      <c r="B36" s="110">
        <v>-0.88</v>
      </c>
      <c r="C36" s="110">
        <v>0.86399999999999999</v>
      </c>
      <c r="D36" s="110">
        <v>53.269233999999997</v>
      </c>
      <c r="E36" s="110">
        <v>-6.6259999999999999E-2</v>
      </c>
      <c r="F36" s="110">
        <v>-4.086E-2</v>
      </c>
      <c r="G36" s="110">
        <v>-4.3109997999999997E-2</v>
      </c>
      <c r="H36" s="110">
        <v>-8.4500000000000006E-2</v>
      </c>
      <c r="I36" s="110">
        <v>0</v>
      </c>
      <c r="J36" s="110">
        <v>1.055399</v>
      </c>
      <c r="K36" s="110">
        <v>18.074999999999999</v>
      </c>
      <c r="L36" s="110">
        <v>0</v>
      </c>
      <c r="M36" s="110">
        <v>0</v>
      </c>
      <c r="N36" s="110">
        <v>0</v>
      </c>
      <c r="O36" s="110">
        <v>0</v>
      </c>
      <c r="P36" s="110">
        <v>0</v>
      </c>
      <c r="Q36" s="110">
        <v>0</v>
      </c>
      <c r="R36" s="110">
        <v>0</v>
      </c>
      <c r="S36" s="110">
        <v>0</v>
      </c>
      <c r="T36" s="110">
        <v>0</v>
      </c>
      <c r="U36" s="110">
        <v>0</v>
      </c>
      <c r="V36" s="110">
        <v>0</v>
      </c>
      <c r="W36" s="110">
        <v>0</v>
      </c>
    </row>
    <row r="37" spans="1:23" hidden="1">
      <c r="A37" s="110" t="str">
        <v>1312.TW</v>
      </c>
      <c r="B37" s="110">
        <v>-1.87</v>
      </c>
      <c r="C37" s="110">
        <v>0.746</v>
      </c>
      <c r="D37" s="110">
        <v>22.348483999999999</v>
      </c>
      <c r="E37" s="110">
        <v>-4.0120002000000002E-2</v>
      </c>
      <c r="F37" s="110">
        <v>-1.116E-2</v>
      </c>
      <c r="G37" s="110">
        <v>2.852E-2</v>
      </c>
      <c r="H37" s="110">
        <v>-0.12066</v>
      </c>
      <c r="I37" s="110">
        <v>0</v>
      </c>
      <c r="J37" s="110">
        <v>0.49400495999999999</v>
      </c>
      <c r="K37" s="110">
        <v>17.233000000000001</v>
      </c>
      <c r="L37" s="110">
        <v>0</v>
      </c>
      <c r="M37" s="110">
        <v>0</v>
      </c>
      <c r="N37" s="110">
        <v>0</v>
      </c>
      <c r="O37" s="110">
        <v>0</v>
      </c>
      <c r="P37" s="110">
        <v>0</v>
      </c>
      <c r="Q37" s="110">
        <v>0</v>
      </c>
      <c r="R37" s="110">
        <v>0</v>
      </c>
      <c r="S37" s="110">
        <v>0</v>
      </c>
      <c r="T37" s="110">
        <v>0</v>
      </c>
      <c r="U37" s="110">
        <v>0</v>
      </c>
      <c r="V37" s="110">
        <v>0</v>
      </c>
      <c r="W37" s="110">
        <v>0</v>
      </c>
    </row>
    <row r="38" spans="1:23" hidden="1">
      <c r="A38" s="110" t="str">
        <v>1313.TW</v>
      </c>
      <c r="B38" s="110">
        <v>-0.82</v>
      </c>
      <c r="C38" s="110">
        <v>1.1220000000000001</v>
      </c>
      <c r="D38" s="110">
        <v>-13.906250999999999</v>
      </c>
      <c r="E38" s="110">
        <v>-1.0070000000000001E-2</v>
      </c>
      <c r="F38" s="110">
        <v>-2.32E-3</v>
      </c>
      <c r="G38" s="110">
        <v>3.0159999999999999E-2</v>
      </c>
      <c r="H38" s="110">
        <v>-7.1500000000000001E-3</v>
      </c>
      <c r="I38" s="110">
        <v>0</v>
      </c>
      <c r="J38" s="110">
        <v>0.58862435999999996</v>
      </c>
      <c r="K38" s="110">
        <v>55.433</v>
      </c>
      <c r="L38" s="110">
        <v>0</v>
      </c>
      <c r="M38" s="110">
        <v>0</v>
      </c>
      <c r="N38" s="110">
        <v>0</v>
      </c>
      <c r="O38" s="110">
        <v>0</v>
      </c>
      <c r="P38" s="110">
        <v>0</v>
      </c>
      <c r="Q38" s="110">
        <v>0</v>
      </c>
      <c r="R38" s="110">
        <v>0</v>
      </c>
      <c r="S38" s="110">
        <v>0</v>
      </c>
      <c r="T38" s="110">
        <v>0</v>
      </c>
      <c r="U38" s="110">
        <v>0</v>
      </c>
      <c r="V38" s="110">
        <v>0</v>
      </c>
      <c r="W38" s="110">
        <v>0</v>
      </c>
    </row>
    <row r="39" spans="1:23">
      <c r="A39" s="110" t="str">
        <v>1314.TW</v>
      </c>
      <c r="B39" s="110">
        <v>0.05</v>
      </c>
      <c r="C39" s="110">
        <v>0.54600000000000004</v>
      </c>
      <c r="D39" s="110">
        <v>5.9195403999999998</v>
      </c>
      <c r="E39" s="110">
        <v>-1.3660001E-2</v>
      </c>
      <c r="F39" s="110">
        <v>-1.329E-2</v>
      </c>
      <c r="G39" s="110">
        <v>-4.1199997000000002E-2</v>
      </c>
      <c r="H39" s="110">
        <v>-8.3280000000000007E-2</v>
      </c>
      <c r="I39" s="110">
        <v>206</v>
      </c>
      <c r="J39" s="110">
        <v>0.49562123000000002</v>
      </c>
      <c r="K39" s="110">
        <v>6.9790000000000001</v>
      </c>
      <c r="L39" s="110">
        <v>0</v>
      </c>
      <c r="M39" s="110">
        <v>0</v>
      </c>
      <c r="N39" s="110">
        <v>0</v>
      </c>
      <c r="O39" s="110">
        <v>0</v>
      </c>
      <c r="P39" s="110">
        <v>0</v>
      </c>
      <c r="Q39" s="110">
        <v>0</v>
      </c>
      <c r="R39" s="110">
        <v>0</v>
      </c>
      <c r="S39" s="110">
        <v>0</v>
      </c>
      <c r="T39" s="110">
        <v>0</v>
      </c>
      <c r="U39" s="110">
        <v>0</v>
      </c>
      <c r="V39" s="110">
        <v>0</v>
      </c>
      <c r="W39" s="110">
        <v>0</v>
      </c>
    </row>
    <row r="40" spans="1:23">
      <c r="A40" s="110" t="str">
        <v>1315.TW</v>
      </c>
      <c r="B40" s="110">
        <v>3.75</v>
      </c>
      <c r="C40" s="110">
        <v>0</v>
      </c>
      <c r="D40" s="110">
        <v>0</v>
      </c>
      <c r="E40" s="110">
        <v>3.415E-2</v>
      </c>
      <c r="F40" s="110">
        <v>-2.32E-3</v>
      </c>
      <c r="G40" s="110">
        <v>0.14843999999999999</v>
      </c>
      <c r="H40" s="110">
        <v>-9.3600000000000003E-2</v>
      </c>
      <c r="I40" s="110">
        <v>19.173334000000001</v>
      </c>
      <c r="J40" s="110">
        <v>0.67191239999999997</v>
      </c>
      <c r="K40" s="110">
        <v>21.734999999999999</v>
      </c>
      <c r="L40" s="110">
        <v>0</v>
      </c>
      <c r="M40" s="110">
        <v>0</v>
      </c>
      <c r="N40" s="110">
        <v>0</v>
      </c>
      <c r="O40" s="110">
        <v>0</v>
      </c>
      <c r="P40" s="110">
        <v>0</v>
      </c>
      <c r="Q40" s="110">
        <v>0</v>
      </c>
      <c r="R40" s="110">
        <v>0</v>
      </c>
      <c r="S40" s="110">
        <v>0</v>
      </c>
      <c r="T40" s="110">
        <v>0</v>
      </c>
      <c r="U40" s="110">
        <v>0</v>
      </c>
      <c r="V40" s="110">
        <v>0</v>
      </c>
      <c r="W40" s="110">
        <v>0</v>
      </c>
    </row>
    <row r="41" spans="1:23" hidden="1">
      <c r="A41" s="110" t="str">
        <v>1316.TW</v>
      </c>
      <c r="B41" s="110">
        <v>-0.74</v>
      </c>
      <c r="C41" s="110">
        <v>1.1870000000000001</v>
      </c>
      <c r="D41" s="110">
        <v>85.681820000000002</v>
      </c>
      <c r="E41" s="110">
        <v>-2.6789998999999998E-2</v>
      </c>
      <c r="F41" s="110">
        <v>-9.1800000000000007E-3</v>
      </c>
      <c r="G41" s="110">
        <v>0.17238001999999999</v>
      </c>
      <c r="H41" s="110">
        <v>-0.29243999999999998</v>
      </c>
      <c r="I41" s="110">
        <v>0</v>
      </c>
      <c r="J41" s="110">
        <v>1.6196942000000001</v>
      </c>
      <c r="K41" s="110">
        <v>3.9750000000000001</v>
      </c>
      <c r="L41" s="110">
        <v>0</v>
      </c>
      <c r="M41" s="110">
        <v>0</v>
      </c>
      <c r="N41" s="110">
        <v>0</v>
      </c>
      <c r="O41" s="110">
        <v>0</v>
      </c>
      <c r="P41" s="110">
        <v>0</v>
      </c>
      <c r="Q41" s="110">
        <v>0</v>
      </c>
      <c r="R41" s="110">
        <v>0</v>
      </c>
      <c r="S41" s="110">
        <v>0</v>
      </c>
      <c r="T41" s="110">
        <v>0</v>
      </c>
      <c r="U41" s="110">
        <v>0</v>
      </c>
      <c r="V41" s="110">
        <v>0</v>
      </c>
      <c r="W41" s="110">
        <v>0</v>
      </c>
    </row>
    <row r="42" spans="1:23" hidden="1">
      <c r="A42" s="110" t="str">
        <v>1319.TW</v>
      </c>
      <c r="B42" s="110">
        <v>6.19</v>
      </c>
      <c r="C42" s="110">
        <v>0.42899999999999999</v>
      </c>
      <c r="D42" s="110">
        <v>16.394558</v>
      </c>
      <c r="E42" s="110">
        <v>0.12146</v>
      </c>
      <c r="F42" s="110">
        <v>6.8239999999999995E-2</v>
      </c>
      <c r="G42" s="110">
        <v>0.29898999999999998</v>
      </c>
      <c r="H42" s="110">
        <v>0.18451998999999999</v>
      </c>
      <c r="I42" s="110">
        <v>19.466882999999999</v>
      </c>
      <c r="J42" s="110">
        <v>2.8003719999999999</v>
      </c>
      <c r="K42" s="110">
        <v>40.338000000000001</v>
      </c>
      <c r="L42" s="110">
        <v>0</v>
      </c>
      <c r="M42" s="110">
        <v>0</v>
      </c>
      <c r="N42" s="110">
        <v>0</v>
      </c>
      <c r="O42" s="110">
        <v>0</v>
      </c>
      <c r="P42" s="110">
        <v>0</v>
      </c>
      <c r="Q42" s="110">
        <v>0</v>
      </c>
      <c r="R42" s="110">
        <v>0</v>
      </c>
      <c r="S42" s="110">
        <v>0</v>
      </c>
      <c r="T42" s="110">
        <v>0</v>
      </c>
      <c r="U42" s="110">
        <v>0</v>
      </c>
      <c r="V42" s="110">
        <v>0</v>
      </c>
      <c r="W42" s="110">
        <v>0</v>
      </c>
    </row>
    <row r="43" spans="1:23">
      <c r="A43" s="110" t="str">
        <v>1321.TW</v>
      </c>
      <c r="B43" s="110">
        <v>0.81</v>
      </c>
      <c r="C43" s="110">
        <v>0.56200000000000006</v>
      </c>
      <c r="D43" s="110">
        <v>0</v>
      </c>
      <c r="E43" s="110">
        <v>3.1899999999999998E-2</v>
      </c>
      <c r="F43" s="110">
        <v>1.8400000000000001E-3</v>
      </c>
      <c r="G43" s="110">
        <v>8.4169999999999995E-2</v>
      </c>
      <c r="H43" s="110">
        <v>3.2989999999999998E-2</v>
      </c>
      <c r="I43" s="110">
        <v>47.654319999999998</v>
      </c>
      <c r="J43" s="110">
        <v>1.3752804999999999</v>
      </c>
      <c r="K43" s="110">
        <v>22.268999999999998</v>
      </c>
      <c r="L43" s="110">
        <v>0</v>
      </c>
      <c r="M43" s="110">
        <v>0</v>
      </c>
      <c r="N43" s="110">
        <v>0</v>
      </c>
      <c r="O43" s="110">
        <v>0</v>
      </c>
      <c r="P43" s="110">
        <v>0</v>
      </c>
      <c r="Q43" s="110">
        <v>0</v>
      </c>
      <c r="R43" s="110">
        <v>0</v>
      </c>
      <c r="S43" s="110">
        <v>0</v>
      </c>
      <c r="T43" s="110">
        <v>0</v>
      </c>
      <c r="U43" s="110">
        <v>0</v>
      </c>
      <c r="V43" s="110">
        <v>0</v>
      </c>
      <c r="W43" s="110">
        <v>0</v>
      </c>
    </row>
    <row r="44" spans="1:23" hidden="1">
      <c r="A44" s="110" t="str">
        <v>1323.TW</v>
      </c>
      <c r="B44" s="110">
        <v>0.88</v>
      </c>
      <c r="C44" s="110">
        <v>0.22900000000000001</v>
      </c>
      <c r="D44" s="110">
        <v>9.2455619999999996</v>
      </c>
      <c r="E44" s="110">
        <v>6.1690003E-2</v>
      </c>
      <c r="F44" s="110">
        <v>2.4039999999999999E-2</v>
      </c>
      <c r="G44" s="110">
        <v>0.19325999999999999</v>
      </c>
      <c r="H44" s="110">
        <v>7.2270005999999998E-2</v>
      </c>
      <c r="I44" s="110">
        <v>35.511364</v>
      </c>
      <c r="J44" s="110">
        <v>1.1854184999999999</v>
      </c>
      <c r="K44" s="110">
        <v>36.408000000000001</v>
      </c>
      <c r="L44" s="110">
        <v>0</v>
      </c>
      <c r="M44" s="110">
        <v>0</v>
      </c>
      <c r="N44" s="110">
        <v>0</v>
      </c>
      <c r="O44" s="110">
        <v>0</v>
      </c>
      <c r="P44" s="110">
        <v>0</v>
      </c>
      <c r="Q44" s="110">
        <v>0</v>
      </c>
      <c r="R44" s="110">
        <v>0</v>
      </c>
      <c r="S44" s="110">
        <v>0</v>
      </c>
      <c r="T44" s="110">
        <v>0</v>
      </c>
      <c r="U44" s="110">
        <v>0</v>
      </c>
      <c r="V44" s="110">
        <v>0</v>
      </c>
      <c r="W44" s="110">
        <v>0</v>
      </c>
    </row>
    <row r="45" spans="1:23">
      <c r="A45" s="110" t="str">
        <v>1324.TW</v>
      </c>
      <c r="B45" s="110">
        <v>0.52</v>
      </c>
      <c r="C45" s="110">
        <v>0.307</v>
      </c>
      <c r="D45" s="110">
        <v>0</v>
      </c>
      <c r="E45" s="110">
        <v>4.0999997000000003E-2</v>
      </c>
      <c r="F45" s="110">
        <v>2.1319999999999999E-2</v>
      </c>
      <c r="G45" s="110">
        <v>0.21385000000000001</v>
      </c>
      <c r="H45" s="110">
        <v>4.2979999999999997E-2</v>
      </c>
      <c r="I45" s="110">
        <v>27.211538000000001</v>
      </c>
      <c r="J45" s="110">
        <v>1.0946081999999999</v>
      </c>
      <c r="K45" s="110">
        <v>12.266</v>
      </c>
      <c r="L45" s="110">
        <v>0</v>
      </c>
      <c r="M45" s="110">
        <v>0</v>
      </c>
      <c r="N45" s="110">
        <v>0</v>
      </c>
      <c r="O45" s="110">
        <v>0</v>
      </c>
      <c r="P45" s="110">
        <v>0</v>
      </c>
      <c r="Q45" s="110">
        <v>0</v>
      </c>
      <c r="R45" s="110">
        <v>0</v>
      </c>
      <c r="S45" s="110">
        <v>0</v>
      </c>
      <c r="T45" s="110">
        <v>0</v>
      </c>
      <c r="U45" s="110">
        <v>0</v>
      </c>
      <c r="V45" s="110">
        <v>0</v>
      </c>
      <c r="W45" s="110">
        <v>0</v>
      </c>
    </row>
    <row r="46" spans="1:23" hidden="1">
      <c r="A46" s="110" t="str">
        <v>1325.TW</v>
      </c>
      <c r="B46" s="110">
        <v>0.39</v>
      </c>
      <c r="C46" s="110">
        <v>0</v>
      </c>
      <c r="D46" s="110">
        <v>0</v>
      </c>
      <c r="E46" s="110">
        <v>9.5999994999999994E-3</v>
      </c>
      <c r="F46" s="110">
        <v>-1.119E-2</v>
      </c>
      <c r="G46" s="110">
        <v>-1.4160000000000001E-2</v>
      </c>
      <c r="H46" s="110">
        <v>-0.11622</v>
      </c>
      <c r="I46" s="110">
        <v>73.333336000000003</v>
      </c>
      <c r="J46" s="110">
        <v>0.85733985999999995</v>
      </c>
      <c r="K46" s="110">
        <v>4.423</v>
      </c>
      <c r="L46" s="110">
        <v>0</v>
      </c>
      <c r="M46" s="110">
        <v>0</v>
      </c>
      <c r="N46" s="110">
        <v>0</v>
      </c>
      <c r="O46" s="110">
        <v>0</v>
      </c>
      <c r="P46" s="110">
        <v>0</v>
      </c>
      <c r="Q46" s="110">
        <v>0</v>
      </c>
      <c r="R46" s="110">
        <v>0</v>
      </c>
      <c r="S46" s="110">
        <v>0</v>
      </c>
      <c r="T46" s="110">
        <v>0</v>
      </c>
      <c r="U46" s="110">
        <v>0</v>
      </c>
      <c r="V46" s="110">
        <v>0</v>
      </c>
      <c r="W46" s="110">
        <v>0</v>
      </c>
    </row>
    <row r="47" spans="1:23" hidden="1">
      <c r="A47" s="110" t="str">
        <v>1326.TW</v>
      </c>
      <c r="B47" s="110">
        <v>1.85</v>
      </c>
      <c r="C47" s="110">
        <v>0.54700000000000004</v>
      </c>
      <c r="D47" s="110">
        <v>23.012550000000001</v>
      </c>
      <c r="E47" s="110">
        <v>2.7720000000000002E-2</v>
      </c>
      <c r="F47" s="110">
        <v>-9.7999999999999997E-4</v>
      </c>
      <c r="G47" s="110">
        <v>4.0910000000000002E-2</v>
      </c>
      <c r="H47" s="110">
        <v>-1.7700000000000001E-3</v>
      </c>
      <c r="I47" s="110">
        <v>29.729728999999999</v>
      </c>
      <c r="J47" s="110">
        <v>0.98730856</v>
      </c>
      <c r="K47" s="110">
        <v>57.024000000000001</v>
      </c>
      <c r="L47" s="110">
        <v>0</v>
      </c>
      <c r="M47" s="110">
        <v>0</v>
      </c>
      <c r="N47" s="110">
        <v>0</v>
      </c>
      <c r="O47" s="110">
        <v>0</v>
      </c>
      <c r="P47" s="110">
        <v>0</v>
      </c>
      <c r="Q47" s="110">
        <v>0</v>
      </c>
      <c r="R47" s="110">
        <v>0</v>
      </c>
      <c r="S47" s="110">
        <v>0</v>
      </c>
      <c r="T47" s="110">
        <v>0</v>
      </c>
      <c r="U47" s="110">
        <v>0</v>
      </c>
      <c r="V47" s="110">
        <v>0</v>
      </c>
      <c r="W47" s="110">
        <v>0</v>
      </c>
    </row>
    <row r="48" spans="1:23" hidden="1">
      <c r="A48" s="110" t="str">
        <v>1337.TW</v>
      </c>
      <c r="B48" s="110">
        <v>-1.56</v>
      </c>
      <c r="C48" s="110">
        <v>0.61599999999999999</v>
      </c>
      <c r="D48" s="110">
        <v>0</v>
      </c>
      <c r="E48" s="110">
        <v>-8.856E-2</v>
      </c>
      <c r="F48" s="110">
        <v>-5.0669998000000001E-2</v>
      </c>
      <c r="G48" s="110">
        <v>-0.19861001</v>
      </c>
      <c r="H48" s="110">
        <v>-0.39466997999999998</v>
      </c>
      <c r="I48" s="110">
        <v>0</v>
      </c>
      <c r="J48" s="110">
        <v>0.47566639999999999</v>
      </c>
      <c r="K48" s="110">
        <v>2.87</v>
      </c>
      <c r="L48" s="110">
        <v>0</v>
      </c>
      <c r="M48" s="110">
        <v>0</v>
      </c>
      <c r="N48" s="110">
        <v>0</v>
      </c>
      <c r="O48" s="110">
        <v>0</v>
      </c>
      <c r="P48" s="110">
        <v>0</v>
      </c>
      <c r="Q48" s="110">
        <v>0</v>
      </c>
      <c r="R48" s="110">
        <v>0</v>
      </c>
      <c r="S48" s="110">
        <v>0</v>
      </c>
      <c r="T48" s="110">
        <v>0</v>
      </c>
      <c r="U48" s="110">
        <v>0</v>
      </c>
      <c r="V48" s="110">
        <v>0</v>
      </c>
      <c r="W48" s="110">
        <v>0</v>
      </c>
    </row>
    <row r="49" spans="1:23" hidden="1">
      <c r="A49" s="110" t="str">
        <v>1338.TW</v>
      </c>
      <c r="B49" s="110">
        <v>-2.06</v>
      </c>
      <c r="C49" s="110">
        <v>0.68100000000000005</v>
      </c>
      <c r="D49" s="110">
        <v>3.9385151999999999</v>
      </c>
      <c r="E49" s="110">
        <v>-2.5860000000000001E-2</v>
      </c>
      <c r="F49" s="110">
        <v>2.48E-3</v>
      </c>
      <c r="G49" s="110">
        <v>0.22122</v>
      </c>
      <c r="H49" s="110">
        <v>7.5599999999999999E-3</v>
      </c>
      <c r="I49" s="110">
        <v>0</v>
      </c>
      <c r="J49" s="110">
        <v>0.46632695000000002</v>
      </c>
      <c r="K49" s="110">
        <v>68.718000000000004</v>
      </c>
      <c r="L49" s="110">
        <v>0</v>
      </c>
      <c r="M49" s="110">
        <v>0</v>
      </c>
      <c r="N49" s="110">
        <v>0</v>
      </c>
      <c r="O49" s="110">
        <v>0</v>
      </c>
      <c r="P49" s="110">
        <v>0</v>
      </c>
      <c r="Q49" s="110">
        <v>0</v>
      </c>
      <c r="R49" s="110">
        <v>0</v>
      </c>
      <c r="S49" s="110">
        <v>0</v>
      </c>
      <c r="T49" s="110">
        <v>0</v>
      </c>
      <c r="U49" s="110">
        <v>0</v>
      </c>
      <c r="V49" s="110">
        <v>0</v>
      </c>
      <c r="W49" s="110">
        <v>0</v>
      </c>
    </row>
    <row r="50" spans="1:23" hidden="1">
      <c r="A50" s="110" t="str">
        <v>1339.TW</v>
      </c>
      <c r="B50" s="110">
        <v>6.79</v>
      </c>
      <c r="C50" s="110">
        <v>0.57499999999999996</v>
      </c>
      <c r="D50" s="110">
        <v>22.585668999999999</v>
      </c>
      <c r="E50" s="110">
        <v>0.110080004</v>
      </c>
      <c r="F50" s="110">
        <v>4.5859999999999998E-2</v>
      </c>
      <c r="G50" s="110">
        <v>0.33612999999999998</v>
      </c>
      <c r="H50" s="110">
        <v>0.26817000000000002</v>
      </c>
      <c r="I50" s="110">
        <v>10.677467</v>
      </c>
      <c r="J50" s="110">
        <v>1.3619114999999999</v>
      </c>
      <c r="K50" s="110">
        <v>27.672999999999998</v>
      </c>
      <c r="L50" s="110">
        <v>0</v>
      </c>
      <c r="M50" s="110">
        <v>0</v>
      </c>
      <c r="N50" s="110">
        <v>0</v>
      </c>
      <c r="O50" s="110">
        <v>0</v>
      </c>
      <c r="P50" s="110">
        <v>0</v>
      </c>
      <c r="Q50" s="110">
        <v>0</v>
      </c>
      <c r="R50" s="110">
        <v>0</v>
      </c>
      <c r="S50" s="110">
        <v>0</v>
      </c>
      <c r="T50" s="110">
        <v>0</v>
      </c>
      <c r="U50" s="110">
        <v>0</v>
      </c>
      <c r="V50" s="110">
        <v>0</v>
      </c>
      <c r="W50" s="110">
        <v>0</v>
      </c>
    </row>
    <row r="51" spans="1:23" hidden="1">
      <c r="A51" s="110" t="str">
        <v>1340.TW</v>
      </c>
      <c r="B51" s="110">
        <v>-5.75</v>
      </c>
      <c r="C51" s="110">
        <v>0</v>
      </c>
      <c r="D51" s="110">
        <v>0</v>
      </c>
      <c r="E51" s="110">
        <v>-0.21237</v>
      </c>
      <c r="F51" s="110">
        <v>-5.901E-2</v>
      </c>
      <c r="G51" s="110">
        <v>-0.41581002</v>
      </c>
      <c r="H51" s="110">
        <v>-1.34666</v>
      </c>
      <c r="I51" s="110">
        <v>0</v>
      </c>
      <c r="J51" s="110">
        <v>0.41812563000000003</v>
      </c>
      <c r="K51" s="110">
        <v>3.4420000000000002</v>
      </c>
      <c r="L51" s="110">
        <v>0</v>
      </c>
      <c r="M51" s="110">
        <v>0</v>
      </c>
      <c r="N51" s="110">
        <v>0</v>
      </c>
      <c r="O51" s="110">
        <v>0</v>
      </c>
      <c r="P51" s="110">
        <v>0</v>
      </c>
      <c r="Q51" s="110">
        <v>0</v>
      </c>
      <c r="R51" s="110">
        <v>0</v>
      </c>
      <c r="S51" s="110">
        <v>0</v>
      </c>
      <c r="T51" s="110">
        <v>0</v>
      </c>
      <c r="U51" s="110">
        <v>0</v>
      </c>
      <c r="V51" s="110">
        <v>0</v>
      </c>
      <c r="W51" s="110">
        <v>0</v>
      </c>
    </row>
    <row r="52" spans="1:23">
      <c r="A52" s="110" t="str">
        <v>1341.TW</v>
      </c>
      <c r="B52" s="110">
        <v>4.43</v>
      </c>
      <c r="C52" s="110">
        <v>0.23</v>
      </c>
      <c r="D52" s="110">
        <v>0</v>
      </c>
      <c r="E52" s="110">
        <v>0.18329999999999999</v>
      </c>
      <c r="F52" s="110">
        <v>8.0280000000000004E-2</v>
      </c>
      <c r="G52" s="110">
        <v>0.21254998</v>
      </c>
      <c r="H52" s="110">
        <v>0.10392999999999999</v>
      </c>
      <c r="I52" s="110">
        <v>15.823928</v>
      </c>
      <c r="J52" s="110">
        <v>2.7792094000000001</v>
      </c>
      <c r="K52" s="110">
        <v>48.951000000000001</v>
      </c>
      <c r="L52" s="110">
        <v>0</v>
      </c>
      <c r="M52" s="110">
        <v>0</v>
      </c>
      <c r="N52" s="110">
        <v>0</v>
      </c>
      <c r="O52" s="110">
        <v>0</v>
      </c>
      <c r="P52" s="110">
        <v>0</v>
      </c>
      <c r="Q52" s="110">
        <v>0</v>
      </c>
      <c r="R52" s="110">
        <v>0</v>
      </c>
      <c r="S52" s="110">
        <v>0</v>
      </c>
      <c r="T52" s="110">
        <v>0</v>
      </c>
      <c r="U52" s="110">
        <v>0</v>
      </c>
      <c r="V52" s="110">
        <v>0</v>
      </c>
      <c r="W52" s="110">
        <v>0</v>
      </c>
    </row>
    <row r="53" spans="1:23">
      <c r="A53" s="110" t="str">
        <v>1342.TW</v>
      </c>
      <c r="B53" s="110">
        <v>7.66</v>
      </c>
      <c r="C53" s="110">
        <v>0.128</v>
      </c>
      <c r="D53" s="110">
        <v>11.641026</v>
      </c>
      <c r="E53" s="110">
        <v>0.24933</v>
      </c>
      <c r="F53" s="110">
        <v>0.12333000500000001</v>
      </c>
      <c r="G53" s="110">
        <v>0.32498001999999998</v>
      </c>
      <c r="H53" s="110">
        <v>0.25974999999999998</v>
      </c>
      <c r="I53" s="110">
        <v>14.817233</v>
      </c>
      <c r="J53" s="110">
        <v>3.6086735999999999</v>
      </c>
      <c r="K53" s="110">
        <v>36.386000000000003</v>
      </c>
      <c r="L53" s="110">
        <v>0</v>
      </c>
      <c r="M53" s="110">
        <v>0</v>
      </c>
      <c r="N53" s="110">
        <v>0</v>
      </c>
      <c r="O53" s="110">
        <v>0</v>
      </c>
      <c r="P53" s="110">
        <v>0</v>
      </c>
      <c r="Q53" s="110">
        <v>0</v>
      </c>
      <c r="R53" s="110">
        <v>0</v>
      </c>
      <c r="S53" s="110">
        <v>0</v>
      </c>
      <c r="T53" s="110">
        <v>0</v>
      </c>
      <c r="U53" s="110">
        <v>0</v>
      </c>
      <c r="V53" s="110">
        <v>0</v>
      </c>
      <c r="W53" s="110">
        <v>0</v>
      </c>
    </row>
    <row r="54" spans="1:23" hidden="1">
      <c r="A54" s="110" t="str">
        <v>1402.TW</v>
      </c>
      <c r="B54" s="110">
        <v>1.67</v>
      </c>
      <c r="C54" s="110">
        <v>0.42599999999999999</v>
      </c>
      <c r="D54" s="110">
        <v>16.600985999999999</v>
      </c>
      <c r="E54" s="110">
        <v>5.3960000000000001E-2</v>
      </c>
      <c r="F54" s="110">
        <v>1.4239999999999999E-2</v>
      </c>
      <c r="G54" s="110">
        <v>0.18440000000000001</v>
      </c>
      <c r="H54" s="110">
        <v>4.9520000000000002E-2</v>
      </c>
      <c r="I54" s="110">
        <v>20.179642000000001</v>
      </c>
      <c r="J54" s="110">
        <v>0.78067089999999995</v>
      </c>
      <c r="K54" s="110">
        <v>52.177</v>
      </c>
      <c r="L54" s="110">
        <v>0</v>
      </c>
      <c r="M54" s="110">
        <v>0</v>
      </c>
      <c r="N54" s="110">
        <v>0</v>
      </c>
      <c r="O54" s="110">
        <v>0</v>
      </c>
      <c r="P54" s="110">
        <v>0</v>
      </c>
      <c r="Q54" s="110">
        <v>0</v>
      </c>
      <c r="R54" s="110">
        <v>0</v>
      </c>
      <c r="S54" s="110">
        <v>0</v>
      </c>
      <c r="T54" s="110">
        <v>0</v>
      </c>
      <c r="U54" s="110">
        <v>0</v>
      </c>
      <c r="V54" s="110">
        <v>0</v>
      </c>
      <c r="W54" s="110">
        <v>0</v>
      </c>
    </row>
    <row r="55" spans="1:23">
      <c r="A55" s="110" t="str">
        <v>1409.TW</v>
      </c>
      <c r="B55" s="110">
        <v>0.67</v>
      </c>
      <c r="C55" s="110">
        <v>0</v>
      </c>
      <c r="D55" s="110">
        <v>0</v>
      </c>
      <c r="E55" s="110">
        <v>3.4259999999999999E-2</v>
      </c>
      <c r="F55" s="110">
        <v>1.206E-2</v>
      </c>
      <c r="G55" s="110">
        <v>0.19181999999999999</v>
      </c>
      <c r="H55" s="110">
        <v>0.1016</v>
      </c>
      <c r="I55" s="110">
        <v>24.850743999999999</v>
      </c>
      <c r="J55" s="110">
        <v>0.75179479999999999</v>
      </c>
      <c r="K55" s="110">
        <v>23.978999999999999</v>
      </c>
      <c r="L55" s="110">
        <v>0</v>
      </c>
      <c r="M55" s="110">
        <v>0</v>
      </c>
      <c r="N55" s="110">
        <v>0</v>
      </c>
      <c r="O55" s="110">
        <v>0</v>
      </c>
      <c r="P55" s="110">
        <v>0</v>
      </c>
      <c r="Q55" s="110">
        <v>0</v>
      </c>
      <c r="R55" s="110">
        <v>0</v>
      </c>
      <c r="S55" s="110">
        <v>0</v>
      </c>
      <c r="T55" s="110">
        <v>0</v>
      </c>
      <c r="U55" s="110">
        <v>0</v>
      </c>
      <c r="V55" s="110">
        <v>0</v>
      </c>
      <c r="W55" s="110">
        <v>0</v>
      </c>
    </row>
    <row r="56" spans="1:23">
      <c r="A56" s="110" t="str">
        <v>1410.TW</v>
      </c>
      <c r="B56" s="110">
        <v>0.37</v>
      </c>
      <c r="C56" s="110">
        <v>0</v>
      </c>
      <c r="D56" s="110">
        <v>0</v>
      </c>
      <c r="E56" s="110">
        <v>1.975E-2</v>
      </c>
      <c r="F56" s="110">
        <v>-4.6999997E-4</v>
      </c>
      <c r="G56" s="110">
        <v>0.30898999999999999</v>
      </c>
      <c r="H56" s="110">
        <v>4.9549999999999997E-2</v>
      </c>
      <c r="I56" s="110">
        <v>100.94593999999999</v>
      </c>
      <c r="J56" s="110">
        <v>2.2195149999999999</v>
      </c>
      <c r="K56" s="110">
        <v>3.5779999999999998</v>
      </c>
      <c r="L56" s="110">
        <v>0</v>
      </c>
      <c r="M56" s="110">
        <v>0</v>
      </c>
      <c r="N56" s="110">
        <v>0</v>
      </c>
      <c r="O56" s="110">
        <v>0</v>
      </c>
      <c r="P56" s="110">
        <v>0</v>
      </c>
      <c r="Q56" s="110">
        <v>0</v>
      </c>
      <c r="R56" s="110">
        <v>0</v>
      </c>
      <c r="S56" s="110">
        <v>0</v>
      </c>
      <c r="T56" s="110">
        <v>0</v>
      </c>
      <c r="U56" s="110">
        <v>0</v>
      </c>
      <c r="V56" s="110">
        <v>0</v>
      </c>
      <c r="W56" s="110">
        <v>0</v>
      </c>
    </row>
    <row r="57" spans="1:23" hidden="1">
      <c r="A57" s="110" t="str">
        <v>1413.TW</v>
      </c>
      <c r="B57" s="110">
        <v>-0.86</v>
      </c>
      <c r="C57" s="110">
        <v>0.40400000000000003</v>
      </c>
      <c r="D57" s="110">
        <v>0</v>
      </c>
      <c r="E57" s="110">
        <v>-0.11432</v>
      </c>
      <c r="F57" s="110">
        <v>-3.3989999999999999E-2</v>
      </c>
      <c r="G57" s="110">
        <v>-3.9510000000000003E-2</v>
      </c>
      <c r="H57" s="110">
        <v>-4.3700000000000003E-2</v>
      </c>
      <c r="I57" s="110">
        <v>0</v>
      </c>
      <c r="J57" s="110">
        <v>1.1990349</v>
      </c>
      <c r="K57" s="110">
        <v>15.103999999999999</v>
      </c>
      <c r="L57" s="110">
        <v>0</v>
      </c>
      <c r="M57" s="110">
        <v>0</v>
      </c>
      <c r="N57" s="110">
        <v>0</v>
      </c>
      <c r="O57" s="110">
        <v>0</v>
      </c>
      <c r="P57" s="110">
        <v>0</v>
      </c>
      <c r="Q57" s="110">
        <v>0</v>
      </c>
      <c r="R57" s="110">
        <v>0</v>
      </c>
      <c r="S57" s="110">
        <v>0</v>
      </c>
      <c r="T57" s="110">
        <v>0</v>
      </c>
      <c r="U57" s="110">
        <v>0</v>
      </c>
      <c r="V57" s="110">
        <v>0</v>
      </c>
      <c r="W57" s="110">
        <v>0</v>
      </c>
    </row>
    <row r="58" spans="1:23">
      <c r="A58" s="110" t="str">
        <v>1414.TW</v>
      </c>
      <c r="B58" s="110">
        <v>0.27</v>
      </c>
      <c r="C58" s="110">
        <v>0.59</v>
      </c>
      <c r="D58" s="110">
        <v>0</v>
      </c>
      <c r="E58" s="110">
        <v>1.0529999999999999E-2</v>
      </c>
      <c r="F58" s="110">
        <v>-5.2100000000000002E-3</v>
      </c>
      <c r="G58" s="110">
        <v>7.1809999999999999E-2</v>
      </c>
      <c r="H58" s="110">
        <v>-9.1E-4</v>
      </c>
      <c r="I58" s="110">
        <v>73.703699999999998</v>
      </c>
      <c r="J58" s="110">
        <v>1.3972757</v>
      </c>
      <c r="K58" s="110">
        <v>2.5760000000000001</v>
      </c>
      <c r="L58" s="110">
        <v>0</v>
      </c>
      <c r="M58" s="110">
        <v>0</v>
      </c>
      <c r="N58" s="110">
        <v>0</v>
      </c>
      <c r="O58" s="110">
        <v>0</v>
      </c>
      <c r="P58" s="110">
        <v>0</v>
      </c>
      <c r="Q58" s="110">
        <v>0</v>
      </c>
      <c r="R58" s="110">
        <v>0</v>
      </c>
      <c r="S58" s="110">
        <v>0</v>
      </c>
      <c r="T58" s="110">
        <v>0</v>
      </c>
      <c r="U58" s="110">
        <v>0</v>
      </c>
      <c r="V58" s="110">
        <v>0</v>
      </c>
      <c r="W58" s="110">
        <v>0</v>
      </c>
    </row>
    <row r="59" spans="1:23" hidden="1">
      <c r="A59" s="110" t="str">
        <v>1416.TW</v>
      </c>
      <c r="B59" s="110">
        <v>0.67</v>
      </c>
      <c r="C59" s="110">
        <v>0</v>
      </c>
      <c r="D59" s="110">
        <v>0</v>
      </c>
      <c r="E59" s="110">
        <v>3.8780000000000002E-2</v>
      </c>
      <c r="F59" s="110">
        <v>-5.4000003999999996E-4</v>
      </c>
      <c r="G59" s="110">
        <v>0.38396000000000002</v>
      </c>
      <c r="H59" s="110">
        <v>4.5710000000000001E-2</v>
      </c>
      <c r="I59" s="110">
        <v>19.626864999999999</v>
      </c>
      <c r="J59" s="110">
        <v>0.65704006000000004</v>
      </c>
      <c r="K59" s="110">
        <v>1.5609999999999999</v>
      </c>
      <c r="L59" s="110">
        <v>0</v>
      </c>
      <c r="M59" s="110">
        <v>0</v>
      </c>
      <c r="N59" s="110">
        <v>0</v>
      </c>
      <c r="O59" s="110">
        <v>0</v>
      </c>
      <c r="P59" s="110">
        <v>0</v>
      </c>
      <c r="Q59" s="110">
        <v>0</v>
      </c>
      <c r="R59" s="110">
        <v>0</v>
      </c>
      <c r="S59" s="110">
        <v>0</v>
      </c>
      <c r="T59" s="110">
        <v>0</v>
      </c>
      <c r="U59" s="110">
        <v>0</v>
      </c>
      <c r="V59" s="110">
        <v>0</v>
      </c>
      <c r="W59" s="110">
        <v>0</v>
      </c>
    </row>
    <row r="60" spans="1:23">
      <c r="A60" s="110" t="str">
        <v>1417.TW</v>
      </c>
      <c r="B60" s="110">
        <v>-0.44</v>
      </c>
      <c r="C60" s="110">
        <v>0</v>
      </c>
      <c r="D60" s="110">
        <v>0</v>
      </c>
      <c r="E60" s="110">
        <v>-3.1059999000000001E-2</v>
      </c>
      <c r="F60" s="110">
        <v>-1.652E-2</v>
      </c>
      <c r="G60" s="110">
        <v>0.33612999999999998</v>
      </c>
      <c r="H60" s="110">
        <v>-8.5290000000000005E-2</v>
      </c>
      <c r="I60" s="110">
        <v>0</v>
      </c>
      <c r="J60" s="110">
        <v>0.86058520000000005</v>
      </c>
      <c r="K60" s="110">
        <v>6.8049999999999997</v>
      </c>
      <c r="L60" s="110">
        <v>0</v>
      </c>
      <c r="M60" s="110">
        <v>0</v>
      </c>
      <c r="N60" s="110">
        <v>0</v>
      </c>
      <c r="O60" s="110">
        <v>0</v>
      </c>
      <c r="P60" s="110">
        <v>0</v>
      </c>
      <c r="Q60" s="110">
        <v>0</v>
      </c>
      <c r="R60" s="110">
        <v>0</v>
      </c>
      <c r="S60" s="110">
        <v>0</v>
      </c>
      <c r="T60" s="110">
        <v>0</v>
      </c>
      <c r="U60" s="110">
        <v>0</v>
      </c>
      <c r="V60" s="110">
        <v>0</v>
      </c>
      <c r="W60" s="110">
        <v>0</v>
      </c>
    </row>
    <row r="61" spans="1:23">
      <c r="A61" s="110" t="str">
        <v>1418.TW</v>
      </c>
      <c r="B61" s="110">
        <v>0.51</v>
      </c>
      <c r="C61" s="110">
        <v>0.13200000000000001</v>
      </c>
      <c r="D61" s="110">
        <v>0</v>
      </c>
      <c r="E61" s="110">
        <v>3.1969999999999998E-2</v>
      </c>
      <c r="F61" s="110">
        <v>-1.0999999999999999E-2</v>
      </c>
      <c r="G61" s="110">
        <v>0.19006999999999999</v>
      </c>
      <c r="H61" s="110">
        <v>-5.9011100000000001</v>
      </c>
      <c r="I61" s="110">
        <v>58.431373999999998</v>
      </c>
      <c r="J61" s="110">
        <v>1.2728515</v>
      </c>
      <c r="K61" s="110">
        <v>0.379</v>
      </c>
      <c r="L61" s="110">
        <v>0</v>
      </c>
      <c r="M61" s="110">
        <v>0</v>
      </c>
      <c r="N61" s="110">
        <v>0</v>
      </c>
      <c r="O61" s="110">
        <v>0</v>
      </c>
      <c r="P61" s="110">
        <v>0</v>
      </c>
      <c r="Q61" s="110">
        <v>0</v>
      </c>
      <c r="R61" s="110">
        <v>0</v>
      </c>
      <c r="S61" s="110">
        <v>0</v>
      </c>
      <c r="T61" s="110">
        <v>0</v>
      </c>
      <c r="U61" s="110">
        <v>0</v>
      </c>
      <c r="V61" s="110">
        <v>0</v>
      </c>
      <c r="W61" s="110">
        <v>0</v>
      </c>
    </row>
    <row r="62" spans="1:23">
      <c r="A62" s="110" t="str">
        <v>1419.TW</v>
      </c>
      <c r="B62" s="110">
        <v>2.17</v>
      </c>
      <c r="C62" s="110">
        <v>0.33</v>
      </c>
      <c r="D62" s="110">
        <v>0</v>
      </c>
      <c r="E62" s="110">
        <v>5.2150000000000002E-2</v>
      </c>
      <c r="F62" s="110">
        <v>1.2760000000000001E-2</v>
      </c>
      <c r="G62" s="110">
        <v>0.29360999999999998</v>
      </c>
      <c r="H62" s="110">
        <v>0.13250000000000001</v>
      </c>
      <c r="I62" s="110">
        <v>21.981565</v>
      </c>
      <c r="J62" s="110">
        <v>1.0856948</v>
      </c>
      <c r="K62" s="110">
        <v>11.305</v>
      </c>
      <c r="L62" s="110">
        <v>0</v>
      </c>
      <c r="M62" s="110">
        <v>0</v>
      </c>
      <c r="N62" s="110">
        <v>0</v>
      </c>
      <c r="O62" s="110">
        <v>0</v>
      </c>
      <c r="P62" s="110">
        <v>0</v>
      </c>
      <c r="Q62" s="110">
        <v>0</v>
      </c>
      <c r="R62" s="110">
        <v>0</v>
      </c>
      <c r="S62" s="110">
        <v>0</v>
      </c>
      <c r="T62" s="110">
        <v>0</v>
      </c>
      <c r="U62" s="110">
        <v>0</v>
      </c>
      <c r="V62" s="110">
        <v>0</v>
      </c>
      <c r="W62" s="110">
        <v>0</v>
      </c>
    </row>
    <row r="63" spans="1:23" hidden="1">
      <c r="A63" s="110" t="str">
        <v>1423.TW</v>
      </c>
      <c r="B63" s="110">
        <v>0.38</v>
      </c>
      <c r="C63" s="110">
        <v>0.26800000000000002</v>
      </c>
      <c r="D63" s="110">
        <v>0</v>
      </c>
      <c r="E63" s="110">
        <v>2.3879999999999998E-2</v>
      </c>
      <c r="F63" s="110">
        <v>-1.367E-2</v>
      </c>
      <c r="G63" s="110">
        <v>-0.31358999999999998</v>
      </c>
      <c r="H63" s="110">
        <v>-0.25928000000000001</v>
      </c>
      <c r="I63" s="110">
        <v>94.736850000000004</v>
      </c>
      <c r="J63" s="110">
        <v>1.2533510000000001</v>
      </c>
      <c r="K63" s="110">
        <v>1.004</v>
      </c>
      <c r="L63" s="110">
        <v>0</v>
      </c>
      <c r="M63" s="110">
        <v>0</v>
      </c>
      <c r="N63" s="110">
        <v>0</v>
      </c>
      <c r="O63" s="110">
        <v>0</v>
      </c>
      <c r="P63" s="110">
        <v>0</v>
      </c>
      <c r="Q63" s="110">
        <v>0</v>
      </c>
      <c r="R63" s="110">
        <v>0</v>
      </c>
      <c r="S63" s="110">
        <v>0</v>
      </c>
      <c r="T63" s="110">
        <v>0</v>
      </c>
      <c r="U63" s="110">
        <v>0</v>
      </c>
      <c r="V63" s="110">
        <v>0</v>
      </c>
      <c r="W63" s="110">
        <v>0</v>
      </c>
    </row>
    <row r="64" spans="1:23" hidden="1">
      <c r="A64" s="110" t="str">
        <v>1432.TW</v>
      </c>
      <c r="B64" s="110">
        <v>0.5</v>
      </c>
      <c r="C64" s="110">
        <v>0</v>
      </c>
      <c r="D64" s="110">
        <v>0</v>
      </c>
      <c r="E64" s="110">
        <v>5.2410002999999997E-2</v>
      </c>
      <c r="F64" s="110">
        <v>8.77E-3</v>
      </c>
      <c r="G64" s="110">
        <v>0.43219003</v>
      </c>
      <c r="H64" s="110">
        <v>3.2329999999999998E-2</v>
      </c>
      <c r="I64" s="110">
        <v>36.200000000000003</v>
      </c>
      <c r="J64" s="110">
        <v>2.0917602</v>
      </c>
      <c r="K64" s="110">
        <v>14.824</v>
      </c>
      <c r="L64" s="110">
        <v>0</v>
      </c>
      <c r="M64" s="110">
        <v>0</v>
      </c>
      <c r="N64" s="110">
        <v>0</v>
      </c>
      <c r="O64" s="110">
        <v>0</v>
      </c>
      <c r="P64" s="110">
        <v>0</v>
      </c>
      <c r="Q64" s="110">
        <v>0</v>
      </c>
      <c r="R64" s="110">
        <v>0</v>
      </c>
      <c r="S64" s="110">
        <v>0</v>
      </c>
      <c r="T64" s="110">
        <v>0</v>
      </c>
      <c r="U64" s="110">
        <v>0</v>
      </c>
      <c r="V64" s="110">
        <v>0</v>
      </c>
      <c r="W64" s="110">
        <v>0</v>
      </c>
    </row>
    <row r="65" spans="1:23">
      <c r="A65" s="110" t="str">
        <v>1434.TW</v>
      </c>
      <c r="B65" s="110">
        <v>0.32</v>
      </c>
      <c r="C65" s="110">
        <v>0</v>
      </c>
      <c r="D65" s="110">
        <v>20.945945999999999</v>
      </c>
      <c r="E65" s="110">
        <v>1.0279999999999999E-2</v>
      </c>
      <c r="F65" s="110">
        <v>2.0699999999999998E-3</v>
      </c>
      <c r="G65" s="110">
        <v>8.9039999999999994E-2</v>
      </c>
      <c r="H65" s="110">
        <v>2.5409998E-2</v>
      </c>
      <c r="I65" s="110">
        <v>72.65625</v>
      </c>
      <c r="J65" s="110">
        <v>0.71970283999999995</v>
      </c>
      <c r="K65" s="110">
        <v>16.940000000000001</v>
      </c>
      <c r="L65" s="110">
        <v>0</v>
      </c>
      <c r="M65" s="110">
        <v>0</v>
      </c>
      <c r="N65" s="110">
        <v>0</v>
      </c>
      <c r="O65" s="110">
        <v>0</v>
      </c>
      <c r="P65" s="110">
        <v>0</v>
      </c>
      <c r="Q65" s="110">
        <v>0</v>
      </c>
      <c r="R65" s="110">
        <v>0</v>
      </c>
      <c r="S65" s="110">
        <v>0</v>
      </c>
      <c r="T65" s="110">
        <v>0</v>
      </c>
      <c r="U65" s="110">
        <v>0</v>
      </c>
      <c r="V65" s="110">
        <v>0</v>
      </c>
      <c r="W65" s="110">
        <v>0</v>
      </c>
    </row>
    <row r="66" spans="1:23" hidden="1">
      <c r="A66" s="110" t="str">
        <v>1435.TW</v>
      </c>
      <c r="B66" s="110">
        <v>-0.31</v>
      </c>
      <c r="C66" s="110">
        <v>3.5999999999999997E-2</v>
      </c>
      <c r="D66" s="110">
        <v>0</v>
      </c>
      <c r="E66" s="110">
        <v>-0.34361000000000003</v>
      </c>
      <c r="F66" s="110">
        <v>-2.4149998999999998E-2</v>
      </c>
      <c r="G66" s="110">
        <v>0.90486999999999995</v>
      </c>
      <c r="H66" s="110">
        <v>-6.5799500000000002</v>
      </c>
      <c r="I66" s="110">
        <v>0</v>
      </c>
      <c r="J66" s="110">
        <v>6.6980190000000004</v>
      </c>
      <c r="K66" s="110">
        <v>6.7000000000000004E-2</v>
      </c>
      <c r="L66" s="110">
        <v>0</v>
      </c>
      <c r="M66" s="110">
        <v>0</v>
      </c>
      <c r="N66" s="110">
        <v>0</v>
      </c>
      <c r="O66" s="110">
        <v>0</v>
      </c>
      <c r="P66" s="110">
        <v>0</v>
      </c>
      <c r="Q66" s="110">
        <v>0</v>
      </c>
      <c r="R66" s="110">
        <v>0</v>
      </c>
      <c r="S66" s="110">
        <v>0</v>
      </c>
      <c r="T66" s="110">
        <v>0</v>
      </c>
      <c r="U66" s="110">
        <v>0</v>
      </c>
      <c r="V66" s="110">
        <v>0</v>
      </c>
      <c r="W66" s="110">
        <v>0</v>
      </c>
    </row>
    <row r="67" spans="1:23" hidden="1">
      <c r="A67" s="110" t="str">
        <v>1436.TW</v>
      </c>
      <c r="B67" s="110">
        <v>7.15</v>
      </c>
      <c r="C67" s="110">
        <v>0.24399999999999999</v>
      </c>
      <c r="D67" s="110">
        <v>47.212547000000001</v>
      </c>
      <c r="E67" s="110">
        <v>0.2606</v>
      </c>
      <c r="F67" s="110">
        <v>4.8639997999999997E-2</v>
      </c>
      <c r="G67" s="110">
        <v>0.83848</v>
      </c>
      <c r="H67" s="110">
        <v>0.80105999999999999</v>
      </c>
      <c r="I67" s="110">
        <v>18.951048</v>
      </c>
      <c r="J67" s="110">
        <v>3.4759633999999999</v>
      </c>
      <c r="K67" s="110">
        <v>16.689</v>
      </c>
      <c r="L67" s="110">
        <v>0</v>
      </c>
      <c r="M67" s="110">
        <v>0</v>
      </c>
      <c r="N67" s="110">
        <v>0</v>
      </c>
      <c r="O67" s="110">
        <v>0</v>
      </c>
      <c r="P67" s="110">
        <v>0</v>
      </c>
      <c r="Q67" s="110">
        <v>0</v>
      </c>
      <c r="R67" s="110">
        <v>0</v>
      </c>
      <c r="S67" s="110">
        <v>0</v>
      </c>
      <c r="T67" s="110">
        <v>0</v>
      </c>
      <c r="U67" s="110">
        <v>0</v>
      </c>
      <c r="V67" s="110">
        <v>0</v>
      </c>
      <c r="W67" s="110">
        <v>0</v>
      </c>
    </row>
    <row r="68" spans="1:23" hidden="1">
      <c r="A68" s="110" t="str">
        <v>1437.TW</v>
      </c>
      <c r="B68" s="110">
        <v>3</v>
      </c>
      <c r="C68" s="110">
        <v>0.254</v>
      </c>
      <c r="D68" s="110">
        <v>0</v>
      </c>
      <c r="E68" s="110">
        <v>7.7859999999999999E-2</v>
      </c>
      <c r="F68" s="110">
        <v>2.181E-2</v>
      </c>
      <c r="G68" s="110">
        <v>0.62282000000000004</v>
      </c>
      <c r="H68" s="110">
        <v>0.48057</v>
      </c>
      <c r="I68" s="110">
        <v>11.933332999999999</v>
      </c>
      <c r="J68" s="110">
        <v>0.95329386000000005</v>
      </c>
      <c r="K68" s="110">
        <v>4.2469999999999999</v>
      </c>
      <c r="L68" s="110">
        <v>0</v>
      </c>
      <c r="M68" s="110">
        <v>0</v>
      </c>
      <c r="N68" s="110">
        <v>0</v>
      </c>
      <c r="O68" s="110">
        <v>0</v>
      </c>
      <c r="P68" s="110">
        <v>0</v>
      </c>
      <c r="Q68" s="110">
        <v>0</v>
      </c>
      <c r="R68" s="110">
        <v>0</v>
      </c>
      <c r="S68" s="110">
        <v>0</v>
      </c>
      <c r="T68" s="110">
        <v>0</v>
      </c>
      <c r="U68" s="110">
        <v>0</v>
      </c>
      <c r="V68" s="110">
        <v>0</v>
      </c>
      <c r="W68" s="110">
        <v>0</v>
      </c>
    </row>
    <row r="69" spans="1:23" hidden="1">
      <c r="A69" s="110" t="str">
        <v>1438.TW</v>
      </c>
      <c r="B69" s="110">
        <v>-1.05</v>
      </c>
      <c r="C69" s="110">
        <v>0.22700000000000001</v>
      </c>
      <c r="D69" s="110">
        <v>0</v>
      </c>
      <c r="E69" s="110">
        <v>-3.3550000000000003E-2</v>
      </c>
      <c r="F69" s="110">
        <v>1.6199999999999999E-3</v>
      </c>
      <c r="G69" s="110">
        <v>0.19067000000000001</v>
      </c>
      <c r="H69" s="110">
        <v>-0.19205</v>
      </c>
      <c r="I69" s="110">
        <v>0</v>
      </c>
      <c r="J69" s="110">
        <v>2.611812</v>
      </c>
      <c r="K69" s="110">
        <v>3.4660000000000002</v>
      </c>
      <c r="L69" s="110">
        <v>0</v>
      </c>
      <c r="M69" s="110">
        <v>0</v>
      </c>
      <c r="N69" s="110">
        <v>0</v>
      </c>
      <c r="O69" s="110">
        <v>0</v>
      </c>
      <c r="P69" s="110">
        <v>0</v>
      </c>
      <c r="Q69" s="110">
        <v>0</v>
      </c>
      <c r="R69" s="110">
        <v>0</v>
      </c>
      <c r="S69" s="110">
        <v>0</v>
      </c>
      <c r="T69" s="110">
        <v>0</v>
      </c>
      <c r="U69" s="110">
        <v>0</v>
      </c>
      <c r="V69" s="110">
        <v>0</v>
      </c>
      <c r="W69" s="110">
        <v>0</v>
      </c>
    </row>
    <row r="70" spans="1:23" hidden="1">
      <c r="A70" s="110" t="str">
        <v>1439.TW</v>
      </c>
      <c r="B70" s="110">
        <v>2</v>
      </c>
      <c r="C70" s="110">
        <v>0</v>
      </c>
      <c r="D70" s="110">
        <v>0</v>
      </c>
      <c r="E70" s="110">
        <v>6.3939999999999997E-2</v>
      </c>
      <c r="F70" s="110">
        <v>-3.0599999999999998E-3</v>
      </c>
      <c r="G70" s="110">
        <v>0.29094999999999999</v>
      </c>
      <c r="H70" s="110">
        <v>-0.20899001</v>
      </c>
      <c r="I70" s="110">
        <v>13.675000000000001</v>
      </c>
      <c r="J70" s="110">
        <v>0.95874082999999999</v>
      </c>
      <c r="K70" s="110">
        <v>1.544</v>
      </c>
      <c r="L70" s="110">
        <v>0</v>
      </c>
      <c r="M70" s="110">
        <v>0</v>
      </c>
      <c r="N70" s="110">
        <v>0</v>
      </c>
      <c r="O70" s="110">
        <v>0</v>
      </c>
      <c r="P70" s="110">
        <v>0</v>
      </c>
      <c r="Q70" s="110">
        <v>0</v>
      </c>
      <c r="R70" s="110">
        <v>0</v>
      </c>
      <c r="S70" s="110">
        <v>0</v>
      </c>
      <c r="T70" s="110">
        <v>0</v>
      </c>
      <c r="U70" s="110">
        <v>0</v>
      </c>
      <c r="V70" s="110">
        <v>0</v>
      </c>
      <c r="W70" s="110">
        <v>0</v>
      </c>
    </row>
    <row r="71" spans="1:23" hidden="1">
      <c r="A71" s="110" t="str">
        <v>1440.TW</v>
      </c>
      <c r="B71" s="110">
        <v>1.5</v>
      </c>
      <c r="C71" s="110">
        <v>0</v>
      </c>
      <c r="D71" s="110">
        <v>82.380949999999999</v>
      </c>
      <c r="E71" s="110">
        <v>9.0950005E-2</v>
      </c>
      <c r="F71" s="110">
        <v>-1.076E-2</v>
      </c>
      <c r="G71" s="110">
        <v>5.1529999999999999E-2</v>
      </c>
      <c r="H71" s="110">
        <v>-3.9890002000000001E-2</v>
      </c>
      <c r="I71" s="110">
        <v>11.533333000000001</v>
      </c>
      <c r="J71" s="110">
        <v>1.0502670999999999</v>
      </c>
      <c r="K71" s="110">
        <v>10.792999999999999</v>
      </c>
      <c r="L71" s="110">
        <v>0</v>
      </c>
      <c r="M71" s="110">
        <v>0</v>
      </c>
      <c r="N71" s="110">
        <v>0</v>
      </c>
      <c r="O71" s="110">
        <v>0</v>
      </c>
      <c r="P71" s="110">
        <v>0</v>
      </c>
      <c r="Q71" s="110">
        <v>0</v>
      </c>
      <c r="R71" s="110">
        <v>0</v>
      </c>
      <c r="S71" s="110">
        <v>0</v>
      </c>
      <c r="T71" s="110">
        <v>0</v>
      </c>
      <c r="U71" s="110">
        <v>0</v>
      </c>
      <c r="V71" s="110">
        <v>0</v>
      </c>
      <c r="W71" s="110">
        <v>0</v>
      </c>
    </row>
    <row r="72" spans="1:23" hidden="1">
      <c r="A72" s="110" t="str">
        <v>1441.TW</v>
      </c>
      <c r="B72" s="110">
        <v>-4.5999999999999996</v>
      </c>
      <c r="C72" s="110">
        <v>0.70899999999999996</v>
      </c>
      <c r="D72" s="110">
        <v>0</v>
      </c>
      <c r="E72" s="110">
        <v>-0.64168999999999998</v>
      </c>
      <c r="F72" s="110">
        <v>-8.7679999999999994E-2</v>
      </c>
      <c r="G72" s="110">
        <v>-0.12953000000000001</v>
      </c>
      <c r="H72" s="110">
        <v>-0.12928999999999999</v>
      </c>
      <c r="I72" s="110">
        <v>0</v>
      </c>
      <c r="J72" s="110">
        <v>2.58819</v>
      </c>
      <c r="K72" s="110">
        <v>18.291</v>
      </c>
      <c r="L72" s="110">
        <v>0</v>
      </c>
      <c r="M72" s="110">
        <v>0</v>
      </c>
      <c r="N72" s="110">
        <v>0</v>
      </c>
      <c r="O72" s="110">
        <v>0</v>
      </c>
      <c r="P72" s="110">
        <v>0</v>
      </c>
      <c r="Q72" s="110">
        <v>0</v>
      </c>
      <c r="R72" s="110">
        <v>0</v>
      </c>
      <c r="S72" s="110">
        <v>0</v>
      </c>
      <c r="T72" s="110">
        <v>0</v>
      </c>
      <c r="U72" s="110">
        <v>0</v>
      </c>
      <c r="V72" s="110">
        <v>0</v>
      </c>
      <c r="W72" s="110">
        <v>0</v>
      </c>
    </row>
    <row r="73" spans="1:23" hidden="1">
      <c r="A73" s="110" t="str">
        <v>1442.TW</v>
      </c>
      <c r="B73" s="110">
        <v>5.73</v>
      </c>
      <c r="C73" s="110">
        <v>0.53</v>
      </c>
      <c r="D73" s="110">
        <v>0</v>
      </c>
      <c r="E73" s="110">
        <v>0.26037001999999998</v>
      </c>
      <c r="F73" s="110">
        <v>7.2580000000000006E-2</v>
      </c>
      <c r="G73" s="110">
        <v>0.44895000000000002</v>
      </c>
      <c r="H73" s="110">
        <v>0.38945999999999997</v>
      </c>
      <c r="I73" s="110">
        <v>10.209424</v>
      </c>
      <c r="J73" s="110">
        <v>2.9789183000000001</v>
      </c>
      <c r="K73" s="110">
        <v>14.295999999999999</v>
      </c>
      <c r="L73" s="110">
        <v>0</v>
      </c>
      <c r="M73" s="110">
        <v>0</v>
      </c>
      <c r="N73" s="110">
        <v>0</v>
      </c>
      <c r="O73" s="110">
        <v>0</v>
      </c>
      <c r="P73" s="110">
        <v>0</v>
      </c>
      <c r="Q73" s="110">
        <v>0</v>
      </c>
      <c r="R73" s="110">
        <v>0</v>
      </c>
      <c r="S73" s="110">
        <v>0</v>
      </c>
      <c r="T73" s="110">
        <v>0</v>
      </c>
      <c r="U73" s="110">
        <v>0</v>
      </c>
      <c r="V73" s="110">
        <v>0</v>
      </c>
      <c r="W73" s="110">
        <v>0</v>
      </c>
    </row>
    <row r="74" spans="1:23" hidden="1">
      <c r="A74" s="110" t="str">
        <v>1443.TW</v>
      </c>
      <c r="B74" s="110">
        <v>1.76</v>
      </c>
      <c r="C74" s="110">
        <v>0</v>
      </c>
      <c r="D74" s="110">
        <v>0</v>
      </c>
      <c r="E74" s="110">
        <v>0.13059000000000001</v>
      </c>
      <c r="F74" s="110">
        <v>2.5749999999999999E-2</v>
      </c>
      <c r="G74" s="110">
        <v>0.45909</v>
      </c>
      <c r="H74" s="110">
        <v>0.36264000000000002</v>
      </c>
      <c r="I74" s="110">
        <v>17.897728000000001</v>
      </c>
      <c r="J74" s="110">
        <v>2.1298175000000001</v>
      </c>
      <c r="K74" s="110">
        <v>6.1360000000000001</v>
      </c>
      <c r="L74" s="110">
        <v>0</v>
      </c>
      <c r="M74" s="110">
        <v>0</v>
      </c>
      <c r="N74" s="110">
        <v>0</v>
      </c>
      <c r="O74" s="110">
        <v>0</v>
      </c>
      <c r="P74" s="110">
        <v>0</v>
      </c>
      <c r="Q74" s="110">
        <v>0</v>
      </c>
      <c r="R74" s="110">
        <v>0</v>
      </c>
      <c r="S74" s="110">
        <v>0</v>
      </c>
      <c r="T74" s="110">
        <v>0</v>
      </c>
      <c r="U74" s="110">
        <v>0</v>
      </c>
      <c r="V74" s="110">
        <v>0</v>
      </c>
      <c r="W74" s="110">
        <v>0</v>
      </c>
    </row>
    <row r="75" spans="1:23" hidden="1">
      <c r="A75" s="110" t="str">
        <v>1444.TW</v>
      </c>
      <c r="B75" s="110">
        <v>7.0000000000000007E-2</v>
      </c>
      <c r="C75" s="110">
        <v>0.47199999999999998</v>
      </c>
      <c r="D75" s="110">
        <v>35.25</v>
      </c>
      <c r="E75" s="110">
        <v>-2.6180001000000001E-2</v>
      </c>
      <c r="F75" s="110">
        <v>-1.9359999999999999E-2</v>
      </c>
      <c r="G75" s="110">
        <v>-7.4900000000000001E-3</v>
      </c>
      <c r="H75" s="110">
        <v>-8.838E-2</v>
      </c>
      <c r="I75" s="110">
        <v>141</v>
      </c>
      <c r="J75" s="110">
        <v>0.91329693999999995</v>
      </c>
      <c r="K75" s="110">
        <v>8.2349999999999994</v>
      </c>
      <c r="L75" s="110">
        <v>0</v>
      </c>
      <c r="M75" s="110">
        <v>0</v>
      </c>
      <c r="N75" s="110">
        <v>0</v>
      </c>
      <c r="O75" s="110">
        <v>0</v>
      </c>
      <c r="P75" s="110">
        <v>0</v>
      </c>
      <c r="Q75" s="110">
        <v>0</v>
      </c>
      <c r="R75" s="110">
        <v>0</v>
      </c>
      <c r="S75" s="110">
        <v>0</v>
      </c>
      <c r="T75" s="110">
        <v>0</v>
      </c>
      <c r="U75" s="110">
        <v>0</v>
      </c>
      <c r="V75" s="110">
        <v>0</v>
      </c>
      <c r="W75" s="110">
        <v>0</v>
      </c>
    </row>
    <row r="76" spans="1:23" hidden="1">
      <c r="A76" s="110" t="str">
        <v>1445.TW</v>
      </c>
      <c r="B76" s="110">
        <v>7.53</v>
      </c>
      <c r="C76" s="110">
        <v>0</v>
      </c>
      <c r="D76" s="110">
        <v>0</v>
      </c>
      <c r="E76" s="110">
        <v>0.45938000000000001</v>
      </c>
      <c r="F76" s="110">
        <v>-2.921E-2</v>
      </c>
      <c r="G76" s="110">
        <v>0.11409</v>
      </c>
      <c r="H76" s="110">
        <v>-8.3129994999999998E-2</v>
      </c>
      <c r="I76" s="110">
        <v>3.0544487999999999</v>
      </c>
      <c r="J76" s="110">
        <v>1.1156383999999999</v>
      </c>
      <c r="K76" s="110">
        <v>10.574</v>
      </c>
      <c r="L76" s="110">
        <v>0</v>
      </c>
      <c r="M76" s="110">
        <v>0</v>
      </c>
      <c r="N76" s="110">
        <v>0</v>
      </c>
      <c r="O76" s="110">
        <v>0</v>
      </c>
      <c r="P76" s="110">
        <v>0</v>
      </c>
      <c r="Q76" s="110">
        <v>0</v>
      </c>
      <c r="R76" s="110">
        <v>0</v>
      </c>
      <c r="S76" s="110">
        <v>0</v>
      </c>
      <c r="T76" s="110">
        <v>0</v>
      </c>
      <c r="U76" s="110">
        <v>0</v>
      </c>
      <c r="V76" s="110">
        <v>0</v>
      </c>
      <c r="W76" s="110">
        <v>0</v>
      </c>
    </row>
    <row r="77" spans="1:23" hidden="1">
      <c r="A77" s="110" t="str">
        <v>1446.TW</v>
      </c>
      <c r="B77" s="110">
        <v>3.02</v>
      </c>
      <c r="C77" s="110">
        <v>0.55100000000000005</v>
      </c>
      <c r="D77" s="110">
        <v>0</v>
      </c>
      <c r="E77" s="110">
        <v>7.424E-2</v>
      </c>
      <c r="F77" s="110">
        <v>1.9539999999999998E-2</v>
      </c>
      <c r="G77" s="110">
        <v>0.42031000000000002</v>
      </c>
      <c r="H77" s="110">
        <v>0.37805</v>
      </c>
      <c r="I77" s="110">
        <v>16.986754999999999</v>
      </c>
      <c r="J77" s="110">
        <v>4.6437945000000003</v>
      </c>
      <c r="K77" s="110">
        <v>4.1630000000000003</v>
      </c>
      <c r="L77" s="110">
        <v>0</v>
      </c>
      <c r="M77" s="110">
        <v>0</v>
      </c>
      <c r="N77" s="110">
        <v>0</v>
      </c>
      <c r="O77" s="110">
        <v>0</v>
      </c>
      <c r="P77" s="110">
        <v>0</v>
      </c>
      <c r="Q77" s="110">
        <v>0</v>
      </c>
      <c r="R77" s="110">
        <v>0</v>
      </c>
      <c r="S77" s="110">
        <v>0</v>
      </c>
      <c r="T77" s="110">
        <v>0</v>
      </c>
      <c r="U77" s="110">
        <v>0</v>
      </c>
      <c r="V77" s="110">
        <v>0</v>
      </c>
      <c r="W77" s="110">
        <v>0</v>
      </c>
    </row>
    <row r="78" spans="1:23">
      <c r="A78" s="110" t="str">
        <v>1447.TW</v>
      </c>
      <c r="B78" s="110">
        <v>-0.19</v>
      </c>
      <c r="C78" s="110">
        <v>0.67900000000000005</v>
      </c>
      <c r="D78" s="110">
        <v>26.083334000000001</v>
      </c>
      <c r="E78" s="110">
        <v>-4.2689999999999999E-2</v>
      </c>
      <c r="F78" s="110">
        <v>-1.932E-2</v>
      </c>
      <c r="G78" s="110">
        <v>7.7999999999999996E-3</v>
      </c>
      <c r="H78" s="110">
        <v>-1.5820000000000001E-2</v>
      </c>
      <c r="I78" s="110">
        <v>0</v>
      </c>
      <c r="J78" s="110">
        <v>0.87625986</v>
      </c>
      <c r="K78" s="110">
        <v>33.930999999999997</v>
      </c>
      <c r="L78" s="110">
        <v>0</v>
      </c>
      <c r="M78" s="110">
        <v>0</v>
      </c>
      <c r="N78" s="110">
        <v>0</v>
      </c>
      <c r="O78" s="110">
        <v>0</v>
      </c>
      <c r="P78" s="110">
        <v>0</v>
      </c>
      <c r="Q78" s="110">
        <v>0</v>
      </c>
      <c r="R78" s="110">
        <v>0</v>
      </c>
      <c r="S78" s="110">
        <v>0</v>
      </c>
      <c r="T78" s="110">
        <v>0</v>
      </c>
      <c r="U78" s="110">
        <v>0</v>
      </c>
      <c r="V78" s="110">
        <v>0</v>
      </c>
      <c r="W78" s="110">
        <v>0</v>
      </c>
    </row>
    <row r="79" spans="1:23" hidden="1">
      <c r="A79" s="110" t="str">
        <v>1449.TW</v>
      </c>
      <c r="B79" s="110">
        <v>0.91</v>
      </c>
      <c r="C79" s="110">
        <v>0.92900000000000005</v>
      </c>
      <c r="D79" s="110">
        <v>0</v>
      </c>
      <c r="E79" s="110">
        <v>4.5830000000000003E-2</v>
      </c>
      <c r="F79" s="110">
        <v>-1.4E-3</v>
      </c>
      <c r="G79" s="110">
        <v>0.15053000999999999</v>
      </c>
      <c r="H79" s="110">
        <v>-1.925E-2</v>
      </c>
      <c r="I79" s="110">
        <v>19.670328000000001</v>
      </c>
      <c r="J79" s="110">
        <v>0.92477779999999998</v>
      </c>
      <c r="K79" s="110">
        <v>31.626999999999999</v>
      </c>
      <c r="L79" s="110">
        <v>0</v>
      </c>
      <c r="M79" s="110">
        <v>0</v>
      </c>
      <c r="N79" s="110">
        <v>0</v>
      </c>
      <c r="O79" s="110">
        <v>0</v>
      </c>
      <c r="P79" s="110">
        <v>0</v>
      </c>
      <c r="Q79" s="110">
        <v>0</v>
      </c>
      <c r="R79" s="110">
        <v>0</v>
      </c>
      <c r="S79" s="110">
        <v>0</v>
      </c>
      <c r="T79" s="110">
        <v>0</v>
      </c>
      <c r="U79" s="110">
        <v>0</v>
      </c>
      <c r="V79" s="110">
        <v>0</v>
      </c>
      <c r="W79" s="110">
        <v>0</v>
      </c>
    </row>
    <row r="80" spans="1:23">
      <c r="A80" s="110" t="str">
        <v>1451.TW</v>
      </c>
      <c r="B80" s="110">
        <v>-0.61</v>
      </c>
      <c r="C80" s="110">
        <v>0</v>
      </c>
      <c r="D80" s="110">
        <v>0</v>
      </c>
      <c r="E80" s="110">
        <v>-1.67E-2</v>
      </c>
      <c r="F80" s="110">
        <v>-1.609E-2</v>
      </c>
      <c r="G80" s="110">
        <v>3.7219996999999998E-2</v>
      </c>
      <c r="H80" s="110">
        <v>-8.1799999999999998E-3</v>
      </c>
      <c r="I80" s="110">
        <v>0</v>
      </c>
      <c r="J80" s="110">
        <v>0.55697315999999997</v>
      </c>
      <c r="K80" s="110">
        <v>33.246000000000002</v>
      </c>
      <c r="L80" s="110">
        <v>0</v>
      </c>
      <c r="M80" s="110">
        <v>0</v>
      </c>
      <c r="N80" s="110">
        <v>0</v>
      </c>
      <c r="O80" s="110">
        <v>0</v>
      </c>
      <c r="P80" s="110">
        <v>0</v>
      </c>
      <c r="Q80" s="110">
        <v>0</v>
      </c>
      <c r="R80" s="110">
        <v>0</v>
      </c>
      <c r="S80" s="110">
        <v>0</v>
      </c>
      <c r="T80" s="110">
        <v>0</v>
      </c>
      <c r="U80" s="110">
        <v>0</v>
      </c>
      <c r="V80" s="110">
        <v>0</v>
      </c>
      <c r="W80" s="110">
        <v>0</v>
      </c>
    </row>
    <row r="81" spans="1:23" hidden="1">
      <c r="A81" s="110" t="str">
        <v>1452.TW</v>
      </c>
      <c r="B81" s="110">
        <v>0.13</v>
      </c>
      <c r="C81" s="110">
        <v>0</v>
      </c>
      <c r="D81" s="110">
        <v>8.6111109999999993</v>
      </c>
      <c r="E81" s="110">
        <v>2.2689999999999998E-2</v>
      </c>
      <c r="F81" s="110">
        <v>-1.086E-2</v>
      </c>
      <c r="G81" s="110">
        <v>4.1399999999999999E-2</v>
      </c>
      <c r="H81" s="110">
        <v>-1.7270000000000001E-2</v>
      </c>
      <c r="I81" s="110">
        <v>131.15384</v>
      </c>
      <c r="J81" s="110">
        <v>1.0061370999999999</v>
      </c>
      <c r="K81" s="110">
        <v>9.0660000000000007</v>
      </c>
      <c r="L81" s="110">
        <v>0</v>
      </c>
      <c r="M81" s="110">
        <v>0</v>
      </c>
      <c r="N81" s="110">
        <v>0</v>
      </c>
      <c r="O81" s="110">
        <v>0</v>
      </c>
      <c r="P81" s="110">
        <v>0</v>
      </c>
      <c r="Q81" s="110">
        <v>0</v>
      </c>
      <c r="R81" s="110">
        <v>0</v>
      </c>
      <c r="S81" s="110">
        <v>0</v>
      </c>
      <c r="T81" s="110">
        <v>0</v>
      </c>
      <c r="U81" s="110">
        <v>0</v>
      </c>
      <c r="V81" s="110">
        <v>0</v>
      </c>
      <c r="W81" s="110">
        <v>0</v>
      </c>
    </row>
    <row r="82" spans="1:23" hidden="1">
      <c r="A82" s="110" t="str">
        <v>1453.TW</v>
      </c>
      <c r="B82" s="110">
        <v>0.72</v>
      </c>
      <c r="C82" s="110">
        <v>0</v>
      </c>
      <c r="D82" s="110">
        <v>0</v>
      </c>
      <c r="E82" s="110">
        <v>5.4080000000000003E-2</v>
      </c>
      <c r="F82" s="110">
        <v>5.3399996999999996E-3</v>
      </c>
      <c r="G82" s="110">
        <v>0.31824000000000002</v>
      </c>
      <c r="H82" s="110">
        <v>-25.796509</v>
      </c>
      <c r="I82" s="110">
        <v>37.083331999999999</v>
      </c>
      <c r="J82" s="110">
        <v>2.0149422000000001</v>
      </c>
      <c r="K82" s="110">
        <v>1.899</v>
      </c>
      <c r="L82" s="110">
        <v>0</v>
      </c>
      <c r="M82" s="110">
        <v>0</v>
      </c>
      <c r="N82" s="110">
        <v>0</v>
      </c>
      <c r="O82" s="110">
        <v>0</v>
      </c>
      <c r="P82" s="110">
        <v>0</v>
      </c>
      <c r="Q82" s="110">
        <v>0</v>
      </c>
      <c r="R82" s="110">
        <v>0</v>
      </c>
      <c r="S82" s="110">
        <v>0</v>
      </c>
      <c r="T82" s="110">
        <v>0</v>
      </c>
      <c r="U82" s="110">
        <v>0</v>
      </c>
      <c r="V82" s="110">
        <v>0</v>
      </c>
      <c r="W82" s="110">
        <v>0</v>
      </c>
    </row>
    <row r="83" spans="1:23">
      <c r="A83" s="110" t="str">
        <v>1454.TW</v>
      </c>
      <c r="B83" s="110">
        <v>0.35</v>
      </c>
      <c r="C83" s="110">
        <v>0</v>
      </c>
      <c r="D83" s="110">
        <v>0</v>
      </c>
      <c r="E83" s="110">
        <v>2.649E-2</v>
      </c>
      <c r="F83" s="110">
        <v>-6.6699999999999997E-3</v>
      </c>
      <c r="G83" s="110">
        <v>9.3109995000000001E-2</v>
      </c>
      <c r="H83" s="110">
        <v>-9.8700000000000003E-3</v>
      </c>
      <c r="I83" s="110">
        <v>48.285713000000001</v>
      </c>
      <c r="J83" s="110">
        <v>1.2721114</v>
      </c>
      <c r="K83" s="110">
        <v>12.182</v>
      </c>
      <c r="L83" s="110">
        <v>0</v>
      </c>
      <c r="M83" s="110">
        <v>0</v>
      </c>
      <c r="N83" s="110">
        <v>0</v>
      </c>
      <c r="O83" s="110">
        <v>0</v>
      </c>
      <c r="P83" s="110">
        <v>0</v>
      </c>
      <c r="Q83" s="110">
        <v>0</v>
      </c>
      <c r="R83" s="110">
        <v>0</v>
      </c>
      <c r="S83" s="110">
        <v>0</v>
      </c>
      <c r="T83" s="110">
        <v>0</v>
      </c>
      <c r="U83" s="110">
        <v>0</v>
      </c>
      <c r="V83" s="110">
        <v>0</v>
      </c>
      <c r="W83" s="110">
        <v>0</v>
      </c>
    </row>
    <row r="84" spans="1:23">
      <c r="A84" s="110" t="str">
        <v>1455.TW</v>
      </c>
      <c r="B84" s="110">
        <v>-0.23</v>
      </c>
      <c r="C84" s="110">
        <v>0</v>
      </c>
      <c r="D84" s="110">
        <v>19.791665999999999</v>
      </c>
      <c r="E84" s="110">
        <v>-1.942E-2</v>
      </c>
      <c r="F84" s="110">
        <v>-2.7780002000000002E-2</v>
      </c>
      <c r="G84" s="110">
        <v>-1.085E-2</v>
      </c>
      <c r="H84" s="110">
        <v>-6.79E-3</v>
      </c>
      <c r="I84" s="110">
        <v>0</v>
      </c>
      <c r="J84" s="110">
        <v>1.1788551</v>
      </c>
      <c r="K84" s="110">
        <v>15.244</v>
      </c>
      <c r="L84" s="110">
        <v>0</v>
      </c>
      <c r="M84" s="110">
        <v>0</v>
      </c>
      <c r="N84" s="110">
        <v>0</v>
      </c>
      <c r="O84" s="110">
        <v>0</v>
      </c>
      <c r="P84" s="110">
        <v>0</v>
      </c>
      <c r="Q84" s="110">
        <v>0</v>
      </c>
      <c r="R84" s="110">
        <v>0</v>
      </c>
      <c r="S84" s="110">
        <v>0</v>
      </c>
      <c r="T84" s="110">
        <v>0</v>
      </c>
      <c r="U84" s="110">
        <v>0</v>
      </c>
      <c r="V84" s="110">
        <v>0</v>
      </c>
      <c r="W84" s="110">
        <v>0</v>
      </c>
    </row>
    <row r="85" spans="1:23">
      <c r="A85" s="110" t="str">
        <v>1456.TW</v>
      </c>
      <c r="B85" s="110">
        <v>0.22</v>
      </c>
      <c r="C85" s="110">
        <v>0.89400000000000002</v>
      </c>
      <c r="D85" s="110">
        <v>0</v>
      </c>
      <c r="E85" s="110">
        <v>3.32E-3</v>
      </c>
      <c r="F85" s="110">
        <v>2.0840000000000001E-2</v>
      </c>
      <c r="G85" s="110">
        <v>0.33395999999999998</v>
      </c>
      <c r="H85" s="110">
        <v>0.18583</v>
      </c>
      <c r="I85" s="110">
        <v>87.954543999999999</v>
      </c>
      <c r="J85" s="110">
        <v>1.1834138999999999</v>
      </c>
      <c r="K85" s="110">
        <v>17.978000000000002</v>
      </c>
      <c r="L85" s="110">
        <v>0</v>
      </c>
      <c r="M85" s="110">
        <v>0</v>
      </c>
      <c r="N85" s="110">
        <v>0</v>
      </c>
      <c r="O85" s="110">
        <v>0</v>
      </c>
      <c r="P85" s="110">
        <v>0</v>
      </c>
      <c r="Q85" s="110">
        <v>0</v>
      </c>
      <c r="R85" s="110">
        <v>0</v>
      </c>
      <c r="S85" s="110">
        <v>0</v>
      </c>
      <c r="T85" s="110">
        <v>0</v>
      </c>
      <c r="U85" s="110">
        <v>0</v>
      </c>
      <c r="V85" s="110">
        <v>0</v>
      </c>
      <c r="W85" s="110">
        <v>0</v>
      </c>
    </row>
    <row r="86" spans="1:23" hidden="1">
      <c r="A86" s="110" t="str">
        <v>1457.TW</v>
      </c>
      <c r="B86" s="110">
        <v>2.4700000000000002</v>
      </c>
      <c r="C86" s="110">
        <v>0.39900000000000002</v>
      </c>
      <c r="D86" s="110">
        <v>40.740738</v>
      </c>
      <c r="E86" s="110">
        <v>0.116009995</v>
      </c>
      <c r="F86" s="110">
        <v>-1.4999999E-4</v>
      </c>
      <c r="G86" s="110">
        <v>6.6439999999999999E-2</v>
      </c>
      <c r="H86" s="110">
        <v>-2.026E-2</v>
      </c>
      <c r="I86" s="110">
        <v>8.9068819999999995</v>
      </c>
      <c r="J86" s="110">
        <v>0.88932</v>
      </c>
      <c r="K86" s="110">
        <v>14.032</v>
      </c>
      <c r="L86" s="110">
        <v>0</v>
      </c>
      <c r="M86" s="110">
        <v>0</v>
      </c>
      <c r="N86" s="110">
        <v>0</v>
      </c>
      <c r="O86" s="110">
        <v>0</v>
      </c>
      <c r="P86" s="110">
        <v>0</v>
      </c>
      <c r="Q86" s="110">
        <v>0</v>
      </c>
      <c r="R86" s="110">
        <v>0</v>
      </c>
      <c r="S86" s="110">
        <v>0</v>
      </c>
      <c r="T86" s="110">
        <v>0</v>
      </c>
      <c r="U86" s="110">
        <v>0</v>
      </c>
      <c r="V86" s="110">
        <v>0</v>
      </c>
      <c r="W86" s="110">
        <v>0</v>
      </c>
    </row>
    <row r="87" spans="1:23" hidden="1">
      <c r="A87" s="110" t="str">
        <v>1459.TW</v>
      </c>
      <c r="B87" s="110">
        <v>0.11</v>
      </c>
      <c r="C87" s="110">
        <v>0.76700000000000002</v>
      </c>
      <c r="D87" s="110">
        <v>160</v>
      </c>
      <c r="E87" s="110">
        <v>8.3899999999999999E-3</v>
      </c>
      <c r="F87" s="110">
        <v>-3.3950000000000001E-2</v>
      </c>
      <c r="G87" s="110">
        <v>-0.13024999000000001</v>
      </c>
      <c r="H87" s="110">
        <v>-0.11793999400000001</v>
      </c>
      <c r="I87" s="110">
        <v>101.818184</v>
      </c>
      <c r="J87" s="110">
        <v>1.2734506999999999</v>
      </c>
      <c r="K87" s="110">
        <v>3.7919999999999998</v>
      </c>
      <c r="L87" s="110">
        <v>0</v>
      </c>
      <c r="M87" s="110">
        <v>0</v>
      </c>
      <c r="N87" s="110">
        <v>0</v>
      </c>
      <c r="O87" s="110">
        <v>0</v>
      </c>
      <c r="P87" s="110">
        <v>0</v>
      </c>
      <c r="Q87" s="110">
        <v>0</v>
      </c>
      <c r="R87" s="110">
        <v>0</v>
      </c>
      <c r="S87" s="110">
        <v>0</v>
      </c>
      <c r="T87" s="110">
        <v>0</v>
      </c>
      <c r="U87" s="110">
        <v>0</v>
      </c>
      <c r="V87" s="110">
        <v>0</v>
      </c>
      <c r="W87" s="110">
        <v>0</v>
      </c>
    </row>
    <row r="88" spans="1:23" hidden="1">
      <c r="A88" s="110" t="str">
        <v>1460.TW</v>
      </c>
      <c r="B88" s="110">
        <v>-1.8</v>
      </c>
      <c r="C88" s="110">
        <v>0.71299999999999997</v>
      </c>
      <c r="D88" s="110">
        <v>12.830769999999999</v>
      </c>
      <c r="E88" s="110">
        <v>-0.18757999</v>
      </c>
      <c r="F88" s="110">
        <v>-4.7780000000000003E-2</v>
      </c>
      <c r="G88" s="110">
        <v>3.8110003000000003E-2</v>
      </c>
      <c r="H88" s="110">
        <v>-0.24599001000000001</v>
      </c>
      <c r="I88" s="110">
        <v>0</v>
      </c>
      <c r="J88" s="110">
        <v>0.95862069999999999</v>
      </c>
      <c r="K88" s="110">
        <v>11.622</v>
      </c>
      <c r="L88" s="110">
        <v>0</v>
      </c>
      <c r="M88" s="110">
        <v>0</v>
      </c>
      <c r="N88" s="110">
        <v>0</v>
      </c>
      <c r="O88" s="110">
        <v>0</v>
      </c>
      <c r="P88" s="110">
        <v>0</v>
      </c>
      <c r="Q88" s="110">
        <v>0</v>
      </c>
      <c r="R88" s="110">
        <v>0</v>
      </c>
      <c r="S88" s="110">
        <v>0</v>
      </c>
      <c r="T88" s="110">
        <v>0</v>
      </c>
      <c r="U88" s="110">
        <v>0</v>
      </c>
      <c r="V88" s="110">
        <v>0</v>
      </c>
      <c r="W88" s="110">
        <v>0</v>
      </c>
    </row>
    <row r="89" spans="1:23" hidden="1">
      <c r="A89" s="110" t="str">
        <v>1463.TW</v>
      </c>
      <c r="B89" s="110">
        <v>0.53</v>
      </c>
      <c r="C89" s="110">
        <v>0.30499999999999999</v>
      </c>
      <c r="D89" s="110">
        <v>0</v>
      </c>
      <c r="E89" s="110">
        <v>4.5659999999999999E-2</v>
      </c>
      <c r="F89" s="110">
        <v>-1.191E-2</v>
      </c>
      <c r="G89" s="110">
        <v>4.5350000000000001E-2</v>
      </c>
      <c r="H89" s="110">
        <v>-0.15240000000000001</v>
      </c>
      <c r="I89" s="110">
        <v>38.113213000000002</v>
      </c>
      <c r="J89" s="110">
        <v>1.4608042000000001</v>
      </c>
      <c r="K89" s="110">
        <v>2.1139999999999999</v>
      </c>
      <c r="L89" s="110">
        <v>0</v>
      </c>
      <c r="M89" s="110">
        <v>0</v>
      </c>
      <c r="N89" s="110">
        <v>0</v>
      </c>
      <c r="O89" s="110">
        <v>0</v>
      </c>
      <c r="P89" s="110">
        <v>0</v>
      </c>
      <c r="Q89" s="110">
        <v>0</v>
      </c>
      <c r="R89" s="110">
        <v>0</v>
      </c>
      <c r="S89" s="110">
        <v>0</v>
      </c>
      <c r="T89" s="110">
        <v>0</v>
      </c>
      <c r="U89" s="110">
        <v>0</v>
      </c>
      <c r="V89" s="110">
        <v>0</v>
      </c>
      <c r="W89" s="110">
        <v>0</v>
      </c>
    </row>
    <row r="90" spans="1:23" hidden="1">
      <c r="A90" s="110" t="str">
        <v>1464.TW</v>
      </c>
      <c r="B90" s="110">
        <v>0.15</v>
      </c>
      <c r="C90" s="110">
        <v>0.49199999999999999</v>
      </c>
      <c r="D90" s="110">
        <v>13.396227</v>
      </c>
      <c r="E90" s="110">
        <v>2.0559999999999998E-2</v>
      </c>
      <c r="F90" s="110">
        <v>-3.1299998999999999E-3</v>
      </c>
      <c r="G90" s="110">
        <v>0.15762000000000001</v>
      </c>
      <c r="H90" s="110">
        <v>-1.337E-2</v>
      </c>
      <c r="I90" s="110">
        <v>94.666663999999997</v>
      </c>
      <c r="J90" s="110">
        <v>1.1565402</v>
      </c>
      <c r="K90" s="110">
        <v>24.114000000000001</v>
      </c>
      <c r="L90" s="110">
        <v>0</v>
      </c>
      <c r="M90" s="110">
        <v>0</v>
      </c>
      <c r="N90" s="110">
        <v>0</v>
      </c>
      <c r="O90" s="110">
        <v>0</v>
      </c>
      <c r="P90" s="110">
        <v>0</v>
      </c>
      <c r="Q90" s="110">
        <v>0</v>
      </c>
      <c r="R90" s="110">
        <v>0</v>
      </c>
      <c r="S90" s="110">
        <v>0</v>
      </c>
      <c r="T90" s="110">
        <v>0</v>
      </c>
      <c r="U90" s="110">
        <v>0</v>
      </c>
      <c r="V90" s="110">
        <v>0</v>
      </c>
      <c r="W90" s="110">
        <v>0</v>
      </c>
    </row>
    <row r="91" spans="1:23" hidden="1">
      <c r="A91" s="110" t="str">
        <v>1465.TW</v>
      </c>
      <c r="B91" s="110">
        <v>0.9</v>
      </c>
      <c r="C91" s="110">
        <v>0</v>
      </c>
      <c r="D91" s="110">
        <v>0</v>
      </c>
      <c r="E91" s="110">
        <v>5.7340004E-2</v>
      </c>
      <c r="F91" s="110">
        <v>-6.7299995999999997E-3</v>
      </c>
      <c r="G91" s="110">
        <v>0.10253</v>
      </c>
      <c r="H91" s="110">
        <v>-0.16206999999999999</v>
      </c>
      <c r="I91" s="110">
        <v>17.555554999999998</v>
      </c>
      <c r="J91" s="110">
        <v>1.0056647999999999</v>
      </c>
      <c r="K91" s="110">
        <v>5.6669999999999998</v>
      </c>
      <c r="L91" s="110">
        <v>0</v>
      </c>
      <c r="M91" s="110">
        <v>0</v>
      </c>
      <c r="N91" s="110">
        <v>0</v>
      </c>
      <c r="O91" s="110">
        <v>0</v>
      </c>
      <c r="P91" s="110">
        <v>0</v>
      </c>
      <c r="Q91" s="110">
        <v>0</v>
      </c>
      <c r="R91" s="110">
        <v>0</v>
      </c>
      <c r="S91" s="110">
        <v>0</v>
      </c>
      <c r="T91" s="110">
        <v>0</v>
      </c>
      <c r="U91" s="110">
        <v>0</v>
      </c>
      <c r="V91" s="110">
        <v>0</v>
      </c>
      <c r="W91" s="110">
        <v>0</v>
      </c>
    </row>
    <row r="92" spans="1:23" hidden="1">
      <c r="A92" s="110" t="str">
        <v>1466.TW</v>
      </c>
      <c r="B92" s="110">
        <v>-0.84</v>
      </c>
      <c r="C92" s="110">
        <v>0.50800000000000001</v>
      </c>
      <c r="D92" s="110">
        <v>0</v>
      </c>
      <c r="E92" s="110">
        <v>-9.9589996E-2</v>
      </c>
      <c r="F92" s="110">
        <v>-2.7890000000000002E-2</v>
      </c>
      <c r="G92" s="110">
        <v>3.2939999999999997E-2</v>
      </c>
      <c r="H92" s="110">
        <v>-1.32E-3</v>
      </c>
      <c r="I92" s="110">
        <v>0</v>
      </c>
      <c r="J92" s="110">
        <v>0.96635099999999996</v>
      </c>
      <c r="K92" s="110">
        <v>22.074000000000002</v>
      </c>
      <c r="L92" s="110">
        <v>0</v>
      </c>
      <c r="M92" s="110">
        <v>0</v>
      </c>
      <c r="N92" s="110">
        <v>0</v>
      </c>
      <c r="O92" s="110">
        <v>0</v>
      </c>
      <c r="P92" s="110">
        <v>0</v>
      </c>
      <c r="Q92" s="110">
        <v>0</v>
      </c>
      <c r="R92" s="110">
        <v>0</v>
      </c>
      <c r="S92" s="110">
        <v>0</v>
      </c>
      <c r="T92" s="110">
        <v>0</v>
      </c>
      <c r="U92" s="110">
        <v>0</v>
      </c>
      <c r="V92" s="110">
        <v>0</v>
      </c>
      <c r="W92" s="110">
        <v>0</v>
      </c>
    </row>
    <row r="93" spans="1:23" hidden="1">
      <c r="A93" s="110" t="str">
        <v>1467.TW</v>
      </c>
      <c r="B93" s="110">
        <v>-0.1</v>
      </c>
      <c r="C93" s="110">
        <v>0.78400000000000003</v>
      </c>
      <c r="D93" s="110">
        <v>0</v>
      </c>
      <c r="E93" s="110">
        <v>-5.3990003000000002E-2</v>
      </c>
      <c r="F93" s="110">
        <v>-1.3409999000000001E-2</v>
      </c>
      <c r="G93" s="110">
        <v>0.16896998999999999</v>
      </c>
      <c r="H93" s="110">
        <v>-2.3380000000000001E-2</v>
      </c>
      <c r="I93" s="110">
        <v>0</v>
      </c>
      <c r="J93" s="110">
        <v>0.96763290000000002</v>
      </c>
      <c r="K93" s="110">
        <v>19.498999999999999</v>
      </c>
      <c r="L93" s="110">
        <v>0</v>
      </c>
      <c r="M93" s="110">
        <v>0</v>
      </c>
      <c r="N93" s="110">
        <v>0</v>
      </c>
      <c r="O93" s="110">
        <v>0</v>
      </c>
      <c r="P93" s="110">
        <v>0</v>
      </c>
      <c r="Q93" s="110">
        <v>0</v>
      </c>
      <c r="R93" s="110">
        <v>0</v>
      </c>
      <c r="S93" s="110">
        <v>0</v>
      </c>
      <c r="T93" s="110">
        <v>0</v>
      </c>
      <c r="U93" s="110">
        <v>0</v>
      </c>
      <c r="V93" s="110">
        <v>0</v>
      </c>
      <c r="W93" s="110">
        <v>0</v>
      </c>
    </row>
    <row r="94" spans="1:23">
      <c r="A94" s="110" t="str">
        <v>1468.TW</v>
      </c>
      <c r="B94" s="110">
        <v>0.44</v>
      </c>
      <c r="C94" s="110">
        <v>0.59</v>
      </c>
      <c r="D94" s="110">
        <v>0</v>
      </c>
      <c r="E94" s="110">
        <v>4.4990000000000002E-2</v>
      </c>
      <c r="F94" s="110">
        <v>-1.358E-2</v>
      </c>
      <c r="G94" s="110">
        <v>7.2969999999999993E-2</v>
      </c>
      <c r="H94" s="110">
        <v>-0.19578000000000001</v>
      </c>
      <c r="I94" s="110">
        <v>32.045456000000001</v>
      </c>
      <c r="J94" s="110">
        <v>1.8850267999999999</v>
      </c>
      <c r="K94" s="110">
        <v>6.5640000000000001</v>
      </c>
      <c r="L94" s="110">
        <v>0</v>
      </c>
      <c r="M94" s="110">
        <v>0</v>
      </c>
      <c r="N94" s="110">
        <v>0</v>
      </c>
      <c r="O94" s="110">
        <v>0</v>
      </c>
      <c r="P94" s="110">
        <v>0</v>
      </c>
      <c r="Q94" s="110">
        <v>0</v>
      </c>
      <c r="R94" s="110">
        <v>0</v>
      </c>
      <c r="S94" s="110">
        <v>0</v>
      </c>
      <c r="T94" s="110">
        <v>0</v>
      </c>
      <c r="U94" s="110">
        <v>0</v>
      </c>
      <c r="V94" s="110">
        <v>0</v>
      </c>
      <c r="W94" s="110">
        <v>0</v>
      </c>
    </row>
    <row r="95" spans="1:23" hidden="1">
      <c r="A95" s="110" t="str">
        <v>1470.TW</v>
      </c>
      <c r="B95" s="110">
        <v>0.52</v>
      </c>
      <c r="C95" s="110">
        <v>0</v>
      </c>
      <c r="D95" s="110">
        <v>0</v>
      </c>
      <c r="E95" s="110">
        <v>4.6589999999999999E-2</v>
      </c>
      <c r="F95" s="110">
        <v>1.6619999E-2</v>
      </c>
      <c r="G95" s="110">
        <v>0.20465</v>
      </c>
      <c r="H95" s="110">
        <v>0.11305001000000001</v>
      </c>
      <c r="I95" s="110">
        <v>39.134616999999999</v>
      </c>
      <c r="J95" s="110">
        <v>1.8156673999999999</v>
      </c>
      <c r="K95" s="110">
        <v>7.1470000000000002</v>
      </c>
      <c r="L95" s="110">
        <v>0</v>
      </c>
      <c r="M95" s="110">
        <v>0</v>
      </c>
      <c r="N95" s="110">
        <v>0</v>
      </c>
      <c r="O95" s="110">
        <v>0</v>
      </c>
      <c r="P95" s="110">
        <v>0</v>
      </c>
      <c r="Q95" s="110">
        <v>0</v>
      </c>
      <c r="R95" s="110">
        <v>0</v>
      </c>
      <c r="S95" s="110">
        <v>0</v>
      </c>
      <c r="T95" s="110">
        <v>0</v>
      </c>
      <c r="U95" s="110">
        <v>0</v>
      </c>
      <c r="V95" s="110">
        <v>0</v>
      </c>
      <c r="W95" s="110">
        <v>0</v>
      </c>
    </row>
    <row r="96" spans="1:23">
      <c r="A96" s="110" t="str">
        <v>1471.TW</v>
      </c>
      <c r="B96" s="110">
        <v>-0.23</v>
      </c>
      <c r="C96" s="110">
        <v>1.4550000000000001</v>
      </c>
      <c r="D96" s="110">
        <v>0</v>
      </c>
      <c r="E96" s="110">
        <v>-2.7959999999999999E-2</v>
      </c>
      <c r="F96" s="110">
        <v>-3.1280000000000002E-2</v>
      </c>
      <c r="G96" s="110">
        <v>0.12200999999999999</v>
      </c>
      <c r="H96" s="110">
        <v>-0.19120999999999999</v>
      </c>
      <c r="I96" s="110">
        <v>0</v>
      </c>
      <c r="J96" s="110">
        <v>1.6152793999999999</v>
      </c>
      <c r="K96" s="110">
        <v>1.706</v>
      </c>
      <c r="L96" s="110">
        <v>0</v>
      </c>
      <c r="M96" s="110">
        <v>0</v>
      </c>
      <c r="N96" s="110">
        <v>0</v>
      </c>
      <c r="O96" s="110">
        <v>0</v>
      </c>
      <c r="P96" s="110">
        <v>0</v>
      </c>
      <c r="Q96" s="110">
        <v>0</v>
      </c>
      <c r="R96" s="110">
        <v>0</v>
      </c>
      <c r="S96" s="110">
        <v>0</v>
      </c>
      <c r="T96" s="110">
        <v>0</v>
      </c>
      <c r="U96" s="110">
        <v>0</v>
      </c>
      <c r="V96" s="110">
        <v>0</v>
      </c>
      <c r="W96" s="110">
        <v>0</v>
      </c>
    </row>
    <row r="97" spans="1:23" hidden="1">
      <c r="A97" s="110" t="str">
        <v>1472.TW</v>
      </c>
      <c r="B97" s="110">
        <v>5.03</v>
      </c>
      <c r="C97" s="110">
        <v>1.38</v>
      </c>
      <c r="D97" s="110">
        <v>0</v>
      </c>
      <c r="E97" s="110">
        <v>0.12906000000000001</v>
      </c>
      <c r="F97" s="110">
        <v>2.9790001E-2</v>
      </c>
      <c r="G97" s="110">
        <v>0.12981999999999999</v>
      </c>
      <c r="H97" s="110">
        <v>9.7430000000000003E-2</v>
      </c>
      <c r="I97" s="110">
        <v>14.532802999999999</v>
      </c>
      <c r="J97" s="110">
        <v>2.181829</v>
      </c>
      <c r="K97" s="110">
        <v>58.598999999999997</v>
      </c>
      <c r="L97" s="110">
        <v>0</v>
      </c>
      <c r="M97" s="110">
        <v>0</v>
      </c>
      <c r="N97" s="110">
        <v>0</v>
      </c>
      <c r="O97" s="110">
        <v>0</v>
      </c>
      <c r="P97" s="110">
        <v>0</v>
      </c>
      <c r="Q97" s="110">
        <v>0</v>
      </c>
      <c r="R97" s="110">
        <v>0</v>
      </c>
      <c r="S97" s="110">
        <v>0</v>
      </c>
      <c r="T97" s="110">
        <v>0</v>
      </c>
      <c r="U97" s="110">
        <v>0</v>
      </c>
      <c r="V97" s="110">
        <v>0</v>
      </c>
      <c r="W97" s="110">
        <v>0</v>
      </c>
    </row>
    <row r="98" spans="1:23" hidden="1">
      <c r="A98" s="110" t="str">
        <v>1473.TW</v>
      </c>
      <c r="B98" s="110">
        <v>3.04</v>
      </c>
      <c r="C98" s="110">
        <v>0.112</v>
      </c>
      <c r="D98" s="110">
        <v>27.007041999999998</v>
      </c>
      <c r="E98" s="110">
        <v>8.6080000000000004E-2</v>
      </c>
      <c r="F98" s="110">
        <v>3.3730000000000003E-2</v>
      </c>
      <c r="G98" s="110">
        <v>0.17868000000000001</v>
      </c>
      <c r="H98" s="110">
        <v>4.5029998000000002E-2</v>
      </c>
      <c r="I98" s="110">
        <v>12.615131</v>
      </c>
      <c r="J98" s="110">
        <v>1.515331</v>
      </c>
      <c r="K98" s="110">
        <v>44.53</v>
      </c>
      <c r="L98" s="110">
        <v>0</v>
      </c>
      <c r="M98" s="110">
        <v>0</v>
      </c>
      <c r="N98" s="110">
        <v>0</v>
      </c>
      <c r="O98" s="110">
        <v>0</v>
      </c>
      <c r="P98" s="110">
        <v>0</v>
      </c>
      <c r="Q98" s="110">
        <v>0</v>
      </c>
      <c r="R98" s="110">
        <v>0</v>
      </c>
      <c r="S98" s="110">
        <v>0</v>
      </c>
      <c r="T98" s="110">
        <v>0</v>
      </c>
      <c r="U98" s="110">
        <v>0</v>
      </c>
      <c r="V98" s="110">
        <v>0</v>
      </c>
      <c r="W98" s="110">
        <v>0</v>
      </c>
    </row>
    <row r="99" spans="1:23" hidden="1">
      <c r="A99" s="110" t="str">
        <v>1474.TW</v>
      </c>
      <c r="B99" s="110">
        <v>0.36</v>
      </c>
      <c r="C99" s="110">
        <v>0.76600000000000001</v>
      </c>
      <c r="D99" s="110">
        <v>0</v>
      </c>
      <c r="E99" s="110">
        <v>-2.0799999999999999E-2</v>
      </c>
      <c r="F99" s="110">
        <v>-1.4999999999999999E-2</v>
      </c>
      <c r="G99" s="110">
        <v>7.8479999999999994E-2</v>
      </c>
      <c r="H99" s="110">
        <v>-2.9100000000000001E-2</v>
      </c>
      <c r="I99" s="110">
        <v>39.166668000000001</v>
      </c>
      <c r="J99" s="110">
        <v>0.91392269999999998</v>
      </c>
      <c r="K99" s="110">
        <v>20.675999999999998</v>
      </c>
      <c r="L99" s="110">
        <v>0</v>
      </c>
      <c r="M99" s="110">
        <v>0</v>
      </c>
      <c r="N99" s="110">
        <v>0</v>
      </c>
      <c r="O99" s="110">
        <v>0</v>
      </c>
      <c r="P99" s="110">
        <v>0</v>
      </c>
      <c r="Q99" s="110">
        <v>0</v>
      </c>
      <c r="R99" s="110">
        <v>0</v>
      </c>
      <c r="S99" s="110">
        <v>0</v>
      </c>
      <c r="T99" s="110">
        <v>0</v>
      </c>
      <c r="U99" s="110">
        <v>0</v>
      </c>
      <c r="V99" s="110">
        <v>0</v>
      </c>
      <c r="W99" s="110">
        <v>0</v>
      </c>
    </row>
    <row r="100" spans="1:23" hidden="1">
      <c r="A100" s="110" t="str">
        <v>1475.TW</v>
      </c>
      <c r="B100" s="110">
        <v>4.95</v>
      </c>
      <c r="C100" s="110">
        <v>1.0229999999999999</v>
      </c>
      <c r="D100" s="110">
        <v>0</v>
      </c>
      <c r="E100" s="110">
        <v>0.24465998999999999</v>
      </c>
      <c r="F100" s="110">
        <v>0.11169</v>
      </c>
      <c r="G100" s="110">
        <v>0.23296</v>
      </c>
      <c r="H100" s="110">
        <v>0.24571999999999999</v>
      </c>
      <c r="I100" s="110">
        <v>11.494949999999999</v>
      </c>
      <c r="J100" s="110">
        <v>2.9759414</v>
      </c>
      <c r="K100" s="110">
        <v>36.573999999999998</v>
      </c>
      <c r="L100" s="110">
        <v>0</v>
      </c>
      <c r="M100" s="110">
        <v>0</v>
      </c>
      <c r="N100" s="110">
        <v>0</v>
      </c>
      <c r="O100" s="110">
        <v>0</v>
      </c>
      <c r="P100" s="110">
        <v>0</v>
      </c>
      <c r="Q100" s="110">
        <v>0</v>
      </c>
      <c r="R100" s="110">
        <v>0</v>
      </c>
      <c r="S100" s="110">
        <v>0</v>
      </c>
      <c r="T100" s="110">
        <v>0</v>
      </c>
      <c r="U100" s="110">
        <v>0</v>
      </c>
      <c r="V100" s="110">
        <v>0</v>
      </c>
      <c r="W100" s="110">
        <v>0</v>
      </c>
    </row>
    <row r="101" spans="1:23" hidden="1">
      <c r="A101" s="110" t="str">
        <v>1476.TW</v>
      </c>
      <c r="B101" s="110">
        <v>16.68</v>
      </c>
      <c r="C101" s="110">
        <v>1.0209999999999999</v>
      </c>
      <c r="D101" s="110">
        <v>18.234632000000001</v>
      </c>
      <c r="E101" s="110">
        <v>0.25741999999999998</v>
      </c>
      <c r="F101" s="110">
        <v>0.12731000000000001</v>
      </c>
      <c r="G101" s="110">
        <v>0.31583</v>
      </c>
      <c r="H101" s="110">
        <v>0.19344</v>
      </c>
      <c r="I101" s="110">
        <v>29.166665999999999</v>
      </c>
      <c r="J101" s="110">
        <v>5.6529674999999999</v>
      </c>
      <c r="K101" s="110">
        <v>116.36</v>
      </c>
      <c r="L101" s="110">
        <v>0</v>
      </c>
      <c r="M101" s="110">
        <v>0</v>
      </c>
      <c r="N101" s="110">
        <v>0</v>
      </c>
      <c r="O101" s="110">
        <v>0</v>
      </c>
      <c r="P101" s="110">
        <v>0</v>
      </c>
      <c r="Q101" s="110">
        <v>0</v>
      </c>
      <c r="R101" s="110">
        <v>0</v>
      </c>
      <c r="S101" s="110">
        <v>0</v>
      </c>
      <c r="T101" s="110">
        <v>0</v>
      </c>
      <c r="U101" s="110">
        <v>0</v>
      </c>
      <c r="V101" s="110">
        <v>0</v>
      </c>
      <c r="W101" s="110">
        <v>0</v>
      </c>
    </row>
    <row r="102" spans="1:23" hidden="1">
      <c r="A102" s="110" t="str">
        <v>1477.TW</v>
      </c>
      <c r="B102" s="110">
        <v>17.14</v>
      </c>
      <c r="C102" s="110">
        <v>0.84599999999999997</v>
      </c>
      <c r="D102" s="110">
        <v>18.480391999999998</v>
      </c>
      <c r="E102" s="110">
        <v>0.32208002000000002</v>
      </c>
      <c r="F102" s="110">
        <v>0.121879995</v>
      </c>
      <c r="G102" s="110">
        <v>0.2626</v>
      </c>
      <c r="H102" s="110">
        <v>0.15701999999999999</v>
      </c>
      <c r="I102" s="110">
        <v>21.995332999999999</v>
      </c>
      <c r="J102" s="110">
        <v>6.9242920000000003</v>
      </c>
      <c r="K102" s="110">
        <v>137.40600000000001</v>
      </c>
      <c r="L102" s="110">
        <v>0</v>
      </c>
      <c r="M102" s="110">
        <v>0</v>
      </c>
      <c r="N102" s="110">
        <v>0</v>
      </c>
      <c r="O102" s="110">
        <v>0</v>
      </c>
      <c r="P102" s="110">
        <v>0</v>
      </c>
      <c r="Q102" s="110">
        <v>0</v>
      </c>
      <c r="R102" s="110">
        <v>0</v>
      </c>
      <c r="S102" s="110">
        <v>0</v>
      </c>
      <c r="T102" s="110">
        <v>0</v>
      </c>
      <c r="U102" s="110">
        <v>0</v>
      </c>
      <c r="V102" s="110">
        <v>0</v>
      </c>
      <c r="W102" s="110">
        <v>0</v>
      </c>
    </row>
    <row r="103" spans="1:23" hidden="1">
      <c r="A103" s="110" t="str">
        <v>1503.TW</v>
      </c>
      <c r="B103" s="110">
        <v>5.23</v>
      </c>
      <c r="C103" s="110">
        <v>0.48499999999999999</v>
      </c>
      <c r="D103" s="110">
        <v>23.653279999999999</v>
      </c>
      <c r="E103" s="110">
        <v>7.9560000000000006E-2</v>
      </c>
      <c r="F103" s="110">
        <v>2.9870000000000001E-2</v>
      </c>
      <c r="G103" s="110">
        <v>0.17819001000000001</v>
      </c>
      <c r="H103" s="110">
        <v>5.466E-2</v>
      </c>
      <c r="I103" s="110">
        <v>46.175907000000002</v>
      </c>
      <c r="J103" s="110">
        <v>3.8801413</v>
      </c>
      <c r="K103" s="110">
        <v>61.054000000000002</v>
      </c>
      <c r="L103" s="110">
        <v>0</v>
      </c>
      <c r="M103" s="110">
        <v>0</v>
      </c>
      <c r="N103" s="110">
        <v>0</v>
      </c>
      <c r="O103" s="110">
        <v>0</v>
      </c>
      <c r="P103" s="110">
        <v>0</v>
      </c>
      <c r="Q103" s="110">
        <v>0</v>
      </c>
      <c r="R103" s="110">
        <v>0</v>
      </c>
      <c r="S103" s="110">
        <v>0</v>
      </c>
      <c r="T103" s="110">
        <v>0</v>
      </c>
      <c r="U103" s="110">
        <v>0</v>
      </c>
      <c r="V103" s="110">
        <v>0</v>
      </c>
      <c r="W103" s="110">
        <v>0</v>
      </c>
    </row>
    <row r="104" spans="1:23" hidden="1">
      <c r="A104" s="110" t="str">
        <v>1504.TW</v>
      </c>
      <c r="B104" s="110">
        <v>2.5299999999999998</v>
      </c>
      <c r="C104" s="110">
        <v>0.29499999999999998</v>
      </c>
      <c r="D104" s="110">
        <v>15.6268215</v>
      </c>
      <c r="E104" s="110">
        <v>6.8099999999999994E-2</v>
      </c>
      <c r="F104" s="110">
        <v>3.143E-2</v>
      </c>
      <c r="G104" s="110">
        <v>0.25541002000000002</v>
      </c>
      <c r="H104" s="110">
        <v>0.11902001</v>
      </c>
      <c r="I104" s="110">
        <v>21.185770000000002</v>
      </c>
      <c r="J104" s="110">
        <v>1.5192744</v>
      </c>
      <c r="K104" s="110">
        <v>27.565999999999999</v>
      </c>
      <c r="L104" s="110">
        <v>0</v>
      </c>
      <c r="M104" s="110">
        <v>0</v>
      </c>
      <c r="N104" s="110">
        <v>0</v>
      </c>
      <c r="O104" s="110">
        <v>0</v>
      </c>
      <c r="P104" s="110">
        <v>0</v>
      </c>
      <c r="Q104" s="110">
        <v>0</v>
      </c>
      <c r="R104" s="110">
        <v>0</v>
      </c>
      <c r="S104" s="110">
        <v>0</v>
      </c>
      <c r="T104" s="110">
        <v>0</v>
      </c>
      <c r="U104" s="110">
        <v>0</v>
      </c>
      <c r="V104" s="110">
        <v>0</v>
      </c>
      <c r="W104" s="110">
        <v>0</v>
      </c>
    </row>
    <row r="105" spans="1:23">
      <c r="A105" s="110" t="str">
        <v>1506.TW</v>
      </c>
      <c r="B105" s="110">
        <v>0.24</v>
      </c>
      <c r="C105" s="110">
        <v>0.50900000000000001</v>
      </c>
      <c r="D105" s="110">
        <v>0</v>
      </c>
      <c r="E105" s="110">
        <v>3.4110000000000001E-2</v>
      </c>
      <c r="F105" s="110">
        <v>1.2279999999999999E-2</v>
      </c>
      <c r="G105" s="110">
        <v>0.16194998999999999</v>
      </c>
      <c r="H105" s="110">
        <v>4.1490002999999998E-2</v>
      </c>
      <c r="I105" s="110">
        <v>70.208336000000003</v>
      </c>
      <c r="J105" s="110">
        <v>1.8579777</v>
      </c>
      <c r="K105" s="110">
        <v>3.8109999999999999</v>
      </c>
      <c r="L105" s="110">
        <v>0</v>
      </c>
      <c r="M105" s="110">
        <v>0</v>
      </c>
      <c r="N105" s="110">
        <v>0</v>
      </c>
      <c r="O105" s="110">
        <v>0</v>
      </c>
      <c r="P105" s="110">
        <v>0</v>
      </c>
      <c r="Q105" s="110">
        <v>0</v>
      </c>
      <c r="R105" s="110">
        <v>0</v>
      </c>
      <c r="S105" s="110">
        <v>0</v>
      </c>
      <c r="T105" s="110">
        <v>0</v>
      </c>
      <c r="U105" s="110">
        <v>0</v>
      </c>
      <c r="V105" s="110">
        <v>0</v>
      </c>
      <c r="W105" s="110">
        <v>0</v>
      </c>
    </row>
    <row r="106" spans="1:23">
      <c r="A106" s="110" t="str">
        <v>1512.TW</v>
      </c>
      <c r="B106" s="110">
        <v>0.04</v>
      </c>
      <c r="C106" s="110">
        <v>8.1000000000000003E-2</v>
      </c>
      <c r="D106" s="110">
        <v>0</v>
      </c>
      <c r="E106" s="110">
        <v>9.8099999999999993E-3</v>
      </c>
      <c r="F106" s="110">
        <v>-3.4630000000000001E-2</v>
      </c>
      <c r="G106" s="110">
        <v>0.20882999999999999</v>
      </c>
      <c r="H106" s="110">
        <v>-0.14884</v>
      </c>
      <c r="I106" s="110">
        <v>234</v>
      </c>
      <c r="J106" s="110">
        <v>2.4867162999999999</v>
      </c>
      <c r="K106" s="110">
        <v>11.670999999999999</v>
      </c>
      <c r="L106" s="110">
        <v>0</v>
      </c>
      <c r="M106" s="110">
        <v>0</v>
      </c>
      <c r="N106" s="110">
        <v>0</v>
      </c>
      <c r="O106" s="110">
        <v>0</v>
      </c>
      <c r="P106" s="110">
        <v>0</v>
      </c>
      <c r="Q106" s="110">
        <v>0</v>
      </c>
      <c r="R106" s="110">
        <v>0</v>
      </c>
      <c r="S106" s="110">
        <v>0</v>
      </c>
      <c r="T106" s="110">
        <v>0</v>
      </c>
      <c r="U106" s="110">
        <v>0</v>
      </c>
      <c r="V106" s="110">
        <v>0</v>
      </c>
      <c r="W106" s="110">
        <v>0</v>
      </c>
    </row>
    <row r="107" spans="1:23">
      <c r="A107" s="110" t="str">
        <v>1513.TW</v>
      </c>
      <c r="B107" s="110">
        <v>3.62</v>
      </c>
      <c r="C107" s="110">
        <v>0.80500000000000005</v>
      </c>
      <c r="D107" s="110">
        <v>16.934673</v>
      </c>
      <c r="E107" s="110">
        <v>0.10816000000000001</v>
      </c>
      <c r="F107" s="110">
        <v>6.3890000000000002E-2</v>
      </c>
      <c r="G107" s="110">
        <v>0.28986000000000001</v>
      </c>
      <c r="H107" s="110">
        <v>0.16726999000000001</v>
      </c>
      <c r="I107" s="110">
        <v>46.546962999999998</v>
      </c>
      <c r="J107" s="110">
        <v>5.2844509999999998</v>
      </c>
      <c r="K107" s="110">
        <v>45.331000000000003</v>
      </c>
      <c r="L107" s="110">
        <v>0</v>
      </c>
      <c r="M107" s="110">
        <v>0</v>
      </c>
      <c r="N107" s="110">
        <v>0</v>
      </c>
      <c r="O107" s="110">
        <v>0</v>
      </c>
      <c r="P107" s="110">
        <v>0</v>
      </c>
      <c r="Q107" s="110">
        <v>0</v>
      </c>
      <c r="R107" s="110">
        <v>0</v>
      </c>
      <c r="S107" s="110">
        <v>0</v>
      </c>
      <c r="T107" s="110">
        <v>0</v>
      </c>
      <c r="U107" s="110">
        <v>0</v>
      </c>
      <c r="V107" s="110">
        <v>0</v>
      </c>
      <c r="W107" s="110">
        <v>0</v>
      </c>
    </row>
    <row r="108" spans="1:23" hidden="1">
      <c r="A108" s="110" t="str">
        <v>1514.TW</v>
      </c>
      <c r="B108" s="110">
        <v>3.28</v>
      </c>
      <c r="C108" s="110">
        <v>0.78800000000000003</v>
      </c>
      <c r="D108" s="110">
        <v>27.680796000000001</v>
      </c>
      <c r="E108" s="110">
        <v>0.17732000000000001</v>
      </c>
      <c r="F108" s="110">
        <v>5.4959998000000003E-2</v>
      </c>
      <c r="G108" s="110">
        <v>0.17777000000000001</v>
      </c>
      <c r="H108" s="110">
        <v>0.1249</v>
      </c>
      <c r="I108" s="110">
        <v>33.841464999999999</v>
      </c>
      <c r="J108" s="110">
        <v>5.8439506999999997</v>
      </c>
      <c r="K108" s="110">
        <v>38.81</v>
      </c>
      <c r="L108" s="110">
        <v>0</v>
      </c>
      <c r="M108" s="110">
        <v>0</v>
      </c>
      <c r="N108" s="110">
        <v>0</v>
      </c>
      <c r="O108" s="110">
        <v>0</v>
      </c>
      <c r="P108" s="110">
        <v>0</v>
      </c>
      <c r="Q108" s="110">
        <v>0</v>
      </c>
      <c r="R108" s="110">
        <v>0</v>
      </c>
      <c r="S108" s="110">
        <v>0</v>
      </c>
      <c r="T108" s="110">
        <v>0</v>
      </c>
      <c r="U108" s="110">
        <v>0</v>
      </c>
      <c r="V108" s="110">
        <v>0</v>
      </c>
      <c r="W108" s="110">
        <v>0</v>
      </c>
    </row>
    <row r="109" spans="1:23" hidden="1">
      <c r="A109" s="110" t="str">
        <v>1515.TW</v>
      </c>
      <c r="B109" s="110">
        <v>3.44</v>
      </c>
      <c r="C109" s="110">
        <v>1.1339999999999999</v>
      </c>
      <c r="D109" s="110">
        <v>14.725807</v>
      </c>
      <c r="E109" s="110">
        <v>8.4849999999999995E-2</v>
      </c>
      <c r="F109" s="110">
        <v>3.5350001999999998E-2</v>
      </c>
      <c r="G109" s="110">
        <v>0.16639000000000001</v>
      </c>
      <c r="H109" s="110">
        <v>0.12607001000000001</v>
      </c>
      <c r="I109" s="110">
        <v>13.2703495</v>
      </c>
      <c r="J109" s="110">
        <v>2.1833746000000001</v>
      </c>
      <c r="K109" s="110">
        <v>36.966999999999999</v>
      </c>
      <c r="L109" s="110">
        <v>0</v>
      </c>
      <c r="M109" s="110">
        <v>0</v>
      </c>
      <c r="N109" s="110">
        <v>0</v>
      </c>
      <c r="O109" s="110">
        <v>0</v>
      </c>
      <c r="P109" s="110">
        <v>0</v>
      </c>
      <c r="Q109" s="110">
        <v>0</v>
      </c>
      <c r="R109" s="110">
        <v>0</v>
      </c>
      <c r="S109" s="110">
        <v>0</v>
      </c>
      <c r="T109" s="110">
        <v>0</v>
      </c>
      <c r="U109" s="110">
        <v>0</v>
      </c>
      <c r="V109" s="110">
        <v>0</v>
      </c>
      <c r="W109" s="110">
        <v>0</v>
      </c>
    </row>
    <row r="110" spans="1:23" hidden="1">
      <c r="A110" s="110" t="str">
        <v>1516.TW</v>
      </c>
      <c r="B110" s="110">
        <v>0.51</v>
      </c>
      <c r="C110" s="110">
        <v>0</v>
      </c>
      <c r="D110" s="110">
        <v>0</v>
      </c>
      <c r="E110" s="110">
        <v>4.4639999999999999E-2</v>
      </c>
      <c r="F110" s="110">
        <v>2.6339999999999999E-2</v>
      </c>
      <c r="G110" s="110">
        <v>4.9429998000000003E-2</v>
      </c>
      <c r="H110" s="110">
        <v>3.5060000000000001E-2</v>
      </c>
      <c r="I110" s="110">
        <v>55.392159999999997</v>
      </c>
      <c r="J110" s="110">
        <v>2.3535783000000001</v>
      </c>
      <c r="K110" s="110">
        <v>19.196000000000002</v>
      </c>
      <c r="L110" s="110">
        <v>0</v>
      </c>
      <c r="M110" s="110">
        <v>0</v>
      </c>
      <c r="N110" s="110">
        <v>0</v>
      </c>
      <c r="O110" s="110">
        <v>0</v>
      </c>
      <c r="P110" s="110">
        <v>0</v>
      </c>
      <c r="Q110" s="110">
        <v>0</v>
      </c>
      <c r="R110" s="110">
        <v>0</v>
      </c>
      <c r="S110" s="110">
        <v>0</v>
      </c>
      <c r="T110" s="110">
        <v>0</v>
      </c>
      <c r="U110" s="110">
        <v>0</v>
      </c>
      <c r="V110" s="110">
        <v>0</v>
      </c>
      <c r="W110" s="110">
        <v>0</v>
      </c>
    </row>
    <row r="111" spans="1:23">
      <c r="A111" s="110" t="str">
        <v>1517.TW</v>
      </c>
      <c r="B111" s="110">
        <v>-0.78</v>
      </c>
      <c r="C111" s="110">
        <v>0.69499999999999995</v>
      </c>
      <c r="D111" s="110">
        <v>2.5757574999999999</v>
      </c>
      <c r="E111" s="110">
        <v>-3.9669999999999997E-2</v>
      </c>
      <c r="F111" s="110">
        <v>-3.8800000000000001E-2</v>
      </c>
      <c r="G111" s="110">
        <v>2.6839999999999999E-2</v>
      </c>
      <c r="H111" s="110">
        <v>-0.26445999999999997</v>
      </c>
      <c r="I111" s="110">
        <v>0</v>
      </c>
      <c r="J111" s="110">
        <v>1.0275628999999999</v>
      </c>
      <c r="K111" s="110">
        <v>8.4749999999999996</v>
      </c>
      <c r="L111" s="110">
        <v>0</v>
      </c>
      <c r="M111" s="110">
        <v>0</v>
      </c>
      <c r="N111" s="110">
        <v>0</v>
      </c>
      <c r="O111" s="110">
        <v>0</v>
      </c>
      <c r="P111" s="110">
        <v>0</v>
      </c>
      <c r="Q111" s="110">
        <v>0</v>
      </c>
      <c r="R111" s="110">
        <v>0</v>
      </c>
      <c r="S111" s="110">
        <v>0</v>
      </c>
      <c r="T111" s="110">
        <v>0</v>
      </c>
      <c r="U111" s="110">
        <v>0</v>
      </c>
      <c r="V111" s="110">
        <v>0</v>
      </c>
      <c r="W111" s="110">
        <v>0</v>
      </c>
    </row>
    <row r="112" spans="1:23">
      <c r="A112" s="110" t="str">
        <v>1519.TW</v>
      </c>
      <c r="B112" s="110">
        <v>11.17</v>
      </c>
      <c r="C112" s="110">
        <v>0.69599999999999995</v>
      </c>
      <c r="D112" s="110">
        <v>27.064050000000002</v>
      </c>
      <c r="E112" s="110">
        <v>0.49275002000000001</v>
      </c>
      <c r="F112" s="110">
        <v>0.13237001000000001</v>
      </c>
      <c r="G112" s="110">
        <v>0.31180999999999998</v>
      </c>
      <c r="H112" s="110">
        <v>0.22</v>
      </c>
      <c r="I112" s="110">
        <v>65.443150000000003</v>
      </c>
      <c r="J112" s="110">
        <v>31.665585</v>
      </c>
      <c r="K112" s="110">
        <v>53.244</v>
      </c>
      <c r="L112" s="110">
        <v>0</v>
      </c>
      <c r="M112" s="110">
        <v>0</v>
      </c>
      <c r="N112" s="110">
        <v>0</v>
      </c>
      <c r="O112" s="110">
        <v>0</v>
      </c>
      <c r="P112" s="110">
        <v>0</v>
      </c>
      <c r="Q112" s="110">
        <v>0</v>
      </c>
      <c r="R112" s="110">
        <v>0</v>
      </c>
      <c r="S112" s="110">
        <v>0</v>
      </c>
      <c r="T112" s="110">
        <v>0</v>
      </c>
      <c r="U112" s="110">
        <v>0</v>
      </c>
      <c r="V112" s="110">
        <v>0</v>
      </c>
      <c r="W112" s="110">
        <v>0</v>
      </c>
    </row>
    <row r="113" spans="1:23">
      <c r="A113" s="110" t="str">
        <v>1521.TW</v>
      </c>
      <c r="B113" s="110">
        <v>0.73</v>
      </c>
      <c r="C113" s="110">
        <v>0.42199999999999999</v>
      </c>
      <c r="D113" s="110">
        <v>7.1234117000000001</v>
      </c>
      <c r="E113" s="110">
        <v>2.3779999999999999E-2</v>
      </c>
      <c r="F113" s="110">
        <v>3.721E-2</v>
      </c>
      <c r="G113" s="110">
        <v>0.14804</v>
      </c>
      <c r="H113" s="110">
        <v>3.4439999999999998E-2</v>
      </c>
      <c r="I113" s="110">
        <v>53.767119999999998</v>
      </c>
      <c r="J113" s="110">
        <v>1.6873738</v>
      </c>
      <c r="K113" s="110">
        <v>63.19</v>
      </c>
      <c r="L113" s="110">
        <v>0</v>
      </c>
      <c r="M113" s="110">
        <v>0</v>
      </c>
      <c r="N113" s="110">
        <v>0</v>
      </c>
      <c r="O113" s="110">
        <v>0</v>
      </c>
      <c r="P113" s="110">
        <v>0</v>
      </c>
      <c r="Q113" s="110">
        <v>0</v>
      </c>
      <c r="R113" s="110">
        <v>0</v>
      </c>
      <c r="S113" s="110">
        <v>0</v>
      </c>
      <c r="T113" s="110">
        <v>0</v>
      </c>
      <c r="U113" s="110">
        <v>0</v>
      </c>
      <c r="V113" s="110">
        <v>0</v>
      </c>
      <c r="W113" s="110">
        <v>0</v>
      </c>
    </row>
    <row r="114" spans="1:23" hidden="1">
      <c r="A114" s="110" t="str">
        <v>1522.TW</v>
      </c>
      <c r="B114" s="110">
        <v>4.67</v>
      </c>
      <c r="C114" s="110">
        <v>0.625</v>
      </c>
      <c r="D114" s="110">
        <v>12.040817000000001</v>
      </c>
      <c r="E114" s="110">
        <v>0.123780005</v>
      </c>
      <c r="F114" s="110">
        <v>4.2090002000000001E-2</v>
      </c>
      <c r="G114" s="110">
        <v>0.26811000000000001</v>
      </c>
      <c r="H114" s="110">
        <v>0.11613999999999999</v>
      </c>
      <c r="I114" s="110">
        <v>13.897216999999999</v>
      </c>
      <c r="J114" s="110">
        <v>2.2810347000000002</v>
      </c>
      <c r="K114" s="110">
        <v>61.795000000000002</v>
      </c>
      <c r="L114" s="110">
        <v>0</v>
      </c>
      <c r="M114" s="110">
        <v>0</v>
      </c>
      <c r="N114" s="110">
        <v>0</v>
      </c>
      <c r="O114" s="110">
        <v>0</v>
      </c>
      <c r="P114" s="110">
        <v>0</v>
      </c>
      <c r="Q114" s="110">
        <v>0</v>
      </c>
      <c r="R114" s="110">
        <v>0</v>
      </c>
      <c r="S114" s="110">
        <v>0</v>
      </c>
      <c r="T114" s="110">
        <v>0</v>
      </c>
      <c r="U114" s="110">
        <v>0</v>
      </c>
      <c r="V114" s="110">
        <v>0</v>
      </c>
      <c r="W114" s="110">
        <v>0</v>
      </c>
    </row>
    <row r="115" spans="1:23">
      <c r="A115" s="110" t="str">
        <v>1524.TW</v>
      </c>
      <c r="B115" s="110">
        <v>2.88</v>
      </c>
      <c r="C115" s="110">
        <v>0.46500000000000002</v>
      </c>
      <c r="D115" s="110">
        <v>32.300884000000003</v>
      </c>
      <c r="E115" s="110">
        <v>0.13458999999999999</v>
      </c>
      <c r="F115" s="110">
        <v>5.0590000000000003E-2</v>
      </c>
      <c r="G115" s="110">
        <v>0.27023000000000003</v>
      </c>
      <c r="H115" s="110">
        <v>0.20617000999999999</v>
      </c>
      <c r="I115" s="110">
        <v>12.673610999999999</v>
      </c>
      <c r="J115" s="110">
        <v>2.2363827000000001</v>
      </c>
      <c r="K115" s="110">
        <v>16.318000000000001</v>
      </c>
      <c r="L115" s="110">
        <v>0</v>
      </c>
      <c r="M115" s="110">
        <v>0</v>
      </c>
      <c r="N115" s="110">
        <v>0</v>
      </c>
      <c r="O115" s="110">
        <v>0</v>
      </c>
      <c r="P115" s="110">
        <v>0</v>
      </c>
      <c r="Q115" s="110">
        <v>0</v>
      </c>
      <c r="R115" s="110">
        <v>0</v>
      </c>
      <c r="S115" s="110">
        <v>0</v>
      </c>
      <c r="T115" s="110">
        <v>0</v>
      </c>
      <c r="U115" s="110">
        <v>0</v>
      </c>
      <c r="V115" s="110">
        <v>0</v>
      </c>
      <c r="W115" s="110">
        <v>0</v>
      </c>
    </row>
    <row r="116" spans="1:23">
      <c r="A116" s="110" t="str">
        <v>1525.TW</v>
      </c>
      <c r="B116" s="110">
        <v>3.53</v>
      </c>
      <c r="C116" s="110">
        <v>0</v>
      </c>
      <c r="D116" s="110">
        <v>13.270548</v>
      </c>
      <c r="E116" s="110">
        <v>5.3280000000000001E-2</v>
      </c>
      <c r="F116" s="110">
        <v>4.4200000000000003E-3</v>
      </c>
      <c r="G116" s="110">
        <v>0.10520001</v>
      </c>
      <c r="H116" s="110">
        <v>8.3400000000000002E-3</v>
      </c>
      <c r="I116" s="110">
        <v>21.954674000000001</v>
      </c>
      <c r="J116" s="110">
        <v>1.160336</v>
      </c>
      <c r="K116" s="110">
        <v>19.771000000000001</v>
      </c>
      <c r="L116" s="110">
        <v>0</v>
      </c>
      <c r="M116" s="110">
        <v>0</v>
      </c>
      <c r="N116" s="110">
        <v>0</v>
      </c>
      <c r="O116" s="110">
        <v>0</v>
      </c>
      <c r="P116" s="110">
        <v>0</v>
      </c>
      <c r="Q116" s="110">
        <v>0</v>
      </c>
      <c r="R116" s="110">
        <v>0</v>
      </c>
      <c r="S116" s="110">
        <v>0</v>
      </c>
      <c r="T116" s="110">
        <v>0</v>
      </c>
      <c r="U116" s="110">
        <v>0</v>
      </c>
      <c r="V116" s="110">
        <v>0</v>
      </c>
      <c r="W116" s="110">
        <v>0</v>
      </c>
    </row>
    <row r="117" spans="1:23">
      <c r="A117" s="110" t="str">
        <v>1526.TW</v>
      </c>
      <c r="B117" s="110">
        <v>-0.06</v>
      </c>
      <c r="C117" s="110">
        <v>0</v>
      </c>
      <c r="D117" s="110">
        <v>0</v>
      </c>
      <c r="E117" s="110">
        <v>-2.2699999999999999E-3</v>
      </c>
      <c r="F117" s="110">
        <v>-6.7999999999999996E-3</v>
      </c>
      <c r="G117" s="110">
        <v>0.27065</v>
      </c>
      <c r="H117" s="110">
        <v>-5.2089999999999997E-2</v>
      </c>
      <c r="I117" s="110">
        <v>0</v>
      </c>
      <c r="J117" s="110">
        <v>1.3832301</v>
      </c>
      <c r="K117" s="110">
        <v>13.792</v>
      </c>
      <c r="L117" s="110">
        <v>0</v>
      </c>
      <c r="M117" s="110">
        <v>0</v>
      </c>
      <c r="N117" s="110">
        <v>0</v>
      </c>
      <c r="O117" s="110">
        <v>0</v>
      </c>
      <c r="P117" s="110">
        <v>0</v>
      </c>
      <c r="Q117" s="110">
        <v>0</v>
      </c>
      <c r="R117" s="110">
        <v>0</v>
      </c>
      <c r="S117" s="110">
        <v>0</v>
      </c>
      <c r="T117" s="110">
        <v>0</v>
      </c>
      <c r="U117" s="110">
        <v>0</v>
      </c>
      <c r="V117" s="110">
        <v>0</v>
      </c>
      <c r="W117" s="110">
        <v>0</v>
      </c>
    </row>
    <row r="118" spans="1:23" hidden="1">
      <c r="A118" s="110" t="str">
        <v>1527.TW</v>
      </c>
      <c r="B118" s="110">
        <v>3.14</v>
      </c>
      <c r="C118" s="110">
        <v>0</v>
      </c>
      <c r="D118" s="110">
        <v>10.740740000000001</v>
      </c>
      <c r="E118" s="110">
        <v>9.0450004000000001E-2</v>
      </c>
      <c r="F118" s="110">
        <v>4.1929998000000003E-2</v>
      </c>
      <c r="G118" s="110">
        <v>0.25419000000000003</v>
      </c>
      <c r="H118" s="110">
        <v>0.14235</v>
      </c>
      <c r="I118" s="110">
        <v>13.853502000000001</v>
      </c>
      <c r="J118" s="110">
        <v>1.2407657000000001</v>
      </c>
      <c r="K118" s="110">
        <v>20.039000000000001</v>
      </c>
      <c r="L118" s="110">
        <v>0</v>
      </c>
      <c r="M118" s="110">
        <v>0</v>
      </c>
      <c r="N118" s="110">
        <v>0</v>
      </c>
      <c r="O118" s="110">
        <v>0</v>
      </c>
      <c r="P118" s="110">
        <v>0</v>
      </c>
      <c r="Q118" s="110">
        <v>0</v>
      </c>
      <c r="R118" s="110">
        <v>0</v>
      </c>
      <c r="S118" s="110">
        <v>0</v>
      </c>
      <c r="T118" s="110">
        <v>0</v>
      </c>
      <c r="U118" s="110">
        <v>0</v>
      </c>
      <c r="V118" s="110">
        <v>0</v>
      </c>
      <c r="W118" s="110">
        <v>0</v>
      </c>
    </row>
    <row r="119" spans="1:23" hidden="1">
      <c r="A119" s="110" t="str">
        <v>1528.TW</v>
      </c>
      <c r="B119" s="110">
        <v>-0.42</v>
      </c>
      <c r="C119" s="110">
        <v>0.95199999999999996</v>
      </c>
      <c r="D119" s="110">
        <v>0</v>
      </c>
      <c r="E119" s="110">
        <v>-1.191E-2</v>
      </c>
      <c r="F119" s="110">
        <v>-1.2099999999999999E-3</v>
      </c>
      <c r="G119" s="110">
        <v>0.25003999999999998</v>
      </c>
      <c r="H119" s="110">
        <v>-1.8480000999999999E-2</v>
      </c>
      <c r="I119" s="110">
        <v>0</v>
      </c>
      <c r="J119" s="110">
        <v>1.0452406000000001</v>
      </c>
      <c r="K119" s="110">
        <v>20.295000000000002</v>
      </c>
      <c r="L119" s="110">
        <v>0</v>
      </c>
      <c r="M119" s="110">
        <v>0</v>
      </c>
      <c r="N119" s="110">
        <v>0</v>
      </c>
      <c r="O119" s="110">
        <v>0</v>
      </c>
      <c r="P119" s="110">
        <v>0</v>
      </c>
      <c r="Q119" s="110">
        <v>0</v>
      </c>
      <c r="R119" s="110">
        <v>0</v>
      </c>
      <c r="S119" s="110">
        <v>0</v>
      </c>
      <c r="T119" s="110">
        <v>0</v>
      </c>
      <c r="U119" s="110">
        <v>0</v>
      </c>
      <c r="V119" s="110">
        <v>0</v>
      </c>
      <c r="W119" s="110">
        <v>0</v>
      </c>
    </row>
    <row r="120" spans="1:23" hidden="1">
      <c r="A120" s="110" t="str">
        <v>1529.TW</v>
      </c>
      <c r="B120" s="110">
        <v>0.48</v>
      </c>
      <c r="C120" s="110">
        <v>0.71599999999999997</v>
      </c>
      <c r="D120" s="110">
        <v>0</v>
      </c>
      <c r="E120" s="110">
        <v>8.1699999999999995E-2</v>
      </c>
      <c r="F120" s="110">
        <v>1.925E-2</v>
      </c>
      <c r="G120" s="110">
        <v>0.21010999999999999</v>
      </c>
      <c r="H120" s="110">
        <v>0.10704</v>
      </c>
      <c r="I120" s="110">
        <v>68.541669999999996</v>
      </c>
      <c r="J120" s="110">
        <v>2.8102846000000001</v>
      </c>
      <c r="K120" s="110">
        <v>4.9969999999999999</v>
      </c>
      <c r="L120" s="110">
        <v>0</v>
      </c>
      <c r="M120" s="110">
        <v>0</v>
      </c>
      <c r="N120" s="110">
        <v>0</v>
      </c>
      <c r="O120" s="110">
        <v>0</v>
      </c>
      <c r="P120" s="110">
        <v>0</v>
      </c>
      <c r="Q120" s="110">
        <v>0</v>
      </c>
      <c r="R120" s="110">
        <v>0</v>
      </c>
      <c r="S120" s="110">
        <v>0</v>
      </c>
      <c r="T120" s="110">
        <v>0</v>
      </c>
      <c r="U120" s="110">
        <v>0</v>
      </c>
      <c r="V120" s="110">
        <v>0</v>
      </c>
      <c r="W120" s="110">
        <v>0</v>
      </c>
    </row>
    <row r="121" spans="1:23" hidden="1">
      <c r="A121" s="110" t="str">
        <v>1530.TW</v>
      </c>
      <c r="B121" s="110">
        <v>2.2000000000000002</v>
      </c>
      <c r="C121" s="110">
        <v>0.51800000000000002</v>
      </c>
      <c r="D121" s="110">
        <v>19.553571999999999</v>
      </c>
      <c r="E121" s="110">
        <v>5.6339998000000002E-2</v>
      </c>
      <c r="F121" s="110">
        <v>3.2300000999999998E-3</v>
      </c>
      <c r="G121" s="110">
        <v>0.15204999999999999</v>
      </c>
      <c r="H121" s="110">
        <v>-3.9550000000000002E-2</v>
      </c>
      <c r="I121" s="110">
        <v>14.931817000000001</v>
      </c>
      <c r="J121" s="110">
        <v>0.96334310000000001</v>
      </c>
      <c r="K121" s="110">
        <v>24.452000000000002</v>
      </c>
      <c r="L121" s="110">
        <v>0</v>
      </c>
      <c r="M121" s="110">
        <v>0</v>
      </c>
      <c r="N121" s="110">
        <v>0</v>
      </c>
      <c r="O121" s="110">
        <v>0</v>
      </c>
      <c r="P121" s="110">
        <v>0</v>
      </c>
      <c r="Q121" s="110">
        <v>0</v>
      </c>
      <c r="R121" s="110">
        <v>0</v>
      </c>
      <c r="S121" s="110">
        <v>0</v>
      </c>
      <c r="T121" s="110">
        <v>0</v>
      </c>
      <c r="U121" s="110">
        <v>0</v>
      </c>
      <c r="V121" s="110">
        <v>0</v>
      </c>
      <c r="W121" s="110">
        <v>0</v>
      </c>
    </row>
    <row r="122" spans="1:23">
      <c r="A122" s="110" t="str">
        <v>1531.TW</v>
      </c>
      <c r="B122" s="110">
        <v>-0.06</v>
      </c>
      <c r="C122" s="110">
        <v>0</v>
      </c>
      <c r="D122" s="110">
        <v>16.329788000000001</v>
      </c>
      <c r="E122" s="110">
        <v>-2.8900000999999998E-3</v>
      </c>
      <c r="F122" s="110">
        <v>-1.5980000000000001E-2</v>
      </c>
      <c r="G122" s="110">
        <v>0.14454001</v>
      </c>
      <c r="H122" s="110">
        <v>-7.2270005999999998E-2</v>
      </c>
      <c r="I122" s="110">
        <v>0</v>
      </c>
      <c r="J122" s="110">
        <v>0.76512813999999996</v>
      </c>
      <c r="K122" s="110">
        <v>7.9950000000000001</v>
      </c>
      <c r="L122" s="110">
        <v>0</v>
      </c>
      <c r="M122" s="110">
        <v>0</v>
      </c>
      <c r="N122" s="110">
        <v>0</v>
      </c>
      <c r="O122" s="110">
        <v>0</v>
      </c>
      <c r="P122" s="110">
        <v>0</v>
      </c>
      <c r="Q122" s="110">
        <v>0</v>
      </c>
      <c r="R122" s="110">
        <v>0</v>
      </c>
      <c r="S122" s="110">
        <v>0</v>
      </c>
      <c r="T122" s="110">
        <v>0</v>
      </c>
      <c r="U122" s="110">
        <v>0</v>
      </c>
      <c r="V122" s="110">
        <v>0</v>
      </c>
      <c r="W122" s="110">
        <v>0</v>
      </c>
    </row>
    <row r="123" spans="1:23" hidden="1">
      <c r="A123" s="110" t="str">
        <v>1532.TW</v>
      </c>
      <c r="B123" s="110">
        <v>3.47</v>
      </c>
      <c r="C123" s="110">
        <v>0.58499999999999996</v>
      </c>
      <c r="D123" s="110">
        <v>0</v>
      </c>
      <c r="E123" s="110">
        <v>7.732E-2</v>
      </c>
      <c r="F123" s="110">
        <v>1.9960001000000002E-2</v>
      </c>
      <c r="G123" s="110">
        <v>0.23371</v>
      </c>
      <c r="H123" s="110">
        <v>0.10559</v>
      </c>
      <c r="I123" s="110">
        <v>14.3804035</v>
      </c>
      <c r="J123" s="110">
        <v>1.4230309000000001</v>
      </c>
      <c r="K123" s="110">
        <v>46.777000000000001</v>
      </c>
      <c r="L123" s="110">
        <v>0</v>
      </c>
      <c r="M123" s="110">
        <v>0</v>
      </c>
      <c r="N123" s="110">
        <v>0</v>
      </c>
      <c r="O123" s="110">
        <v>0</v>
      </c>
      <c r="P123" s="110">
        <v>0</v>
      </c>
      <c r="Q123" s="110">
        <v>0</v>
      </c>
      <c r="R123" s="110">
        <v>0</v>
      </c>
      <c r="S123" s="110">
        <v>0</v>
      </c>
      <c r="T123" s="110">
        <v>0</v>
      </c>
      <c r="U123" s="110">
        <v>0</v>
      </c>
      <c r="V123" s="110">
        <v>0</v>
      </c>
      <c r="W123" s="110">
        <v>0</v>
      </c>
    </row>
    <row r="124" spans="1:23" hidden="1">
      <c r="A124" s="110" t="str">
        <v>1533.TW</v>
      </c>
      <c r="B124" s="110">
        <v>-1.55</v>
      </c>
      <c r="C124" s="110">
        <v>0</v>
      </c>
      <c r="D124" s="110">
        <v>0</v>
      </c>
      <c r="E124" s="110">
        <v>-9.5880000000000007E-2</v>
      </c>
      <c r="F124" s="110">
        <v>-2.1289999E-2</v>
      </c>
      <c r="G124" s="110">
        <v>0.18969999000000001</v>
      </c>
      <c r="H124" s="110">
        <v>-0.17021</v>
      </c>
      <c r="I124" s="110">
        <v>0</v>
      </c>
      <c r="J124" s="110">
        <v>2.1457722000000001</v>
      </c>
      <c r="K124" s="110">
        <v>38.689</v>
      </c>
      <c r="L124" s="110">
        <v>0</v>
      </c>
      <c r="M124" s="110">
        <v>0</v>
      </c>
      <c r="N124" s="110">
        <v>0</v>
      </c>
      <c r="O124" s="110">
        <v>0</v>
      </c>
      <c r="P124" s="110">
        <v>0</v>
      </c>
      <c r="Q124" s="110">
        <v>0</v>
      </c>
      <c r="R124" s="110">
        <v>0</v>
      </c>
      <c r="S124" s="110">
        <v>0</v>
      </c>
      <c r="T124" s="110">
        <v>0</v>
      </c>
      <c r="U124" s="110">
        <v>0</v>
      </c>
      <c r="V124" s="110">
        <v>0</v>
      </c>
      <c r="W124" s="110">
        <v>0</v>
      </c>
    </row>
    <row r="125" spans="1:23">
      <c r="A125" s="110" t="str">
        <v>1535.TW</v>
      </c>
      <c r="B125" s="110">
        <v>4.51</v>
      </c>
      <c r="C125" s="110">
        <v>0</v>
      </c>
      <c r="D125" s="110">
        <v>0</v>
      </c>
      <c r="E125" s="110">
        <v>0.15121001000000001</v>
      </c>
      <c r="F125" s="110">
        <v>4.7050000000000002E-2</v>
      </c>
      <c r="G125" s="110">
        <v>0.1003</v>
      </c>
      <c r="H125" s="110">
        <v>4.2029999999999998E-2</v>
      </c>
      <c r="I125" s="110">
        <v>15.986694999999999</v>
      </c>
      <c r="J125" s="110">
        <v>2.3626174999999998</v>
      </c>
      <c r="K125" s="110">
        <v>83.811999999999998</v>
      </c>
      <c r="L125" s="110">
        <v>0</v>
      </c>
      <c r="M125" s="110">
        <v>0</v>
      </c>
      <c r="N125" s="110">
        <v>0</v>
      </c>
      <c r="O125" s="110">
        <v>0</v>
      </c>
      <c r="P125" s="110">
        <v>0</v>
      </c>
      <c r="Q125" s="110">
        <v>0</v>
      </c>
      <c r="R125" s="110">
        <v>0</v>
      </c>
      <c r="S125" s="110">
        <v>0</v>
      </c>
      <c r="T125" s="110">
        <v>0</v>
      </c>
      <c r="U125" s="110">
        <v>0</v>
      </c>
      <c r="V125" s="110">
        <v>0</v>
      </c>
      <c r="W125" s="110">
        <v>0</v>
      </c>
    </row>
    <row r="126" spans="1:23" hidden="1">
      <c r="A126" s="110" t="str">
        <v>1536.TW</v>
      </c>
      <c r="B126" s="110">
        <v>1.19</v>
      </c>
      <c r="C126" s="110">
        <v>0.84599999999999997</v>
      </c>
      <c r="D126" s="110">
        <v>24.909908000000001</v>
      </c>
      <c r="E126" s="110">
        <v>3.644E-2</v>
      </c>
      <c r="F126" s="110">
        <v>1.1480000000000001E-2</v>
      </c>
      <c r="G126" s="110">
        <v>0.17291000000000001</v>
      </c>
      <c r="H126" s="110">
        <v>1.3049999E-2</v>
      </c>
      <c r="I126" s="110">
        <v>46.470585</v>
      </c>
      <c r="J126" s="110">
        <v>1.7719247</v>
      </c>
      <c r="K126" s="110">
        <v>23.609000000000002</v>
      </c>
      <c r="L126" s="110">
        <v>0</v>
      </c>
      <c r="M126" s="110">
        <v>0</v>
      </c>
      <c r="N126" s="110">
        <v>0</v>
      </c>
      <c r="O126" s="110">
        <v>0</v>
      </c>
      <c r="P126" s="110">
        <v>0</v>
      </c>
      <c r="Q126" s="110">
        <v>0</v>
      </c>
      <c r="R126" s="110">
        <v>0</v>
      </c>
      <c r="S126" s="110">
        <v>0</v>
      </c>
      <c r="T126" s="110">
        <v>0</v>
      </c>
      <c r="U126" s="110">
        <v>0</v>
      </c>
      <c r="V126" s="110">
        <v>0</v>
      </c>
      <c r="W126" s="110">
        <v>0</v>
      </c>
    </row>
    <row r="127" spans="1:23">
      <c r="A127" s="110" t="str">
        <v>1537.TW</v>
      </c>
      <c r="B127" s="110">
        <v>8.4499999999999993</v>
      </c>
      <c r="C127" s="110">
        <v>0</v>
      </c>
      <c r="D127" s="110">
        <v>10.643015999999999</v>
      </c>
      <c r="E127" s="110">
        <v>0.15595999999999999</v>
      </c>
      <c r="F127" s="110">
        <v>8.6580000000000004E-2</v>
      </c>
      <c r="G127" s="110">
        <v>0.19713</v>
      </c>
      <c r="H127" s="110">
        <v>0.12753001</v>
      </c>
      <c r="I127" s="110">
        <v>17.041419999999999</v>
      </c>
      <c r="J127" s="110">
        <v>2.6446767000000002</v>
      </c>
      <c r="K127" s="110">
        <v>82.162999999999997</v>
      </c>
      <c r="L127" s="110">
        <v>0</v>
      </c>
      <c r="M127" s="110">
        <v>0</v>
      </c>
      <c r="N127" s="110">
        <v>0</v>
      </c>
      <c r="O127" s="110">
        <v>0</v>
      </c>
      <c r="P127" s="110">
        <v>0</v>
      </c>
      <c r="Q127" s="110">
        <v>0</v>
      </c>
      <c r="R127" s="110">
        <v>0</v>
      </c>
      <c r="S127" s="110">
        <v>0</v>
      </c>
      <c r="T127" s="110">
        <v>0</v>
      </c>
      <c r="U127" s="110">
        <v>0</v>
      </c>
      <c r="V127" s="110">
        <v>0</v>
      </c>
      <c r="W127" s="110">
        <v>0</v>
      </c>
    </row>
    <row r="128" spans="1:23" hidden="1">
      <c r="A128" s="110" t="str">
        <v>1538.TW</v>
      </c>
      <c r="B128" s="110">
        <v>-0.49</v>
      </c>
      <c r="C128" s="110">
        <v>0.59</v>
      </c>
      <c r="D128" s="110">
        <v>0</v>
      </c>
      <c r="E128" s="110">
        <v>-0.20254</v>
      </c>
      <c r="F128" s="110">
        <v>-0.109840006</v>
      </c>
      <c r="G128" s="110">
        <v>8.8660000000000003E-2</v>
      </c>
      <c r="H128" s="110">
        <v>-0.58916999999999997</v>
      </c>
      <c r="I128" s="110">
        <v>0</v>
      </c>
      <c r="J128" s="110">
        <v>3.673924</v>
      </c>
      <c r="K128" s="110">
        <v>4.4340000000000002</v>
      </c>
      <c r="L128" s="110">
        <v>0</v>
      </c>
      <c r="M128" s="110">
        <v>0</v>
      </c>
      <c r="N128" s="110">
        <v>0</v>
      </c>
      <c r="O128" s="110">
        <v>0</v>
      </c>
      <c r="P128" s="110">
        <v>0</v>
      </c>
      <c r="Q128" s="110">
        <v>0</v>
      </c>
      <c r="R128" s="110">
        <v>0</v>
      </c>
      <c r="S128" s="110">
        <v>0</v>
      </c>
      <c r="T128" s="110">
        <v>0</v>
      </c>
      <c r="U128" s="110">
        <v>0</v>
      </c>
      <c r="V128" s="110">
        <v>0</v>
      </c>
      <c r="W128" s="110">
        <v>0</v>
      </c>
    </row>
    <row r="129" spans="1:23">
      <c r="A129" s="110" t="str">
        <v>1539.TW</v>
      </c>
      <c r="B129" s="110">
        <v>1.65</v>
      </c>
      <c r="C129" s="110">
        <v>0.86</v>
      </c>
      <c r="D129" s="110">
        <v>10.347826</v>
      </c>
      <c r="E129" s="110">
        <v>3.8599998000000003E-2</v>
      </c>
      <c r="F129" s="110">
        <v>1.9349999999999999E-2</v>
      </c>
      <c r="G129" s="110">
        <v>0.11265000999999999</v>
      </c>
      <c r="H129" s="110">
        <v>7.4969999999999995E-2</v>
      </c>
      <c r="I129" s="110">
        <v>14.424242</v>
      </c>
      <c r="J129" s="110">
        <v>0.98330850000000003</v>
      </c>
      <c r="K129" s="110">
        <v>23.459</v>
      </c>
      <c r="L129" s="110">
        <v>0</v>
      </c>
      <c r="M129" s="110">
        <v>0</v>
      </c>
      <c r="N129" s="110">
        <v>0</v>
      </c>
      <c r="O129" s="110">
        <v>0</v>
      </c>
      <c r="P129" s="110">
        <v>0</v>
      </c>
      <c r="Q129" s="110">
        <v>0</v>
      </c>
      <c r="R129" s="110">
        <v>0</v>
      </c>
      <c r="S129" s="110">
        <v>0</v>
      </c>
      <c r="T129" s="110">
        <v>0</v>
      </c>
      <c r="U129" s="110">
        <v>0</v>
      </c>
      <c r="V129" s="110">
        <v>0</v>
      </c>
      <c r="W129" s="110">
        <v>0</v>
      </c>
    </row>
    <row r="130" spans="1:23">
      <c r="A130" s="110" t="str">
        <v>1540.TW</v>
      </c>
      <c r="B130" s="110">
        <v>1.82</v>
      </c>
      <c r="C130" s="110">
        <v>0.20200000000000001</v>
      </c>
      <c r="D130" s="110">
        <v>14.718310000000001</v>
      </c>
      <c r="E130" s="110">
        <v>7.9140000000000002E-2</v>
      </c>
      <c r="F130" s="110">
        <v>4.4150000000000002E-2</v>
      </c>
      <c r="G130" s="110">
        <v>0.32057000000000002</v>
      </c>
      <c r="H130" s="110">
        <v>0.29849999999999999</v>
      </c>
      <c r="I130" s="110">
        <v>11.483516</v>
      </c>
      <c r="J130" s="110">
        <v>1.2467191</v>
      </c>
      <c r="K130" s="110">
        <v>6.7350000000000003</v>
      </c>
      <c r="L130" s="110">
        <v>0</v>
      </c>
      <c r="M130" s="110">
        <v>0</v>
      </c>
      <c r="N130" s="110">
        <v>0</v>
      </c>
      <c r="O130" s="110">
        <v>0</v>
      </c>
      <c r="P130" s="110">
        <v>0</v>
      </c>
      <c r="Q130" s="110">
        <v>0</v>
      </c>
      <c r="R130" s="110">
        <v>0</v>
      </c>
      <c r="S130" s="110">
        <v>0</v>
      </c>
      <c r="T130" s="110">
        <v>0</v>
      </c>
      <c r="U130" s="110">
        <v>0</v>
      </c>
      <c r="V130" s="110">
        <v>0</v>
      </c>
      <c r="W130" s="110">
        <v>0</v>
      </c>
    </row>
    <row r="131" spans="1:23" hidden="1">
      <c r="A131" s="110" t="str">
        <v>1541.TW</v>
      </c>
      <c r="B131" s="110">
        <v>1.82</v>
      </c>
      <c r="C131" s="110">
        <v>0.80600000000000005</v>
      </c>
      <c r="D131" s="110">
        <v>6.5567010000000003</v>
      </c>
      <c r="E131" s="110">
        <v>6.0830000000000002E-2</v>
      </c>
      <c r="F131" s="110">
        <v>4.6969999999999998E-2</v>
      </c>
      <c r="G131" s="110">
        <v>0.19622000000000001</v>
      </c>
      <c r="H131" s="110">
        <v>0.10922</v>
      </c>
      <c r="I131" s="110">
        <v>17.472526999999999</v>
      </c>
      <c r="J131" s="110">
        <v>1.311124</v>
      </c>
      <c r="K131" s="110">
        <v>42.868000000000002</v>
      </c>
      <c r="L131" s="110">
        <v>0</v>
      </c>
      <c r="M131" s="110">
        <v>0</v>
      </c>
      <c r="N131" s="110">
        <v>0</v>
      </c>
      <c r="O131" s="110">
        <v>0</v>
      </c>
      <c r="P131" s="110">
        <v>0</v>
      </c>
      <c r="Q131" s="110">
        <v>0</v>
      </c>
      <c r="R131" s="110">
        <v>0</v>
      </c>
      <c r="S131" s="110">
        <v>0</v>
      </c>
      <c r="T131" s="110">
        <v>0</v>
      </c>
      <c r="U131" s="110">
        <v>0</v>
      </c>
      <c r="V131" s="110">
        <v>0</v>
      </c>
      <c r="W131" s="110">
        <v>0</v>
      </c>
    </row>
    <row r="132" spans="1:23" hidden="1">
      <c r="A132" s="110" t="str">
        <v>1558.TW</v>
      </c>
      <c r="B132" s="110">
        <v>5.0599999999999996</v>
      </c>
      <c r="C132" s="110">
        <v>0</v>
      </c>
      <c r="D132" s="110">
        <v>7.2297779999999996</v>
      </c>
      <c r="E132" s="110">
        <v>8.7679999999999994E-2</v>
      </c>
      <c r="F132" s="110">
        <v>3.2279997999999997E-2</v>
      </c>
      <c r="G132" s="110">
        <v>0.26832</v>
      </c>
      <c r="H132" s="110">
        <v>9.2209995000000003E-2</v>
      </c>
      <c r="I132" s="110">
        <v>19.960474000000001</v>
      </c>
      <c r="J132" s="110">
        <v>1.2229972</v>
      </c>
      <c r="K132" s="110">
        <v>114.994</v>
      </c>
      <c r="L132" s="110">
        <v>0</v>
      </c>
      <c r="M132" s="110">
        <v>0</v>
      </c>
      <c r="N132" s="110">
        <v>0</v>
      </c>
      <c r="O132" s="110">
        <v>0</v>
      </c>
      <c r="P132" s="110">
        <v>0</v>
      </c>
      <c r="Q132" s="110">
        <v>0</v>
      </c>
      <c r="R132" s="110">
        <v>0</v>
      </c>
      <c r="S132" s="110">
        <v>0</v>
      </c>
      <c r="T132" s="110">
        <v>0</v>
      </c>
      <c r="U132" s="110">
        <v>0</v>
      </c>
      <c r="V132" s="110">
        <v>0</v>
      </c>
      <c r="W132" s="110">
        <v>0</v>
      </c>
    </row>
    <row r="133" spans="1:23" hidden="1">
      <c r="A133" s="110" t="str">
        <v>1560.TW</v>
      </c>
      <c r="B133" s="110">
        <v>6.36</v>
      </c>
      <c r="C133" s="110">
        <v>0.90700000000000003</v>
      </c>
      <c r="D133" s="110">
        <v>24.488890000000001</v>
      </c>
      <c r="E133" s="110">
        <v>0.15323000000000001</v>
      </c>
      <c r="F133" s="110">
        <v>6.3530000000000003E-2</v>
      </c>
      <c r="G133" s="110">
        <v>0.31503999999999999</v>
      </c>
      <c r="H133" s="110">
        <v>0.16384001000000001</v>
      </c>
      <c r="I133" s="110">
        <v>43.317608</v>
      </c>
      <c r="J133" s="110">
        <v>6.8291110000000002</v>
      </c>
      <c r="K133" s="110">
        <v>44.362000000000002</v>
      </c>
      <c r="L133" s="110">
        <v>0</v>
      </c>
      <c r="M133" s="110">
        <v>0</v>
      </c>
      <c r="N133" s="110">
        <v>0</v>
      </c>
      <c r="O133" s="110">
        <v>0</v>
      </c>
      <c r="P133" s="110">
        <v>0</v>
      </c>
      <c r="Q133" s="110">
        <v>0</v>
      </c>
      <c r="R133" s="110">
        <v>0</v>
      </c>
      <c r="S133" s="110">
        <v>0</v>
      </c>
      <c r="T133" s="110">
        <v>0</v>
      </c>
      <c r="U133" s="110">
        <v>0</v>
      </c>
      <c r="V133" s="110">
        <v>0</v>
      </c>
      <c r="W133" s="110">
        <v>0</v>
      </c>
    </row>
    <row r="134" spans="1:23" hidden="1">
      <c r="A134" s="110" t="str">
        <v>1563.TW</v>
      </c>
      <c r="B134" s="110">
        <v>0</v>
      </c>
      <c r="C134" s="110">
        <v>0</v>
      </c>
      <c r="D134" s="110">
        <v>0</v>
      </c>
      <c r="E134" s="110">
        <v>0</v>
      </c>
      <c r="F134" s="110">
        <v>0</v>
      </c>
      <c r="G134" s="110">
        <v>0</v>
      </c>
      <c r="H134" s="110">
        <v>0</v>
      </c>
      <c r="I134" s="110">
        <v>0</v>
      </c>
      <c r="J134" s="110">
        <v>0</v>
      </c>
      <c r="K134" s="110">
        <v>0</v>
      </c>
      <c r="L134" s="110">
        <v>0</v>
      </c>
      <c r="M134" s="110">
        <v>0</v>
      </c>
      <c r="N134" s="110">
        <v>0</v>
      </c>
      <c r="O134" s="110">
        <v>0</v>
      </c>
      <c r="P134" s="110">
        <v>0</v>
      </c>
      <c r="Q134" s="110">
        <v>0</v>
      </c>
      <c r="R134" s="110">
        <v>0</v>
      </c>
      <c r="S134" s="110">
        <v>0</v>
      </c>
      <c r="T134" s="110">
        <v>0</v>
      </c>
      <c r="U134" s="110">
        <v>0</v>
      </c>
      <c r="V134" s="110">
        <v>0</v>
      </c>
      <c r="W134" s="110">
        <v>0</v>
      </c>
    </row>
    <row r="135" spans="1:23">
      <c r="A135" s="110" t="str">
        <v>1568.TW</v>
      </c>
      <c r="B135" s="110">
        <v>2.3199999999999998</v>
      </c>
      <c r="C135" s="110">
        <v>0</v>
      </c>
      <c r="D135" s="110">
        <v>10.434027</v>
      </c>
      <c r="E135" s="110">
        <v>0.14326</v>
      </c>
      <c r="F135" s="110">
        <v>5.7270000000000001E-2</v>
      </c>
      <c r="G135" s="110">
        <v>0.33646999999999999</v>
      </c>
      <c r="H135" s="110">
        <v>0.17695999000000001</v>
      </c>
      <c r="I135" s="110">
        <v>12.952586</v>
      </c>
      <c r="J135" s="110">
        <v>1.7430394</v>
      </c>
      <c r="K135" s="110">
        <v>12.138</v>
      </c>
      <c r="L135" s="110">
        <v>0</v>
      </c>
      <c r="M135" s="110">
        <v>0</v>
      </c>
      <c r="N135" s="110">
        <v>0</v>
      </c>
      <c r="O135" s="110">
        <v>0</v>
      </c>
      <c r="P135" s="110">
        <v>0</v>
      </c>
      <c r="Q135" s="110">
        <v>0</v>
      </c>
      <c r="R135" s="110">
        <v>0</v>
      </c>
      <c r="S135" s="110">
        <v>0</v>
      </c>
      <c r="T135" s="110">
        <v>0</v>
      </c>
      <c r="U135" s="110">
        <v>0</v>
      </c>
      <c r="V135" s="110">
        <v>0</v>
      </c>
      <c r="W135" s="110">
        <v>0</v>
      </c>
    </row>
    <row r="136" spans="1:23" hidden="1">
      <c r="A136" s="110" t="str">
        <v>1582.TW</v>
      </c>
      <c r="B136" s="110">
        <v>6.45</v>
      </c>
      <c r="C136" s="110">
        <v>0</v>
      </c>
      <c r="D136" s="110">
        <v>18.221831999999999</v>
      </c>
      <c r="E136" s="110">
        <v>0.12685001000000001</v>
      </c>
      <c r="F136" s="110">
        <v>5.5069998000000002E-2</v>
      </c>
      <c r="G136" s="110">
        <v>0.24813999</v>
      </c>
      <c r="H136" s="110">
        <v>0.13821</v>
      </c>
      <c r="I136" s="110">
        <v>16.046513000000001</v>
      </c>
      <c r="J136" s="110">
        <v>1.9931443</v>
      </c>
      <c r="K136" s="110">
        <v>70.143000000000001</v>
      </c>
      <c r="L136" s="110">
        <v>0</v>
      </c>
      <c r="M136" s="110">
        <v>0</v>
      </c>
      <c r="N136" s="110">
        <v>0</v>
      </c>
      <c r="O136" s="110">
        <v>0</v>
      </c>
      <c r="P136" s="110">
        <v>0</v>
      </c>
      <c r="Q136" s="110">
        <v>0</v>
      </c>
      <c r="R136" s="110">
        <v>0</v>
      </c>
      <c r="S136" s="110">
        <v>0</v>
      </c>
      <c r="T136" s="110">
        <v>0</v>
      </c>
      <c r="U136" s="110">
        <v>0</v>
      </c>
      <c r="V136" s="110">
        <v>0</v>
      </c>
      <c r="W136" s="110">
        <v>0</v>
      </c>
    </row>
    <row r="137" spans="1:23" hidden="1">
      <c r="A137" s="110" t="str">
        <v>1583.TW</v>
      </c>
      <c r="B137" s="110">
        <v>5.56</v>
      </c>
      <c r="C137" s="110">
        <v>0</v>
      </c>
      <c r="D137" s="110">
        <v>18.727271999999999</v>
      </c>
      <c r="E137" s="110">
        <v>0.10123</v>
      </c>
      <c r="F137" s="110">
        <v>1.8939999999999999E-2</v>
      </c>
      <c r="G137" s="110">
        <v>0.24145000999999999</v>
      </c>
      <c r="H137" s="110">
        <v>3.6849998000000002E-2</v>
      </c>
      <c r="I137" s="110">
        <v>12.967625999999999</v>
      </c>
      <c r="J137" s="110">
        <v>1.4398689</v>
      </c>
      <c r="K137" s="110">
        <v>46.167000000000002</v>
      </c>
      <c r="L137" s="110">
        <v>0</v>
      </c>
      <c r="M137" s="110">
        <v>0</v>
      </c>
      <c r="N137" s="110">
        <v>0</v>
      </c>
      <c r="O137" s="110">
        <v>0</v>
      </c>
      <c r="P137" s="110">
        <v>0</v>
      </c>
      <c r="Q137" s="110">
        <v>0</v>
      </c>
      <c r="R137" s="110">
        <v>0</v>
      </c>
      <c r="S137" s="110">
        <v>0</v>
      </c>
      <c r="T137" s="110">
        <v>0</v>
      </c>
      <c r="U137" s="110">
        <v>0</v>
      </c>
      <c r="V137" s="110">
        <v>0</v>
      </c>
      <c r="W137" s="110">
        <v>0</v>
      </c>
    </row>
    <row r="138" spans="1:23">
      <c r="A138" s="110" t="str">
        <v>1587.TW</v>
      </c>
      <c r="B138" s="110">
        <v>0.56000000000000005</v>
      </c>
      <c r="C138" s="110">
        <v>0.995</v>
      </c>
      <c r="D138" s="110">
        <v>99.054053999999994</v>
      </c>
      <c r="E138" s="110">
        <v>3.0369999000000002E-2</v>
      </c>
      <c r="F138" s="110">
        <v>1.0570001000000001E-2</v>
      </c>
      <c r="G138" s="110">
        <v>0.20954001</v>
      </c>
      <c r="H138" s="110">
        <v>1.1900000000000001E-2</v>
      </c>
      <c r="I138" s="110">
        <v>130.89286999999999</v>
      </c>
      <c r="J138" s="110">
        <v>3.6662834000000002</v>
      </c>
      <c r="K138" s="110">
        <v>30.922999999999998</v>
      </c>
      <c r="L138" s="110">
        <v>0</v>
      </c>
      <c r="M138" s="110">
        <v>0</v>
      </c>
      <c r="N138" s="110">
        <v>0</v>
      </c>
      <c r="O138" s="110">
        <v>0</v>
      </c>
      <c r="P138" s="110">
        <v>0</v>
      </c>
      <c r="Q138" s="110">
        <v>0</v>
      </c>
      <c r="R138" s="110">
        <v>0</v>
      </c>
      <c r="S138" s="110">
        <v>0</v>
      </c>
      <c r="T138" s="110">
        <v>0</v>
      </c>
      <c r="U138" s="110">
        <v>0</v>
      </c>
      <c r="V138" s="110">
        <v>0</v>
      </c>
      <c r="W138" s="110">
        <v>0</v>
      </c>
    </row>
    <row r="139" spans="1:23" hidden="1">
      <c r="A139" s="110" t="str">
        <v>1589.TW</v>
      </c>
      <c r="B139" s="110">
        <v>-7.59</v>
      </c>
      <c r="C139" s="110">
        <v>0.77400000000000002</v>
      </c>
      <c r="D139" s="110">
        <v>10.098468</v>
      </c>
      <c r="E139" s="110">
        <v>-3.2099999999999997E-2</v>
      </c>
      <c r="F139" s="110">
        <v>-4.5999999999999999E-3</v>
      </c>
      <c r="G139" s="110">
        <v>0.13811999999999999</v>
      </c>
      <c r="H139" s="110">
        <v>-0.12851000000000001</v>
      </c>
      <c r="I139" s="110">
        <v>0</v>
      </c>
      <c r="J139" s="110">
        <v>0.63691189999999998</v>
      </c>
      <c r="K139" s="110">
        <v>75.686000000000007</v>
      </c>
      <c r="L139" s="110">
        <v>0</v>
      </c>
      <c r="M139" s="110">
        <v>0</v>
      </c>
      <c r="N139" s="110">
        <v>0</v>
      </c>
      <c r="O139" s="110">
        <v>0</v>
      </c>
      <c r="P139" s="110">
        <v>0</v>
      </c>
      <c r="Q139" s="110">
        <v>0</v>
      </c>
      <c r="R139" s="110">
        <v>0</v>
      </c>
      <c r="S139" s="110">
        <v>0</v>
      </c>
      <c r="T139" s="110">
        <v>0</v>
      </c>
      <c r="U139" s="110">
        <v>0</v>
      </c>
      <c r="V139" s="110">
        <v>0</v>
      </c>
      <c r="W139" s="110">
        <v>0</v>
      </c>
    </row>
    <row r="140" spans="1:23" hidden="1">
      <c r="A140" s="110" t="str">
        <v>1590.TW</v>
      </c>
      <c r="B140" s="110">
        <v>35.840000000000003</v>
      </c>
      <c r="C140" s="110">
        <v>1.0680000000000001</v>
      </c>
      <c r="D140" s="110">
        <v>22.784544</v>
      </c>
      <c r="E140" s="110">
        <v>0.18011999000000001</v>
      </c>
      <c r="F140" s="110">
        <v>9.9309995999999998E-2</v>
      </c>
      <c r="G140" s="110">
        <v>0.46517999999999998</v>
      </c>
      <c r="H140" s="110">
        <v>0.30325000000000002</v>
      </c>
      <c r="I140" s="110">
        <v>30.273437999999999</v>
      </c>
      <c r="J140" s="110">
        <v>5.2156186</v>
      </c>
      <c r="K140" s="110">
        <v>150.636</v>
      </c>
      <c r="L140" s="110">
        <v>0</v>
      </c>
      <c r="M140" s="110">
        <v>0</v>
      </c>
      <c r="N140" s="110">
        <v>0</v>
      </c>
      <c r="O140" s="110">
        <v>0</v>
      </c>
      <c r="P140" s="110">
        <v>0</v>
      </c>
      <c r="Q140" s="110">
        <v>0</v>
      </c>
      <c r="R140" s="110">
        <v>0</v>
      </c>
      <c r="S140" s="110">
        <v>0</v>
      </c>
      <c r="T140" s="110">
        <v>0</v>
      </c>
      <c r="U140" s="110">
        <v>0</v>
      </c>
      <c r="V140" s="110">
        <v>0</v>
      </c>
      <c r="W140" s="110">
        <v>0</v>
      </c>
    </row>
    <row r="141" spans="1:23" hidden="1">
      <c r="A141" s="110" t="str">
        <v>1597.TW</v>
      </c>
      <c r="B141" s="110">
        <v>1.1000000000000001</v>
      </c>
      <c r="C141" s="110">
        <v>0</v>
      </c>
      <c r="D141" s="110">
        <v>12.770398999999999</v>
      </c>
      <c r="E141" s="110">
        <v>4.1939996E-2</v>
      </c>
      <c r="F141" s="110">
        <v>1.469E-2</v>
      </c>
      <c r="G141" s="110">
        <v>0.42908000000000002</v>
      </c>
      <c r="H141" s="110">
        <v>8.9770004E-2</v>
      </c>
      <c r="I141" s="110">
        <v>61.181820000000002</v>
      </c>
      <c r="J141" s="110">
        <v>2.5284593000000002</v>
      </c>
      <c r="K141" s="110">
        <v>11.675000000000001</v>
      </c>
      <c r="L141" s="110">
        <v>0</v>
      </c>
      <c r="M141" s="110">
        <v>0</v>
      </c>
      <c r="N141" s="110">
        <v>0</v>
      </c>
      <c r="O141" s="110">
        <v>0</v>
      </c>
      <c r="P141" s="110">
        <v>0</v>
      </c>
      <c r="Q141" s="110">
        <v>0</v>
      </c>
      <c r="R141" s="110">
        <v>0</v>
      </c>
      <c r="S141" s="110">
        <v>0</v>
      </c>
      <c r="T141" s="110">
        <v>0</v>
      </c>
      <c r="U141" s="110">
        <v>0</v>
      </c>
      <c r="V141" s="110">
        <v>0</v>
      </c>
      <c r="W141" s="110">
        <v>0</v>
      </c>
    </row>
    <row r="142" spans="1:23" hidden="1">
      <c r="A142" s="110" t="str">
        <v>1598.TW</v>
      </c>
      <c r="B142" s="110">
        <v>0.24</v>
      </c>
      <c r="C142" s="110">
        <v>0</v>
      </c>
      <c r="D142" s="110">
        <v>3.8046120000000001</v>
      </c>
      <c r="E142" s="110">
        <v>-5.6999999999999998E-4</v>
      </c>
      <c r="F142" s="110">
        <v>-5.0499999999999998E-3</v>
      </c>
      <c r="G142" s="110">
        <v>0.34597</v>
      </c>
      <c r="H142" s="110">
        <v>-4.1929998000000003E-2</v>
      </c>
      <c r="I142" s="110">
        <v>130.625</v>
      </c>
      <c r="J142" s="110">
        <v>1.0390773</v>
      </c>
      <c r="K142" s="110">
        <v>50.465000000000003</v>
      </c>
      <c r="L142" s="110">
        <v>0</v>
      </c>
      <c r="M142" s="110">
        <v>0</v>
      </c>
      <c r="N142" s="110">
        <v>0</v>
      </c>
      <c r="O142" s="110">
        <v>0</v>
      </c>
      <c r="P142" s="110">
        <v>0</v>
      </c>
      <c r="Q142" s="110">
        <v>0</v>
      </c>
      <c r="R142" s="110">
        <v>0</v>
      </c>
      <c r="S142" s="110">
        <v>0</v>
      </c>
      <c r="T142" s="110">
        <v>0</v>
      </c>
      <c r="U142" s="110">
        <v>0</v>
      </c>
      <c r="V142" s="110">
        <v>0</v>
      </c>
      <c r="W142" s="110">
        <v>0</v>
      </c>
    </row>
    <row r="143" spans="1:23" hidden="1">
      <c r="A143" s="110" t="str">
        <v>1603.TW</v>
      </c>
      <c r="B143" s="110">
        <v>3.25</v>
      </c>
      <c r="C143" s="110">
        <v>0.378</v>
      </c>
      <c r="D143" s="110">
        <v>0</v>
      </c>
      <c r="E143" s="110">
        <v>7.6480000000000006E-2</v>
      </c>
      <c r="F143" s="110">
        <v>3.1559999999999998E-2</v>
      </c>
      <c r="G143" s="110">
        <v>0.14890999999999999</v>
      </c>
      <c r="H143" s="110">
        <v>0.13031999999999999</v>
      </c>
      <c r="I143" s="110">
        <v>13.846154</v>
      </c>
      <c r="J143" s="110">
        <v>1.1075832000000001</v>
      </c>
      <c r="K143" s="110">
        <v>25.2</v>
      </c>
      <c r="L143" s="110">
        <v>0</v>
      </c>
      <c r="M143" s="110">
        <v>0</v>
      </c>
      <c r="N143" s="110">
        <v>0</v>
      </c>
      <c r="O143" s="110">
        <v>0</v>
      </c>
      <c r="P143" s="110">
        <v>0</v>
      </c>
      <c r="Q143" s="110">
        <v>0</v>
      </c>
      <c r="R143" s="110">
        <v>0</v>
      </c>
      <c r="S143" s="110">
        <v>0</v>
      </c>
      <c r="T143" s="110">
        <v>0</v>
      </c>
      <c r="U143" s="110">
        <v>0</v>
      </c>
      <c r="V143" s="110">
        <v>0</v>
      </c>
      <c r="W143" s="110">
        <v>0</v>
      </c>
    </row>
    <row r="144" spans="1:23">
      <c r="A144" s="110" t="str">
        <v>1604.TW</v>
      </c>
      <c r="B144" s="110">
        <v>2.11</v>
      </c>
      <c r="C144" s="110">
        <v>0.53600000000000003</v>
      </c>
      <c r="D144" s="110">
        <v>0</v>
      </c>
      <c r="E144" s="110">
        <v>9.1479993999999995E-2</v>
      </c>
      <c r="F144" s="110">
        <v>2.5690000000000001E-2</v>
      </c>
      <c r="G144" s="110">
        <v>0.19459000000000001</v>
      </c>
      <c r="H144" s="110">
        <v>2.1940000000000001E-2</v>
      </c>
      <c r="I144" s="110">
        <v>13.696683</v>
      </c>
      <c r="J144" s="110">
        <v>1.2952090000000001</v>
      </c>
      <c r="K144" s="110">
        <v>24.436</v>
      </c>
      <c r="L144" s="110">
        <v>0</v>
      </c>
      <c r="M144" s="110">
        <v>0</v>
      </c>
      <c r="N144" s="110">
        <v>0</v>
      </c>
      <c r="O144" s="110">
        <v>0</v>
      </c>
      <c r="P144" s="110">
        <v>0</v>
      </c>
      <c r="Q144" s="110">
        <v>0</v>
      </c>
      <c r="R144" s="110">
        <v>0</v>
      </c>
      <c r="S144" s="110">
        <v>0</v>
      </c>
      <c r="T144" s="110">
        <v>0</v>
      </c>
      <c r="U144" s="110">
        <v>0</v>
      </c>
      <c r="V144" s="110">
        <v>0</v>
      </c>
      <c r="W144" s="110">
        <v>0</v>
      </c>
    </row>
    <row r="145" spans="1:23" hidden="1">
      <c r="A145" s="110" t="str">
        <v>1605.TW</v>
      </c>
      <c r="B145" s="110">
        <v>0.98</v>
      </c>
      <c r="C145" s="110">
        <v>0.85499999999999998</v>
      </c>
      <c r="D145" s="110">
        <v>18.585364999999999</v>
      </c>
      <c r="E145" s="110">
        <v>3.066E-2</v>
      </c>
      <c r="F145" s="110">
        <v>9.9100000000000004E-3</v>
      </c>
      <c r="G145" s="110">
        <v>7.0019999999999999E-2</v>
      </c>
      <c r="H145" s="110">
        <v>1.201E-2</v>
      </c>
      <c r="I145" s="110">
        <v>38.877549999999999</v>
      </c>
      <c r="J145" s="110">
        <v>1.0850682</v>
      </c>
      <c r="K145" s="110">
        <v>45.390999999999998</v>
      </c>
      <c r="L145" s="110">
        <v>0</v>
      </c>
      <c r="M145" s="110">
        <v>0</v>
      </c>
      <c r="N145" s="110">
        <v>0</v>
      </c>
      <c r="O145" s="110">
        <v>0</v>
      </c>
      <c r="P145" s="110">
        <v>0</v>
      </c>
      <c r="Q145" s="110">
        <v>0</v>
      </c>
      <c r="R145" s="110">
        <v>0</v>
      </c>
      <c r="S145" s="110">
        <v>0</v>
      </c>
      <c r="T145" s="110">
        <v>0</v>
      </c>
      <c r="U145" s="110">
        <v>0</v>
      </c>
      <c r="V145" s="110">
        <v>0</v>
      </c>
      <c r="W145" s="110">
        <v>0</v>
      </c>
    </row>
    <row r="146" spans="1:23" hidden="1">
      <c r="A146" s="110" t="str">
        <v>1608.TW</v>
      </c>
      <c r="B146" s="110">
        <v>2.08</v>
      </c>
      <c r="C146" s="110">
        <v>0</v>
      </c>
      <c r="D146" s="110">
        <v>0</v>
      </c>
      <c r="E146" s="110">
        <v>0.10054</v>
      </c>
      <c r="F146" s="110">
        <v>2.0510001E-2</v>
      </c>
      <c r="G146" s="110">
        <v>6.5670000000000006E-2</v>
      </c>
      <c r="H146" s="110">
        <v>4.172E-2</v>
      </c>
      <c r="I146" s="110">
        <v>18.149038000000001</v>
      </c>
      <c r="J146" s="110">
        <v>2.0039281999999998</v>
      </c>
      <c r="K146" s="110">
        <v>23.312999999999999</v>
      </c>
      <c r="L146" s="110">
        <v>0</v>
      </c>
      <c r="M146" s="110">
        <v>0</v>
      </c>
      <c r="N146" s="110">
        <v>0</v>
      </c>
      <c r="O146" s="110">
        <v>0</v>
      </c>
      <c r="P146" s="110">
        <v>0</v>
      </c>
      <c r="Q146" s="110">
        <v>0</v>
      </c>
      <c r="R146" s="110">
        <v>0</v>
      </c>
      <c r="S146" s="110">
        <v>0</v>
      </c>
      <c r="T146" s="110">
        <v>0</v>
      </c>
      <c r="U146" s="110">
        <v>0</v>
      </c>
      <c r="V146" s="110">
        <v>0</v>
      </c>
      <c r="W146" s="110">
        <v>0</v>
      </c>
    </row>
    <row r="147" spans="1:23" hidden="1">
      <c r="A147" s="110" t="str">
        <v>1609.TW</v>
      </c>
      <c r="B147" s="110">
        <v>1.61</v>
      </c>
      <c r="C147" s="110">
        <v>0.94399999999999995</v>
      </c>
      <c r="D147" s="110">
        <v>24.878050000000002</v>
      </c>
      <c r="E147" s="110">
        <v>0.21648000000000001</v>
      </c>
      <c r="F147" s="110">
        <v>2.2409999999999999E-2</v>
      </c>
      <c r="G147" s="110">
        <v>0.13145999999999999</v>
      </c>
      <c r="H147" s="110">
        <v>7.3410004000000001E-2</v>
      </c>
      <c r="I147" s="110">
        <v>31.677019999999999</v>
      </c>
      <c r="J147" s="110">
        <v>2.6081620000000001</v>
      </c>
      <c r="K147" s="110">
        <v>37.421999999999997</v>
      </c>
      <c r="L147" s="110">
        <v>0</v>
      </c>
      <c r="M147" s="110">
        <v>0</v>
      </c>
      <c r="N147" s="110">
        <v>0</v>
      </c>
      <c r="O147" s="110">
        <v>0</v>
      </c>
      <c r="P147" s="110">
        <v>0</v>
      </c>
      <c r="Q147" s="110">
        <v>0</v>
      </c>
      <c r="R147" s="110">
        <v>0</v>
      </c>
      <c r="S147" s="110">
        <v>0</v>
      </c>
      <c r="T147" s="110">
        <v>0</v>
      </c>
      <c r="U147" s="110">
        <v>0</v>
      </c>
      <c r="V147" s="110">
        <v>0</v>
      </c>
      <c r="W147" s="110">
        <v>0</v>
      </c>
    </row>
    <row r="148" spans="1:23">
      <c r="A148" s="110" t="str">
        <v>1611.TW</v>
      </c>
      <c r="B148" s="110">
        <v>0.52</v>
      </c>
      <c r="C148" s="110">
        <v>0.43099999999999999</v>
      </c>
      <c r="D148" s="110">
        <v>0</v>
      </c>
      <c r="E148" s="110">
        <v>3.5040000000000002E-2</v>
      </c>
      <c r="F148" s="110">
        <v>7.6699999999999997E-3</v>
      </c>
      <c r="G148" s="110">
        <v>0.27382000000000001</v>
      </c>
      <c r="H148" s="110">
        <v>8.5269999999999999E-2</v>
      </c>
      <c r="I148" s="110">
        <v>34.423076999999999</v>
      </c>
      <c r="J148" s="110">
        <v>1.3346256999999999</v>
      </c>
      <c r="K148" s="110">
        <v>4.2190000000000003</v>
      </c>
      <c r="L148" s="110">
        <v>0</v>
      </c>
      <c r="M148" s="110">
        <v>0</v>
      </c>
      <c r="N148" s="110">
        <v>0</v>
      </c>
      <c r="O148" s="110">
        <v>0</v>
      </c>
      <c r="P148" s="110">
        <v>0</v>
      </c>
      <c r="Q148" s="110">
        <v>0</v>
      </c>
      <c r="R148" s="110">
        <v>0</v>
      </c>
      <c r="S148" s="110">
        <v>0</v>
      </c>
      <c r="T148" s="110">
        <v>0</v>
      </c>
      <c r="U148" s="110">
        <v>0</v>
      </c>
      <c r="V148" s="110">
        <v>0</v>
      </c>
      <c r="W148" s="110">
        <v>0</v>
      </c>
    </row>
    <row r="149" spans="1:23" hidden="1">
      <c r="A149" s="110" t="str">
        <v>1612.TW</v>
      </c>
      <c r="B149" s="110">
        <v>2.0699999999999998</v>
      </c>
      <c r="C149" s="110">
        <v>0.86899999999999999</v>
      </c>
      <c r="D149" s="110">
        <v>0</v>
      </c>
      <c r="E149" s="110">
        <v>8.5779999999999995E-2</v>
      </c>
      <c r="F149" s="110">
        <v>4.5350000000000001E-2</v>
      </c>
      <c r="G149" s="110">
        <v>0.14069999999999999</v>
      </c>
      <c r="H149" s="110">
        <v>0.11058</v>
      </c>
      <c r="I149" s="110">
        <v>18.671500000000002</v>
      </c>
      <c r="J149" s="110">
        <v>1.6179672</v>
      </c>
      <c r="K149" s="110">
        <v>19.600000000000001</v>
      </c>
      <c r="L149" s="110">
        <v>0</v>
      </c>
      <c r="M149" s="110">
        <v>0</v>
      </c>
      <c r="N149" s="110">
        <v>0</v>
      </c>
      <c r="O149" s="110">
        <v>0</v>
      </c>
      <c r="P149" s="110">
        <v>0</v>
      </c>
      <c r="Q149" s="110">
        <v>0</v>
      </c>
      <c r="R149" s="110">
        <v>0</v>
      </c>
      <c r="S149" s="110">
        <v>0</v>
      </c>
      <c r="T149" s="110">
        <v>0</v>
      </c>
      <c r="U149" s="110">
        <v>0</v>
      </c>
      <c r="V149" s="110">
        <v>0</v>
      </c>
      <c r="W149" s="110">
        <v>0</v>
      </c>
    </row>
    <row r="150" spans="1:23">
      <c r="A150" s="110" t="str">
        <v>1614.TW</v>
      </c>
      <c r="B150" s="110">
        <v>1.1200000000000001</v>
      </c>
      <c r="C150" s="110">
        <v>0</v>
      </c>
      <c r="D150" s="110">
        <v>0</v>
      </c>
      <c r="E150" s="110">
        <v>5.432E-2</v>
      </c>
      <c r="F150" s="110">
        <v>2.9489999999999999E-2</v>
      </c>
      <c r="G150" s="110">
        <v>0.20977000000000001</v>
      </c>
      <c r="H150" s="110">
        <v>1.677E-2</v>
      </c>
      <c r="I150" s="110">
        <v>39.642856999999999</v>
      </c>
      <c r="J150" s="110">
        <v>2.1137826</v>
      </c>
      <c r="K150" s="110">
        <v>21.946999999999999</v>
      </c>
      <c r="L150" s="110">
        <v>0</v>
      </c>
      <c r="M150" s="110">
        <v>0</v>
      </c>
      <c r="N150" s="110">
        <v>0</v>
      </c>
      <c r="O150" s="110">
        <v>0</v>
      </c>
      <c r="P150" s="110">
        <v>0</v>
      </c>
      <c r="Q150" s="110">
        <v>0</v>
      </c>
      <c r="R150" s="110">
        <v>0</v>
      </c>
      <c r="S150" s="110">
        <v>0</v>
      </c>
      <c r="T150" s="110">
        <v>0</v>
      </c>
      <c r="U150" s="110">
        <v>0</v>
      </c>
      <c r="V150" s="110">
        <v>0</v>
      </c>
      <c r="W150" s="110">
        <v>0</v>
      </c>
    </row>
    <row r="151" spans="1:23" hidden="1">
      <c r="A151" s="110" t="str">
        <v>1615.TW</v>
      </c>
      <c r="B151" s="110">
        <v>3.5</v>
      </c>
      <c r="C151" s="110">
        <v>0.39200000000000002</v>
      </c>
      <c r="D151" s="110">
        <v>0</v>
      </c>
      <c r="E151" s="110">
        <v>0.19045999999999999</v>
      </c>
      <c r="F151" s="110">
        <v>9.2329999999999995E-2</v>
      </c>
      <c r="G151" s="110">
        <v>0.16256000000000001</v>
      </c>
      <c r="H151" s="110">
        <v>0.13482</v>
      </c>
      <c r="I151" s="110">
        <v>19.428571999999999</v>
      </c>
      <c r="J151" s="110">
        <v>3.7706553999999999</v>
      </c>
      <c r="K151" s="110">
        <v>30.201000000000001</v>
      </c>
      <c r="L151" s="110">
        <v>0</v>
      </c>
      <c r="M151" s="110">
        <v>0</v>
      </c>
      <c r="N151" s="110">
        <v>0</v>
      </c>
      <c r="O151" s="110">
        <v>0</v>
      </c>
      <c r="P151" s="110">
        <v>0</v>
      </c>
      <c r="Q151" s="110">
        <v>0</v>
      </c>
      <c r="R151" s="110">
        <v>0</v>
      </c>
      <c r="S151" s="110">
        <v>0</v>
      </c>
      <c r="T151" s="110">
        <v>0</v>
      </c>
      <c r="U151" s="110">
        <v>0</v>
      </c>
      <c r="V151" s="110">
        <v>0</v>
      </c>
      <c r="W151" s="110">
        <v>0</v>
      </c>
    </row>
    <row r="152" spans="1:23">
      <c r="A152" s="110" t="str">
        <v>1616.TW</v>
      </c>
      <c r="B152" s="110">
        <v>1.24</v>
      </c>
      <c r="C152" s="110">
        <v>1.0649999999999999</v>
      </c>
      <c r="D152" s="110">
        <v>0</v>
      </c>
      <c r="E152" s="110">
        <v>0.12776000000000001</v>
      </c>
      <c r="F152" s="110">
        <v>5.8040000000000001E-2</v>
      </c>
      <c r="G152" s="110">
        <v>0.11472</v>
      </c>
      <c r="H152" s="110">
        <v>8.2609996000000005E-2</v>
      </c>
      <c r="I152" s="110">
        <v>19.637096</v>
      </c>
      <c r="J152" s="110">
        <v>2.4561229</v>
      </c>
      <c r="K152" s="110">
        <v>21.702999999999999</v>
      </c>
      <c r="L152" s="110">
        <v>0</v>
      </c>
      <c r="M152" s="110">
        <v>0</v>
      </c>
      <c r="N152" s="110">
        <v>0</v>
      </c>
      <c r="O152" s="110">
        <v>0</v>
      </c>
      <c r="P152" s="110">
        <v>0</v>
      </c>
      <c r="Q152" s="110">
        <v>0</v>
      </c>
      <c r="R152" s="110">
        <v>0</v>
      </c>
      <c r="S152" s="110">
        <v>0</v>
      </c>
      <c r="T152" s="110">
        <v>0</v>
      </c>
      <c r="U152" s="110">
        <v>0</v>
      </c>
      <c r="V152" s="110">
        <v>0</v>
      </c>
      <c r="W152" s="110">
        <v>0</v>
      </c>
    </row>
    <row r="153" spans="1:23" hidden="1">
      <c r="A153" s="110" t="str">
        <v>1617.TW</v>
      </c>
      <c r="B153" s="110">
        <v>0.06</v>
      </c>
      <c r="C153" s="110">
        <v>0.48499999999999999</v>
      </c>
      <c r="D153" s="110">
        <v>0</v>
      </c>
      <c r="E153" s="110">
        <v>1.0399999999999999E-3</v>
      </c>
      <c r="F153" s="110">
        <v>-4.9500000000000004E-3</v>
      </c>
      <c r="G153" s="110">
        <v>7.9899999999999999E-2</v>
      </c>
      <c r="H153" s="110">
        <v>-1.507E-2</v>
      </c>
      <c r="I153" s="110">
        <v>376.66669999999999</v>
      </c>
      <c r="J153" s="110">
        <v>1.7471975</v>
      </c>
      <c r="K153" s="110">
        <v>17.920999999999999</v>
      </c>
      <c r="L153" s="110">
        <v>0</v>
      </c>
      <c r="M153" s="110">
        <v>0</v>
      </c>
      <c r="N153" s="110">
        <v>0</v>
      </c>
      <c r="O153" s="110">
        <v>0</v>
      </c>
      <c r="P153" s="110">
        <v>0</v>
      </c>
      <c r="Q153" s="110">
        <v>0</v>
      </c>
      <c r="R153" s="110">
        <v>0</v>
      </c>
      <c r="S153" s="110">
        <v>0</v>
      </c>
      <c r="T153" s="110">
        <v>0</v>
      </c>
      <c r="U153" s="110">
        <v>0</v>
      </c>
      <c r="V153" s="110">
        <v>0</v>
      </c>
      <c r="W153" s="110">
        <v>0</v>
      </c>
    </row>
    <row r="154" spans="1:23">
      <c r="A154" s="110" t="str">
        <v>1618.TW</v>
      </c>
      <c r="B154" s="110">
        <v>2.34</v>
      </c>
      <c r="C154" s="110">
        <v>0</v>
      </c>
      <c r="D154" s="110">
        <v>0</v>
      </c>
      <c r="E154" s="110">
        <v>9.1670000000000001E-2</v>
      </c>
      <c r="F154" s="110">
        <v>5.049E-2</v>
      </c>
      <c r="G154" s="110">
        <v>0.13202</v>
      </c>
      <c r="H154" s="110">
        <v>0.12225999999999999</v>
      </c>
      <c r="I154" s="110">
        <v>21.175215000000001</v>
      </c>
      <c r="J154" s="110">
        <v>1.7557845999999999</v>
      </c>
      <c r="K154" s="110">
        <v>24.225999999999999</v>
      </c>
      <c r="L154" s="110">
        <v>0</v>
      </c>
      <c r="M154" s="110">
        <v>0</v>
      </c>
      <c r="N154" s="110">
        <v>0</v>
      </c>
      <c r="O154" s="110">
        <v>0</v>
      </c>
      <c r="P154" s="110">
        <v>0</v>
      </c>
      <c r="Q154" s="110">
        <v>0</v>
      </c>
      <c r="R154" s="110">
        <v>0</v>
      </c>
      <c r="S154" s="110">
        <v>0</v>
      </c>
      <c r="T154" s="110">
        <v>0</v>
      </c>
      <c r="U154" s="110">
        <v>0</v>
      </c>
      <c r="V154" s="110">
        <v>0</v>
      </c>
      <c r="W154" s="110">
        <v>0</v>
      </c>
    </row>
    <row r="155" spans="1:23">
      <c r="A155" s="110" t="str">
        <v>1626.TW</v>
      </c>
      <c r="B155" s="110">
        <v>-0.03</v>
      </c>
      <c r="C155" s="110">
        <v>0.59399999999999997</v>
      </c>
      <c r="D155" s="110">
        <v>0</v>
      </c>
      <c r="E155" s="110">
        <v>8.4399999999999996E-3</v>
      </c>
      <c r="F155" s="110">
        <v>-9.1E-4</v>
      </c>
      <c r="G155" s="110">
        <v>0.21745999999999999</v>
      </c>
      <c r="H155" s="110">
        <v>-3.4169999999999999E-2</v>
      </c>
      <c r="I155" s="110">
        <v>0</v>
      </c>
      <c r="J155" s="110">
        <v>0.79510546000000004</v>
      </c>
      <c r="K155" s="110">
        <v>54.976999999999997</v>
      </c>
      <c r="L155" s="110">
        <v>0</v>
      </c>
      <c r="M155" s="110">
        <v>0</v>
      </c>
      <c r="N155" s="110">
        <v>0</v>
      </c>
      <c r="O155" s="110">
        <v>0</v>
      </c>
      <c r="P155" s="110">
        <v>0</v>
      </c>
      <c r="Q155" s="110">
        <v>0</v>
      </c>
      <c r="R155" s="110">
        <v>0</v>
      </c>
      <c r="S155" s="110">
        <v>0</v>
      </c>
      <c r="T155" s="110">
        <v>0</v>
      </c>
      <c r="U155" s="110">
        <v>0</v>
      </c>
      <c r="V155" s="110">
        <v>0</v>
      </c>
      <c r="W155" s="110">
        <v>0</v>
      </c>
    </row>
    <row r="156" spans="1:23">
      <c r="A156" s="110" t="str">
        <v>1701.TW</v>
      </c>
      <c r="B156" s="110">
        <v>1.1000000000000001</v>
      </c>
      <c r="C156" s="110">
        <v>0.128</v>
      </c>
      <c r="D156" s="110">
        <v>0</v>
      </c>
      <c r="E156" s="110">
        <v>4.3430000000000003E-2</v>
      </c>
      <c r="F156" s="110">
        <v>1.1610000000000001E-2</v>
      </c>
      <c r="G156" s="110">
        <v>0.36619000000000002</v>
      </c>
      <c r="H156" s="110">
        <v>3.9570000000000001E-2</v>
      </c>
      <c r="I156" s="110">
        <v>20.181818</v>
      </c>
      <c r="J156" s="110">
        <v>0.8878935</v>
      </c>
      <c r="K156" s="110">
        <v>28.847000000000001</v>
      </c>
      <c r="L156" s="110">
        <v>0</v>
      </c>
      <c r="M156" s="110">
        <v>0</v>
      </c>
      <c r="N156" s="110">
        <v>0</v>
      </c>
      <c r="O156" s="110">
        <v>0</v>
      </c>
      <c r="P156" s="110">
        <v>0</v>
      </c>
      <c r="Q156" s="110">
        <v>0</v>
      </c>
      <c r="R156" s="110">
        <v>0</v>
      </c>
      <c r="S156" s="110">
        <v>0</v>
      </c>
      <c r="T156" s="110">
        <v>0</v>
      </c>
      <c r="U156" s="110">
        <v>0</v>
      </c>
      <c r="V156" s="110">
        <v>0</v>
      </c>
      <c r="W156" s="110">
        <v>0</v>
      </c>
    </row>
    <row r="157" spans="1:23" hidden="1">
      <c r="A157" s="110" t="str">
        <v>1702.TW</v>
      </c>
      <c r="B157" s="110">
        <v>5.0999999999999996</v>
      </c>
      <c r="C157" s="110">
        <v>0.39800000000000002</v>
      </c>
      <c r="D157" s="110">
        <v>15.577889000000001</v>
      </c>
      <c r="E157" s="110">
        <v>9.9610000000000004E-2</v>
      </c>
      <c r="F157" s="110">
        <v>3.2660000000000002E-2</v>
      </c>
      <c r="G157" s="110">
        <v>0.28688000000000002</v>
      </c>
      <c r="H157" s="110">
        <v>9.7799994000000001E-2</v>
      </c>
      <c r="I157" s="110">
        <v>12.156863</v>
      </c>
      <c r="J157" s="110">
        <v>1.5651823</v>
      </c>
      <c r="K157" s="110">
        <v>91.418000000000006</v>
      </c>
      <c r="L157" s="110">
        <v>0</v>
      </c>
      <c r="M157" s="110">
        <v>0</v>
      </c>
      <c r="N157" s="110">
        <v>0</v>
      </c>
      <c r="O157" s="110">
        <v>0</v>
      </c>
      <c r="P157" s="110">
        <v>0</v>
      </c>
      <c r="Q157" s="110">
        <v>0</v>
      </c>
      <c r="R157" s="110">
        <v>0</v>
      </c>
      <c r="S157" s="110">
        <v>0</v>
      </c>
      <c r="T157" s="110">
        <v>0</v>
      </c>
      <c r="U157" s="110">
        <v>0</v>
      </c>
      <c r="V157" s="110">
        <v>0</v>
      </c>
      <c r="W157" s="110">
        <v>0</v>
      </c>
    </row>
    <row r="158" spans="1:23" hidden="1">
      <c r="A158" s="110" t="str">
        <v>1707.TW</v>
      </c>
      <c r="B158" s="110">
        <v>9.59</v>
      </c>
      <c r="C158" s="110">
        <v>0.42099999999999999</v>
      </c>
      <c r="D158" s="110">
        <v>13.50211</v>
      </c>
      <c r="E158" s="110">
        <v>0.18809000000000001</v>
      </c>
      <c r="F158" s="110">
        <v>0.102110006</v>
      </c>
      <c r="G158" s="110">
        <v>0.80259999999999998</v>
      </c>
      <c r="H158" s="110">
        <v>0.25694</v>
      </c>
      <c r="I158" s="110">
        <v>16.684045999999999</v>
      </c>
      <c r="J158" s="110">
        <v>2.3753320000000002</v>
      </c>
      <c r="K158" s="110">
        <v>71.795000000000002</v>
      </c>
      <c r="L158" s="110">
        <v>0</v>
      </c>
      <c r="M158" s="110">
        <v>0</v>
      </c>
      <c r="N158" s="110">
        <v>0</v>
      </c>
      <c r="O158" s="110">
        <v>0</v>
      </c>
      <c r="P158" s="110">
        <v>0</v>
      </c>
      <c r="Q158" s="110">
        <v>0</v>
      </c>
      <c r="R158" s="110">
        <v>0</v>
      </c>
      <c r="S158" s="110">
        <v>0</v>
      </c>
      <c r="T158" s="110">
        <v>0</v>
      </c>
      <c r="U158" s="110">
        <v>0</v>
      </c>
      <c r="V158" s="110">
        <v>0</v>
      </c>
      <c r="W158" s="110">
        <v>0</v>
      </c>
    </row>
    <row r="159" spans="1:23">
      <c r="A159" s="110" t="str">
        <v>1708.TW</v>
      </c>
      <c r="B159" s="110">
        <v>1.32</v>
      </c>
      <c r="C159" s="110">
        <v>0.45100000000000001</v>
      </c>
      <c r="D159" s="110">
        <v>0</v>
      </c>
      <c r="E159" s="110">
        <v>-4.2199999999999998E-3</v>
      </c>
      <c r="F159" s="110">
        <v>9.7599999999999996E-3</v>
      </c>
      <c r="G159" s="110">
        <v>0.1462</v>
      </c>
      <c r="H159" s="110">
        <v>0.16433</v>
      </c>
      <c r="I159" s="110">
        <v>26.704543999999999</v>
      </c>
      <c r="J159" s="110">
        <v>1.3786764</v>
      </c>
      <c r="K159" s="110">
        <v>23.611000000000001</v>
      </c>
      <c r="L159" s="110">
        <v>0</v>
      </c>
      <c r="M159" s="110">
        <v>0</v>
      </c>
      <c r="N159" s="110">
        <v>0</v>
      </c>
      <c r="O159" s="110">
        <v>0</v>
      </c>
      <c r="P159" s="110">
        <v>0</v>
      </c>
      <c r="Q159" s="110">
        <v>0</v>
      </c>
      <c r="R159" s="110">
        <v>0</v>
      </c>
      <c r="S159" s="110">
        <v>0</v>
      </c>
      <c r="T159" s="110">
        <v>0</v>
      </c>
      <c r="U159" s="110">
        <v>0</v>
      </c>
      <c r="V159" s="110">
        <v>0</v>
      </c>
      <c r="W159" s="110">
        <v>0</v>
      </c>
    </row>
    <row r="160" spans="1:23">
      <c r="A160" s="110" t="str">
        <v>1709.TW</v>
      </c>
      <c r="B160" s="110">
        <v>1.07</v>
      </c>
      <c r="C160" s="110">
        <v>0.47199999999999998</v>
      </c>
      <c r="D160" s="110">
        <v>0</v>
      </c>
      <c r="E160" s="110">
        <v>4.9000002000000001E-2</v>
      </c>
      <c r="F160" s="110">
        <v>2.138E-2</v>
      </c>
      <c r="G160" s="110">
        <v>0.122530006</v>
      </c>
      <c r="H160" s="110">
        <v>3.7650000000000003E-2</v>
      </c>
      <c r="I160" s="110">
        <v>19.252337000000001</v>
      </c>
      <c r="J160" s="110">
        <v>1.2305855000000001</v>
      </c>
      <c r="K160" s="110">
        <v>19.774000000000001</v>
      </c>
      <c r="L160" s="110">
        <v>0</v>
      </c>
      <c r="M160" s="110">
        <v>0</v>
      </c>
      <c r="N160" s="110">
        <v>0</v>
      </c>
      <c r="O160" s="110">
        <v>0</v>
      </c>
      <c r="P160" s="110">
        <v>0</v>
      </c>
      <c r="Q160" s="110">
        <v>0</v>
      </c>
      <c r="R160" s="110">
        <v>0</v>
      </c>
      <c r="S160" s="110">
        <v>0</v>
      </c>
      <c r="T160" s="110">
        <v>0</v>
      </c>
      <c r="U160" s="110">
        <v>0</v>
      </c>
      <c r="V160" s="110">
        <v>0</v>
      </c>
      <c r="W160" s="110">
        <v>0</v>
      </c>
    </row>
    <row r="161" spans="1:23" hidden="1">
      <c r="A161" s="110" t="str">
        <v>1710.TW</v>
      </c>
      <c r="B161" s="110">
        <v>-0.39</v>
      </c>
      <c r="C161" s="110">
        <v>0.84599999999999997</v>
      </c>
      <c r="D161" s="110">
        <v>72.5</v>
      </c>
      <c r="E161" s="110">
        <v>-5.2040000000000003E-2</v>
      </c>
      <c r="F161" s="110">
        <v>-1.059E-2</v>
      </c>
      <c r="G161" s="110">
        <v>2.0539999E-2</v>
      </c>
      <c r="H161" s="110">
        <v>-4.6499999999999996E-3</v>
      </c>
      <c r="I161" s="110">
        <v>0</v>
      </c>
      <c r="J161" s="110">
        <v>1.2616924</v>
      </c>
      <c r="K161" s="110">
        <v>23.664999999999999</v>
      </c>
      <c r="L161" s="110">
        <v>0</v>
      </c>
      <c r="M161" s="110">
        <v>0</v>
      </c>
      <c r="N161" s="110">
        <v>0</v>
      </c>
      <c r="O161" s="110">
        <v>0</v>
      </c>
      <c r="P161" s="110">
        <v>0</v>
      </c>
      <c r="Q161" s="110">
        <v>0</v>
      </c>
      <c r="R161" s="110">
        <v>0</v>
      </c>
      <c r="S161" s="110">
        <v>0</v>
      </c>
      <c r="T161" s="110">
        <v>0</v>
      </c>
      <c r="U161" s="110">
        <v>0</v>
      </c>
      <c r="V161" s="110">
        <v>0</v>
      </c>
      <c r="W161" s="110">
        <v>0</v>
      </c>
    </row>
    <row r="162" spans="1:23" hidden="1">
      <c r="A162" s="110" t="str">
        <v>1711.TW</v>
      </c>
      <c r="B162" s="110">
        <v>0.16</v>
      </c>
      <c r="C162" s="110">
        <v>0.68100000000000005</v>
      </c>
      <c r="D162" s="110">
        <v>0</v>
      </c>
      <c r="E162" s="110">
        <v>1.089E-2</v>
      </c>
      <c r="F162" s="110">
        <v>4.0099999999999997E-3</v>
      </c>
      <c r="G162" s="110">
        <v>0.20349999999999999</v>
      </c>
      <c r="H162" s="110">
        <v>9.8799999999999999E-3</v>
      </c>
      <c r="I162" s="110">
        <v>122.8125</v>
      </c>
      <c r="J162" s="110">
        <v>1.2899624999999999</v>
      </c>
      <c r="K162" s="110">
        <v>14.352</v>
      </c>
      <c r="L162" s="110">
        <v>0</v>
      </c>
      <c r="M162" s="110">
        <v>0</v>
      </c>
      <c r="N162" s="110">
        <v>0</v>
      </c>
      <c r="O162" s="110">
        <v>0</v>
      </c>
      <c r="P162" s="110">
        <v>0</v>
      </c>
      <c r="Q162" s="110">
        <v>0</v>
      </c>
      <c r="R162" s="110">
        <v>0</v>
      </c>
      <c r="S162" s="110">
        <v>0</v>
      </c>
      <c r="T162" s="110">
        <v>0</v>
      </c>
      <c r="U162" s="110">
        <v>0</v>
      </c>
      <c r="V162" s="110">
        <v>0</v>
      </c>
      <c r="W162" s="110">
        <v>0</v>
      </c>
    </row>
    <row r="163" spans="1:23">
      <c r="A163" s="110" t="str">
        <v>1712.TW</v>
      </c>
      <c r="B163" s="110">
        <v>2.5499999999999998</v>
      </c>
      <c r="C163" s="110">
        <v>0.246</v>
      </c>
      <c r="D163" s="110">
        <v>27.635135999999999</v>
      </c>
      <c r="E163" s="110">
        <v>0.12275999999999999</v>
      </c>
      <c r="F163" s="110">
        <v>5.21E-2</v>
      </c>
      <c r="G163" s="110">
        <v>0.27205000000000001</v>
      </c>
      <c r="H163" s="110">
        <v>6.5140000000000003E-2</v>
      </c>
      <c r="I163" s="110">
        <v>16.039217000000001</v>
      </c>
      <c r="J163" s="110">
        <v>2.0225499</v>
      </c>
      <c r="K163" s="110">
        <v>45.453000000000003</v>
      </c>
      <c r="L163" s="110">
        <v>0</v>
      </c>
      <c r="M163" s="110">
        <v>0</v>
      </c>
      <c r="N163" s="110">
        <v>0</v>
      </c>
      <c r="O163" s="110">
        <v>0</v>
      </c>
      <c r="P163" s="110">
        <v>0</v>
      </c>
      <c r="Q163" s="110">
        <v>0</v>
      </c>
      <c r="R163" s="110">
        <v>0</v>
      </c>
      <c r="S163" s="110">
        <v>0</v>
      </c>
      <c r="T163" s="110">
        <v>0</v>
      </c>
      <c r="U163" s="110">
        <v>0</v>
      </c>
      <c r="V163" s="110">
        <v>0</v>
      </c>
      <c r="W163" s="110">
        <v>0</v>
      </c>
    </row>
    <row r="164" spans="1:23" hidden="1">
      <c r="A164" s="110" t="str">
        <v>1713.TW</v>
      </c>
      <c r="B164" s="110">
        <v>2.13</v>
      </c>
      <c r="C164" s="110">
        <v>9.9000000000000005E-2</v>
      </c>
      <c r="D164" s="110">
        <v>0</v>
      </c>
      <c r="E164" s="110">
        <v>0.14185001</v>
      </c>
      <c r="F164" s="110">
        <v>-1.171E-2</v>
      </c>
      <c r="G164" s="110">
        <v>5.1269996999999998E-2</v>
      </c>
      <c r="H164" s="110">
        <v>-0.16829</v>
      </c>
      <c r="I164" s="110">
        <v>22.629107000000001</v>
      </c>
      <c r="J164" s="110">
        <v>2.6171471999999998</v>
      </c>
      <c r="K164" s="110">
        <v>2.97</v>
      </c>
      <c r="L164" s="110">
        <v>0</v>
      </c>
      <c r="M164" s="110">
        <v>0</v>
      </c>
      <c r="N164" s="110">
        <v>0</v>
      </c>
      <c r="O164" s="110">
        <v>0</v>
      </c>
      <c r="P164" s="110">
        <v>0</v>
      </c>
      <c r="Q164" s="110">
        <v>0</v>
      </c>
      <c r="R164" s="110">
        <v>0</v>
      </c>
      <c r="S164" s="110">
        <v>0</v>
      </c>
      <c r="T164" s="110">
        <v>0</v>
      </c>
      <c r="U164" s="110">
        <v>0</v>
      </c>
      <c r="V164" s="110">
        <v>0</v>
      </c>
      <c r="W164" s="110">
        <v>0</v>
      </c>
    </row>
    <row r="165" spans="1:23" hidden="1">
      <c r="A165" s="110" t="str">
        <v>1714.TW</v>
      </c>
      <c r="B165" s="110">
        <v>0.74</v>
      </c>
      <c r="C165" s="110">
        <v>0.51100000000000001</v>
      </c>
      <c r="D165" s="110">
        <v>0</v>
      </c>
      <c r="E165" s="110">
        <v>5.3990003000000002E-2</v>
      </c>
      <c r="F165" s="110">
        <v>2.1089999000000002E-2</v>
      </c>
      <c r="G165" s="110">
        <v>9.4440006000000007E-2</v>
      </c>
      <c r="H165" s="110">
        <v>4.6260000000000003E-2</v>
      </c>
      <c r="I165" s="110">
        <v>13.270269000000001</v>
      </c>
      <c r="J165" s="110">
        <v>0.81358739999999996</v>
      </c>
      <c r="K165" s="110">
        <v>20.158000000000001</v>
      </c>
      <c r="L165" s="110">
        <v>0</v>
      </c>
      <c r="M165" s="110">
        <v>0</v>
      </c>
      <c r="N165" s="110">
        <v>0</v>
      </c>
      <c r="O165" s="110">
        <v>0</v>
      </c>
      <c r="P165" s="110">
        <v>0</v>
      </c>
      <c r="Q165" s="110">
        <v>0</v>
      </c>
      <c r="R165" s="110">
        <v>0</v>
      </c>
      <c r="S165" s="110">
        <v>0</v>
      </c>
      <c r="T165" s="110">
        <v>0</v>
      </c>
      <c r="U165" s="110">
        <v>0</v>
      </c>
      <c r="V165" s="110">
        <v>0</v>
      </c>
      <c r="W165" s="110">
        <v>0</v>
      </c>
    </row>
    <row r="166" spans="1:23">
      <c r="A166" s="110" t="str">
        <v>1717.TW</v>
      </c>
      <c r="B166" s="110">
        <v>1.53</v>
      </c>
      <c r="C166" s="110">
        <v>0</v>
      </c>
      <c r="D166" s="110">
        <v>20.324674999999999</v>
      </c>
      <c r="E166" s="110">
        <v>7.281E-2</v>
      </c>
      <c r="F166" s="110">
        <v>2.4109999999999999E-2</v>
      </c>
      <c r="G166" s="110">
        <v>0.20051000999999999</v>
      </c>
      <c r="H166" s="110">
        <v>6.0819999999999999E-2</v>
      </c>
      <c r="I166" s="110">
        <v>20.457515999999998</v>
      </c>
      <c r="J166" s="110">
        <v>1.4372962</v>
      </c>
      <c r="K166" s="110">
        <v>36.149000000000001</v>
      </c>
      <c r="L166" s="110">
        <v>0</v>
      </c>
      <c r="M166" s="110">
        <v>0</v>
      </c>
      <c r="N166" s="110">
        <v>0</v>
      </c>
      <c r="O166" s="110">
        <v>0</v>
      </c>
      <c r="P166" s="110">
        <v>0</v>
      </c>
      <c r="Q166" s="110">
        <v>0</v>
      </c>
      <c r="R166" s="110">
        <v>0</v>
      </c>
      <c r="S166" s="110">
        <v>0</v>
      </c>
      <c r="T166" s="110">
        <v>0</v>
      </c>
      <c r="U166" s="110">
        <v>0</v>
      </c>
      <c r="V166" s="110">
        <v>0</v>
      </c>
      <c r="W166" s="110">
        <v>0</v>
      </c>
    </row>
    <row r="167" spans="1:23">
      <c r="A167" s="110" t="str">
        <v>1718.TW</v>
      </c>
      <c r="B167" s="110">
        <v>-0.83</v>
      </c>
      <c r="C167" s="110">
        <v>0</v>
      </c>
      <c r="D167" s="110">
        <v>0</v>
      </c>
      <c r="E167" s="110">
        <v>5.7779997999999999E-2</v>
      </c>
      <c r="F167" s="110">
        <v>1.286E-2</v>
      </c>
      <c r="G167" s="110">
        <v>0.72163003999999997</v>
      </c>
      <c r="H167" s="110">
        <v>0.54056000000000004</v>
      </c>
      <c r="I167" s="110">
        <v>0</v>
      </c>
      <c r="J167" s="110">
        <v>0.41763460000000002</v>
      </c>
      <c r="K167" s="110">
        <v>30.687999999999999</v>
      </c>
      <c r="L167" s="110">
        <v>0</v>
      </c>
      <c r="M167" s="110">
        <v>0</v>
      </c>
      <c r="N167" s="110">
        <v>0</v>
      </c>
      <c r="O167" s="110">
        <v>0</v>
      </c>
      <c r="P167" s="110">
        <v>0</v>
      </c>
      <c r="Q167" s="110">
        <v>0</v>
      </c>
      <c r="R167" s="110">
        <v>0</v>
      </c>
      <c r="S167" s="110">
        <v>0</v>
      </c>
      <c r="T167" s="110">
        <v>0</v>
      </c>
      <c r="U167" s="110">
        <v>0</v>
      </c>
      <c r="V167" s="110">
        <v>0</v>
      </c>
      <c r="W167" s="110">
        <v>0</v>
      </c>
    </row>
    <row r="168" spans="1:23" hidden="1">
      <c r="A168" s="110" t="str">
        <v>1720.TW</v>
      </c>
      <c r="B168" s="110">
        <v>4.74</v>
      </c>
      <c r="C168" s="110">
        <v>0.14299999999999999</v>
      </c>
      <c r="D168" s="110">
        <v>13.955823000000001</v>
      </c>
      <c r="E168" s="110">
        <v>0.14871000000000001</v>
      </c>
      <c r="F168" s="110">
        <v>7.1059999999999998E-2</v>
      </c>
      <c r="G168" s="110">
        <v>0.43678</v>
      </c>
      <c r="H168" s="110">
        <v>0.19281000000000001</v>
      </c>
      <c r="I168" s="110">
        <v>14.662447999999999</v>
      </c>
      <c r="J168" s="110">
        <v>2.3436973000000001</v>
      </c>
      <c r="K168" s="110">
        <v>34.917999999999999</v>
      </c>
      <c r="L168" s="110">
        <v>0</v>
      </c>
      <c r="M168" s="110">
        <v>0</v>
      </c>
      <c r="N168" s="110">
        <v>0</v>
      </c>
      <c r="O168" s="110">
        <v>0</v>
      </c>
      <c r="P168" s="110">
        <v>0</v>
      </c>
      <c r="Q168" s="110">
        <v>0</v>
      </c>
      <c r="R168" s="110">
        <v>0</v>
      </c>
      <c r="S168" s="110">
        <v>0</v>
      </c>
      <c r="T168" s="110">
        <v>0</v>
      </c>
      <c r="U168" s="110">
        <v>0</v>
      </c>
      <c r="V168" s="110">
        <v>0</v>
      </c>
      <c r="W168" s="110">
        <v>0</v>
      </c>
    </row>
    <row r="169" spans="1:23">
      <c r="A169" s="110" t="str">
        <v>1721.TW</v>
      </c>
      <c r="B169" s="110">
        <v>-1.64</v>
      </c>
      <c r="C169" s="110">
        <v>0.51400000000000001</v>
      </c>
      <c r="D169" s="110">
        <v>0</v>
      </c>
      <c r="E169" s="110">
        <v>-0.123380005</v>
      </c>
      <c r="F169" s="110">
        <v>-4.1100003000000003E-2</v>
      </c>
      <c r="G169" s="110">
        <v>-2.8490000000000001E-2</v>
      </c>
      <c r="H169" s="110">
        <v>-1.7819999E-2</v>
      </c>
      <c r="I169" s="110">
        <v>0</v>
      </c>
      <c r="J169" s="110">
        <v>1.3333333999999999</v>
      </c>
      <c r="K169" s="110">
        <v>11.821999999999999</v>
      </c>
      <c r="L169" s="110">
        <v>0</v>
      </c>
      <c r="M169" s="110">
        <v>0</v>
      </c>
      <c r="N169" s="110">
        <v>0</v>
      </c>
      <c r="O169" s="110">
        <v>0</v>
      </c>
      <c r="P169" s="110">
        <v>0</v>
      </c>
      <c r="Q169" s="110">
        <v>0</v>
      </c>
      <c r="R169" s="110">
        <v>0</v>
      </c>
      <c r="S169" s="110">
        <v>0</v>
      </c>
      <c r="T169" s="110">
        <v>0</v>
      </c>
      <c r="U169" s="110">
        <v>0</v>
      </c>
      <c r="V169" s="110">
        <v>0</v>
      </c>
      <c r="W169" s="110">
        <v>0</v>
      </c>
    </row>
    <row r="170" spans="1:23" hidden="1">
      <c r="A170" s="110" t="str">
        <v>1722.TW</v>
      </c>
      <c r="B170" s="110">
        <v>3.8</v>
      </c>
      <c r="C170" s="110">
        <v>0.42799999999999999</v>
      </c>
      <c r="D170" s="110">
        <v>21.718212000000001</v>
      </c>
      <c r="E170" s="110">
        <v>7.2709999999999997E-2</v>
      </c>
      <c r="F170" s="110">
        <v>2.1240002000000001E-2</v>
      </c>
      <c r="G170" s="110">
        <v>0.27427000000000001</v>
      </c>
      <c r="H170" s="110">
        <v>7.016E-2</v>
      </c>
      <c r="I170" s="110">
        <v>16.631578000000001</v>
      </c>
      <c r="J170" s="110">
        <v>1.1314607999999999</v>
      </c>
      <c r="K170" s="110">
        <v>15.321</v>
      </c>
      <c r="L170" s="110">
        <v>0</v>
      </c>
      <c r="M170" s="110">
        <v>0</v>
      </c>
      <c r="N170" s="110">
        <v>0</v>
      </c>
      <c r="O170" s="110">
        <v>0</v>
      </c>
      <c r="P170" s="110">
        <v>0</v>
      </c>
      <c r="Q170" s="110">
        <v>0</v>
      </c>
      <c r="R170" s="110">
        <v>0</v>
      </c>
      <c r="S170" s="110">
        <v>0</v>
      </c>
      <c r="T170" s="110">
        <v>0</v>
      </c>
      <c r="U170" s="110">
        <v>0</v>
      </c>
      <c r="V170" s="110">
        <v>0</v>
      </c>
      <c r="W170" s="110">
        <v>0</v>
      </c>
    </row>
    <row r="171" spans="1:23" hidden="1">
      <c r="A171" s="110" t="str">
        <v>1723.TW</v>
      </c>
      <c r="B171" s="110">
        <v>5.96</v>
      </c>
      <c r="C171" s="110">
        <v>0.47699999999999998</v>
      </c>
      <c r="D171" s="110">
        <v>18.02233</v>
      </c>
      <c r="E171" s="110">
        <v>0.16455998999999999</v>
      </c>
      <c r="F171" s="110">
        <v>8.0620005999999994E-2</v>
      </c>
      <c r="G171" s="110">
        <v>0.25636998</v>
      </c>
      <c r="H171" s="110">
        <v>0.16047001</v>
      </c>
      <c r="I171" s="110">
        <v>18.959731999999999</v>
      </c>
      <c r="J171" s="110">
        <v>3.1291536999999998</v>
      </c>
      <c r="K171" s="110">
        <v>33.494999999999997</v>
      </c>
      <c r="L171" s="110">
        <v>0</v>
      </c>
      <c r="M171" s="110">
        <v>0</v>
      </c>
      <c r="N171" s="110">
        <v>0</v>
      </c>
      <c r="O171" s="110">
        <v>0</v>
      </c>
      <c r="P171" s="110">
        <v>0</v>
      </c>
      <c r="Q171" s="110">
        <v>0</v>
      </c>
      <c r="R171" s="110">
        <v>0</v>
      </c>
      <c r="S171" s="110">
        <v>0</v>
      </c>
      <c r="T171" s="110">
        <v>0</v>
      </c>
      <c r="U171" s="110">
        <v>0</v>
      </c>
      <c r="V171" s="110">
        <v>0</v>
      </c>
      <c r="W171" s="110">
        <v>0</v>
      </c>
    </row>
    <row r="172" spans="1:23" hidden="1">
      <c r="A172" s="110" t="str">
        <v>1725.TW</v>
      </c>
      <c r="B172" s="110">
        <v>1.24</v>
      </c>
      <c r="C172" s="110">
        <v>0.59899999999999998</v>
      </c>
      <c r="D172" s="110">
        <v>0</v>
      </c>
      <c r="E172" s="110">
        <v>4.5739996999999998E-2</v>
      </c>
      <c r="F172" s="110">
        <v>1.3780001E-2</v>
      </c>
      <c r="G172" s="110">
        <v>5.0560000000000001E-2</v>
      </c>
      <c r="H172" s="110">
        <v>1.8079999999999999E-2</v>
      </c>
      <c r="I172" s="110">
        <v>37.5</v>
      </c>
      <c r="J172" s="110">
        <v>1.8437015999999999</v>
      </c>
      <c r="K172" s="110">
        <v>41.234999999999999</v>
      </c>
      <c r="L172" s="110">
        <v>0</v>
      </c>
      <c r="M172" s="110">
        <v>0</v>
      </c>
      <c r="N172" s="110">
        <v>0</v>
      </c>
      <c r="O172" s="110">
        <v>0</v>
      </c>
      <c r="P172" s="110">
        <v>0</v>
      </c>
      <c r="Q172" s="110">
        <v>0</v>
      </c>
      <c r="R172" s="110">
        <v>0</v>
      </c>
      <c r="S172" s="110">
        <v>0</v>
      </c>
      <c r="T172" s="110">
        <v>0</v>
      </c>
      <c r="U172" s="110">
        <v>0</v>
      </c>
      <c r="V172" s="110">
        <v>0</v>
      </c>
      <c r="W172" s="110">
        <v>0</v>
      </c>
    </row>
    <row r="173" spans="1:23" hidden="1">
      <c r="A173" s="110" t="str">
        <v>1726.TW</v>
      </c>
      <c r="B173" s="110">
        <v>5.09</v>
      </c>
      <c r="C173" s="110">
        <v>0</v>
      </c>
      <c r="D173" s="110">
        <v>0</v>
      </c>
      <c r="E173" s="110">
        <v>8.5870000000000002E-2</v>
      </c>
      <c r="F173" s="110">
        <v>5.1400000000000001E-2</v>
      </c>
      <c r="G173" s="110">
        <v>0.25011</v>
      </c>
      <c r="H173" s="110">
        <v>0.10131999999999999</v>
      </c>
      <c r="I173" s="110">
        <v>16.20825</v>
      </c>
      <c r="J173" s="110">
        <v>1.3666180000000001</v>
      </c>
      <c r="K173" s="110">
        <v>57.731000000000002</v>
      </c>
      <c r="L173" s="110">
        <v>0</v>
      </c>
      <c r="M173" s="110">
        <v>0</v>
      </c>
      <c r="N173" s="110">
        <v>0</v>
      </c>
      <c r="O173" s="110">
        <v>0</v>
      </c>
      <c r="P173" s="110">
        <v>0</v>
      </c>
      <c r="Q173" s="110">
        <v>0</v>
      </c>
      <c r="R173" s="110">
        <v>0</v>
      </c>
      <c r="S173" s="110">
        <v>0</v>
      </c>
      <c r="T173" s="110">
        <v>0</v>
      </c>
      <c r="U173" s="110">
        <v>0</v>
      </c>
      <c r="V173" s="110">
        <v>0</v>
      </c>
      <c r="W173" s="110">
        <v>0</v>
      </c>
    </row>
    <row r="174" spans="1:23" hidden="1">
      <c r="A174" s="110" t="str">
        <v>1727.TW</v>
      </c>
      <c r="B174" s="110">
        <v>0.16</v>
      </c>
      <c r="C174" s="110">
        <v>0.82399999999999995</v>
      </c>
      <c r="D174" s="110">
        <v>0</v>
      </c>
      <c r="E174" s="110">
        <v>1.09399995E-2</v>
      </c>
      <c r="F174" s="110">
        <v>6.7000003999999997E-4</v>
      </c>
      <c r="G174" s="110">
        <v>0.11178</v>
      </c>
      <c r="H174" s="110">
        <v>-2.5190001E-2</v>
      </c>
      <c r="I174" s="110">
        <v>181.25</v>
      </c>
      <c r="J174" s="110">
        <v>1.8660318</v>
      </c>
      <c r="K174" s="110">
        <v>15.227</v>
      </c>
      <c r="L174" s="110">
        <v>0</v>
      </c>
      <c r="M174" s="110">
        <v>0</v>
      </c>
      <c r="N174" s="110">
        <v>0</v>
      </c>
      <c r="O174" s="110">
        <v>0</v>
      </c>
      <c r="P174" s="110">
        <v>0</v>
      </c>
      <c r="Q174" s="110">
        <v>0</v>
      </c>
      <c r="R174" s="110">
        <v>0</v>
      </c>
      <c r="S174" s="110">
        <v>0</v>
      </c>
      <c r="T174" s="110">
        <v>0</v>
      </c>
      <c r="U174" s="110">
        <v>0</v>
      </c>
      <c r="V174" s="110">
        <v>0</v>
      </c>
      <c r="W174" s="110">
        <v>0</v>
      </c>
    </row>
    <row r="175" spans="1:23">
      <c r="A175" s="110" t="str">
        <v>1730.TW</v>
      </c>
      <c r="B175" s="110">
        <v>3.31</v>
      </c>
      <c r="C175" s="110">
        <v>0.27900000000000003</v>
      </c>
      <c r="D175" s="110">
        <v>0</v>
      </c>
      <c r="E175" s="110">
        <v>0.13383001</v>
      </c>
      <c r="F175" s="110">
        <v>7.3139999999999997E-2</v>
      </c>
      <c r="G175" s="110">
        <v>0.47397998000000002</v>
      </c>
      <c r="H175" s="110">
        <v>0.11521000000000001</v>
      </c>
      <c r="I175" s="110">
        <v>17.069486999999999</v>
      </c>
      <c r="J175" s="110">
        <v>1.9425152999999999</v>
      </c>
      <c r="K175" s="110">
        <v>41.374000000000002</v>
      </c>
      <c r="L175" s="110">
        <v>0</v>
      </c>
      <c r="M175" s="110">
        <v>0</v>
      </c>
      <c r="N175" s="110">
        <v>0</v>
      </c>
      <c r="O175" s="110">
        <v>0</v>
      </c>
      <c r="P175" s="110">
        <v>0</v>
      </c>
      <c r="Q175" s="110">
        <v>0</v>
      </c>
      <c r="R175" s="110">
        <v>0</v>
      </c>
      <c r="S175" s="110">
        <v>0</v>
      </c>
      <c r="T175" s="110">
        <v>0</v>
      </c>
      <c r="U175" s="110">
        <v>0</v>
      </c>
      <c r="V175" s="110">
        <v>0</v>
      </c>
      <c r="W175" s="110">
        <v>0</v>
      </c>
    </row>
    <row r="176" spans="1:23" hidden="1">
      <c r="A176" s="110" t="str">
        <v>1731.TW</v>
      </c>
      <c r="B176" s="110">
        <v>1.3</v>
      </c>
      <c r="C176" s="110">
        <v>0.36799999999999999</v>
      </c>
      <c r="D176" s="110">
        <v>22.636361999999998</v>
      </c>
      <c r="E176" s="110">
        <v>8.3830009999999996E-2</v>
      </c>
      <c r="F176" s="110">
        <v>4.5379999999999997E-2</v>
      </c>
      <c r="G176" s="110">
        <v>0.65683997000000005</v>
      </c>
      <c r="H176" s="110">
        <v>0.11251</v>
      </c>
      <c r="I176" s="110">
        <v>19.153846999999999</v>
      </c>
      <c r="J176" s="110">
        <v>1.6245841000000001</v>
      </c>
      <c r="K176" s="110">
        <v>9.7859999999999996</v>
      </c>
      <c r="L176" s="110">
        <v>0</v>
      </c>
      <c r="M176" s="110">
        <v>0</v>
      </c>
      <c r="N176" s="110">
        <v>0</v>
      </c>
      <c r="O176" s="110">
        <v>0</v>
      </c>
      <c r="P176" s="110">
        <v>0</v>
      </c>
      <c r="Q176" s="110">
        <v>0</v>
      </c>
      <c r="R176" s="110">
        <v>0</v>
      </c>
      <c r="S176" s="110">
        <v>0</v>
      </c>
      <c r="T176" s="110">
        <v>0</v>
      </c>
      <c r="U176" s="110">
        <v>0</v>
      </c>
      <c r="V176" s="110">
        <v>0</v>
      </c>
      <c r="W176" s="110">
        <v>0</v>
      </c>
    </row>
    <row r="177" spans="1:23" hidden="1">
      <c r="A177" s="110" t="str">
        <v>1732.TW</v>
      </c>
      <c r="B177" s="110">
        <v>0.02</v>
      </c>
      <c r="C177" s="110">
        <v>0.19900000000000001</v>
      </c>
      <c r="D177" s="110">
        <v>0</v>
      </c>
      <c r="E177" s="110">
        <v>-1.2630000000000001E-2</v>
      </c>
      <c r="F177" s="110">
        <v>-6.7799999999999996E-3</v>
      </c>
      <c r="G177" s="110">
        <v>0.38838001999999999</v>
      </c>
      <c r="H177" s="110">
        <v>-2.4389998999999999E-2</v>
      </c>
      <c r="I177" s="110">
        <v>1455</v>
      </c>
      <c r="J177" s="110">
        <v>2.5898897999999999</v>
      </c>
      <c r="K177" s="110">
        <v>13.058999999999999</v>
      </c>
      <c r="L177" s="110">
        <v>0</v>
      </c>
      <c r="M177" s="110">
        <v>0</v>
      </c>
      <c r="N177" s="110">
        <v>0</v>
      </c>
      <c r="O177" s="110">
        <v>0</v>
      </c>
      <c r="P177" s="110">
        <v>0</v>
      </c>
      <c r="Q177" s="110">
        <v>0</v>
      </c>
      <c r="R177" s="110">
        <v>0</v>
      </c>
      <c r="S177" s="110">
        <v>0</v>
      </c>
      <c r="T177" s="110">
        <v>0</v>
      </c>
      <c r="U177" s="110">
        <v>0</v>
      </c>
      <c r="V177" s="110">
        <v>0</v>
      </c>
      <c r="W177" s="110">
        <v>0</v>
      </c>
    </row>
    <row r="178" spans="1:23" hidden="1">
      <c r="A178" s="110" t="str">
        <v>1733.TW</v>
      </c>
      <c r="B178" s="110">
        <v>1.08</v>
      </c>
      <c r="C178" s="110">
        <v>0.42099999999999999</v>
      </c>
      <c r="D178" s="110">
        <v>17.25131</v>
      </c>
      <c r="E178" s="110">
        <v>6.4019999999999994E-2</v>
      </c>
      <c r="F178" s="110">
        <v>3.6819999999999999E-2</v>
      </c>
      <c r="G178" s="110">
        <v>0.31679000000000002</v>
      </c>
      <c r="H178" s="110">
        <v>9.3439995999999997E-2</v>
      </c>
      <c r="I178" s="110">
        <v>30.509257999999999</v>
      </c>
      <c r="J178" s="110">
        <v>1.8333056000000001</v>
      </c>
      <c r="K178" s="110">
        <v>16.774000000000001</v>
      </c>
      <c r="L178" s="110">
        <v>0</v>
      </c>
      <c r="M178" s="110">
        <v>0</v>
      </c>
      <c r="N178" s="110">
        <v>0</v>
      </c>
      <c r="O178" s="110">
        <v>0</v>
      </c>
      <c r="P178" s="110">
        <v>0</v>
      </c>
      <c r="Q178" s="110">
        <v>0</v>
      </c>
      <c r="R178" s="110">
        <v>0</v>
      </c>
      <c r="S178" s="110">
        <v>0</v>
      </c>
      <c r="T178" s="110">
        <v>0</v>
      </c>
      <c r="U178" s="110">
        <v>0</v>
      </c>
      <c r="V178" s="110">
        <v>0</v>
      </c>
      <c r="W178" s="110">
        <v>0</v>
      </c>
    </row>
    <row r="179" spans="1:23" hidden="1">
      <c r="A179" s="110" t="str">
        <v>1734.TW</v>
      </c>
      <c r="B179" s="110">
        <v>2.41</v>
      </c>
      <c r="C179" s="110">
        <v>0.67400000000000004</v>
      </c>
      <c r="D179" s="110">
        <v>0</v>
      </c>
      <c r="E179" s="110">
        <v>0.10786999999999999</v>
      </c>
      <c r="F179" s="110">
        <v>2.9020000000000001E-2</v>
      </c>
      <c r="G179" s="110">
        <v>0.36919999999999997</v>
      </c>
      <c r="H179" s="110">
        <v>0.15303998999999999</v>
      </c>
      <c r="I179" s="110">
        <v>15.248962000000001</v>
      </c>
      <c r="J179" s="110">
        <v>1.98939</v>
      </c>
      <c r="K179" s="110">
        <v>17.666</v>
      </c>
      <c r="L179" s="110">
        <v>0</v>
      </c>
      <c r="M179" s="110">
        <v>0</v>
      </c>
      <c r="N179" s="110">
        <v>0</v>
      </c>
      <c r="O179" s="110">
        <v>0</v>
      </c>
      <c r="P179" s="110">
        <v>0</v>
      </c>
      <c r="Q179" s="110">
        <v>0</v>
      </c>
      <c r="R179" s="110">
        <v>0</v>
      </c>
      <c r="S179" s="110">
        <v>0</v>
      </c>
      <c r="T179" s="110">
        <v>0</v>
      </c>
      <c r="U179" s="110">
        <v>0</v>
      </c>
      <c r="V179" s="110">
        <v>0</v>
      </c>
      <c r="W179" s="110">
        <v>0</v>
      </c>
    </row>
    <row r="180" spans="1:23" hidden="1">
      <c r="A180" s="110" t="str">
        <v>1735.TW</v>
      </c>
      <c r="B180" s="110">
        <v>0.84</v>
      </c>
      <c r="C180" s="110">
        <v>0.217</v>
      </c>
      <c r="D180" s="110">
        <v>20.465116999999999</v>
      </c>
      <c r="E180" s="110">
        <v>5.0259999999999999E-2</v>
      </c>
      <c r="F180" s="110">
        <v>1.711E-2</v>
      </c>
      <c r="G180" s="110">
        <v>0.18579000000000001</v>
      </c>
      <c r="H180" s="110">
        <v>5.9880000000000003E-2</v>
      </c>
      <c r="I180" s="110">
        <v>20.952380999999999</v>
      </c>
      <c r="J180" s="110">
        <v>1.1679607999999999</v>
      </c>
      <c r="K180" s="110">
        <v>23.821000000000002</v>
      </c>
      <c r="L180" s="110">
        <v>0</v>
      </c>
      <c r="M180" s="110">
        <v>0</v>
      </c>
      <c r="N180" s="110">
        <v>0</v>
      </c>
      <c r="O180" s="110">
        <v>0</v>
      </c>
      <c r="P180" s="110">
        <v>0</v>
      </c>
      <c r="Q180" s="110">
        <v>0</v>
      </c>
      <c r="R180" s="110">
        <v>0</v>
      </c>
      <c r="S180" s="110">
        <v>0</v>
      </c>
      <c r="T180" s="110">
        <v>0</v>
      </c>
      <c r="U180" s="110">
        <v>0</v>
      </c>
      <c r="V180" s="110">
        <v>0</v>
      </c>
      <c r="W180" s="110">
        <v>0</v>
      </c>
    </row>
    <row r="181" spans="1:23" hidden="1">
      <c r="A181" s="110" t="str">
        <v>1736.TW</v>
      </c>
      <c r="B181" s="110">
        <v>4.0199999999999996</v>
      </c>
      <c r="C181" s="110">
        <v>0</v>
      </c>
      <c r="D181" s="110">
        <v>29.288136000000002</v>
      </c>
      <c r="E181" s="110">
        <v>0.13340001000000001</v>
      </c>
      <c r="F181" s="110">
        <v>2.6370000000000001E-2</v>
      </c>
      <c r="G181" s="110">
        <v>0.4909</v>
      </c>
      <c r="H181" s="110">
        <v>-4.1339997000000003E-2</v>
      </c>
      <c r="I181" s="110">
        <v>21.492538</v>
      </c>
      <c r="J181" s="110">
        <v>2.750016</v>
      </c>
      <c r="K181" s="110">
        <v>129.20599999999999</v>
      </c>
      <c r="L181" s="110">
        <v>0</v>
      </c>
      <c r="M181" s="110">
        <v>0</v>
      </c>
      <c r="N181" s="110">
        <v>0</v>
      </c>
      <c r="O181" s="110">
        <v>0</v>
      </c>
      <c r="P181" s="110">
        <v>0</v>
      </c>
      <c r="Q181" s="110">
        <v>0</v>
      </c>
      <c r="R181" s="110">
        <v>0</v>
      </c>
      <c r="S181" s="110">
        <v>0</v>
      </c>
      <c r="T181" s="110">
        <v>0</v>
      </c>
      <c r="U181" s="110">
        <v>0</v>
      </c>
      <c r="V181" s="110">
        <v>0</v>
      </c>
      <c r="W181" s="110">
        <v>0</v>
      </c>
    </row>
    <row r="182" spans="1:23" hidden="1">
      <c r="A182" s="110" t="str">
        <v>1737.TW</v>
      </c>
      <c r="B182" s="110">
        <v>1.48</v>
      </c>
      <c r="C182" s="110">
        <v>0</v>
      </c>
      <c r="D182" s="110">
        <v>0</v>
      </c>
      <c r="E182" s="110">
        <v>2.9610000000000001E-2</v>
      </c>
      <c r="F182" s="110">
        <v>2.4979999999999999E-2</v>
      </c>
      <c r="G182" s="110">
        <v>0.17385</v>
      </c>
      <c r="H182" s="110">
        <v>2.9360002E-2</v>
      </c>
      <c r="I182" s="110">
        <v>23.074325999999999</v>
      </c>
      <c r="J182" s="110">
        <v>1.0393524000000001</v>
      </c>
      <c r="K182" s="110">
        <v>36.262999999999998</v>
      </c>
      <c r="L182" s="110">
        <v>0</v>
      </c>
      <c r="M182" s="110">
        <v>0</v>
      </c>
      <c r="N182" s="110">
        <v>0</v>
      </c>
      <c r="O182" s="110">
        <v>0</v>
      </c>
      <c r="P182" s="110">
        <v>0</v>
      </c>
      <c r="Q182" s="110">
        <v>0</v>
      </c>
      <c r="R182" s="110">
        <v>0</v>
      </c>
      <c r="S182" s="110">
        <v>0</v>
      </c>
      <c r="T182" s="110">
        <v>0</v>
      </c>
      <c r="U182" s="110">
        <v>0</v>
      </c>
      <c r="V182" s="110">
        <v>0</v>
      </c>
      <c r="W182" s="110">
        <v>0</v>
      </c>
    </row>
    <row r="183" spans="1:23" hidden="1">
      <c r="A183" s="110" t="str">
        <v>1752.TW</v>
      </c>
      <c r="B183" s="110">
        <v>1.57</v>
      </c>
      <c r="C183" s="110">
        <v>0</v>
      </c>
      <c r="D183" s="110">
        <v>17.275642000000001</v>
      </c>
      <c r="E183" s="110">
        <v>6.7220000000000002E-2</v>
      </c>
      <c r="F183" s="110">
        <v>3.875E-2</v>
      </c>
      <c r="G183" s="110">
        <v>0.34361000000000003</v>
      </c>
      <c r="H183" s="110">
        <v>0.12291000000000001</v>
      </c>
      <c r="I183" s="110">
        <v>34.331209999999999</v>
      </c>
      <c r="J183" s="110">
        <v>2.4481084000000002</v>
      </c>
      <c r="K183" s="110">
        <v>20.838000000000001</v>
      </c>
      <c r="L183" s="110">
        <v>0</v>
      </c>
      <c r="M183" s="110">
        <v>0</v>
      </c>
      <c r="N183" s="110">
        <v>0</v>
      </c>
      <c r="O183" s="110">
        <v>0</v>
      </c>
      <c r="P183" s="110">
        <v>0</v>
      </c>
      <c r="Q183" s="110">
        <v>0</v>
      </c>
      <c r="R183" s="110">
        <v>0</v>
      </c>
      <c r="S183" s="110">
        <v>0</v>
      </c>
      <c r="T183" s="110">
        <v>0</v>
      </c>
      <c r="U183" s="110">
        <v>0</v>
      </c>
      <c r="V183" s="110">
        <v>0</v>
      </c>
      <c r="W183" s="110">
        <v>0</v>
      </c>
    </row>
    <row r="184" spans="1:23" hidden="1">
      <c r="A184" s="110" t="str">
        <v>1760.TW</v>
      </c>
      <c r="B184" s="110">
        <v>1.1499999999999999</v>
      </c>
      <c r="C184" s="110">
        <v>0.24</v>
      </c>
      <c r="D184" s="110">
        <v>20.354906</v>
      </c>
      <c r="E184" s="110">
        <v>3.9419996999999998E-2</v>
      </c>
      <c r="F184" s="110">
        <v>3.0980000000000001E-2</v>
      </c>
      <c r="G184" s="110">
        <v>0.51778000000000002</v>
      </c>
      <c r="H184" s="110">
        <v>0.10813</v>
      </c>
      <c r="I184" s="110">
        <v>84.782610000000005</v>
      </c>
      <c r="J184" s="110">
        <v>4.3741589999999997</v>
      </c>
      <c r="K184" s="110">
        <v>21.949000000000002</v>
      </c>
      <c r="L184" s="110">
        <v>0</v>
      </c>
      <c r="M184" s="110">
        <v>0</v>
      </c>
      <c r="N184" s="110">
        <v>0</v>
      </c>
      <c r="O184" s="110">
        <v>0</v>
      </c>
      <c r="P184" s="110">
        <v>0</v>
      </c>
      <c r="Q184" s="110">
        <v>0</v>
      </c>
      <c r="R184" s="110">
        <v>0</v>
      </c>
      <c r="S184" s="110">
        <v>0</v>
      </c>
      <c r="T184" s="110">
        <v>0</v>
      </c>
      <c r="U184" s="110">
        <v>0</v>
      </c>
      <c r="V184" s="110">
        <v>0</v>
      </c>
      <c r="W184" s="110">
        <v>0</v>
      </c>
    </row>
    <row r="185" spans="1:23">
      <c r="A185" s="110" t="str">
        <v>1762.TW</v>
      </c>
      <c r="B185" s="110">
        <v>1.62</v>
      </c>
      <c r="C185" s="110">
        <v>0</v>
      </c>
      <c r="D185" s="110">
        <v>17.723880000000001</v>
      </c>
      <c r="E185" s="110">
        <v>3.7199999999999997E-2</v>
      </c>
      <c r="F185" s="110">
        <v>1.091E-2</v>
      </c>
      <c r="G185" s="110">
        <v>0.33438997999999998</v>
      </c>
      <c r="H185" s="110">
        <v>5.6929998000000002E-2</v>
      </c>
      <c r="I185" s="110">
        <v>29.320988</v>
      </c>
      <c r="J185" s="110">
        <v>1.0960103999999999</v>
      </c>
      <c r="K185" s="110">
        <v>20.251000000000001</v>
      </c>
      <c r="L185" s="110">
        <v>0</v>
      </c>
      <c r="M185" s="110">
        <v>0</v>
      </c>
      <c r="N185" s="110">
        <v>0</v>
      </c>
      <c r="O185" s="110">
        <v>0</v>
      </c>
      <c r="P185" s="110">
        <v>0</v>
      </c>
      <c r="Q185" s="110">
        <v>0</v>
      </c>
      <c r="R185" s="110">
        <v>0</v>
      </c>
      <c r="S185" s="110">
        <v>0</v>
      </c>
      <c r="T185" s="110">
        <v>0</v>
      </c>
      <c r="U185" s="110">
        <v>0</v>
      </c>
      <c r="V185" s="110">
        <v>0</v>
      </c>
      <c r="W185" s="110">
        <v>0</v>
      </c>
    </row>
    <row r="186" spans="1:23">
      <c r="A186" s="110" t="str">
        <v>1773.TW</v>
      </c>
      <c r="B186" s="110">
        <v>6.43</v>
      </c>
      <c r="C186" s="110">
        <v>0.81200000000000006</v>
      </c>
      <c r="D186" s="110">
        <v>0</v>
      </c>
      <c r="E186" s="110">
        <v>0.18856001</v>
      </c>
      <c r="F186" s="110">
        <v>8.2129999999999995E-2</v>
      </c>
      <c r="G186" s="110">
        <v>0.32027</v>
      </c>
      <c r="H186" s="110">
        <v>0.19601999000000001</v>
      </c>
      <c r="I186" s="110">
        <v>25.427682999999998</v>
      </c>
      <c r="J186" s="110">
        <v>4.6958469999999997</v>
      </c>
      <c r="K186" s="110">
        <v>39.411999999999999</v>
      </c>
      <c r="L186" s="110">
        <v>0</v>
      </c>
      <c r="M186" s="110">
        <v>0</v>
      </c>
      <c r="N186" s="110">
        <v>0</v>
      </c>
      <c r="O186" s="110">
        <v>0</v>
      </c>
      <c r="P186" s="110">
        <v>0</v>
      </c>
      <c r="Q186" s="110">
        <v>0</v>
      </c>
      <c r="R186" s="110">
        <v>0</v>
      </c>
      <c r="S186" s="110">
        <v>0</v>
      </c>
      <c r="T186" s="110">
        <v>0</v>
      </c>
      <c r="U186" s="110">
        <v>0</v>
      </c>
      <c r="V186" s="110">
        <v>0</v>
      </c>
      <c r="W186" s="110">
        <v>0</v>
      </c>
    </row>
    <row r="187" spans="1:23">
      <c r="A187" s="110" t="str">
        <v>1776.TW</v>
      </c>
      <c r="B187" s="110">
        <v>0.55000000000000004</v>
      </c>
      <c r="C187" s="110">
        <v>0.191</v>
      </c>
      <c r="D187" s="110">
        <v>14.335938000000001</v>
      </c>
      <c r="E187" s="110">
        <v>2.8490000000000001E-2</v>
      </c>
      <c r="F187" s="110">
        <v>4.4600000000000004E-3</v>
      </c>
      <c r="G187" s="110">
        <v>0.15237999999999999</v>
      </c>
      <c r="H187" s="110">
        <v>5.9359997999999997E-2</v>
      </c>
      <c r="I187" s="110">
        <v>33.363636</v>
      </c>
      <c r="J187" s="110">
        <v>1.253244</v>
      </c>
      <c r="K187" s="110">
        <v>18.189</v>
      </c>
      <c r="L187" s="110">
        <v>0</v>
      </c>
      <c r="M187" s="110">
        <v>0</v>
      </c>
      <c r="N187" s="110">
        <v>0</v>
      </c>
      <c r="O187" s="110">
        <v>0</v>
      </c>
      <c r="P187" s="110">
        <v>0</v>
      </c>
      <c r="Q187" s="110">
        <v>0</v>
      </c>
      <c r="R187" s="110">
        <v>0</v>
      </c>
      <c r="S187" s="110">
        <v>0</v>
      </c>
      <c r="T187" s="110">
        <v>0</v>
      </c>
      <c r="U187" s="110">
        <v>0</v>
      </c>
      <c r="V187" s="110">
        <v>0</v>
      </c>
      <c r="W187" s="110">
        <v>0</v>
      </c>
    </row>
    <row r="188" spans="1:23" hidden="1">
      <c r="A188" s="110" t="str">
        <v>1783.TW</v>
      </c>
      <c r="B188" s="110">
        <v>1.65</v>
      </c>
      <c r="C188" s="110">
        <v>0</v>
      </c>
      <c r="D188" s="110">
        <v>0</v>
      </c>
      <c r="E188" s="110">
        <v>0.11108</v>
      </c>
      <c r="F188" s="110">
        <v>5.7750000000000003E-2</v>
      </c>
      <c r="G188" s="110">
        <v>0.68489999999999995</v>
      </c>
      <c r="H188" s="110">
        <v>0.19941</v>
      </c>
      <c r="I188" s="110">
        <v>25.787877999999999</v>
      </c>
      <c r="J188" s="110">
        <v>2.7921779999999998</v>
      </c>
      <c r="K188" s="110">
        <v>6.7530000000000001</v>
      </c>
      <c r="L188" s="110">
        <v>0</v>
      </c>
      <c r="M188" s="110">
        <v>0</v>
      </c>
      <c r="N188" s="110">
        <v>0</v>
      </c>
      <c r="O188" s="110">
        <v>0</v>
      </c>
      <c r="P188" s="110">
        <v>0</v>
      </c>
      <c r="Q188" s="110">
        <v>0</v>
      </c>
      <c r="R188" s="110">
        <v>0</v>
      </c>
      <c r="S188" s="110">
        <v>0</v>
      </c>
      <c r="T188" s="110">
        <v>0</v>
      </c>
      <c r="U188" s="110">
        <v>0</v>
      </c>
      <c r="V188" s="110">
        <v>0</v>
      </c>
      <c r="W188" s="110">
        <v>0</v>
      </c>
    </row>
    <row r="189" spans="1:23" hidden="1">
      <c r="A189" s="110" t="str">
        <v>1786.TW</v>
      </c>
      <c r="B189" s="110">
        <v>2.65</v>
      </c>
      <c r="C189" s="110">
        <v>0.63600000000000001</v>
      </c>
      <c r="D189" s="110">
        <v>14.813153</v>
      </c>
      <c r="E189" s="110">
        <v>0.12639</v>
      </c>
      <c r="F189" s="110">
        <v>5.8799999999999998E-2</v>
      </c>
      <c r="G189" s="110">
        <v>0.74134003999999998</v>
      </c>
      <c r="H189" s="110">
        <v>0.24482999999999999</v>
      </c>
      <c r="I189" s="110">
        <v>37.396225000000001</v>
      </c>
      <c r="J189" s="110">
        <v>4.3723802999999997</v>
      </c>
      <c r="K189" s="110">
        <v>11.721</v>
      </c>
      <c r="L189" s="110">
        <v>0</v>
      </c>
      <c r="M189" s="110">
        <v>0</v>
      </c>
      <c r="N189" s="110">
        <v>0</v>
      </c>
      <c r="O189" s="110">
        <v>0</v>
      </c>
      <c r="P189" s="110">
        <v>0</v>
      </c>
      <c r="Q189" s="110">
        <v>0</v>
      </c>
      <c r="R189" s="110">
        <v>0</v>
      </c>
      <c r="S189" s="110">
        <v>0</v>
      </c>
      <c r="T189" s="110">
        <v>0</v>
      </c>
      <c r="U189" s="110">
        <v>0</v>
      </c>
      <c r="V189" s="110">
        <v>0</v>
      </c>
      <c r="W189" s="110">
        <v>0</v>
      </c>
    </row>
    <row r="190" spans="1:23" hidden="1">
      <c r="A190" s="110" t="str">
        <v>1789.TW</v>
      </c>
      <c r="B190" s="110">
        <v>0.49</v>
      </c>
      <c r="C190" s="110">
        <v>0.29799999999999999</v>
      </c>
      <c r="D190" s="110">
        <v>109.61539</v>
      </c>
      <c r="E190" s="110">
        <v>2.7579999000000001E-2</v>
      </c>
      <c r="F190" s="110">
        <v>1.6629999999999999E-2</v>
      </c>
      <c r="G190" s="110">
        <v>0.38166</v>
      </c>
      <c r="H190" s="110">
        <v>0.17058999999999999</v>
      </c>
      <c r="I190" s="110">
        <v>58.163265000000003</v>
      </c>
      <c r="J190" s="110">
        <v>2.1744105999999999</v>
      </c>
      <c r="K190" s="110">
        <v>4.0289999999999999</v>
      </c>
      <c r="L190" s="110">
        <v>0</v>
      </c>
      <c r="M190" s="110">
        <v>0</v>
      </c>
      <c r="N190" s="110">
        <v>0</v>
      </c>
      <c r="O190" s="110">
        <v>0</v>
      </c>
      <c r="P190" s="110">
        <v>0</v>
      </c>
      <c r="Q190" s="110">
        <v>0</v>
      </c>
      <c r="R190" s="110">
        <v>0</v>
      </c>
      <c r="S190" s="110">
        <v>0</v>
      </c>
      <c r="T190" s="110">
        <v>0</v>
      </c>
      <c r="U190" s="110">
        <v>0</v>
      </c>
      <c r="V190" s="110">
        <v>0</v>
      </c>
      <c r="W190" s="110">
        <v>0</v>
      </c>
    </row>
    <row r="191" spans="1:23" hidden="1">
      <c r="A191" s="110" t="str">
        <v>1795.TW</v>
      </c>
      <c r="B191" s="110">
        <v>15.06</v>
      </c>
      <c r="C191" s="110">
        <v>0.52200000000000002</v>
      </c>
      <c r="D191" s="110">
        <v>11.910829</v>
      </c>
      <c r="E191" s="110">
        <v>0.25278</v>
      </c>
      <c r="F191" s="110">
        <v>8.9969999999999994E-2</v>
      </c>
      <c r="G191" s="110">
        <v>0.53990000000000005</v>
      </c>
      <c r="H191" s="110">
        <v>0.29908000000000001</v>
      </c>
      <c r="I191" s="110">
        <v>18.625498</v>
      </c>
      <c r="J191" s="110">
        <v>4.3243660000000004</v>
      </c>
      <c r="K191" s="110">
        <v>63.627000000000002</v>
      </c>
      <c r="L191" s="110">
        <v>0</v>
      </c>
      <c r="M191" s="110">
        <v>0</v>
      </c>
      <c r="N191" s="110">
        <v>0</v>
      </c>
      <c r="O191" s="110">
        <v>0</v>
      </c>
      <c r="P191" s="110">
        <v>0</v>
      </c>
      <c r="Q191" s="110">
        <v>0</v>
      </c>
      <c r="R191" s="110">
        <v>0</v>
      </c>
      <c r="S191" s="110">
        <v>0</v>
      </c>
      <c r="T191" s="110">
        <v>0</v>
      </c>
      <c r="U191" s="110">
        <v>0</v>
      </c>
      <c r="V191" s="110">
        <v>0</v>
      </c>
      <c r="W191" s="110">
        <v>0</v>
      </c>
    </row>
    <row r="192" spans="1:23" hidden="1">
      <c r="A192" s="110" t="str">
        <v>1802.TW</v>
      </c>
      <c r="B192" s="110">
        <v>0.21</v>
      </c>
      <c r="C192" s="110">
        <v>0</v>
      </c>
      <c r="D192" s="110">
        <v>5.1339290000000002</v>
      </c>
      <c r="E192" s="110">
        <v>1.222E-2</v>
      </c>
      <c r="F192" s="110">
        <v>4.45E-3</v>
      </c>
      <c r="G192" s="110">
        <v>0.12443</v>
      </c>
      <c r="H192" s="110">
        <v>-8.7199990000000008E-3</v>
      </c>
      <c r="I192" s="110">
        <v>82.142859999999999</v>
      </c>
      <c r="J192" s="110">
        <v>1.0130968</v>
      </c>
      <c r="K192" s="110">
        <v>15.78</v>
      </c>
      <c r="L192" s="110">
        <v>0</v>
      </c>
      <c r="M192" s="110">
        <v>0</v>
      </c>
      <c r="N192" s="110">
        <v>0</v>
      </c>
      <c r="O192" s="110">
        <v>0</v>
      </c>
      <c r="P192" s="110">
        <v>0</v>
      </c>
      <c r="Q192" s="110">
        <v>0</v>
      </c>
      <c r="R192" s="110">
        <v>0</v>
      </c>
      <c r="S192" s="110">
        <v>0</v>
      </c>
      <c r="T192" s="110">
        <v>0</v>
      </c>
      <c r="U192" s="110">
        <v>0</v>
      </c>
      <c r="V192" s="110">
        <v>0</v>
      </c>
      <c r="W192" s="110">
        <v>0</v>
      </c>
    </row>
    <row r="193" spans="1:23" hidden="1">
      <c r="A193" s="110" t="str">
        <v>1805.TW</v>
      </c>
      <c r="B193" s="110">
        <v>-1.05</v>
      </c>
      <c r="C193" s="110">
        <v>0</v>
      </c>
      <c r="D193" s="110">
        <v>0</v>
      </c>
      <c r="E193" s="110">
        <v>-8.9660000000000004E-2</v>
      </c>
      <c r="F193" s="110">
        <v>-2.1270001E-2</v>
      </c>
      <c r="G193" s="110">
        <v>3.96E-3</v>
      </c>
      <c r="H193" s="110">
        <v>-7.9265504</v>
      </c>
      <c r="I193" s="110">
        <v>0</v>
      </c>
      <c r="J193" s="110">
        <v>2.4137930000000001</v>
      </c>
      <c r="K193" s="110">
        <v>2.0230000000000001</v>
      </c>
      <c r="L193" s="110">
        <v>0</v>
      </c>
      <c r="M193" s="110">
        <v>0</v>
      </c>
      <c r="N193" s="110">
        <v>0</v>
      </c>
      <c r="O193" s="110">
        <v>0</v>
      </c>
      <c r="P193" s="110">
        <v>0</v>
      </c>
      <c r="Q193" s="110">
        <v>0</v>
      </c>
      <c r="R193" s="110">
        <v>0</v>
      </c>
      <c r="S193" s="110">
        <v>0</v>
      </c>
      <c r="T193" s="110">
        <v>0</v>
      </c>
      <c r="U193" s="110">
        <v>0</v>
      </c>
      <c r="V193" s="110">
        <v>0</v>
      </c>
      <c r="W193" s="110">
        <v>0</v>
      </c>
    </row>
    <row r="194" spans="1:23" hidden="1">
      <c r="A194" s="110" t="str">
        <v>1806.TW</v>
      </c>
      <c r="B194" s="110">
        <v>-0.13</v>
      </c>
      <c r="C194" s="110">
        <v>0.88700000000000001</v>
      </c>
      <c r="D194" s="110">
        <v>34.687503999999997</v>
      </c>
      <c r="E194" s="110">
        <v>-9.1599999999999997E-3</v>
      </c>
      <c r="F194" s="110">
        <v>1.8870000000000001E-2</v>
      </c>
      <c r="G194" s="110">
        <v>0.28853000000000001</v>
      </c>
      <c r="H194" s="110">
        <v>0.13158</v>
      </c>
      <c r="I194" s="110">
        <v>0</v>
      </c>
      <c r="J194" s="110">
        <v>0.80283519999999997</v>
      </c>
      <c r="K194" s="110">
        <v>8.0370000000000008</v>
      </c>
      <c r="L194" s="110">
        <v>0</v>
      </c>
      <c r="M194" s="110">
        <v>0</v>
      </c>
      <c r="N194" s="110">
        <v>0</v>
      </c>
      <c r="O194" s="110">
        <v>0</v>
      </c>
      <c r="P194" s="110">
        <v>0</v>
      </c>
      <c r="Q194" s="110">
        <v>0</v>
      </c>
      <c r="R194" s="110">
        <v>0</v>
      </c>
      <c r="S194" s="110">
        <v>0</v>
      </c>
      <c r="T194" s="110">
        <v>0</v>
      </c>
      <c r="U194" s="110">
        <v>0</v>
      </c>
      <c r="V194" s="110">
        <v>0</v>
      </c>
      <c r="W194" s="110">
        <v>0</v>
      </c>
    </row>
    <row r="195" spans="1:23" hidden="1">
      <c r="A195" s="110" t="str">
        <v>1808.TW</v>
      </c>
      <c r="B195" s="110">
        <v>15.5</v>
      </c>
      <c r="C195" s="110">
        <v>0.20699999999999999</v>
      </c>
      <c r="D195" s="110">
        <v>49.295772999999997</v>
      </c>
      <c r="E195" s="110">
        <v>0.78852999999999995</v>
      </c>
      <c r="F195" s="110">
        <v>0.12968001000000001</v>
      </c>
      <c r="G195" s="110">
        <v>0.36764999999999998</v>
      </c>
      <c r="H195" s="110">
        <v>0.25781999999999999</v>
      </c>
      <c r="I195" s="110">
        <v>6.7741939999999996</v>
      </c>
      <c r="J195" s="110">
        <v>3.5052577999999999</v>
      </c>
      <c r="K195" s="110">
        <v>68.031000000000006</v>
      </c>
      <c r="L195" s="110">
        <v>0</v>
      </c>
      <c r="M195" s="110">
        <v>0</v>
      </c>
      <c r="N195" s="110">
        <v>0</v>
      </c>
      <c r="O195" s="110">
        <v>0</v>
      </c>
      <c r="P195" s="110">
        <v>0</v>
      </c>
      <c r="Q195" s="110">
        <v>0</v>
      </c>
      <c r="R195" s="110">
        <v>0</v>
      </c>
      <c r="S195" s="110">
        <v>0</v>
      </c>
      <c r="T195" s="110">
        <v>0</v>
      </c>
      <c r="U195" s="110">
        <v>0</v>
      </c>
      <c r="V195" s="110">
        <v>0</v>
      </c>
      <c r="W195" s="110">
        <v>0</v>
      </c>
    </row>
    <row r="196" spans="1:23" hidden="1">
      <c r="A196" s="110" t="str">
        <v>1809.TW</v>
      </c>
      <c r="B196" s="110">
        <v>0.09</v>
      </c>
      <c r="C196" s="110">
        <v>1.085</v>
      </c>
      <c r="D196" s="110">
        <v>269.5</v>
      </c>
      <c r="E196" s="110">
        <v>-4.7999998000000004E-3</v>
      </c>
      <c r="F196" s="110">
        <v>-4.5999999999999999E-3</v>
      </c>
      <c r="G196" s="110">
        <v>0.16863</v>
      </c>
      <c r="H196" s="110">
        <v>1.328E-2</v>
      </c>
      <c r="I196" s="110">
        <v>299.44443000000001</v>
      </c>
      <c r="J196" s="110">
        <v>1.5363129</v>
      </c>
      <c r="K196" s="110">
        <v>14.525</v>
      </c>
      <c r="L196" s="110">
        <v>0</v>
      </c>
      <c r="M196" s="110">
        <v>0</v>
      </c>
      <c r="N196" s="110">
        <v>0</v>
      </c>
      <c r="O196" s="110">
        <v>0</v>
      </c>
      <c r="P196" s="110">
        <v>0</v>
      </c>
      <c r="Q196" s="110">
        <v>0</v>
      </c>
      <c r="R196" s="110">
        <v>0</v>
      </c>
      <c r="S196" s="110">
        <v>0</v>
      </c>
      <c r="T196" s="110">
        <v>0</v>
      </c>
      <c r="U196" s="110">
        <v>0</v>
      </c>
      <c r="V196" s="110">
        <v>0</v>
      </c>
      <c r="W196" s="110">
        <v>0</v>
      </c>
    </row>
    <row r="197" spans="1:23">
      <c r="A197" s="110" t="str">
        <v>1810.TW</v>
      </c>
      <c r="B197" s="110">
        <v>0.04</v>
      </c>
      <c r="C197" s="110">
        <v>0</v>
      </c>
      <c r="D197" s="110">
        <v>43.695652000000003</v>
      </c>
      <c r="E197" s="110">
        <v>2.5899999999999999E-3</v>
      </c>
      <c r="F197" s="110">
        <v>-1.1800000000000001E-3</v>
      </c>
      <c r="G197" s="110">
        <v>0.24504999999999999</v>
      </c>
      <c r="H197" s="110">
        <v>-1.9349999999999999E-2</v>
      </c>
      <c r="I197" s="110">
        <v>502.50002999999998</v>
      </c>
      <c r="J197" s="110">
        <v>0.88871204999999998</v>
      </c>
      <c r="K197" s="110">
        <v>16.533000000000001</v>
      </c>
      <c r="L197" s="110">
        <v>0</v>
      </c>
      <c r="M197" s="110">
        <v>0</v>
      </c>
      <c r="N197" s="110">
        <v>0</v>
      </c>
      <c r="O197" s="110">
        <v>0</v>
      </c>
      <c r="P197" s="110">
        <v>0</v>
      </c>
      <c r="Q197" s="110">
        <v>0</v>
      </c>
      <c r="R197" s="110">
        <v>0</v>
      </c>
      <c r="S197" s="110">
        <v>0</v>
      </c>
      <c r="T197" s="110">
        <v>0</v>
      </c>
      <c r="U197" s="110">
        <v>0</v>
      </c>
      <c r="V197" s="110">
        <v>0</v>
      </c>
      <c r="W197" s="110">
        <v>0</v>
      </c>
    </row>
    <row r="198" spans="1:23" hidden="1">
      <c r="A198" s="110" t="str">
        <v>1817.TW</v>
      </c>
      <c r="B198" s="110">
        <v>3.72</v>
      </c>
      <c r="C198" s="110">
        <v>0.39800000000000002</v>
      </c>
      <c r="D198" s="110">
        <v>10.394736999999999</v>
      </c>
      <c r="E198" s="110">
        <v>0.11666000999999999</v>
      </c>
      <c r="F198" s="110">
        <v>6.6430000000000003E-2</v>
      </c>
      <c r="G198" s="110">
        <v>0.34293000000000001</v>
      </c>
      <c r="H198" s="110">
        <v>0.16254999000000001</v>
      </c>
      <c r="I198" s="110">
        <v>10.618278999999999</v>
      </c>
      <c r="J198" s="110">
        <v>1.4181087000000001</v>
      </c>
      <c r="K198" s="110">
        <v>34.697000000000003</v>
      </c>
      <c r="L198" s="110">
        <v>0</v>
      </c>
      <c r="M198" s="110">
        <v>0</v>
      </c>
      <c r="N198" s="110">
        <v>0</v>
      </c>
      <c r="O198" s="110">
        <v>0</v>
      </c>
      <c r="P198" s="110">
        <v>0</v>
      </c>
      <c r="Q198" s="110">
        <v>0</v>
      </c>
      <c r="R198" s="110">
        <v>0</v>
      </c>
      <c r="S198" s="110">
        <v>0</v>
      </c>
      <c r="T198" s="110">
        <v>0</v>
      </c>
      <c r="U198" s="110">
        <v>0</v>
      </c>
      <c r="V198" s="110">
        <v>0</v>
      </c>
      <c r="W198" s="110">
        <v>0</v>
      </c>
    </row>
    <row r="199" spans="1:23" hidden="1">
      <c r="A199" s="110" t="str">
        <v>1903.TW</v>
      </c>
      <c r="B199" s="110">
        <v>0.42</v>
      </c>
      <c r="C199" s="110">
        <v>0.88600000000000001</v>
      </c>
      <c r="D199" s="110">
        <v>0</v>
      </c>
      <c r="E199" s="110">
        <v>1.8249999999999999E-2</v>
      </c>
      <c r="F199" s="110">
        <v>-4.4900000000000001E-3</v>
      </c>
      <c r="G199" s="110">
        <v>0.49650001999999999</v>
      </c>
      <c r="H199" s="110">
        <v>-0.16189999999999999</v>
      </c>
      <c r="I199" s="110">
        <v>151.90477000000001</v>
      </c>
      <c r="J199" s="110">
        <v>3.8568492000000001</v>
      </c>
      <c r="K199" s="110">
        <v>0.65800000000000003</v>
      </c>
      <c r="L199" s="110">
        <v>0</v>
      </c>
      <c r="M199" s="110">
        <v>0</v>
      </c>
      <c r="N199" s="110">
        <v>0</v>
      </c>
      <c r="O199" s="110">
        <v>0</v>
      </c>
      <c r="P199" s="110">
        <v>0</v>
      </c>
      <c r="Q199" s="110">
        <v>0</v>
      </c>
      <c r="R199" s="110">
        <v>0</v>
      </c>
      <c r="S199" s="110">
        <v>0</v>
      </c>
      <c r="T199" s="110">
        <v>0</v>
      </c>
      <c r="U199" s="110">
        <v>0</v>
      </c>
      <c r="V199" s="110">
        <v>0</v>
      </c>
      <c r="W199" s="110">
        <v>0</v>
      </c>
    </row>
    <row r="200" spans="1:23" hidden="1">
      <c r="A200" s="110" t="str">
        <v>1904.TW</v>
      </c>
      <c r="B200" s="110">
        <v>0.77</v>
      </c>
      <c r="C200" s="110">
        <v>0.45700000000000002</v>
      </c>
      <c r="D200" s="110">
        <v>27.216984</v>
      </c>
      <c r="E200" s="110">
        <v>3.1630001999999997E-2</v>
      </c>
      <c r="F200" s="110">
        <v>1.7670000000000002E-2</v>
      </c>
      <c r="G200" s="110">
        <v>0.18167</v>
      </c>
      <c r="H200" s="110">
        <v>7.8869999999999996E-2</v>
      </c>
      <c r="I200" s="110">
        <v>37.467533000000003</v>
      </c>
      <c r="J200" s="110">
        <v>1.1081236999999999</v>
      </c>
      <c r="K200" s="110">
        <v>38.045999999999999</v>
      </c>
      <c r="L200" s="110">
        <v>0</v>
      </c>
      <c r="M200" s="110">
        <v>0</v>
      </c>
      <c r="N200" s="110">
        <v>0</v>
      </c>
      <c r="O200" s="110">
        <v>0</v>
      </c>
      <c r="P200" s="110">
        <v>0</v>
      </c>
      <c r="Q200" s="110">
        <v>0</v>
      </c>
      <c r="R200" s="110">
        <v>0</v>
      </c>
      <c r="S200" s="110">
        <v>0</v>
      </c>
      <c r="T200" s="110">
        <v>0</v>
      </c>
      <c r="U200" s="110">
        <v>0</v>
      </c>
      <c r="V200" s="110">
        <v>0</v>
      </c>
      <c r="W200" s="110">
        <v>0</v>
      </c>
    </row>
    <row r="201" spans="1:23">
      <c r="A201" s="110" t="str">
        <v>1905.TW</v>
      </c>
      <c r="B201" s="110">
        <v>-0.53</v>
      </c>
      <c r="C201" s="110">
        <v>0.97299999999999998</v>
      </c>
      <c r="D201" s="110">
        <v>761.66669999999999</v>
      </c>
      <c r="E201" s="110">
        <v>-3.1170000999999999E-2</v>
      </c>
      <c r="F201" s="110">
        <v>-1.5149999000000001E-2</v>
      </c>
      <c r="G201" s="110">
        <v>5.2010002999999999E-2</v>
      </c>
      <c r="H201" s="110">
        <v>8.6599999999999993E-3</v>
      </c>
      <c r="I201" s="110">
        <v>0</v>
      </c>
      <c r="J201" s="110">
        <v>1.6376406999999999</v>
      </c>
      <c r="K201" s="110">
        <v>19.28</v>
      </c>
      <c r="L201" s="110">
        <v>0</v>
      </c>
      <c r="M201" s="110">
        <v>0</v>
      </c>
      <c r="N201" s="110">
        <v>0</v>
      </c>
      <c r="O201" s="110">
        <v>0</v>
      </c>
      <c r="P201" s="110">
        <v>0</v>
      </c>
      <c r="Q201" s="110">
        <v>0</v>
      </c>
      <c r="R201" s="110">
        <v>0</v>
      </c>
      <c r="S201" s="110">
        <v>0</v>
      </c>
      <c r="T201" s="110">
        <v>0</v>
      </c>
      <c r="U201" s="110">
        <v>0</v>
      </c>
      <c r="V201" s="110">
        <v>0</v>
      </c>
      <c r="W201" s="110">
        <v>0</v>
      </c>
    </row>
    <row r="202" spans="1:23" hidden="1">
      <c r="A202" s="110" t="str">
        <v>1906.TW</v>
      </c>
      <c r="B202" s="110">
        <v>0.78</v>
      </c>
      <c r="C202" s="110">
        <v>0</v>
      </c>
      <c r="D202" s="110">
        <v>0</v>
      </c>
      <c r="E202" s="110">
        <v>2.4969999999999999E-2</v>
      </c>
      <c r="F202" s="110">
        <v>2.5999999999999999E-3</v>
      </c>
      <c r="G202" s="110">
        <v>6.9949999999999998E-2</v>
      </c>
      <c r="H202" s="110">
        <v>5.9100003E-3</v>
      </c>
      <c r="I202" s="110">
        <v>21.089745000000001</v>
      </c>
      <c r="J202" s="110">
        <v>0.56013349999999995</v>
      </c>
      <c r="K202" s="110">
        <v>23.434999999999999</v>
      </c>
      <c r="L202" s="110">
        <v>0</v>
      </c>
      <c r="M202" s="110">
        <v>0</v>
      </c>
      <c r="N202" s="110">
        <v>0</v>
      </c>
      <c r="O202" s="110">
        <v>0</v>
      </c>
      <c r="P202" s="110">
        <v>0</v>
      </c>
      <c r="Q202" s="110">
        <v>0</v>
      </c>
      <c r="R202" s="110">
        <v>0</v>
      </c>
      <c r="S202" s="110">
        <v>0</v>
      </c>
      <c r="T202" s="110">
        <v>0</v>
      </c>
      <c r="U202" s="110">
        <v>0</v>
      </c>
      <c r="V202" s="110">
        <v>0</v>
      </c>
      <c r="W202" s="110">
        <v>0</v>
      </c>
    </row>
    <row r="203" spans="1:23">
      <c r="A203" s="110" t="str">
        <v>1907.TW</v>
      </c>
      <c r="B203" s="110">
        <v>1.28</v>
      </c>
      <c r="C203" s="110">
        <v>0.82199999999999995</v>
      </c>
      <c r="D203" s="110">
        <v>24.834710000000001</v>
      </c>
      <c r="E203" s="110">
        <v>2.9240001000000002E-2</v>
      </c>
      <c r="F203" s="110">
        <v>5.9999996999999996E-4</v>
      </c>
      <c r="G203" s="110">
        <v>0.13650999999999999</v>
      </c>
      <c r="H203" s="110">
        <v>3.041E-2</v>
      </c>
      <c r="I203" s="110">
        <v>23.476562000000001</v>
      </c>
      <c r="J203" s="110">
        <v>0.85328110000000001</v>
      </c>
      <c r="K203" s="110">
        <v>44.488</v>
      </c>
      <c r="L203" s="110">
        <v>0</v>
      </c>
      <c r="M203" s="110">
        <v>0</v>
      </c>
      <c r="N203" s="110">
        <v>0</v>
      </c>
      <c r="O203" s="110">
        <v>0</v>
      </c>
      <c r="P203" s="110">
        <v>0</v>
      </c>
      <c r="Q203" s="110">
        <v>0</v>
      </c>
      <c r="R203" s="110">
        <v>0</v>
      </c>
      <c r="S203" s="110">
        <v>0</v>
      </c>
      <c r="T203" s="110">
        <v>0</v>
      </c>
      <c r="U203" s="110">
        <v>0</v>
      </c>
      <c r="V203" s="110">
        <v>0</v>
      </c>
      <c r="W203" s="110">
        <v>0</v>
      </c>
    </row>
    <row r="204" spans="1:23" hidden="1">
      <c r="A204" s="110" t="str">
        <v>1909.TW</v>
      </c>
      <c r="B204" s="110">
        <v>-0.28999999999999998</v>
      </c>
      <c r="C204" s="110">
        <v>1.1140000000000001</v>
      </c>
      <c r="D204" s="110">
        <v>-48.666663999999997</v>
      </c>
      <c r="E204" s="110">
        <v>-1.6750000000000001E-2</v>
      </c>
      <c r="F204" s="110">
        <v>5.0299999999999997E-3</v>
      </c>
      <c r="G204" s="110">
        <v>0.10732</v>
      </c>
      <c r="H204" s="110">
        <v>1.6539999999999999E-2</v>
      </c>
      <c r="I204" s="110">
        <v>0</v>
      </c>
      <c r="J204" s="110">
        <v>0.86842733999999999</v>
      </c>
      <c r="K204" s="110">
        <v>35.171999999999997</v>
      </c>
      <c r="L204" s="110">
        <v>0</v>
      </c>
      <c r="M204" s="110">
        <v>0</v>
      </c>
      <c r="N204" s="110">
        <v>0</v>
      </c>
      <c r="O204" s="110">
        <v>0</v>
      </c>
      <c r="P204" s="110">
        <v>0</v>
      </c>
      <c r="Q204" s="110">
        <v>0</v>
      </c>
      <c r="R204" s="110">
        <v>0</v>
      </c>
      <c r="S204" s="110">
        <v>0</v>
      </c>
      <c r="T204" s="110">
        <v>0</v>
      </c>
      <c r="U204" s="110">
        <v>0</v>
      </c>
      <c r="V204" s="110">
        <v>0</v>
      </c>
      <c r="W204" s="110">
        <v>0</v>
      </c>
    </row>
    <row r="205" spans="1:23" hidden="1">
      <c r="A205" s="110" t="str">
        <v>2002.TW</v>
      </c>
      <c r="B205" s="110">
        <v>0.2</v>
      </c>
      <c r="C205" s="110">
        <v>0.749</v>
      </c>
      <c r="D205" s="110">
        <v>26.304348000000001</v>
      </c>
      <c r="E205" s="110">
        <v>1.3509999999999999E-2</v>
      </c>
      <c r="F205" s="110">
        <v>3.9199999999999999E-3</v>
      </c>
      <c r="G205" s="110">
        <v>4.759E-2</v>
      </c>
      <c r="H205" s="110">
        <v>8.2000000000000007E-3</v>
      </c>
      <c r="I205" s="110">
        <v>121</v>
      </c>
      <c r="J205" s="110">
        <v>1.1974863</v>
      </c>
      <c r="K205" s="110">
        <v>23.815999999999999</v>
      </c>
      <c r="L205" s="110">
        <v>0</v>
      </c>
      <c r="M205" s="110">
        <v>0</v>
      </c>
      <c r="N205" s="110">
        <v>0</v>
      </c>
      <c r="O205" s="110">
        <v>0</v>
      </c>
      <c r="P205" s="110">
        <v>0</v>
      </c>
      <c r="Q205" s="110">
        <v>0</v>
      </c>
      <c r="R205" s="110">
        <v>0</v>
      </c>
      <c r="S205" s="110">
        <v>0</v>
      </c>
      <c r="T205" s="110">
        <v>0</v>
      </c>
      <c r="U205" s="110">
        <v>0</v>
      </c>
      <c r="V205" s="110">
        <v>0</v>
      </c>
      <c r="W205" s="110">
        <v>0</v>
      </c>
    </row>
    <row r="206" spans="1:23">
      <c r="A206" s="110" t="str">
        <v>2006.TW</v>
      </c>
      <c r="B206" s="110">
        <v>6.38</v>
      </c>
      <c r="C206" s="110">
        <v>0.46899999999999997</v>
      </c>
      <c r="D206" s="110">
        <v>12.375000999999999</v>
      </c>
      <c r="E206" s="110">
        <v>0.16566</v>
      </c>
      <c r="F206" s="110">
        <v>6.6720000000000002E-2</v>
      </c>
      <c r="G206" s="110">
        <v>0.13888</v>
      </c>
      <c r="H206" s="110">
        <v>9.4700000000000006E-2</v>
      </c>
      <c r="I206" s="110">
        <v>10.862069</v>
      </c>
      <c r="J206" s="110">
        <v>1.7342343</v>
      </c>
      <c r="K206" s="110">
        <v>85.45</v>
      </c>
      <c r="L206" s="110">
        <v>0</v>
      </c>
      <c r="M206" s="110">
        <v>0</v>
      </c>
      <c r="N206" s="110">
        <v>0</v>
      </c>
      <c r="O206" s="110">
        <v>0</v>
      </c>
      <c r="P206" s="110">
        <v>0</v>
      </c>
      <c r="Q206" s="110">
        <v>0</v>
      </c>
      <c r="R206" s="110">
        <v>0</v>
      </c>
      <c r="S206" s="110">
        <v>0</v>
      </c>
      <c r="T206" s="110">
        <v>0</v>
      </c>
      <c r="U206" s="110">
        <v>0</v>
      </c>
      <c r="V206" s="110">
        <v>0</v>
      </c>
      <c r="W206" s="110">
        <v>0</v>
      </c>
    </row>
    <row r="207" spans="1:23">
      <c r="A207" s="110" t="str">
        <v>2007.TW</v>
      </c>
      <c r="B207" s="110">
        <v>-1.77</v>
      </c>
      <c r="C207" s="110">
        <v>0.73099999999999998</v>
      </c>
      <c r="D207" s="110">
        <v>0</v>
      </c>
      <c r="E207" s="110">
        <v>-0.15562999</v>
      </c>
      <c r="F207" s="110">
        <v>-3.338E-2</v>
      </c>
      <c r="G207" s="110">
        <v>-9.325E-2</v>
      </c>
      <c r="H207" s="110">
        <v>-0.17468001</v>
      </c>
      <c r="I207" s="110">
        <v>0</v>
      </c>
      <c r="J207" s="110">
        <v>1.1395751000000001</v>
      </c>
      <c r="K207" s="110">
        <v>9.4510000000000005</v>
      </c>
      <c r="L207" s="110">
        <v>0</v>
      </c>
      <c r="M207" s="110">
        <v>0</v>
      </c>
      <c r="N207" s="110">
        <v>0</v>
      </c>
      <c r="O207" s="110">
        <v>0</v>
      </c>
      <c r="P207" s="110">
        <v>0</v>
      </c>
      <c r="Q207" s="110">
        <v>0</v>
      </c>
      <c r="R207" s="110">
        <v>0</v>
      </c>
      <c r="S207" s="110">
        <v>0</v>
      </c>
      <c r="T207" s="110">
        <v>0</v>
      </c>
      <c r="U207" s="110">
        <v>0</v>
      </c>
      <c r="V207" s="110">
        <v>0</v>
      </c>
      <c r="W207" s="110">
        <v>0</v>
      </c>
    </row>
    <row r="208" spans="1:23" hidden="1">
      <c r="A208" s="110" t="str">
        <v>2008.TW</v>
      </c>
      <c r="B208" s="110">
        <v>1.94</v>
      </c>
      <c r="C208" s="110">
        <v>0.42699999999999999</v>
      </c>
      <c r="D208" s="110">
        <v>0</v>
      </c>
      <c r="E208" s="110">
        <v>0.13821</v>
      </c>
      <c r="F208" s="110">
        <v>7.4900000000000001E-3</v>
      </c>
      <c r="G208" s="110">
        <v>0.13800999999999999</v>
      </c>
      <c r="H208" s="110">
        <v>7.7259994999999998E-2</v>
      </c>
      <c r="I208" s="110">
        <v>12.757731</v>
      </c>
      <c r="J208" s="110">
        <v>1.3701285000000001</v>
      </c>
      <c r="K208" s="110">
        <v>7.5549999999999997</v>
      </c>
      <c r="L208" s="110">
        <v>0</v>
      </c>
      <c r="M208" s="110">
        <v>0</v>
      </c>
      <c r="N208" s="110">
        <v>0</v>
      </c>
      <c r="O208" s="110">
        <v>0</v>
      </c>
      <c r="P208" s="110">
        <v>0</v>
      </c>
      <c r="Q208" s="110">
        <v>0</v>
      </c>
      <c r="R208" s="110">
        <v>0</v>
      </c>
      <c r="S208" s="110">
        <v>0</v>
      </c>
      <c r="T208" s="110">
        <v>0</v>
      </c>
      <c r="U208" s="110">
        <v>0</v>
      </c>
      <c r="V208" s="110">
        <v>0</v>
      </c>
      <c r="W208" s="110">
        <v>0</v>
      </c>
    </row>
    <row r="209" spans="1:23" hidden="1">
      <c r="A209" s="110" t="str">
        <v>2009.TW</v>
      </c>
      <c r="B209" s="110">
        <v>-0.04</v>
      </c>
      <c r="C209" s="110">
        <v>0</v>
      </c>
      <c r="D209" s="110">
        <v>55.979377999999997</v>
      </c>
      <c r="E209" s="110">
        <v>-1.9699998999999999E-3</v>
      </c>
      <c r="F209" s="110">
        <v>-5.3100003999999998E-3</v>
      </c>
      <c r="G209" s="110">
        <v>-5.13E-3</v>
      </c>
      <c r="H209" s="110">
        <v>-1.6199999999999999E-3</v>
      </c>
      <c r="I209" s="110">
        <v>0</v>
      </c>
      <c r="J209" s="110">
        <v>3.2655761000000001</v>
      </c>
      <c r="K209" s="110">
        <v>7.3579999999999997</v>
      </c>
      <c r="L209" s="110">
        <v>0</v>
      </c>
      <c r="M209" s="110">
        <v>0</v>
      </c>
      <c r="N209" s="110">
        <v>0</v>
      </c>
      <c r="O209" s="110">
        <v>0</v>
      </c>
      <c r="P209" s="110">
        <v>0</v>
      </c>
      <c r="Q209" s="110">
        <v>0</v>
      </c>
      <c r="R209" s="110">
        <v>0</v>
      </c>
      <c r="S209" s="110">
        <v>0</v>
      </c>
      <c r="T209" s="110">
        <v>0</v>
      </c>
      <c r="U209" s="110">
        <v>0</v>
      </c>
      <c r="V209" s="110">
        <v>0</v>
      </c>
      <c r="W209" s="110">
        <v>0</v>
      </c>
    </row>
    <row r="210" spans="1:23" hidden="1">
      <c r="A210" s="110" t="str">
        <v>2010.TW</v>
      </c>
      <c r="B210" s="110">
        <v>1.34</v>
      </c>
      <c r="C210" s="110">
        <v>0.79900000000000004</v>
      </c>
      <c r="D210" s="110">
        <v>17.820515</v>
      </c>
      <c r="E210" s="110">
        <v>7.5370000000000006E-2</v>
      </c>
      <c r="F210" s="110">
        <v>2.8219999999999999E-2</v>
      </c>
      <c r="G210" s="110">
        <v>8.3239999999999995E-2</v>
      </c>
      <c r="H210" s="110">
        <v>5.2580000000000002E-2</v>
      </c>
      <c r="I210" s="110">
        <v>15.559701</v>
      </c>
      <c r="J210" s="110">
        <v>1.1549327</v>
      </c>
      <c r="K210" s="110">
        <v>32.725000000000001</v>
      </c>
      <c r="L210" s="110">
        <v>0</v>
      </c>
      <c r="M210" s="110">
        <v>0</v>
      </c>
      <c r="N210" s="110">
        <v>0</v>
      </c>
      <c r="O210" s="110">
        <v>0</v>
      </c>
      <c r="P210" s="110">
        <v>0</v>
      </c>
      <c r="Q210" s="110">
        <v>0</v>
      </c>
      <c r="R210" s="110">
        <v>0</v>
      </c>
      <c r="S210" s="110">
        <v>0</v>
      </c>
      <c r="T210" s="110">
        <v>0</v>
      </c>
      <c r="U210" s="110">
        <v>0</v>
      </c>
      <c r="V210" s="110">
        <v>0</v>
      </c>
      <c r="W210" s="110">
        <v>0</v>
      </c>
    </row>
    <row r="211" spans="1:23" hidden="1">
      <c r="A211" s="110" t="str">
        <v>2012.TW</v>
      </c>
      <c r="B211" s="110">
        <v>0.83</v>
      </c>
      <c r="C211" s="110">
        <v>0.64700000000000002</v>
      </c>
      <c r="D211" s="110">
        <v>6.7226889999999999</v>
      </c>
      <c r="E211" s="110">
        <v>7.1080000000000004E-2</v>
      </c>
      <c r="F211" s="110">
        <v>2.3009999999999999E-2</v>
      </c>
      <c r="G211" s="110">
        <v>0.15590999999999999</v>
      </c>
      <c r="H211" s="110">
        <v>5.289E-2</v>
      </c>
      <c r="I211" s="110">
        <v>28.915662999999999</v>
      </c>
      <c r="J211" s="110">
        <v>1.5638236000000001</v>
      </c>
      <c r="K211" s="110">
        <v>30.353999999999999</v>
      </c>
      <c r="L211" s="110">
        <v>0</v>
      </c>
      <c r="M211" s="110">
        <v>0</v>
      </c>
      <c r="N211" s="110">
        <v>0</v>
      </c>
      <c r="O211" s="110">
        <v>0</v>
      </c>
      <c r="P211" s="110">
        <v>0</v>
      </c>
      <c r="Q211" s="110">
        <v>0</v>
      </c>
      <c r="R211" s="110">
        <v>0</v>
      </c>
      <c r="S211" s="110">
        <v>0</v>
      </c>
      <c r="T211" s="110">
        <v>0</v>
      </c>
      <c r="U211" s="110">
        <v>0</v>
      </c>
      <c r="V211" s="110">
        <v>0</v>
      </c>
      <c r="W211" s="110">
        <v>0</v>
      </c>
    </row>
    <row r="212" spans="1:23" hidden="1">
      <c r="A212" s="110" t="str">
        <v>2013.TW</v>
      </c>
      <c r="B212" s="110">
        <v>2.78</v>
      </c>
      <c r="C212" s="110">
        <v>0.72199999999999998</v>
      </c>
      <c r="D212" s="110">
        <v>0</v>
      </c>
      <c r="E212" s="110">
        <v>0.10288999</v>
      </c>
      <c r="F212" s="110">
        <v>2.4039999999999999E-2</v>
      </c>
      <c r="G212" s="110">
        <v>4.9939999999999998E-2</v>
      </c>
      <c r="H212" s="110">
        <v>3.2379999999999999E-2</v>
      </c>
      <c r="I212" s="110">
        <v>21.115107999999999</v>
      </c>
      <c r="J212" s="110">
        <v>2.1557107000000002</v>
      </c>
      <c r="K212" s="110">
        <v>93.001000000000005</v>
      </c>
      <c r="L212" s="110">
        <v>0</v>
      </c>
      <c r="M212" s="110">
        <v>0</v>
      </c>
      <c r="N212" s="110">
        <v>0</v>
      </c>
      <c r="O212" s="110">
        <v>0</v>
      </c>
      <c r="P212" s="110">
        <v>0</v>
      </c>
      <c r="Q212" s="110">
        <v>0</v>
      </c>
      <c r="R212" s="110">
        <v>0</v>
      </c>
      <c r="S212" s="110">
        <v>0</v>
      </c>
      <c r="T212" s="110">
        <v>0</v>
      </c>
      <c r="U212" s="110">
        <v>0</v>
      </c>
      <c r="V212" s="110">
        <v>0</v>
      </c>
      <c r="W212" s="110">
        <v>0</v>
      </c>
    </row>
    <row r="213" spans="1:23" hidden="1">
      <c r="A213" s="110" t="str">
        <v>2014.TW</v>
      </c>
      <c r="B213" s="110">
        <v>-0.13</v>
      </c>
      <c r="C213" s="110">
        <v>1.5620000000000001</v>
      </c>
      <c r="D213" s="110">
        <v>12.734807</v>
      </c>
      <c r="E213" s="110">
        <v>-1.048E-2</v>
      </c>
      <c r="F213" s="110">
        <v>-8.2799999999999992E-3</v>
      </c>
      <c r="G213" s="110">
        <v>1.9300000000000001E-3</v>
      </c>
      <c r="H213" s="110">
        <v>5.62E-3</v>
      </c>
      <c r="I213" s="110">
        <v>0</v>
      </c>
      <c r="J213" s="110">
        <v>2.1745280999999999</v>
      </c>
      <c r="K213" s="110">
        <v>25.652000000000001</v>
      </c>
      <c r="L213" s="110">
        <v>0</v>
      </c>
      <c r="M213" s="110">
        <v>0</v>
      </c>
      <c r="N213" s="110">
        <v>0</v>
      </c>
      <c r="O213" s="110">
        <v>0</v>
      </c>
      <c r="P213" s="110">
        <v>0</v>
      </c>
      <c r="Q213" s="110">
        <v>0</v>
      </c>
      <c r="R213" s="110">
        <v>0</v>
      </c>
      <c r="S213" s="110">
        <v>0</v>
      </c>
      <c r="T213" s="110">
        <v>0</v>
      </c>
      <c r="U213" s="110">
        <v>0</v>
      </c>
      <c r="V213" s="110">
        <v>0</v>
      </c>
      <c r="W213" s="110">
        <v>0</v>
      </c>
    </row>
    <row r="214" spans="1:23" hidden="1">
      <c r="A214" s="110" t="str">
        <v>2015.TW</v>
      </c>
      <c r="B214" s="110">
        <v>4.08</v>
      </c>
      <c r="C214" s="110">
        <v>0.71599999999999997</v>
      </c>
      <c r="D214" s="110">
        <v>16.252822999999999</v>
      </c>
      <c r="E214" s="110">
        <v>0.11726</v>
      </c>
      <c r="F214" s="110">
        <v>6.3079999999999997E-2</v>
      </c>
      <c r="G214" s="110">
        <v>0.102919996</v>
      </c>
      <c r="H214" s="110">
        <v>8.1619999999999998E-2</v>
      </c>
      <c r="I214" s="110">
        <v>17.647058000000001</v>
      </c>
      <c r="J214" s="110">
        <v>2.0470247000000001</v>
      </c>
      <c r="K214" s="110">
        <v>59.55</v>
      </c>
      <c r="L214" s="110">
        <v>0</v>
      </c>
      <c r="M214" s="110">
        <v>0</v>
      </c>
      <c r="N214" s="110">
        <v>0</v>
      </c>
      <c r="O214" s="110">
        <v>0</v>
      </c>
      <c r="P214" s="110">
        <v>0</v>
      </c>
      <c r="Q214" s="110">
        <v>0</v>
      </c>
      <c r="R214" s="110">
        <v>0</v>
      </c>
      <c r="S214" s="110">
        <v>0</v>
      </c>
      <c r="T214" s="110">
        <v>0</v>
      </c>
      <c r="U214" s="110">
        <v>0</v>
      </c>
      <c r="V214" s="110">
        <v>0</v>
      </c>
      <c r="W214" s="110">
        <v>0</v>
      </c>
    </row>
    <row r="215" spans="1:23" hidden="1">
      <c r="A215" s="110" t="str">
        <v>2017.TW</v>
      </c>
      <c r="B215" s="110">
        <v>0.06</v>
      </c>
      <c r="C215" s="110">
        <v>0.65</v>
      </c>
      <c r="D215" s="110">
        <v>0</v>
      </c>
      <c r="E215" s="110">
        <v>-3.3230000000000003E-2</v>
      </c>
      <c r="F215" s="110">
        <v>-2.5579999999999999E-2</v>
      </c>
      <c r="G215" s="110">
        <v>-1.635E-2</v>
      </c>
      <c r="H215" s="110">
        <v>-0.20752999999999999</v>
      </c>
      <c r="I215" s="110">
        <v>245.83333999999999</v>
      </c>
      <c r="J215" s="110">
        <v>1.1831235</v>
      </c>
      <c r="K215" s="110">
        <v>8.0020000000000007</v>
      </c>
      <c r="L215" s="110">
        <v>0</v>
      </c>
      <c r="M215" s="110">
        <v>0</v>
      </c>
      <c r="N215" s="110">
        <v>0</v>
      </c>
      <c r="O215" s="110">
        <v>0</v>
      </c>
      <c r="P215" s="110">
        <v>0</v>
      </c>
      <c r="Q215" s="110">
        <v>0</v>
      </c>
      <c r="R215" s="110">
        <v>0</v>
      </c>
      <c r="S215" s="110">
        <v>0</v>
      </c>
      <c r="T215" s="110">
        <v>0</v>
      </c>
      <c r="U215" s="110">
        <v>0</v>
      </c>
      <c r="V215" s="110">
        <v>0</v>
      </c>
      <c r="W215" s="110">
        <v>0</v>
      </c>
    </row>
    <row r="216" spans="1:23" hidden="1">
      <c r="A216" s="110" t="str">
        <v>2020.TW</v>
      </c>
      <c r="B216" s="110">
        <v>5.77</v>
      </c>
      <c r="C216" s="110">
        <v>0</v>
      </c>
      <c r="D216" s="110">
        <v>30.220586999999998</v>
      </c>
      <c r="E216" s="110">
        <v>0.35467997000000001</v>
      </c>
      <c r="F216" s="110">
        <v>3.9170000000000003E-2</v>
      </c>
      <c r="G216" s="110">
        <v>0.12401</v>
      </c>
      <c r="H216" s="110">
        <v>8.5070000000000007E-2</v>
      </c>
      <c r="I216" s="110">
        <v>7.1230500000000001</v>
      </c>
      <c r="J216" s="110">
        <v>2.2433274000000001</v>
      </c>
      <c r="K216" s="110">
        <v>30.477</v>
      </c>
      <c r="L216" s="110">
        <v>0</v>
      </c>
      <c r="M216" s="110">
        <v>0</v>
      </c>
      <c r="N216" s="110">
        <v>0</v>
      </c>
      <c r="O216" s="110">
        <v>0</v>
      </c>
      <c r="P216" s="110">
        <v>0</v>
      </c>
      <c r="Q216" s="110">
        <v>0</v>
      </c>
      <c r="R216" s="110">
        <v>0</v>
      </c>
      <c r="S216" s="110">
        <v>0</v>
      </c>
      <c r="T216" s="110">
        <v>0</v>
      </c>
      <c r="U216" s="110">
        <v>0</v>
      </c>
      <c r="V216" s="110">
        <v>0</v>
      </c>
      <c r="W216" s="110">
        <v>0</v>
      </c>
    </row>
    <row r="217" spans="1:23" hidden="1">
      <c r="A217" s="110" t="str">
        <v>2022.TW</v>
      </c>
      <c r="B217" s="110">
        <v>0.61</v>
      </c>
      <c r="C217" s="110">
        <v>1.056</v>
      </c>
      <c r="D217" s="110">
        <v>0</v>
      </c>
      <c r="E217" s="110">
        <v>5.1240000000000001E-2</v>
      </c>
      <c r="F217" s="110">
        <v>2.895E-2</v>
      </c>
      <c r="G217" s="110">
        <v>0.14102000000000001</v>
      </c>
      <c r="H217" s="110">
        <v>4.795E-2</v>
      </c>
      <c r="I217" s="110">
        <v>19.918032</v>
      </c>
      <c r="J217" s="110">
        <v>1.1328670999999999</v>
      </c>
      <c r="K217" s="110">
        <v>24.972999999999999</v>
      </c>
      <c r="L217" s="110">
        <v>0</v>
      </c>
      <c r="M217" s="110">
        <v>0</v>
      </c>
      <c r="N217" s="110">
        <v>0</v>
      </c>
      <c r="O217" s="110">
        <v>0</v>
      </c>
      <c r="P217" s="110">
        <v>0</v>
      </c>
      <c r="Q217" s="110">
        <v>0</v>
      </c>
      <c r="R217" s="110">
        <v>0</v>
      </c>
      <c r="S217" s="110">
        <v>0</v>
      </c>
      <c r="T217" s="110">
        <v>0</v>
      </c>
      <c r="U217" s="110">
        <v>0</v>
      </c>
      <c r="V217" s="110">
        <v>0</v>
      </c>
      <c r="W217" s="110">
        <v>0</v>
      </c>
    </row>
    <row r="218" spans="1:23" hidden="1">
      <c r="A218" s="110" t="str">
        <v>2023.TW</v>
      </c>
      <c r="B218" s="110">
        <v>-0.54</v>
      </c>
      <c r="C218" s="110">
        <v>0.748</v>
      </c>
      <c r="D218" s="110">
        <v>41.052630000000001</v>
      </c>
      <c r="E218" s="110">
        <v>-4.5969999999999997E-2</v>
      </c>
      <c r="F218" s="110">
        <v>1.0779999E-2</v>
      </c>
      <c r="G218" s="110">
        <v>9.1560000000000002E-2</v>
      </c>
      <c r="H218" s="110">
        <v>1.264E-2</v>
      </c>
      <c r="I218" s="110">
        <v>0</v>
      </c>
      <c r="J218" s="110">
        <v>1.0264508999999999</v>
      </c>
      <c r="K218" s="110">
        <v>37.341999999999999</v>
      </c>
      <c r="L218" s="110">
        <v>0</v>
      </c>
      <c r="M218" s="110">
        <v>0</v>
      </c>
      <c r="N218" s="110">
        <v>0</v>
      </c>
      <c r="O218" s="110">
        <v>0</v>
      </c>
      <c r="P218" s="110">
        <v>0</v>
      </c>
      <c r="Q218" s="110">
        <v>0</v>
      </c>
      <c r="R218" s="110">
        <v>0</v>
      </c>
      <c r="S218" s="110">
        <v>0</v>
      </c>
      <c r="T218" s="110">
        <v>0</v>
      </c>
      <c r="U218" s="110">
        <v>0</v>
      </c>
      <c r="V218" s="110">
        <v>0</v>
      </c>
      <c r="W218" s="110">
        <v>0</v>
      </c>
    </row>
    <row r="219" spans="1:23" hidden="1">
      <c r="A219" s="110" t="str">
        <v>2024.TW</v>
      </c>
      <c r="B219" s="110">
        <v>-0.41</v>
      </c>
      <c r="C219" s="110">
        <v>0.28799999999999998</v>
      </c>
      <c r="D219" s="110">
        <v>0</v>
      </c>
      <c r="E219" s="110">
        <v>-4.7840000000000001E-2</v>
      </c>
      <c r="F219" s="110">
        <v>-1.396E-2</v>
      </c>
      <c r="G219" s="110">
        <v>1.9949999999999999E-2</v>
      </c>
      <c r="H219" s="110">
        <v>-2.6020000000000001E-2</v>
      </c>
      <c r="I219" s="110">
        <v>0</v>
      </c>
      <c r="J219" s="110">
        <v>2.0814881000000001</v>
      </c>
      <c r="K219" s="110">
        <v>9.3989999999999991</v>
      </c>
      <c r="L219" s="110">
        <v>0</v>
      </c>
      <c r="M219" s="110">
        <v>0</v>
      </c>
      <c r="N219" s="110">
        <v>0</v>
      </c>
      <c r="O219" s="110">
        <v>0</v>
      </c>
      <c r="P219" s="110">
        <v>0</v>
      </c>
      <c r="Q219" s="110">
        <v>0</v>
      </c>
      <c r="R219" s="110">
        <v>0</v>
      </c>
      <c r="S219" s="110">
        <v>0</v>
      </c>
      <c r="T219" s="110">
        <v>0</v>
      </c>
      <c r="U219" s="110">
        <v>0</v>
      </c>
      <c r="V219" s="110">
        <v>0</v>
      </c>
      <c r="W219" s="110">
        <v>0</v>
      </c>
    </row>
    <row r="220" spans="1:23" hidden="1">
      <c r="A220" s="110" t="str">
        <v>2025.TW</v>
      </c>
      <c r="B220" s="110">
        <v>0.6</v>
      </c>
      <c r="C220" s="110">
        <v>0.495</v>
      </c>
      <c r="D220" s="110">
        <v>0</v>
      </c>
      <c r="E220" s="110">
        <v>0.14391999999999999</v>
      </c>
      <c r="F220" s="110">
        <v>-7.1129999999999999E-2</v>
      </c>
      <c r="G220" s="110">
        <v>-0.21096000000000001</v>
      </c>
      <c r="H220" s="110">
        <v>-0.25656000000000001</v>
      </c>
      <c r="I220" s="110">
        <v>20.916665999999999</v>
      </c>
      <c r="J220" s="110">
        <v>2.0702739000000001</v>
      </c>
      <c r="K220" s="110">
        <v>2.6269999999999998</v>
      </c>
      <c r="L220" s="110">
        <v>0</v>
      </c>
      <c r="M220" s="110">
        <v>0</v>
      </c>
      <c r="N220" s="110">
        <v>0</v>
      </c>
      <c r="O220" s="110">
        <v>0</v>
      </c>
      <c r="P220" s="110">
        <v>0</v>
      </c>
      <c r="Q220" s="110">
        <v>0</v>
      </c>
      <c r="R220" s="110">
        <v>0</v>
      </c>
      <c r="S220" s="110">
        <v>0</v>
      </c>
      <c r="T220" s="110">
        <v>0</v>
      </c>
      <c r="U220" s="110">
        <v>0</v>
      </c>
      <c r="V220" s="110">
        <v>0</v>
      </c>
      <c r="W220" s="110">
        <v>0</v>
      </c>
    </row>
    <row r="221" spans="1:23" hidden="1">
      <c r="A221" s="110" t="str">
        <v>2027.TW</v>
      </c>
      <c r="B221" s="110">
        <v>1.92</v>
      </c>
      <c r="C221" s="110">
        <v>0.73099999999999998</v>
      </c>
      <c r="D221" s="110">
        <v>13.065068</v>
      </c>
      <c r="E221" s="110">
        <v>9.1800004000000004E-2</v>
      </c>
      <c r="F221" s="110">
        <v>3.9379999999999998E-2</v>
      </c>
      <c r="G221" s="110">
        <v>0.19214999999999999</v>
      </c>
      <c r="H221" s="110">
        <v>4.5700002000000003E-2</v>
      </c>
      <c r="I221" s="110">
        <v>19.869793000000001</v>
      </c>
      <c r="J221" s="110">
        <v>1.2970014999999999</v>
      </c>
      <c r="K221" s="110">
        <v>43.603999999999999</v>
      </c>
      <c r="L221" s="110">
        <v>0</v>
      </c>
      <c r="M221" s="110">
        <v>0</v>
      </c>
      <c r="N221" s="110">
        <v>0</v>
      </c>
      <c r="O221" s="110">
        <v>0</v>
      </c>
      <c r="P221" s="110">
        <v>0</v>
      </c>
      <c r="Q221" s="110">
        <v>0</v>
      </c>
      <c r="R221" s="110">
        <v>0</v>
      </c>
      <c r="S221" s="110">
        <v>0</v>
      </c>
      <c r="T221" s="110">
        <v>0</v>
      </c>
      <c r="U221" s="110">
        <v>0</v>
      </c>
      <c r="V221" s="110">
        <v>0</v>
      </c>
      <c r="W221" s="110">
        <v>0</v>
      </c>
    </row>
    <row r="222" spans="1:23">
      <c r="A222" s="110" t="str">
        <v>2028.TW</v>
      </c>
      <c r="B222" s="110">
        <v>1.19</v>
      </c>
      <c r="C222" s="110">
        <v>1.244</v>
      </c>
      <c r="D222" s="110">
        <v>0</v>
      </c>
      <c r="E222" s="110">
        <v>9.4259999999999997E-2</v>
      </c>
      <c r="F222" s="110">
        <v>3.739E-2</v>
      </c>
      <c r="G222" s="110">
        <v>6.5349995999999994E-2</v>
      </c>
      <c r="H222" s="110">
        <v>5.0440001999999998E-2</v>
      </c>
      <c r="I222" s="110">
        <v>23.067226000000002</v>
      </c>
      <c r="J222" s="110">
        <v>1.9952027999999999</v>
      </c>
      <c r="K222" s="110">
        <v>32.316000000000003</v>
      </c>
      <c r="L222" s="110">
        <v>0</v>
      </c>
      <c r="M222" s="110">
        <v>0</v>
      </c>
      <c r="N222" s="110">
        <v>0</v>
      </c>
      <c r="O222" s="110">
        <v>0</v>
      </c>
      <c r="P222" s="110">
        <v>0</v>
      </c>
      <c r="Q222" s="110">
        <v>0</v>
      </c>
      <c r="R222" s="110">
        <v>0</v>
      </c>
      <c r="S222" s="110">
        <v>0</v>
      </c>
      <c r="T222" s="110">
        <v>0</v>
      </c>
      <c r="U222" s="110">
        <v>0</v>
      </c>
      <c r="V222" s="110">
        <v>0</v>
      </c>
      <c r="W222" s="110">
        <v>0</v>
      </c>
    </row>
    <row r="223" spans="1:23" hidden="1">
      <c r="A223" s="110" t="str">
        <v>2029.TW</v>
      </c>
      <c r="B223" s="110">
        <v>1.94</v>
      </c>
      <c r="C223" s="110">
        <v>0.88200000000000001</v>
      </c>
      <c r="D223" s="110">
        <v>45</v>
      </c>
      <c r="E223" s="110">
        <v>6.3719999999999999E-2</v>
      </c>
      <c r="F223" s="110">
        <v>4.3439999999999999E-2</v>
      </c>
      <c r="G223" s="110">
        <v>0.109639995</v>
      </c>
      <c r="H223" s="110">
        <v>7.0360000000000006E-2</v>
      </c>
      <c r="I223" s="110">
        <v>14.613401</v>
      </c>
      <c r="J223" s="110">
        <v>0.91487026000000005</v>
      </c>
      <c r="K223" s="110">
        <v>38.573999999999998</v>
      </c>
      <c r="L223" s="110">
        <v>0</v>
      </c>
      <c r="M223" s="110">
        <v>0</v>
      </c>
      <c r="N223" s="110">
        <v>0</v>
      </c>
      <c r="O223" s="110">
        <v>0</v>
      </c>
      <c r="P223" s="110">
        <v>0</v>
      </c>
      <c r="Q223" s="110">
        <v>0</v>
      </c>
      <c r="R223" s="110">
        <v>0</v>
      </c>
      <c r="S223" s="110">
        <v>0</v>
      </c>
      <c r="T223" s="110">
        <v>0</v>
      </c>
      <c r="U223" s="110">
        <v>0</v>
      </c>
      <c r="V223" s="110">
        <v>0</v>
      </c>
      <c r="W223" s="110">
        <v>0</v>
      </c>
    </row>
    <row r="224" spans="1:23">
      <c r="A224" s="110" t="str">
        <v>2030.TW</v>
      </c>
      <c r="B224" s="110">
        <v>-0.46</v>
      </c>
      <c r="C224" s="110">
        <v>0.56899999999999995</v>
      </c>
      <c r="D224" s="110">
        <v>12.000000999999999</v>
      </c>
      <c r="E224" s="110">
        <v>1.0140000999999999E-2</v>
      </c>
      <c r="F224" s="110">
        <v>1.2990000999999999E-2</v>
      </c>
      <c r="G224" s="110">
        <v>7.2889999999999996E-2</v>
      </c>
      <c r="H224" s="110">
        <v>1.0720001E-2</v>
      </c>
      <c r="I224" s="110">
        <v>0</v>
      </c>
      <c r="J224" s="110">
        <v>1.0825283999999999</v>
      </c>
      <c r="K224" s="110">
        <v>45.831000000000003</v>
      </c>
      <c r="L224" s="110">
        <v>0</v>
      </c>
      <c r="M224" s="110">
        <v>0</v>
      </c>
      <c r="N224" s="110">
        <v>0</v>
      </c>
      <c r="O224" s="110">
        <v>0</v>
      </c>
      <c r="P224" s="110">
        <v>0</v>
      </c>
      <c r="Q224" s="110">
        <v>0</v>
      </c>
      <c r="R224" s="110">
        <v>0</v>
      </c>
      <c r="S224" s="110">
        <v>0</v>
      </c>
      <c r="T224" s="110">
        <v>0</v>
      </c>
      <c r="U224" s="110">
        <v>0</v>
      </c>
      <c r="V224" s="110">
        <v>0</v>
      </c>
      <c r="W224" s="110">
        <v>0</v>
      </c>
    </row>
    <row r="225" spans="1:23" hidden="1">
      <c r="A225" s="110" t="str">
        <v>2031.TW</v>
      </c>
      <c r="B225" s="110">
        <v>6.07</v>
      </c>
      <c r="C225" s="110">
        <v>1.163</v>
      </c>
      <c r="D225" s="110">
        <v>10.770576999999999</v>
      </c>
      <c r="E225" s="110">
        <v>0.15642998999999999</v>
      </c>
      <c r="F225" s="110">
        <v>2.0320000000000001E-2</v>
      </c>
      <c r="G225" s="110">
        <v>8.9940004000000004E-2</v>
      </c>
      <c r="H225" s="110">
        <v>4.5440003E-2</v>
      </c>
      <c r="I225" s="110">
        <v>10.131796</v>
      </c>
      <c r="J225" s="110">
        <v>1.7418642</v>
      </c>
      <c r="K225" s="110">
        <v>50.055</v>
      </c>
      <c r="L225" s="110">
        <v>0</v>
      </c>
      <c r="M225" s="110">
        <v>0</v>
      </c>
      <c r="N225" s="110">
        <v>0</v>
      </c>
      <c r="O225" s="110">
        <v>0</v>
      </c>
      <c r="P225" s="110">
        <v>0</v>
      </c>
      <c r="Q225" s="110">
        <v>0</v>
      </c>
      <c r="R225" s="110">
        <v>0</v>
      </c>
      <c r="S225" s="110">
        <v>0</v>
      </c>
      <c r="T225" s="110">
        <v>0</v>
      </c>
      <c r="U225" s="110">
        <v>0</v>
      </c>
      <c r="V225" s="110">
        <v>0</v>
      </c>
      <c r="W225" s="110">
        <v>0</v>
      </c>
    </row>
    <row r="226" spans="1:23">
      <c r="A226" s="110" t="str">
        <v>2032.TW</v>
      </c>
      <c r="B226" s="110">
        <v>0.03</v>
      </c>
      <c r="C226" s="110">
        <v>0.94599999999999995</v>
      </c>
      <c r="D226" s="110">
        <v>0</v>
      </c>
      <c r="E226" s="110">
        <v>-1.239E-2</v>
      </c>
      <c r="F226" s="110">
        <v>-1.9279999999999999E-2</v>
      </c>
      <c r="G226" s="110">
        <v>1.5440000000000001E-2</v>
      </c>
      <c r="H226" s="110">
        <v>-2.341E-2</v>
      </c>
      <c r="I226" s="110">
        <v>586.66669999999999</v>
      </c>
      <c r="J226" s="110">
        <v>1.3870281</v>
      </c>
      <c r="K226" s="110">
        <v>21.928999999999998</v>
      </c>
      <c r="L226" s="110">
        <v>0</v>
      </c>
      <c r="M226" s="110">
        <v>0</v>
      </c>
      <c r="N226" s="110">
        <v>0</v>
      </c>
      <c r="O226" s="110">
        <v>0</v>
      </c>
      <c r="P226" s="110">
        <v>0</v>
      </c>
      <c r="Q226" s="110">
        <v>0</v>
      </c>
      <c r="R226" s="110">
        <v>0</v>
      </c>
      <c r="S226" s="110">
        <v>0</v>
      </c>
      <c r="T226" s="110">
        <v>0</v>
      </c>
      <c r="U226" s="110">
        <v>0</v>
      </c>
      <c r="V226" s="110">
        <v>0</v>
      </c>
      <c r="W226" s="110">
        <v>0</v>
      </c>
    </row>
    <row r="227" spans="1:23" hidden="1">
      <c r="A227" s="110" t="str">
        <v>2033.TW</v>
      </c>
      <c r="B227" s="110">
        <v>0.08</v>
      </c>
      <c r="C227" s="110">
        <v>0.75600000000000001</v>
      </c>
      <c r="D227" s="110">
        <v>70.652175999999997</v>
      </c>
      <c r="E227" s="110">
        <v>-3.0300000000000001E-3</v>
      </c>
      <c r="F227" s="110">
        <v>-2.9699997999999999E-3</v>
      </c>
      <c r="G227" s="110">
        <v>8.8859999999999995E-2</v>
      </c>
      <c r="H227" s="110">
        <v>2.479E-2</v>
      </c>
      <c r="I227" s="110">
        <v>203.125</v>
      </c>
      <c r="J227" s="110">
        <v>1.2748098000000001</v>
      </c>
      <c r="K227" s="110">
        <v>7.2690000000000001</v>
      </c>
      <c r="L227" s="110">
        <v>0</v>
      </c>
      <c r="M227" s="110">
        <v>0</v>
      </c>
      <c r="N227" s="110">
        <v>0</v>
      </c>
      <c r="O227" s="110">
        <v>0</v>
      </c>
      <c r="P227" s="110">
        <v>0</v>
      </c>
      <c r="Q227" s="110">
        <v>0</v>
      </c>
      <c r="R227" s="110">
        <v>0</v>
      </c>
      <c r="S227" s="110">
        <v>0</v>
      </c>
      <c r="T227" s="110">
        <v>0</v>
      </c>
      <c r="U227" s="110">
        <v>0</v>
      </c>
      <c r="V227" s="110">
        <v>0</v>
      </c>
      <c r="W227" s="110">
        <v>0</v>
      </c>
    </row>
    <row r="228" spans="1:23">
      <c r="A228" s="110" t="str">
        <v>2034.TW</v>
      </c>
      <c r="B228" s="110">
        <v>-0.49</v>
      </c>
      <c r="C228" s="110">
        <v>0</v>
      </c>
      <c r="D228" s="110">
        <v>19.11111</v>
      </c>
      <c r="E228" s="110">
        <v>-2.1059999999999999E-2</v>
      </c>
      <c r="F228" s="110">
        <v>1.401E-2</v>
      </c>
      <c r="G228" s="110">
        <v>8.695E-2</v>
      </c>
      <c r="H228" s="110">
        <v>7.1120000000000003E-2</v>
      </c>
      <c r="I228" s="110">
        <v>0</v>
      </c>
      <c r="J228" s="110">
        <v>1.3106426</v>
      </c>
      <c r="K228" s="110">
        <v>31.54</v>
      </c>
      <c r="L228" s="110">
        <v>0</v>
      </c>
      <c r="M228" s="110">
        <v>0</v>
      </c>
      <c r="N228" s="110">
        <v>0</v>
      </c>
      <c r="O228" s="110">
        <v>0</v>
      </c>
      <c r="P228" s="110">
        <v>0</v>
      </c>
      <c r="Q228" s="110">
        <v>0</v>
      </c>
      <c r="R228" s="110">
        <v>0</v>
      </c>
      <c r="S228" s="110">
        <v>0</v>
      </c>
      <c r="T228" s="110">
        <v>0</v>
      </c>
      <c r="U228" s="110">
        <v>0</v>
      </c>
      <c r="V228" s="110">
        <v>0</v>
      </c>
      <c r="W228" s="110">
        <v>0</v>
      </c>
    </row>
    <row r="229" spans="1:23" hidden="1">
      <c r="A229" s="110" t="str">
        <v>2038.TW</v>
      </c>
      <c r="B229" s="110">
        <v>0.25</v>
      </c>
      <c r="C229" s="110">
        <v>1.56</v>
      </c>
      <c r="D229" s="110">
        <v>0</v>
      </c>
      <c r="E229" s="110">
        <v>7.5900000000000004E-3</v>
      </c>
      <c r="F229" s="110">
        <v>3.2100000000000002E-3</v>
      </c>
      <c r="G229" s="110">
        <v>2.6939999999999999E-2</v>
      </c>
      <c r="H229" s="110">
        <v>6.4900000000000001E-3</v>
      </c>
      <c r="I229" s="110">
        <v>85.4</v>
      </c>
      <c r="J229" s="110">
        <v>1.0985336000000001</v>
      </c>
      <c r="K229" s="110">
        <v>49.204999999999998</v>
      </c>
      <c r="L229" s="110">
        <v>0</v>
      </c>
      <c r="M229" s="110">
        <v>0</v>
      </c>
      <c r="N229" s="110">
        <v>0</v>
      </c>
      <c r="O229" s="110">
        <v>0</v>
      </c>
      <c r="P229" s="110">
        <v>0</v>
      </c>
      <c r="Q229" s="110">
        <v>0</v>
      </c>
      <c r="R229" s="110">
        <v>0</v>
      </c>
      <c r="S229" s="110">
        <v>0</v>
      </c>
      <c r="T229" s="110">
        <v>0</v>
      </c>
      <c r="U229" s="110">
        <v>0</v>
      </c>
      <c r="V229" s="110">
        <v>0</v>
      </c>
      <c r="W229" s="110">
        <v>0</v>
      </c>
    </row>
    <row r="230" spans="1:23" hidden="1">
      <c r="A230" s="110" t="str">
        <v>2049.TW</v>
      </c>
      <c r="B230" s="110">
        <v>5.62</v>
      </c>
      <c r="C230" s="110">
        <v>1.409</v>
      </c>
      <c r="D230" s="110">
        <v>23.150963000000001</v>
      </c>
      <c r="E230" s="110">
        <v>5.2270003000000002E-2</v>
      </c>
      <c r="F230" s="110">
        <v>3.1989999999999998E-2</v>
      </c>
      <c r="G230" s="110">
        <v>0.31078</v>
      </c>
      <c r="H230" s="110">
        <v>3.1050000000000001E-2</v>
      </c>
      <c r="I230" s="110">
        <v>40.658363000000001</v>
      </c>
      <c r="J230" s="110">
        <v>2.3098774</v>
      </c>
      <c r="K230" s="110">
        <v>69.625</v>
      </c>
      <c r="L230" s="110">
        <v>0</v>
      </c>
      <c r="M230" s="110">
        <v>0</v>
      </c>
      <c r="N230" s="110">
        <v>0</v>
      </c>
      <c r="O230" s="110">
        <v>0</v>
      </c>
      <c r="P230" s="110">
        <v>0</v>
      </c>
      <c r="Q230" s="110">
        <v>0</v>
      </c>
      <c r="R230" s="110">
        <v>0</v>
      </c>
      <c r="S230" s="110">
        <v>0</v>
      </c>
      <c r="T230" s="110">
        <v>0</v>
      </c>
      <c r="U230" s="110">
        <v>0</v>
      </c>
      <c r="V230" s="110">
        <v>0</v>
      </c>
      <c r="W230" s="110">
        <v>0</v>
      </c>
    </row>
    <row r="231" spans="1:23">
      <c r="A231" s="110" t="str">
        <v>2059.TW</v>
      </c>
      <c r="B231" s="110">
        <v>37.74</v>
      </c>
      <c r="C231" s="110">
        <v>0</v>
      </c>
      <c r="D231" s="110">
        <v>22.317361999999999</v>
      </c>
      <c r="E231" s="110">
        <v>0.21405001000000001</v>
      </c>
      <c r="F231" s="110">
        <v>0.10067</v>
      </c>
      <c r="G231" s="110">
        <v>0.62111000000000005</v>
      </c>
      <c r="H231" s="110">
        <v>0.52182996000000004</v>
      </c>
      <c r="I231" s="110">
        <v>32.458927000000003</v>
      </c>
      <c r="J231" s="110">
        <v>6.5400305000000003</v>
      </c>
      <c r="K231" s="110">
        <v>68.628</v>
      </c>
      <c r="L231" s="110">
        <v>0</v>
      </c>
      <c r="M231" s="110">
        <v>0</v>
      </c>
      <c r="N231" s="110">
        <v>0</v>
      </c>
      <c r="O231" s="110">
        <v>0</v>
      </c>
      <c r="P231" s="110">
        <v>0</v>
      </c>
      <c r="Q231" s="110">
        <v>0</v>
      </c>
      <c r="R231" s="110">
        <v>0</v>
      </c>
      <c r="S231" s="110">
        <v>0</v>
      </c>
      <c r="T231" s="110">
        <v>0</v>
      </c>
      <c r="U231" s="110">
        <v>0</v>
      </c>
      <c r="V231" s="110">
        <v>0</v>
      </c>
      <c r="W231" s="110">
        <v>0</v>
      </c>
    </row>
    <row r="232" spans="1:23" hidden="1">
      <c r="A232" s="110" t="str">
        <v>2062.TW</v>
      </c>
      <c r="B232" s="110">
        <v>2.48</v>
      </c>
      <c r="C232" s="110">
        <v>0.68799999999999994</v>
      </c>
      <c r="D232" s="110">
        <v>11.310862</v>
      </c>
      <c r="E232" s="110">
        <v>4.2909999999999997E-2</v>
      </c>
      <c r="F232" s="110">
        <v>1.6889999999999999E-2</v>
      </c>
      <c r="G232" s="110">
        <v>0.119160004</v>
      </c>
      <c r="H232" s="110">
        <v>6.8059999999999996E-2</v>
      </c>
      <c r="I232" s="110">
        <v>12.17742</v>
      </c>
      <c r="J232" s="110">
        <v>0.82237289999999996</v>
      </c>
      <c r="K232" s="110">
        <v>37.835999999999999</v>
      </c>
      <c r="L232" s="110">
        <v>0</v>
      </c>
      <c r="M232" s="110">
        <v>0</v>
      </c>
      <c r="N232" s="110">
        <v>0</v>
      </c>
      <c r="O232" s="110">
        <v>0</v>
      </c>
      <c r="P232" s="110">
        <v>0</v>
      </c>
      <c r="Q232" s="110">
        <v>0</v>
      </c>
      <c r="R232" s="110">
        <v>0</v>
      </c>
      <c r="S232" s="110">
        <v>0</v>
      </c>
      <c r="T232" s="110">
        <v>0</v>
      </c>
      <c r="U232" s="110">
        <v>0</v>
      </c>
      <c r="V232" s="110">
        <v>0</v>
      </c>
      <c r="W232" s="110">
        <v>0</v>
      </c>
    </row>
    <row r="233" spans="1:23" hidden="1">
      <c r="A233" s="110" t="str">
        <v>2069.TW</v>
      </c>
      <c r="B233" s="110">
        <v>-1.18</v>
      </c>
      <c r="C233" s="110">
        <v>0.64200000000000002</v>
      </c>
      <c r="D233" s="110">
        <v>0</v>
      </c>
      <c r="E233" s="110">
        <v>-4.947E-2</v>
      </c>
      <c r="F233" s="110">
        <v>0</v>
      </c>
      <c r="G233" s="110">
        <v>3.3439999999999998E-2</v>
      </c>
      <c r="H233" s="110">
        <v>-2.8889999E-2</v>
      </c>
      <c r="I233" s="110">
        <v>0</v>
      </c>
      <c r="J233" s="110">
        <v>0.74378330000000004</v>
      </c>
      <c r="K233" s="110">
        <v>68.748000000000005</v>
      </c>
      <c r="L233" s="110">
        <v>0</v>
      </c>
      <c r="M233" s="110">
        <v>0</v>
      </c>
      <c r="N233" s="110">
        <v>0</v>
      </c>
      <c r="O233" s="110">
        <v>0</v>
      </c>
      <c r="P233" s="110">
        <v>0</v>
      </c>
      <c r="Q233" s="110">
        <v>0</v>
      </c>
      <c r="R233" s="110">
        <v>0</v>
      </c>
      <c r="S233" s="110">
        <v>0</v>
      </c>
      <c r="T233" s="110">
        <v>0</v>
      </c>
      <c r="U233" s="110">
        <v>0</v>
      </c>
      <c r="V233" s="110">
        <v>0</v>
      </c>
      <c r="W233" s="110">
        <v>0</v>
      </c>
    </row>
    <row r="234" spans="1:23" hidden="1">
      <c r="A234" s="110" t="str">
        <v>2101.TW</v>
      </c>
      <c r="B234" s="110">
        <v>0.24</v>
      </c>
      <c r="C234" s="110">
        <v>0.35699999999999998</v>
      </c>
      <c r="D234" s="110">
        <v>118.54167</v>
      </c>
      <c r="E234" s="110">
        <v>1.29700005E-2</v>
      </c>
      <c r="F234" s="110">
        <v>6.9999998000000001E-3</v>
      </c>
      <c r="G234" s="110">
        <v>0.19511998999999999</v>
      </c>
      <c r="H234" s="110">
        <v>9.9809999999999996E-2</v>
      </c>
      <c r="I234" s="110">
        <v>237.08333999999999</v>
      </c>
      <c r="J234" s="110">
        <v>4.5809517</v>
      </c>
      <c r="K234" s="110">
        <v>9.4160000000000004</v>
      </c>
      <c r="L234" s="110">
        <v>0</v>
      </c>
      <c r="M234" s="110">
        <v>0</v>
      </c>
      <c r="N234" s="110">
        <v>0</v>
      </c>
      <c r="O234" s="110">
        <v>0</v>
      </c>
      <c r="P234" s="110">
        <v>0</v>
      </c>
      <c r="Q234" s="110">
        <v>0</v>
      </c>
      <c r="R234" s="110">
        <v>0</v>
      </c>
      <c r="S234" s="110">
        <v>0</v>
      </c>
      <c r="T234" s="110">
        <v>0</v>
      </c>
      <c r="U234" s="110">
        <v>0</v>
      </c>
      <c r="V234" s="110">
        <v>0</v>
      </c>
      <c r="W234" s="110">
        <v>0</v>
      </c>
    </row>
    <row r="235" spans="1:23" hidden="1">
      <c r="A235" s="110" t="str">
        <v>2102.TW</v>
      </c>
      <c r="B235" s="110">
        <v>-2.88</v>
      </c>
      <c r="C235" s="110">
        <v>0.63900000000000001</v>
      </c>
      <c r="D235" s="110">
        <v>0</v>
      </c>
      <c r="E235" s="110">
        <v>-0.30963000000000002</v>
      </c>
      <c r="F235" s="110">
        <v>-5.6570000000000002E-2</v>
      </c>
      <c r="G235" s="110">
        <v>-0.62028000000000005</v>
      </c>
      <c r="H235" s="110">
        <v>-3.0824600000000002</v>
      </c>
      <c r="I235" s="110">
        <v>0</v>
      </c>
      <c r="J235" s="110">
        <v>1.2976220999999999</v>
      </c>
      <c r="K235" s="110">
        <v>1.0409999999999999</v>
      </c>
      <c r="L235" s="110">
        <v>0</v>
      </c>
      <c r="M235" s="110">
        <v>0</v>
      </c>
      <c r="N235" s="110">
        <v>0</v>
      </c>
      <c r="O235" s="110">
        <v>0</v>
      </c>
      <c r="P235" s="110">
        <v>0</v>
      </c>
      <c r="Q235" s="110">
        <v>0</v>
      </c>
      <c r="R235" s="110">
        <v>0</v>
      </c>
      <c r="S235" s="110">
        <v>0</v>
      </c>
      <c r="T235" s="110">
        <v>0</v>
      </c>
      <c r="U235" s="110">
        <v>0</v>
      </c>
      <c r="V235" s="110">
        <v>0</v>
      </c>
      <c r="W235" s="110">
        <v>0</v>
      </c>
    </row>
    <row r="236" spans="1:23" hidden="1">
      <c r="A236" s="110" t="str">
        <v>2103.TW</v>
      </c>
      <c r="B236" s="110">
        <v>0.83</v>
      </c>
      <c r="C236" s="110">
        <v>0</v>
      </c>
      <c r="D236" s="110">
        <v>25.860213999999999</v>
      </c>
      <c r="E236" s="110">
        <v>4.6100000000000002E-2</v>
      </c>
      <c r="F236" s="110">
        <v>1.694E-2</v>
      </c>
      <c r="G236" s="110">
        <v>0.10750999999999999</v>
      </c>
      <c r="H236" s="110">
        <v>4.7559999999999998E-2</v>
      </c>
      <c r="I236" s="110">
        <v>28.975902999999999</v>
      </c>
      <c r="J236" s="110">
        <v>0.98792310000000005</v>
      </c>
      <c r="K236" s="110">
        <v>38.938000000000002</v>
      </c>
      <c r="L236" s="110">
        <v>0</v>
      </c>
      <c r="M236" s="110">
        <v>0</v>
      </c>
      <c r="N236" s="110">
        <v>0</v>
      </c>
      <c r="O236" s="110">
        <v>0</v>
      </c>
      <c r="P236" s="110">
        <v>0</v>
      </c>
      <c r="Q236" s="110">
        <v>0</v>
      </c>
      <c r="R236" s="110">
        <v>0</v>
      </c>
      <c r="S236" s="110">
        <v>0</v>
      </c>
      <c r="T236" s="110">
        <v>0</v>
      </c>
      <c r="U236" s="110">
        <v>0</v>
      </c>
      <c r="V236" s="110">
        <v>0</v>
      </c>
      <c r="W236" s="110">
        <v>0</v>
      </c>
    </row>
    <row r="237" spans="1:23" hidden="1">
      <c r="A237" s="110" t="str">
        <v>2104.TW</v>
      </c>
      <c r="B237" s="110">
        <v>-0.78</v>
      </c>
      <c r="C237" s="110">
        <v>0.73099999999999998</v>
      </c>
      <c r="D237" s="110">
        <v>66.111109999999996</v>
      </c>
      <c r="E237" s="110">
        <v>-1.52900005E-2</v>
      </c>
      <c r="F237" s="110">
        <v>1.6300001E-3</v>
      </c>
      <c r="G237" s="110">
        <v>8.1999995000000006E-2</v>
      </c>
      <c r="H237" s="110">
        <v>3.424E-2</v>
      </c>
      <c r="I237" s="110">
        <v>0</v>
      </c>
      <c r="J237" s="110">
        <v>0.51576180000000005</v>
      </c>
      <c r="K237" s="110">
        <v>18.428000000000001</v>
      </c>
      <c r="L237" s="110">
        <v>0</v>
      </c>
      <c r="M237" s="110">
        <v>0</v>
      </c>
      <c r="N237" s="110">
        <v>0</v>
      </c>
      <c r="O237" s="110">
        <v>0</v>
      </c>
      <c r="P237" s="110">
        <v>0</v>
      </c>
      <c r="Q237" s="110">
        <v>0</v>
      </c>
      <c r="R237" s="110">
        <v>0</v>
      </c>
      <c r="S237" s="110">
        <v>0</v>
      </c>
      <c r="T237" s="110">
        <v>0</v>
      </c>
      <c r="U237" s="110">
        <v>0</v>
      </c>
      <c r="V237" s="110">
        <v>0</v>
      </c>
      <c r="W237" s="110">
        <v>0</v>
      </c>
    </row>
    <row r="238" spans="1:23">
      <c r="A238" s="110" t="str">
        <v>2105.TW</v>
      </c>
      <c r="B238" s="110">
        <v>2.0299999999999998</v>
      </c>
      <c r="C238" s="110">
        <v>0.51400000000000001</v>
      </c>
      <c r="D238" s="110">
        <v>18.790849999999999</v>
      </c>
      <c r="E238" s="110">
        <v>9.5219999999999999E-2</v>
      </c>
      <c r="F238" s="110">
        <v>4.8759999999999998E-2</v>
      </c>
      <c r="G238" s="110">
        <v>0.25247999999999998</v>
      </c>
      <c r="H238" s="110">
        <v>0.115830004</v>
      </c>
      <c r="I238" s="110">
        <v>28.325123000000001</v>
      </c>
      <c r="J238" s="110">
        <v>2.2639577000000002</v>
      </c>
      <c r="K238" s="110">
        <v>29.707999999999998</v>
      </c>
      <c r="L238" s="110">
        <v>0</v>
      </c>
      <c r="M238" s="110">
        <v>0</v>
      </c>
      <c r="N238" s="110">
        <v>0</v>
      </c>
      <c r="O238" s="110">
        <v>0</v>
      </c>
      <c r="P238" s="110">
        <v>0</v>
      </c>
      <c r="Q238" s="110">
        <v>0</v>
      </c>
      <c r="R238" s="110">
        <v>0</v>
      </c>
      <c r="S238" s="110">
        <v>0</v>
      </c>
      <c r="T238" s="110">
        <v>0</v>
      </c>
      <c r="U238" s="110">
        <v>0</v>
      </c>
      <c r="V238" s="110">
        <v>0</v>
      </c>
      <c r="W238" s="110">
        <v>0</v>
      </c>
    </row>
    <row r="239" spans="1:23" hidden="1">
      <c r="A239" s="110" t="str">
        <v>2106.TW</v>
      </c>
      <c r="B239" s="110">
        <v>1.78</v>
      </c>
      <c r="C239" s="110">
        <v>0.29299999999999998</v>
      </c>
      <c r="D239" s="110">
        <v>23.943663000000001</v>
      </c>
      <c r="E239" s="110">
        <v>4.5229997000000001E-2</v>
      </c>
      <c r="F239" s="110">
        <v>1.7919999999999998E-2</v>
      </c>
      <c r="G239" s="110">
        <v>0.19373000000000001</v>
      </c>
      <c r="H239" s="110">
        <v>7.4950000000000003E-2</v>
      </c>
      <c r="I239" s="110">
        <v>19.101123999999999</v>
      </c>
      <c r="J239" s="110">
        <v>1.6586984</v>
      </c>
      <c r="K239" s="110">
        <v>36.070999999999998</v>
      </c>
      <c r="L239" s="110">
        <v>0</v>
      </c>
      <c r="M239" s="110">
        <v>0</v>
      </c>
      <c r="N239" s="110">
        <v>0</v>
      </c>
      <c r="O239" s="110">
        <v>0</v>
      </c>
      <c r="P239" s="110">
        <v>0</v>
      </c>
      <c r="Q239" s="110">
        <v>0</v>
      </c>
      <c r="R239" s="110">
        <v>0</v>
      </c>
      <c r="S239" s="110">
        <v>0</v>
      </c>
      <c r="T239" s="110">
        <v>0</v>
      </c>
      <c r="U239" s="110">
        <v>0</v>
      </c>
      <c r="V239" s="110">
        <v>0</v>
      </c>
      <c r="W239" s="110">
        <v>0</v>
      </c>
    </row>
    <row r="240" spans="1:23" hidden="1">
      <c r="A240" s="110" t="str">
        <v>2107.TW</v>
      </c>
      <c r="B240" s="110">
        <v>1.8</v>
      </c>
      <c r="C240" s="110">
        <v>0.60299999999999998</v>
      </c>
      <c r="D240" s="110">
        <v>0</v>
      </c>
      <c r="E240" s="110">
        <v>4.2770000000000002E-2</v>
      </c>
      <c r="F240" s="110">
        <v>8.909999E-3</v>
      </c>
      <c r="G240" s="110">
        <v>0.30934</v>
      </c>
      <c r="H240" s="110">
        <v>9.9779989999999999E-2</v>
      </c>
      <c r="I240" s="110">
        <v>14.722222</v>
      </c>
      <c r="J240" s="110">
        <v>0.64868300000000001</v>
      </c>
      <c r="K240" s="110">
        <v>4.2060000000000004</v>
      </c>
      <c r="L240" s="110">
        <v>0</v>
      </c>
      <c r="M240" s="110">
        <v>0</v>
      </c>
      <c r="N240" s="110">
        <v>0</v>
      </c>
      <c r="O240" s="110">
        <v>0</v>
      </c>
      <c r="P240" s="110">
        <v>0</v>
      </c>
      <c r="Q240" s="110">
        <v>0</v>
      </c>
      <c r="R240" s="110">
        <v>0</v>
      </c>
      <c r="S240" s="110">
        <v>0</v>
      </c>
      <c r="T240" s="110">
        <v>0</v>
      </c>
      <c r="U240" s="110">
        <v>0</v>
      </c>
      <c r="V240" s="110">
        <v>0</v>
      </c>
      <c r="W240" s="110">
        <v>0</v>
      </c>
    </row>
    <row r="241" spans="1:23" hidden="1">
      <c r="A241" s="110" t="str">
        <v>2108.TW</v>
      </c>
      <c r="B241" s="110">
        <v>1.3</v>
      </c>
      <c r="C241" s="110">
        <v>0</v>
      </c>
      <c r="D241" s="110">
        <v>10.237389</v>
      </c>
      <c r="E241" s="110">
        <v>6.0049999999999999E-2</v>
      </c>
      <c r="F241" s="110">
        <v>2.8330000000000001E-2</v>
      </c>
      <c r="G241" s="110">
        <v>0.23066998999999999</v>
      </c>
      <c r="H241" s="110">
        <v>7.671E-2</v>
      </c>
      <c r="I241" s="110">
        <v>26.538461999999999</v>
      </c>
      <c r="J241" s="110">
        <v>1.2196847</v>
      </c>
      <c r="K241" s="110">
        <v>18.038</v>
      </c>
      <c r="L241" s="110">
        <v>0</v>
      </c>
      <c r="M241" s="110">
        <v>0</v>
      </c>
      <c r="N241" s="110">
        <v>0</v>
      </c>
      <c r="O241" s="110">
        <v>0</v>
      </c>
      <c r="P241" s="110">
        <v>0</v>
      </c>
      <c r="Q241" s="110">
        <v>0</v>
      </c>
      <c r="R241" s="110">
        <v>0</v>
      </c>
      <c r="S241" s="110">
        <v>0</v>
      </c>
      <c r="T241" s="110">
        <v>0</v>
      </c>
      <c r="U241" s="110">
        <v>0</v>
      </c>
      <c r="V241" s="110">
        <v>0</v>
      </c>
      <c r="W241" s="110">
        <v>0</v>
      </c>
    </row>
    <row r="242" spans="1:23" hidden="1">
      <c r="A242" s="110" t="str">
        <v>2109.TW</v>
      </c>
      <c r="B242" s="110">
        <v>1.75</v>
      </c>
      <c r="C242" s="110">
        <v>0.48299999999999998</v>
      </c>
      <c r="D242" s="110">
        <v>0</v>
      </c>
      <c r="E242" s="110">
        <v>0.10829999999999999</v>
      </c>
      <c r="F242" s="110">
        <v>3.5529999999999999E-2</v>
      </c>
      <c r="G242" s="110">
        <v>0.21945999999999999</v>
      </c>
      <c r="H242" s="110">
        <v>0.18432999999999999</v>
      </c>
      <c r="I242" s="110">
        <v>10.571427999999999</v>
      </c>
      <c r="J242" s="110">
        <v>1.4982184000000001</v>
      </c>
      <c r="K242" s="110">
        <v>16.733000000000001</v>
      </c>
      <c r="L242" s="110">
        <v>0</v>
      </c>
      <c r="M242" s="110">
        <v>0</v>
      </c>
      <c r="N242" s="110">
        <v>0</v>
      </c>
      <c r="O242" s="110">
        <v>0</v>
      </c>
      <c r="P242" s="110">
        <v>0</v>
      </c>
      <c r="Q242" s="110">
        <v>0</v>
      </c>
      <c r="R242" s="110">
        <v>0</v>
      </c>
      <c r="S242" s="110">
        <v>0</v>
      </c>
      <c r="T242" s="110">
        <v>0</v>
      </c>
      <c r="U242" s="110">
        <v>0</v>
      </c>
      <c r="V242" s="110">
        <v>0</v>
      </c>
      <c r="W242" s="110">
        <v>0</v>
      </c>
    </row>
    <row r="243" spans="1:23" hidden="1">
      <c r="A243" s="110" t="str">
        <v>2114.TW</v>
      </c>
      <c r="B243" s="110">
        <v>6.02</v>
      </c>
      <c r="C243" s="110">
        <v>0.39100000000000001</v>
      </c>
      <c r="D243" s="110">
        <v>0</v>
      </c>
      <c r="E243" s="110">
        <v>0.15404999999999999</v>
      </c>
      <c r="F243" s="110">
        <v>8.906E-2</v>
      </c>
      <c r="G243" s="110">
        <v>0.42312</v>
      </c>
      <c r="H243" s="110">
        <v>0.33838000000000001</v>
      </c>
      <c r="I243" s="110">
        <v>18.521595000000001</v>
      </c>
      <c r="J243" s="110">
        <v>2.8155142999999998</v>
      </c>
      <c r="K243" s="110">
        <v>19.978000000000002</v>
      </c>
      <c r="L243" s="110">
        <v>0</v>
      </c>
      <c r="M243" s="110">
        <v>0</v>
      </c>
      <c r="N243" s="110">
        <v>0</v>
      </c>
      <c r="O243" s="110">
        <v>0</v>
      </c>
      <c r="P243" s="110">
        <v>0</v>
      </c>
      <c r="Q243" s="110">
        <v>0</v>
      </c>
      <c r="R243" s="110">
        <v>0</v>
      </c>
      <c r="S243" s="110">
        <v>0</v>
      </c>
      <c r="T243" s="110">
        <v>0</v>
      </c>
      <c r="U243" s="110">
        <v>0</v>
      </c>
      <c r="V243" s="110">
        <v>0</v>
      </c>
      <c r="W243" s="110">
        <v>0</v>
      </c>
    </row>
    <row r="244" spans="1:23" hidden="1">
      <c r="A244" s="110" t="str">
        <v>2115.TW</v>
      </c>
      <c r="B244" s="110">
        <v>0.94</v>
      </c>
      <c r="C244" s="110">
        <v>0</v>
      </c>
      <c r="D244" s="110">
        <v>13.072288500000001</v>
      </c>
      <c r="E244" s="110">
        <v>2.9690001000000001E-2</v>
      </c>
      <c r="F244" s="110">
        <v>2.8269999000000001E-2</v>
      </c>
      <c r="G244" s="110">
        <v>0.20660999999999999</v>
      </c>
      <c r="H244" s="110">
        <v>0.10047</v>
      </c>
      <c r="I244" s="110">
        <v>34.627659999999999</v>
      </c>
      <c r="J244" s="110">
        <v>1.0154105</v>
      </c>
      <c r="K244" s="110">
        <v>27.498999999999999</v>
      </c>
      <c r="L244" s="110">
        <v>0</v>
      </c>
      <c r="M244" s="110">
        <v>0</v>
      </c>
      <c r="N244" s="110">
        <v>0</v>
      </c>
      <c r="O244" s="110">
        <v>0</v>
      </c>
      <c r="P244" s="110">
        <v>0</v>
      </c>
      <c r="Q244" s="110">
        <v>0</v>
      </c>
      <c r="R244" s="110">
        <v>0</v>
      </c>
      <c r="S244" s="110">
        <v>0</v>
      </c>
      <c r="T244" s="110">
        <v>0</v>
      </c>
      <c r="U244" s="110">
        <v>0</v>
      </c>
      <c r="V244" s="110">
        <v>0</v>
      </c>
      <c r="W244" s="110">
        <v>0</v>
      </c>
    </row>
    <row r="245" spans="1:23" hidden="1">
      <c r="A245" s="110" t="str">
        <v>2201.TW</v>
      </c>
      <c r="B245" s="110">
        <v>4.01</v>
      </c>
      <c r="C245" s="110">
        <v>0.92200000000000004</v>
      </c>
      <c r="D245" s="110">
        <v>11.860465</v>
      </c>
      <c r="E245" s="110">
        <v>0.105349995</v>
      </c>
      <c r="F245" s="110">
        <v>1.4710000000000001E-2</v>
      </c>
      <c r="G245" s="110">
        <v>0.35410999999999998</v>
      </c>
      <c r="H245" s="110">
        <v>7.1690000000000004E-2</v>
      </c>
      <c r="I245" s="110">
        <v>17.805485000000001</v>
      </c>
      <c r="J245" s="110">
        <v>1.2661595000000001</v>
      </c>
      <c r="K245" s="110">
        <v>81.069000000000003</v>
      </c>
      <c r="L245" s="110">
        <v>0</v>
      </c>
      <c r="M245" s="110">
        <v>0</v>
      </c>
      <c r="N245" s="110">
        <v>0</v>
      </c>
      <c r="O245" s="110">
        <v>0</v>
      </c>
      <c r="P245" s="110">
        <v>0</v>
      </c>
      <c r="Q245" s="110">
        <v>0</v>
      </c>
      <c r="R245" s="110">
        <v>0</v>
      </c>
      <c r="S245" s="110">
        <v>0</v>
      </c>
      <c r="T245" s="110">
        <v>0</v>
      </c>
      <c r="U245" s="110">
        <v>0</v>
      </c>
      <c r="V245" s="110">
        <v>0</v>
      </c>
      <c r="W245" s="110">
        <v>0</v>
      </c>
    </row>
    <row r="246" spans="1:23" hidden="1">
      <c r="A246" s="110" t="str">
        <v>2204.TW</v>
      </c>
      <c r="B246" s="110">
        <v>9.93</v>
      </c>
      <c r="C246" s="110">
        <v>0</v>
      </c>
      <c r="D246" s="110">
        <v>10.786802</v>
      </c>
      <c r="E246" s="110">
        <v>0.15473999999999999</v>
      </c>
      <c r="F246" s="110">
        <v>3.6199997999999997E-2</v>
      </c>
      <c r="G246" s="110">
        <v>0.15537999999999999</v>
      </c>
      <c r="H246" s="110">
        <v>7.2410000000000002E-2</v>
      </c>
      <c r="I246" s="110">
        <v>12.839879</v>
      </c>
      <c r="J246" s="110">
        <v>2.0526110000000002</v>
      </c>
      <c r="K246" s="110">
        <v>76.397000000000006</v>
      </c>
      <c r="L246" s="110">
        <v>0</v>
      </c>
      <c r="M246" s="110">
        <v>0</v>
      </c>
      <c r="N246" s="110">
        <v>0</v>
      </c>
      <c r="O246" s="110">
        <v>0</v>
      </c>
      <c r="P246" s="110">
        <v>0</v>
      </c>
      <c r="Q246" s="110">
        <v>0</v>
      </c>
      <c r="R246" s="110">
        <v>0</v>
      </c>
      <c r="S246" s="110">
        <v>0</v>
      </c>
      <c r="T246" s="110">
        <v>0</v>
      </c>
      <c r="U246" s="110">
        <v>0</v>
      </c>
      <c r="V246" s="110">
        <v>0</v>
      </c>
      <c r="W246" s="110">
        <v>0</v>
      </c>
    </row>
    <row r="247" spans="1:23" hidden="1">
      <c r="A247" s="110" t="str">
        <v>2206.TW</v>
      </c>
      <c r="B247" s="110">
        <v>7.98</v>
      </c>
      <c r="C247" s="110">
        <v>0.32600000000000001</v>
      </c>
      <c r="D247" s="110">
        <v>0</v>
      </c>
      <c r="E247" s="110">
        <v>0.29202</v>
      </c>
      <c r="F247" s="110">
        <v>6.3729999999999995E-2</v>
      </c>
      <c r="G247" s="110">
        <v>0.20802999999999999</v>
      </c>
      <c r="H247" s="110">
        <v>7.0949999999999999E-2</v>
      </c>
      <c r="I247" s="110">
        <v>9.7243110000000001</v>
      </c>
      <c r="J247" s="110">
        <v>2.7448619999999999</v>
      </c>
      <c r="K247" s="110">
        <v>81.328000000000003</v>
      </c>
      <c r="L247" s="110">
        <v>0</v>
      </c>
      <c r="M247" s="110">
        <v>0</v>
      </c>
      <c r="N247" s="110">
        <v>0</v>
      </c>
      <c r="O247" s="110">
        <v>0</v>
      </c>
      <c r="P247" s="110">
        <v>0</v>
      </c>
      <c r="Q247" s="110">
        <v>0</v>
      </c>
      <c r="R247" s="110">
        <v>0</v>
      </c>
      <c r="S247" s="110">
        <v>0</v>
      </c>
      <c r="T247" s="110">
        <v>0</v>
      </c>
      <c r="U247" s="110">
        <v>0</v>
      </c>
      <c r="V247" s="110">
        <v>0</v>
      </c>
      <c r="W247" s="110">
        <v>0</v>
      </c>
    </row>
    <row r="248" spans="1:23" hidden="1">
      <c r="A248" s="110" t="str">
        <v>2207.TW</v>
      </c>
      <c r="B248" s="110">
        <v>42.46</v>
      </c>
      <c r="C248" s="110">
        <v>0.83799999999999997</v>
      </c>
      <c r="D248" s="110">
        <v>12.988676999999999</v>
      </c>
      <c r="E248" s="110">
        <v>0.31234000000000001</v>
      </c>
      <c r="F248" s="110">
        <v>4.8839998000000003E-2</v>
      </c>
      <c r="G248" s="110">
        <v>0.21023000999999999</v>
      </c>
      <c r="H248" s="110">
        <v>0.14083000000000001</v>
      </c>
      <c r="I248" s="110">
        <v>14.31936</v>
      </c>
      <c r="J248" s="110">
        <v>5.1539396999999996</v>
      </c>
      <c r="K248" s="110">
        <v>506.75</v>
      </c>
      <c r="L248" s="110">
        <v>0</v>
      </c>
      <c r="M248" s="110">
        <v>0</v>
      </c>
      <c r="N248" s="110">
        <v>0</v>
      </c>
      <c r="O248" s="110">
        <v>0</v>
      </c>
      <c r="P248" s="110">
        <v>0</v>
      </c>
      <c r="Q248" s="110">
        <v>0</v>
      </c>
      <c r="R248" s="110">
        <v>0</v>
      </c>
      <c r="S248" s="110">
        <v>0</v>
      </c>
      <c r="T248" s="110">
        <v>0</v>
      </c>
      <c r="U248" s="110">
        <v>0</v>
      </c>
      <c r="V248" s="110">
        <v>0</v>
      </c>
      <c r="W248" s="110">
        <v>0</v>
      </c>
    </row>
    <row r="249" spans="1:23" hidden="1">
      <c r="A249" s="110" t="str">
        <v>2208.TW</v>
      </c>
      <c r="B249" s="110">
        <v>-2.77</v>
      </c>
      <c r="C249" s="110">
        <v>0.95799999999999996</v>
      </c>
      <c r="D249" s="110">
        <v>-4.2263279999999996</v>
      </c>
      <c r="E249" s="110">
        <v>-0.49145</v>
      </c>
      <c r="F249" s="110">
        <v>-4.1250000000000002E-2</v>
      </c>
      <c r="G249" s="110">
        <v>-0.11228</v>
      </c>
      <c r="H249" s="110">
        <v>-0.10536</v>
      </c>
      <c r="I249" s="110">
        <v>0</v>
      </c>
      <c r="J249" s="110">
        <v>2.5540821999999999</v>
      </c>
      <c r="K249" s="110">
        <v>23.015000000000001</v>
      </c>
      <c r="L249" s="110">
        <v>0</v>
      </c>
      <c r="M249" s="110">
        <v>0</v>
      </c>
      <c r="N249" s="110">
        <v>0</v>
      </c>
      <c r="O249" s="110">
        <v>0</v>
      </c>
      <c r="P249" s="110">
        <v>0</v>
      </c>
      <c r="Q249" s="110">
        <v>0</v>
      </c>
      <c r="R249" s="110">
        <v>0</v>
      </c>
      <c r="S249" s="110">
        <v>0</v>
      </c>
      <c r="T249" s="110">
        <v>0</v>
      </c>
      <c r="U249" s="110">
        <v>0</v>
      </c>
      <c r="V249" s="110">
        <v>0</v>
      </c>
      <c r="W249" s="110">
        <v>0</v>
      </c>
    </row>
    <row r="250" spans="1:23" hidden="1">
      <c r="A250" s="110" t="str">
        <v>2211.TW</v>
      </c>
      <c r="B250" s="110">
        <v>8.7799999999999994</v>
      </c>
      <c r="C250" s="110">
        <v>0.58499999999999996</v>
      </c>
      <c r="D250" s="110">
        <v>28.150406</v>
      </c>
      <c r="E250" s="110">
        <v>0.16409999</v>
      </c>
      <c r="F250" s="110">
        <v>6.1550002999999999E-2</v>
      </c>
      <c r="G250" s="110">
        <v>0.35127000000000003</v>
      </c>
      <c r="H250" s="110">
        <v>0.30717</v>
      </c>
      <c r="I250" s="110">
        <v>15.774487499999999</v>
      </c>
      <c r="J250" s="110">
        <v>2.3762546000000002</v>
      </c>
      <c r="K250" s="110">
        <v>26.59</v>
      </c>
      <c r="L250" s="110">
        <v>0</v>
      </c>
      <c r="M250" s="110">
        <v>0</v>
      </c>
      <c r="N250" s="110">
        <v>0</v>
      </c>
      <c r="O250" s="110">
        <v>0</v>
      </c>
      <c r="P250" s="110">
        <v>0</v>
      </c>
      <c r="Q250" s="110">
        <v>0</v>
      </c>
      <c r="R250" s="110">
        <v>0</v>
      </c>
      <c r="S250" s="110">
        <v>0</v>
      </c>
      <c r="T250" s="110">
        <v>0</v>
      </c>
      <c r="U250" s="110">
        <v>0</v>
      </c>
      <c r="V250" s="110">
        <v>0</v>
      </c>
      <c r="W250" s="110">
        <v>0</v>
      </c>
    </row>
    <row r="251" spans="1:23" hidden="1">
      <c r="A251" s="110" t="str">
        <v>2227.TW</v>
      </c>
      <c r="B251" s="110">
        <v>4.58</v>
      </c>
      <c r="C251" s="110">
        <v>0.52700000000000002</v>
      </c>
      <c r="D251" s="110">
        <v>6.9889783999999997</v>
      </c>
      <c r="E251" s="110">
        <v>7.1129999999999999E-2</v>
      </c>
      <c r="F251" s="110">
        <v>6.4099999999999999E-3</v>
      </c>
      <c r="G251" s="110">
        <v>0.12020001</v>
      </c>
      <c r="H251" s="110">
        <v>3.6389999999999999E-2</v>
      </c>
      <c r="I251" s="110">
        <v>30.458514999999998</v>
      </c>
      <c r="J251" s="110">
        <v>2.2060217999999998</v>
      </c>
      <c r="K251" s="110">
        <v>88.841999999999999</v>
      </c>
      <c r="L251" s="110">
        <v>0</v>
      </c>
      <c r="M251" s="110">
        <v>0</v>
      </c>
      <c r="N251" s="110">
        <v>0</v>
      </c>
      <c r="O251" s="110">
        <v>0</v>
      </c>
      <c r="P251" s="110">
        <v>0</v>
      </c>
      <c r="Q251" s="110">
        <v>0</v>
      </c>
      <c r="R251" s="110">
        <v>0</v>
      </c>
      <c r="S251" s="110">
        <v>0</v>
      </c>
      <c r="T251" s="110">
        <v>0</v>
      </c>
      <c r="U251" s="110">
        <v>0</v>
      </c>
      <c r="V251" s="110">
        <v>0</v>
      </c>
      <c r="W251" s="110">
        <v>0</v>
      </c>
    </row>
    <row r="252" spans="1:23">
      <c r="A252" s="110" t="str">
        <v>2228.TW</v>
      </c>
      <c r="B252" s="110">
        <v>9.02</v>
      </c>
      <c r="C252" s="110">
        <v>0.624</v>
      </c>
      <c r="D252" s="110">
        <v>13.836104000000001</v>
      </c>
      <c r="E252" s="110">
        <v>0.15221999999999999</v>
      </c>
      <c r="F252" s="110">
        <v>6.0939997000000003E-2</v>
      </c>
      <c r="G252" s="110">
        <v>0.25152999999999998</v>
      </c>
      <c r="H252" s="110">
        <v>0.11921</v>
      </c>
      <c r="I252" s="110">
        <v>12.915742</v>
      </c>
      <c r="J252" s="110">
        <v>1.8760365999999999</v>
      </c>
      <c r="K252" s="110">
        <v>66.14</v>
      </c>
      <c r="L252" s="110">
        <v>0</v>
      </c>
      <c r="M252" s="110">
        <v>0</v>
      </c>
      <c r="N252" s="110">
        <v>0</v>
      </c>
      <c r="O252" s="110">
        <v>0</v>
      </c>
      <c r="P252" s="110">
        <v>0</v>
      </c>
      <c r="Q252" s="110">
        <v>0</v>
      </c>
      <c r="R252" s="110">
        <v>0</v>
      </c>
      <c r="S252" s="110">
        <v>0</v>
      </c>
      <c r="T252" s="110">
        <v>0</v>
      </c>
      <c r="U252" s="110">
        <v>0</v>
      </c>
      <c r="V252" s="110">
        <v>0</v>
      </c>
      <c r="W252" s="110">
        <v>0</v>
      </c>
    </row>
    <row r="253" spans="1:23" hidden="1">
      <c r="A253" s="110" t="str">
        <v>2231.TW</v>
      </c>
      <c r="B253" s="110">
        <v>2.74</v>
      </c>
      <c r="C253" s="110">
        <v>0.874</v>
      </c>
      <c r="D253" s="110">
        <v>14.435389499999999</v>
      </c>
      <c r="E253" s="110">
        <v>6.1109999999999998E-2</v>
      </c>
      <c r="F253" s="110">
        <v>2.7650000000000001E-2</v>
      </c>
      <c r="G253" s="110">
        <v>0.39751998</v>
      </c>
      <c r="H253" s="110">
        <v>-4.2119999999999998E-2</v>
      </c>
      <c r="I253" s="110">
        <v>45.255474</v>
      </c>
      <c r="J253" s="110">
        <v>4.1504890000000003</v>
      </c>
      <c r="K253" s="110">
        <v>31.215</v>
      </c>
      <c r="L253" s="110">
        <v>0</v>
      </c>
      <c r="M253" s="110">
        <v>0</v>
      </c>
      <c r="N253" s="110">
        <v>0</v>
      </c>
      <c r="O253" s="110">
        <v>0</v>
      </c>
      <c r="P253" s="110">
        <v>0</v>
      </c>
      <c r="Q253" s="110">
        <v>0</v>
      </c>
      <c r="R253" s="110">
        <v>0</v>
      </c>
      <c r="S253" s="110">
        <v>0</v>
      </c>
      <c r="T253" s="110">
        <v>0</v>
      </c>
      <c r="U253" s="110">
        <v>0</v>
      </c>
      <c r="V253" s="110">
        <v>0</v>
      </c>
      <c r="W253" s="110">
        <v>0</v>
      </c>
    </row>
    <row r="254" spans="1:23">
      <c r="A254" s="110" t="str">
        <v>2233.TW</v>
      </c>
      <c r="B254" s="110">
        <v>9.6999999999999993</v>
      </c>
      <c r="C254" s="110">
        <v>0</v>
      </c>
      <c r="D254" s="110">
        <v>12.641508999999999</v>
      </c>
      <c r="E254" s="110">
        <v>0.15861</v>
      </c>
      <c r="F254" s="110">
        <v>7.1239999999999998E-2</v>
      </c>
      <c r="G254" s="110">
        <v>0.34429999999999999</v>
      </c>
      <c r="H254" s="110">
        <v>0.18740999999999999</v>
      </c>
      <c r="I254" s="110">
        <v>13.814432999999999</v>
      </c>
      <c r="J254" s="110">
        <v>2.1169704999999999</v>
      </c>
      <c r="K254" s="110">
        <v>56.71</v>
      </c>
      <c r="L254" s="110">
        <v>0</v>
      </c>
      <c r="M254" s="110">
        <v>0</v>
      </c>
      <c r="N254" s="110">
        <v>0</v>
      </c>
      <c r="O254" s="110">
        <v>0</v>
      </c>
      <c r="P254" s="110">
        <v>0</v>
      </c>
      <c r="Q254" s="110">
        <v>0</v>
      </c>
      <c r="R254" s="110">
        <v>0</v>
      </c>
      <c r="S254" s="110">
        <v>0</v>
      </c>
      <c r="T254" s="110">
        <v>0</v>
      </c>
      <c r="U254" s="110">
        <v>0</v>
      </c>
      <c r="V254" s="110">
        <v>0</v>
      </c>
      <c r="W254" s="110">
        <v>0</v>
      </c>
    </row>
    <row r="255" spans="1:23">
      <c r="A255" s="110" t="str">
        <v>2236.TW</v>
      </c>
      <c r="B255" s="110">
        <v>2.5</v>
      </c>
      <c r="C255" s="110">
        <v>0.90600000000000003</v>
      </c>
      <c r="D255" s="110">
        <v>17.678570000000001</v>
      </c>
      <c r="E255" s="110">
        <v>9.3280000000000002E-2</v>
      </c>
      <c r="F255" s="110">
        <v>4.9930000000000002E-2</v>
      </c>
      <c r="G255" s="110">
        <v>0.31859999999999999</v>
      </c>
      <c r="H255" s="110">
        <v>0.18391001000000001</v>
      </c>
      <c r="I255" s="110">
        <v>31.679998000000001</v>
      </c>
      <c r="J255" s="110">
        <v>2.5808973000000002</v>
      </c>
      <c r="K255" s="110">
        <v>39</v>
      </c>
      <c r="L255" s="110">
        <v>0</v>
      </c>
      <c r="M255" s="110">
        <v>0</v>
      </c>
      <c r="N255" s="110">
        <v>0</v>
      </c>
      <c r="O255" s="110">
        <v>0</v>
      </c>
      <c r="P255" s="110">
        <v>0</v>
      </c>
      <c r="Q255" s="110">
        <v>0</v>
      </c>
      <c r="R255" s="110">
        <v>0</v>
      </c>
      <c r="S255" s="110">
        <v>0</v>
      </c>
      <c r="T255" s="110">
        <v>0</v>
      </c>
      <c r="U255" s="110">
        <v>0</v>
      </c>
      <c r="V255" s="110">
        <v>0</v>
      </c>
      <c r="W255" s="110">
        <v>0</v>
      </c>
    </row>
    <row r="256" spans="1:23">
      <c r="A256" s="110" t="str">
        <v>2239.TW</v>
      </c>
      <c r="B256" s="110">
        <v>2.2000000000000002</v>
      </c>
      <c r="C256" s="110">
        <v>0.97499999999999998</v>
      </c>
      <c r="D256" s="110">
        <v>7.5261784</v>
      </c>
      <c r="E256" s="110">
        <v>1.512E-2</v>
      </c>
      <c r="F256" s="110">
        <v>1.0190001000000001E-2</v>
      </c>
      <c r="G256" s="110">
        <v>0.12925</v>
      </c>
      <c r="H256" s="110">
        <v>3.533E-2</v>
      </c>
      <c r="I256" s="110">
        <v>26.136364</v>
      </c>
      <c r="J256" s="110">
        <v>0.58596336999999998</v>
      </c>
      <c r="K256" s="110">
        <v>203.03700000000001</v>
      </c>
      <c r="L256" s="110">
        <v>0</v>
      </c>
      <c r="M256" s="110">
        <v>0</v>
      </c>
      <c r="N256" s="110">
        <v>0</v>
      </c>
      <c r="O256" s="110">
        <v>0</v>
      </c>
      <c r="P256" s="110">
        <v>0</v>
      </c>
      <c r="Q256" s="110">
        <v>0</v>
      </c>
      <c r="R256" s="110">
        <v>0</v>
      </c>
      <c r="S256" s="110">
        <v>0</v>
      </c>
      <c r="T256" s="110">
        <v>0</v>
      </c>
      <c r="U256" s="110">
        <v>0</v>
      </c>
      <c r="V256" s="110">
        <v>0</v>
      </c>
      <c r="W256" s="110">
        <v>0</v>
      </c>
    </row>
    <row r="257" spans="1:23" hidden="1">
      <c r="A257" s="110" t="str">
        <v>2241.TW</v>
      </c>
      <c r="B257" s="110">
        <v>-2.0299999999999998</v>
      </c>
      <c r="C257" s="110">
        <v>0.621</v>
      </c>
      <c r="D257" s="110">
        <v>0</v>
      </c>
      <c r="E257" s="110">
        <v>-0.15528</v>
      </c>
      <c r="F257" s="110">
        <v>-5.203E-2</v>
      </c>
      <c r="G257" s="110">
        <v>-6.7600000000000004E-3</v>
      </c>
      <c r="H257" s="110">
        <v>-0.28804000000000002</v>
      </c>
      <c r="I257" s="110">
        <v>0</v>
      </c>
      <c r="J257" s="110">
        <v>3.3069641999999999</v>
      </c>
      <c r="K257" s="110">
        <v>9.7840000000000007</v>
      </c>
      <c r="L257" s="110">
        <v>0</v>
      </c>
      <c r="M257" s="110">
        <v>0</v>
      </c>
      <c r="N257" s="110">
        <v>0</v>
      </c>
      <c r="O257" s="110">
        <v>0</v>
      </c>
      <c r="P257" s="110">
        <v>0</v>
      </c>
      <c r="Q257" s="110">
        <v>0</v>
      </c>
      <c r="R257" s="110">
        <v>0</v>
      </c>
      <c r="S257" s="110">
        <v>0</v>
      </c>
      <c r="T257" s="110">
        <v>0</v>
      </c>
      <c r="U257" s="110">
        <v>0</v>
      </c>
      <c r="V257" s="110">
        <v>0</v>
      </c>
      <c r="W257" s="110">
        <v>0</v>
      </c>
    </row>
    <row r="258" spans="1:23" hidden="1">
      <c r="A258" s="110" t="str">
        <v>2243.TW</v>
      </c>
      <c r="B258" s="110">
        <v>-1.33</v>
      </c>
      <c r="C258" s="110">
        <v>1.1060000000000001</v>
      </c>
      <c r="D258" s="110">
        <v>0</v>
      </c>
      <c r="E258" s="110">
        <v>-0.24681998999999999</v>
      </c>
      <c r="F258" s="110">
        <v>-2.1979999E-2</v>
      </c>
      <c r="G258" s="110">
        <v>6.6699999999999997E-3</v>
      </c>
      <c r="H258" s="110">
        <v>-0.10281</v>
      </c>
      <c r="I258" s="110">
        <v>0</v>
      </c>
      <c r="J258" s="110">
        <v>1.8401145999999999</v>
      </c>
      <c r="K258" s="110">
        <v>25.683</v>
      </c>
      <c r="L258" s="110">
        <v>0</v>
      </c>
      <c r="M258" s="110">
        <v>0</v>
      </c>
      <c r="N258" s="110">
        <v>0</v>
      </c>
      <c r="O258" s="110">
        <v>0</v>
      </c>
      <c r="P258" s="110">
        <v>0</v>
      </c>
      <c r="Q258" s="110">
        <v>0</v>
      </c>
      <c r="R258" s="110">
        <v>0</v>
      </c>
      <c r="S258" s="110">
        <v>0</v>
      </c>
      <c r="T258" s="110">
        <v>0</v>
      </c>
      <c r="U258" s="110">
        <v>0</v>
      </c>
      <c r="V258" s="110">
        <v>0</v>
      </c>
      <c r="W258" s="110">
        <v>0</v>
      </c>
    </row>
    <row r="259" spans="1:23">
      <c r="A259" s="110" t="str">
        <v>2247.TW</v>
      </c>
      <c r="B259" s="110">
        <v>22.35</v>
      </c>
      <c r="C259" s="110">
        <v>0</v>
      </c>
      <c r="D259" s="110">
        <v>0</v>
      </c>
      <c r="E259" s="110">
        <v>0.15554999999999999</v>
      </c>
      <c r="F259" s="110">
        <v>6.1780000000000002E-2</v>
      </c>
      <c r="G259" s="110">
        <v>0.11464000000000001</v>
      </c>
      <c r="H259" s="110">
        <v>3.8289999999999998E-2</v>
      </c>
      <c r="I259" s="110">
        <v>14.474273</v>
      </c>
      <c r="J259" s="110">
        <v>2.2178802000000002</v>
      </c>
      <c r="K259" s="110">
        <v>646.34100000000001</v>
      </c>
      <c r="L259" s="110">
        <v>0</v>
      </c>
      <c r="M259" s="110">
        <v>0</v>
      </c>
      <c r="N259" s="110">
        <v>0</v>
      </c>
      <c r="O259" s="110">
        <v>0</v>
      </c>
      <c r="P259" s="110">
        <v>0</v>
      </c>
      <c r="Q259" s="110">
        <v>0</v>
      </c>
      <c r="R259" s="110">
        <v>0</v>
      </c>
      <c r="S259" s="110">
        <v>0</v>
      </c>
      <c r="T259" s="110">
        <v>0</v>
      </c>
      <c r="U259" s="110">
        <v>0</v>
      </c>
      <c r="V259" s="110">
        <v>0</v>
      </c>
      <c r="W259" s="110">
        <v>0</v>
      </c>
    </row>
    <row r="260" spans="1:23">
      <c r="A260" s="110" t="str">
        <v>2250.TW</v>
      </c>
      <c r="B260" s="110">
        <v>5.48</v>
      </c>
      <c r="C260" s="110">
        <v>0</v>
      </c>
      <c r="D260" s="110">
        <v>0</v>
      </c>
      <c r="E260" s="110">
        <v>9.5290004999999997E-2</v>
      </c>
      <c r="F260" s="110">
        <v>4.2389999999999997E-2</v>
      </c>
      <c r="G260" s="110">
        <v>0.19554000999999999</v>
      </c>
      <c r="H260" s="110">
        <v>6.0370001999999999E-2</v>
      </c>
      <c r="I260" s="110">
        <v>23.448906000000001</v>
      </c>
      <c r="J260" s="110">
        <v>2.0784807000000001</v>
      </c>
      <c r="K260" s="110">
        <v>127.77</v>
      </c>
      <c r="L260" s="110">
        <v>0</v>
      </c>
      <c r="M260" s="110">
        <v>0</v>
      </c>
      <c r="N260" s="110">
        <v>0</v>
      </c>
      <c r="O260" s="110">
        <v>0</v>
      </c>
      <c r="P260" s="110">
        <v>0</v>
      </c>
      <c r="Q260" s="110">
        <v>0</v>
      </c>
      <c r="R260" s="110">
        <v>0</v>
      </c>
      <c r="S260" s="110">
        <v>0</v>
      </c>
      <c r="T260" s="110">
        <v>0</v>
      </c>
      <c r="U260" s="110">
        <v>0</v>
      </c>
      <c r="V260" s="110">
        <v>0</v>
      </c>
      <c r="W260" s="110">
        <v>0</v>
      </c>
    </row>
    <row r="261" spans="1:23" hidden="1">
      <c r="A261" s="110" t="str">
        <v>2301.TW</v>
      </c>
      <c r="B261" s="110">
        <v>6.3</v>
      </c>
      <c r="C261" s="110">
        <v>0.52700000000000002</v>
      </c>
      <c r="D261" s="110">
        <v>16.762589999999999</v>
      </c>
      <c r="E261" s="110">
        <v>0.18106001999999999</v>
      </c>
      <c r="F261" s="110">
        <v>4.9369999999999997E-2</v>
      </c>
      <c r="G261" s="110">
        <v>0.22453000000000001</v>
      </c>
      <c r="H261" s="110">
        <v>7.7520000000000006E-2</v>
      </c>
      <c r="I261" s="110">
        <v>18.492063999999999</v>
      </c>
      <c r="J261" s="110">
        <v>3.2190322999999998</v>
      </c>
      <c r="K261" s="110">
        <v>62.414000000000001</v>
      </c>
      <c r="L261" s="110">
        <v>0</v>
      </c>
      <c r="M261" s="110">
        <v>0</v>
      </c>
      <c r="N261" s="110">
        <v>0</v>
      </c>
      <c r="O261" s="110">
        <v>0</v>
      </c>
      <c r="P261" s="110">
        <v>0</v>
      </c>
      <c r="Q261" s="110">
        <v>0</v>
      </c>
      <c r="R261" s="110">
        <v>0</v>
      </c>
      <c r="S261" s="110">
        <v>0</v>
      </c>
      <c r="T261" s="110">
        <v>0</v>
      </c>
      <c r="U261" s="110">
        <v>0</v>
      </c>
      <c r="V261" s="110">
        <v>0</v>
      </c>
      <c r="W261" s="110">
        <v>0</v>
      </c>
    </row>
    <row r="262" spans="1:23">
      <c r="A262" s="110" t="str">
        <v>2302.TW</v>
      </c>
      <c r="B262" s="110">
        <v>0.56999999999999995</v>
      </c>
      <c r="C262" s="110">
        <v>0</v>
      </c>
      <c r="D262" s="110">
        <v>0</v>
      </c>
      <c r="E262" s="110">
        <v>5.4390002E-2</v>
      </c>
      <c r="F262" s="110">
        <v>2.0930000000000001E-2</v>
      </c>
      <c r="G262" s="110">
        <v>0.37109002000000002</v>
      </c>
      <c r="H262" s="110">
        <v>6.9830000000000003E-2</v>
      </c>
      <c r="I262" s="110">
        <v>33.68421</v>
      </c>
      <c r="J262" s="110">
        <v>1.8188709000000001</v>
      </c>
      <c r="K262" s="110">
        <v>4.2610000000000001</v>
      </c>
      <c r="L262" s="110">
        <v>0</v>
      </c>
      <c r="M262" s="110">
        <v>0</v>
      </c>
      <c r="N262" s="110">
        <v>0</v>
      </c>
      <c r="O262" s="110">
        <v>0</v>
      </c>
      <c r="P262" s="110">
        <v>0</v>
      </c>
      <c r="Q262" s="110">
        <v>0</v>
      </c>
      <c r="R262" s="110">
        <v>0</v>
      </c>
      <c r="S262" s="110">
        <v>0</v>
      </c>
      <c r="T262" s="110">
        <v>0</v>
      </c>
      <c r="U262" s="110">
        <v>0</v>
      </c>
      <c r="V262" s="110">
        <v>0</v>
      </c>
      <c r="W262" s="110">
        <v>0</v>
      </c>
    </row>
    <row r="263" spans="1:23" hidden="1">
      <c r="A263" s="110" t="str">
        <v>2303.TW</v>
      </c>
      <c r="B263" s="110">
        <v>4.37</v>
      </c>
      <c r="C263" s="110">
        <v>1.18</v>
      </c>
      <c r="D263" s="110">
        <v>12.287580999999999</v>
      </c>
      <c r="E263" s="110">
        <v>0.15123</v>
      </c>
      <c r="F263" s="110">
        <v>6.1379999999999997E-2</v>
      </c>
      <c r="G263" s="110">
        <v>0.33827000000000002</v>
      </c>
      <c r="H263" s="110">
        <v>0.21290999999999999</v>
      </c>
      <c r="I263" s="110">
        <v>12.906179</v>
      </c>
      <c r="J263" s="110">
        <v>1.8698406000000001</v>
      </c>
      <c r="K263" s="110">
        <v>17.998999999999999</v>
      </c>
      <c r="L263" s="110">
        <v>0</v>
      </c>
      <c r="M263" s="110">
        <v>0</v>
      </c>
      <c r="N263" s="110">
        <v>0</v>
      </c>
      <c r="O263" s="110">
        <v>0</v>
      </c>
      <c r="P263" s="110">
        <v>0</v>
      </c>
      <c r="Q263" s="110">
        <v>0</v>
      </c>
      <c r="R263" s="110">
        <v>0</v>
      </c>
      <c r="S263" s="110">
        <v>0</v>
      </c>
      <c r="T263" s="110">
        <v>0</v>
      </c>
      <c r="U263" s="110">
        <v>0</v>
      </c>
      <c r="V263" s="110">
        <v>0</v>
      </c>
      <c r="W263" s="110">
        <v>0</v>
      </c>
    </row>
    <row r="264" spans="1:23" hidden="1">
      <c r="A264" s="110" t="str">
        <v>2305.TW</v>
      </c>
      <c r="B264" s="110">
        <v>0.21</v>
      </c>
      <c r="C264" s="110">
        <v>0.65200000000000002</v>
      </c>
      <c r="D264" s="110">
        <v>0</v>
      </c>
      <c r="E264" s="110">
        <v>9.9800010000000005E-3</v>
      </c>
      <c r="F264" s="110">
        <v>-2.9899999999999999E-2</v>
      </c>
      <c r="G264" s="110">
        <v>0.30499999999999999</v>
      </c>
      <c r="H264" s="110">
        <v>-0.17988999999999999</v>
      </c>
      <c r="I264" s="110">
        <v>116.19047500000001</v>
      </c>
      <c r="J264" s="110">
        <v>2.2752705</v>
      </c>
      <c r="K264" s="110">
        <v>2.8410000000000002</v>
      </c>
      <c r="L264" s="110">
        <v>0</v>
      </c>
      <c r="M264" s="110">
        <v>0</v>
      </c>
      <c r="N264" s="110">
        <v>0</v>
      </c>
      <c r="O264" s="110">
        <v>0</v>
      </c>
      <c r="P264" s="110">
        <v>0</v>
      </c>
      <c r="Q264" s="110">
        <v>0</v>
      </c>
      <c r="R264" s="110">
        <v>0</v>
      </c>
      <c r="S264" s="110">
        <v>0</v>
      </c>
      <c r="T264" s="110">
        <v>0</v>
      </c>
      <c r="U264" s="110">
        <v>0</v>
      </c>
      <c r="V264" s="110">
        <v>0</v>
      </c>
      <c r="W264" s="110">
        <v>0</v>
      </c>
    </row>
    <row r="265" spans="1:23">
      <c r="A265" s="110" t="str">
        <v>2308.TW</v>
      </c>
      <c r="B265" s="110">
        <v>12.35</v>
      </c>
      <c r="C265" s="110">
        <v>1.139</v>
      </c>
      <c r="D265" s="110">
        <v>21.683354999999999</v>
      </c>
      <c r="E265" s="110">
        <v>0.15440999999999999</v>
      </c>
      <c r="F265" s="110">
        <v>5.5539999999999999E-2</v>
      </c>
      <c r="G265" s="110">
        <v>0.29672999999999999</v>
      </c>
      <c r="H265" s="110">
        <v>8.1000000000000003E-2</v>
      </c>
      <c r="I265" s="110">
        <v>28.056678999999999</v>
      </c>
      <c r="J265" s="110">
        <v>4.2634606000000002</v>
      </c>
      <c r="K265" s="110">
        <v>153.863</v>
      </c>
      <c r="L265" s="110">
        <v>0</v>
      </c>
      <c r="M265" s="110">
        <v>0</v>
      </c>
      <c r="N265" s="110">
        <v>0</v>
      </c>
      <c r="O265" s="110">
        <v>0</v>
      </c>
      <c r="P265" s="110">
        <v>0</v>
      </c>
      <c r="Q265" s="110">
        <v>0</v>
      </c>
      <c r="R265" s="110">
        <v>0</v>
      </c>
      <c r="S265" s="110">
        <v>0</v>
      </c>
      <c r="T265" s="110">
        <v>0</v>
      </c>
      <c r="U265" s="110">
        <v>0</v>
      </c>
      <c r="V265" s="110">
        <v>0</v>
      </c>
      <c r="W265" s="110">
        <v>0</v>
      </c>
    </row>
    <row r="266" spans="1:23">
      <c r="A266" s="110" t="str">
        <v>2312.TW</v>
      </c>
      <c r="B266" s="110">
        <v>0.64</v>
      </c>
      <c r="C266" s="110">
        <v>0.754</v>
      </c>
      <c r="D266" s="110">
        <v>0</v>
      </c>
      <c r="E266" s="110">
        <v>2.6400001999999999E-2</v>
      </c>
      <c r="F266" s="110">
        <v>1.549E-2</v>
      </c>
      <c r="G266" s="110">
        <v>6.1469999999999997E-2</v>
      </c>
      <c r="H266" s="110">
        <v>1.3250001000000001E-2</v>
      </c>
      <c r="I266" s="110">
        <v>26.171875</v>
      </c>
      <c r="J266" s="110">
        <v>1.1558899</v>
      </c>
      <c r="K266" s="110">
        <v>108.458</v>
      </c>
      <c r="L266" s="110">
        <v>0</v>
      </c>
      <c r="M266" s="110">
        <v>0</v>
      </c>
      <c r="N266" s="110">
        <v>0</v>
      </c>
      <c r="O266" s="110">
        <v>0</v>
      </c>
      <c r="P266" s="110">
        <v>0</v>
      </c>
      <c r="Q266" s="110">
        <v>0</v>
      </c>
      <c r="R266" s="110">
        <v>0</v>
      </c>
      <c r="S266" s="110">
        <v>0</v>
      </c>
      <c r="T266" s="110">
        <v>0</v>
      </c>
      <c r="U266" s="110">
        <v>0</v>
      </c>
      <c r="V266" s="110">
        <v>0</v>
      </c>
      <c r="W266" s="110">
        <v>0</v>
      </c>
    </row>
    <row r="267" spans="1:23">
      <c r="A267" s="110" t="str">
        <v>2313.TW</v>
      </c>
      <c r="B267" s="110">
        <v>4.01</v>
      </c>
      <c r="C267" s="110">
        <v>0.92500000000000004</v>
      </c>
      <c r="D267" s="110">
        <v>10.026809999999999</v>
      </c>
      <c r="E267" s="110">
        <v>0.106920004</v>
      </c>
      <c r="F267" s="110">
        <v>4.1050002000000002E-2</v>
      </c>
      <c r="G267" s="110">
        <v>0.15096999999999999</v>
      </c>
      <c r="H267" s="110">
        <v>0.10349999999999999</v>
      </c>
      <c r="I267" s="110">
        <v>18.653365999999998</v>
      </c>
      <c r="J267" s="110">
        <v>2.2711399999999999</v>
      </c>
      <c r="K267" s="110">
        <v>56.283000000000001</v>
      </c>
      <c r="L267" s="110">
        <v>0</v>
      </c>
      <c r="M267" s="110">
        <v>0</v>
      </c>
      <c r="N267" s="110">
        <v>0</v>
      </c>
      <c r="O267" s="110">
        <v>0</v>
      </c>
      <c r="P267" s="110">
        <v>0</v>
      </c>
      <c r="Q267" s="110">
        <v>0</v>
      </c>
      <c r="R267" s="110">
        <v>0</v>
      </c>
      <c r="S267" s="110">
        <v>0</v>
      </c>
      <c r="T267" s="110">
        <v>0</v>
      </c>
      <c r="U267" s="110">
        <v>0</v>
      </c>
      <c r="V267" s="110">
        <v>0</v>
      </c>
      <c r="W267" s="110">
        <v>0</v>
      </c>
    </row>
    <row r="268" spans="1:23" hidden="1">
      <c r="A268" s="110" t="str">
        <v>2314.TW</v>
      </c>
      <c r="B268" s="110">
        <v>-3.06</v>
      </c>
      <c r="C268" s="110">
        <v>1.236</v>
      </c>
      <c r="D268" s="110">
        <v>24.375</v>
      </c>
      <c r="E268" s="110">
        <v>-0.31304001999999997</v>
      </c>
      <c r="F268" s="110">
        <v>-5.4759997999999997E-2</v>
      </c>
      <c r="G268" s="110">
        <v>0.12926000000000001</v>
      </c>
      <c r="H268" s="110">
        <v>-0.48459997999999999</v>
      </c>
      <c r="I268" s="110">
        <v>0</v>
      </c>
      <c r="J268" s="110">
        <v>4.4395340000000001</v>
      </c>
      <c r="K268" s="110">
        <v>14.051</v>
      </c>
      <c r="L268" s="110">
        <v>0</v>
      </c>
      <c r="M268" s="110">
        <v>0</v>
      </c>
      <c r="N268" s="110">
        <v>0</v>
      </c>
      <c r="O268" s="110">
        <v>0</v>
      </c>
      <c r="P268" s="110">
        <v>0</v>
      </c>
      <c r="Q268" s="110">
        <v>0</v>
      </c>
      <c r="R268" s="110">
        <v>0</v>
      </c>
      <c r="S268" s="110">
        <v>0</v>
      </c>
      <c r="T268" s="110">
        <v>0</v>
      </c>
      <c r="U268" s="110">
        <v>0</v>
      </c>
      <c r="V268" s="110">
        <v>0</v>
      </c>
      <c r="W268" s="110">
        <v>0</v>
      </c>
    </row>
    <row r="269" spans="1:23" hidden="1">
      <c r="A269" s="110" t="str">
        <v>2316.TW</v>
      </c>
      <c r="B269" s="110">
        <v>5.79</v>
      </c>
      <c r="C269" s="110">
        <v>0</v>
      </c>
      <c r="D269" s="110">
        <v>0</v>
      </c>
      <c r="E269" s="110">
        <v>0.12164999999999999</v>
      </c>
      <c r="F269" s="110">
        <v>-2.7309999000000001E-2</v>
      </c>
      <c r="G269" s="110">
        <v>-6.1120000000000001E-2</v>
      </c>
      <c r="H269" s="110">
        <v>-0.14688999999999999</v>
      </c>
      <c r="I269" s="110">
        <v>7.9620030000000002</v>
      </c>
      <c r="J269" s="110">
        <v>0.91061723000000006</v>
      </c>
      <c r="K269" s="110">
        <v>19.309000000000001</v>
      </c>
      <c r="L269" s="110">
        <v>0</v>
      </c>
      <c r="M269" s="110">
        <v>0</v>
      </c>
      <c r="N269" s="110">
        <v>0</v>
      </c>
      <c r="O269" s="110">
        <v>0</v>
      </c>
      <c r="P269" s="110">
        <v>0</v>
      </c>
      <c r="Q269" s="110">
        <v>0</v>
      </c>
      <c r="R269" s="110">
        <v>0</v>
      </c>
      <c r="S269" s="110">
        <v>0</v>
      </c>
      <c r="T269" s="110">
        <v>0</v>
      </c>
      <c r="U269" s="110">
        <v>0</v>
      </c>
      <c r="V269" s="110">
        <v>0</v>
      </c>
      <c r="W269" s="110">
        <v>0</v>
      </c>
    </row>
    <row r="270" spans="1:23" hidden="1">
      <c r="A270" s="110" t="str">
        <v>2317.TW</v>
      </c>
      <c r="B270" s="110">
        <v>10.73</v>
      </c>
      <c r="C270" s="110">
        <v>0.61599999999999999</v>
      </c>
      <c r="D270" s="110">
        <v>13.202847</v>
      </c>
      <c r="E270" s="110">
        <v>0.100839995</v>
      </c>
      <c r="F270" s="110">
        <v>2.7369999999999998E-2</v>
      </c>
      <c r="G270" s="110">
        <v>6.3630000000000006E-2</v>
      </c>
      <c r="H270" s="110">
        <v>2.776E-2</v>
      </c>
      <c r="I270" s="110">
        <v>17.287980000000001</v>
      </c>
      <c r="J270" s="110">
        <v>1.7260150000000001</v>
      </c>
      <c r="K270" s="110">
        <v>434.56900000000002</v>
      </c>
      <c r="L270" s="110">
        <v>0</v>
      </c>
      <c r="M270" s="110">
        <v>0</v>
      </c>
      <c r="N270" s="110">
        <v>0</v>
      </c>
      <c r="O270" s="110">
        <v>0</v>
      </c>
      <c r="P270" s="110">
        <v>0</v>
      </c>
      <c r="Q270" s="110">
        <v>0</v>
      </c>
      <c r="R270" s="110">
        <v>0</v>
      </c>
      <c r="S270" s="110">
        <v>0</v>
      </c>
      <c r="T270" s="110">
        <v>0</v>
      </c>
      <c r="U270" s="110">
        <v>0</v>
      </c>
      <c r="V270" s="110">
        <v>0</v>
      </c>
      <c r="W270" s="110">
        <v>0</v>
      </c>
    </row>
    <row r="271" spans="1:23">
      <c r="A271" s="110" t="str">
        <v>2321.TW</v>
      </c>
      <c r="B271" s="110">
        <v>-1.88</v>
      </c>
      <c r="C271" s="110">
        <v>0.98499999999999999</v>
      </c>
      <c r="D271" s="110">
        <v>0</v>
      </c>
      <c r="E271" s="110">
        <v>-4.2969998000000002E-2</v>
      </c>
      <c r="F271" s="110">
        <v>-8.3300000000000006E-3</v>
      </c>
      <c r="G271" s="110">
        <v>0.25995000000000001</v>
      </c>
      <c r="H271" s="110">
        <v>2.1999999999999999E-2</v>
      </c>
      <c r="I271" s="110">
        <v>0</v>
      </c>
      <c r="J271" s="110">
        <v>4.9566298</v>
      </c>
      <c r="K271" s="110">
        <v>56.89</v>
      </c>
      <c r="L271" s="110">
        <v>0</v>
      </c>
      <c r="M271" s="110">
        <v>0</v>
      </c>
      <c r="N271" s="110">
        <v>0</v>
      </c>
      <c r="O271" s="110">
        <v>0</v>
      </c>
      <c r="P271" s="110">
        <v>0</v>
      </c>
      <c r="Q271" s="110">
        <v>0</v>
      </c>
      <c r="R271" s="110">
        <v>0</v>
      </c>
      <c r="S271" s="110">
        <v>0</v>
      </c>
      <c r="T271" s="110">
        <v>0</v>
      </c>
      <c r="U271" s="110">
        <v>0</v>
      </c>
      <c r="V271" s="110">
        <v>0</v>
      </c>
      <c r="W271" s="110">
        <v>0</v>
      </c>
    </row>
    <row r="272" spans="1:23" hidden="1">
      <c r="A272" s="110" t="str">
        <v>2323.TW</v>
      </c>
      <c r="B272" s="110">
        <v>0.74</v>
      </c>
      <c r="C272" s="110">
        <v>0.74</v>
      </c>
      <c r="D272" s="110">
        <v>0</v>
      </c>
      <c r="E272" s="110">
        <v>9.8599999999999993E-2</v>
      </c>
      <c r="F272" s="110">
        <v>-8.8699999999999994E-3</v>
      </c>
      <c r="G272" s="110">
        <v>0.22483</v>
      </c>
      <c r="H272" s="110">
        <v>-5.2399996999999997E-2</v>
      </c>
      <c r="I272" s="110">
        <v>17.635135999999999</v>
      </c>
      <c r="J272" s="110">
        <v>0.76927610000000002</v>
      </c>
      <c r="K272" s="110">
        <v>6.7789999999999999</v>
      </c>
      <c r="L272" s="110">
        <v>0</v>
      </c>
      <c r="M272" s="110">
        <v>0</v>
      </c>
      <c r="N272" s="110">
        <v>0</v>
      </c>
      <c r="O272" s="110">
        <v>0</v>
      </c>
      <c r="P272" s="110">
        <v>0</v>
      </c>
      <c r="Q272" s="110">
        <v>0</v>
      </c>
      <c r="R272" s="110">
        <v>0</v>
      </c>
      <c r="S272" s="110">
        <v>0</v>
      </c>
      <c r="T272" s="110">
        <v>0</v>
      </c>
      <c r="U272" s="110">
        <v>0</v>
      </c>
      <c r="V272" s="110">
        <v>0</v>
      </c>
      <c r="W272" s="110">
        <v>0</v>
      </c>
    </row>
    <row r="273" spans="1:23">
      <c r="A273" s="110" t="str">
        <v>2324.TW</v>
      </c>
      <c r="B273" s="110">
        <v>1.86</v>
      </c>
      <c r="C273" s="110">
        <v>0.41399999999999998</v>
      </c>
      <c r="D273" s="110">
        <v>13.935017999999999</v>
      </c>
      <c r="E273" s="110">
        <v>7.6409995999999994E-2</v>
      </c>
      <c r="F273" s="110">
        <v>1.7729999999999999E-2</v>
      </c>
      <c r="G273" s="110">
        <v>4.5739996999999998E-2</v>
      </c>
      <c r="H273" s="110">
        <v>1.422E-2</v>
      </c>
      <c r="I273" s="110">
        <v>20.752687000000002</v>
      </c>
      <c r="J273" s="110">
        <v>1.3988041</v>
      </c>
      <c r="K273" s="110">
        <v>215.01</v>
      </c>
      <c r="L273" s="110">
        <v>0</v>
      </c>
      <c r="M273" s="110">
        <v>0</v>
      </c>
      <c r="N273" s="110">
        <v>0</v>
      </c>
      <c r="O273" s="110">
        <v>0</v>
      </c>
      <c r="P273" s="110">
        <v>0</v>
      </c>
      <c r="Q273" s="110">
        <v>0</v>
      </c>
      <c r="R273" s="110">
        <v>0</v>
      </c>
      <c r="S273" s="110">
        <v>0</v>
      </c>
      <c r="T273" s="110">
        <v>0</v>
      </c>
      <c r="U273" s="110">
        <v>0</v>
      </c>
      <c r="V273" s="110">
        <v>0</v>
      </c>
      <c r="W273" s="110">
        <v>0</v>
      </c>
    </row>
    <row r="274" spans="1:23" hidden="1">
      <c r="A274" s="110" t="str">
        <v>2327.TW</v>
      </c>
      <c r="B274" s="110">
        <v>41.82</v>
      </c>
      <c r="C274" s="110">
        <v>1.5920000000000001</v>
      </c>
      <c r="D274" s="110">
        <v>11.548420999999999</v>
      </c>
      <c r="E274" s="110">
        <v>0.13897999999999999</v>
      </c>
      <c r="F274" s="110">
        <v>4.0770000000000001E-2</v>
      </c>
      <c r="G274" s="110">
        <v>0.33673999999999998</v>
      </c>
      <c r="H274" s="110">
        <v>0.17413998999999999</v>
      </c>
      <c r="I274" s="110">
        <v>15.99713</v>
      </c>
      <c r="J274" s="110">
        <v>2.0567465</v>
      </c>
      <c r="K274" s="110">
        <v>263.137</v>
      </c>
      <c r="L274" s="110">
        <v>0</v>
      </c>
      <c r="M274" s="110">
        <v>0</v>
      </c>
      <c r="N274" s="110">
        <v>0</v>
      </c>
      <c r="O274" s="110">
        <v>0</v>
      </c>
      <c r="P274" s="110">
        <v>0</v>
      </c>
      <c r="Q274" s="110">
        <v>0</v>
      </c>
      <c r="R274" s="110">
        <v>0</v>
      </c>
      <c r="S274" s="110">
        <v>0</v>
      </c>
      <c r="T274" s="110">
        <v>0</v>
      </c>
      <c r="U274" s="110">
        <v>0</v>
      </c>
      <c r="V274" s="110">
        <v>0</v>
      </c>
      <c r="W274" s="110">
        <v>0</v>
      </c>
    </row>
    <row r="275" spans="1:23">
      <c r="A275" s="110" t="str">
        <v>2328.TW</v>
      </c>
      <c r="B275" s="110">
        <v>2.17</v>
      </c>
      <c r="C275" s="110">
        <v>0.879</v>
      </c>
      <c r="D275" s="110">
        <v>17.995170000000002</v>
      </c>
      <c r="E275" s="110">
        <v>9.8929993999999993E-2</v>
      </c>
      <c r="F275" s="110">
        <v>4.02E-2</v>
      </c>
      <c r="G275" s="110">
        <v>0.123859994</v>
      </c>
      <c r="H275" s="110">
        <v>6.9839999999999999E-2</v>
      </c>
      <c r="I275" s="110">
        <v>17.165897000000001</v>
      </c>
      <c r="J275" s="110">
        <v>1.4402257000000001</v>
      </c>
      <c r="K275" s="110">
        <v>49.454000000000001</v>
      </c>
      <c r="L275" s="110">
        <v>0</v>
      </c>
      <c r="M275" s="110">
        <v>0</v>
      </c>
      <c r="N275" s="110">
        <v>0</v>
      </c>
      <c r="O275" s="110">
        <v>0</v>
      </c>
      <c r="P275" s="110">
        <v>0</v>
      </c>
      <c r="Q275" s="110">
        <v>0</v>
      </c>
      <c r="R275" s="110">
        <v>0</v>
      </c>
      <c r="S275" s="110">
        <v>0</v>
      </c>
      <c r="T275" s="110">
        <v>0</v>
      </c>
      <c r="U275" s="110">
        <v>0</v>
      </c>
      <c r="V275" s="110">
        <v>0</v>
      </c>
      <c r="W275" s="110">
        <v>0</v>
      </c>
    </row>
    <row r="276" spans="1:23" hidden="1">
      <c r="A276" s="110" t="str">
        <v>2329.TW</v>
      </c>
      <c r="B276" s="110">
        <v>2.98</v>
      </c>
      <c r="C276" s="110">
        <v>1.288</v>
      </c>
      <c r="D276" s="110">
        <v>21.478874000000001</v>
      </c>
      <c r="E276" s="110">
        <v>0.20743998999999999</v>
      </c>
      <c r="F276" s="110">
        <v>8.7849999999999998E-2</v>
      </c>
      <c r="G276" s="110">
        <v>0.21690999999999999</v>
      </c>
      <c r="H276" s="110">
        <v>0.12409000000000001</v>
      </c>
      <c r="I276" s="110">
        <v>20.469798999999998</v>
      </c>
      <c r="J276" s="110">
        <v>3.654226</v>
      </c>
      <c r="K276" s="110">
        <v>31.718</v>
      </c>
      <c r="L276" s="110">
        <v>0</v>
      </c>
      <c r="M276" s="110">
        <v>0</v>
      </c>
      <c r="N276" s="110">
        <v>0</v>
      </c>
      <c r="O276" s="110">
        <v>0</v>
      </c>
      <c r="P276" s="110">
        <v>0</v>
      </c>
      <c r="Q276" s="110">
        <v>0</v>
      </c>
      <c r="R276" s="110">
        <v>0</v>
      </c>
      <c r="S276" s="110">
        <v>0</v>
      </c>
      <c r="T276" s="110">
        <v>0</v>
      </c>
      <c r="U276" s="110">
        <v>0</v>
      </c>
      <c r="V276" s="110">
        <v>0</v>
      </c>
      <c r="W276" s="110">
        <v>0</v>
      </c>
    </row>
    <row r="277" spans="1:23">
      <c r="A277" s="110" t="str">
        <v>2330.TW</v>
      </c>
      <c r="B277" s="110">
        <v>33.54</v>
      </c>
      <c r="C277" s="110">
        <v>1.24</v>
      </c>
      <c r="D277" s="110">
        <v>17.732676999999999</v>
      </c>
      <c r="E277" s="110">
        <v>0.25331999999999999</v>
      </c>
      <c r="F277" s="110">
        <v>0.10836999999999999</v>
      </c>
      <c r="G277" s="110">
        <v>0.53573000000000004</v>
      </c>
      <c r="H277" s="110">
        <v>0.42018001999999999</v>
      </c>
      <c r="I277" s="110">
        <v>25.790099999999999</v>
      </c>
      <c r="J277" s="110">
        <v>6.1700214999999998</v>
      </c>
      <c r="K277" s="110">
        <v>86.611000000000004</v>
      </c>
      <c r="L277" s="110">
        <v>0</v>
      </c>
      <c r="M277" s="110">
        <v>0</v>
      </c>
      <c r="N277" s="110">
        <v>0</v>
      </c>
      <c r="O277" s="110">
        <v>0</v>
      </c>
      <c r="P277" s="110">
        <v>0</v>
      </c>
      <c r="Q277" s="110">
        <v>0</v>
      </c>
      <c r="R277" s="110">
        <v>0</v>
      </c>
      <c r="S277" s="110">
        <v>0</v>
      </c>
      <c r="T277" s="110">
        <v>0</v>
      </c>
      <c r="U277" s="110">
        <v>0</v>
      </c>
      <c r="V277" s="110">
        <v>0</v>
      </c>
      <c r="W277" s="110">
        <v>0</v>
      </c>
    </row>
    <row r="278" spans="1:23">
      <c r="A278" s="110" t="str">
        <v>2331.TW</v>
      </c>
      <c r="B278" s="110">
        <v>1.86</v>
      </c>
      <c r="C278" s="110">
        <v>0.88500000000000001</v>
      </c>
      <c r="D278" s="110">
        <v>-173.42106999999999</v>
      </c>
      <c r="E278" s="110">
        <v>8.5930005000000004E-2</v>
      </c>
      <c r="F278" s="110">
        <v>1.5709999999999998E-2</v>
      </c>
      <c r="G278" s="110">
        <v>0.16070999</v>
      </c>
      <c r="H278" s="110">
        <v>2.6870001000000001E-2</v>
      </c>
      <c r="I278" s="110">
        <v>17.715053999999999</v>
      </c>
      <c r="J278" s="110">
        <v>1.5250393</v>
      </c>
      <c r="K278" s="110">
        <v>35.417000000000002</v>
      </c>
      <c r="L278" s="110">
        <v>0</v>
      </c>
      <c r="M278" s="110">
        <v>0</v>
      </c>
      <c r="N278" s="110">
        <v>0</v>
      </c>
      <c r="O278" s="110">
        <v>0</v>
      </c>
      <c r="P278" s="110">
        <v>0</v>
      </c>
      <c r="Q278" s="110">
        <v>0</v>
      </c>
      <c r="R278" s="110">
        <v>0</v>
      </c>
      <c r="S278" s="110">
        <v>0</v>
      </c>
      <c r="T278" s="110">
        <v>0</v>
      </c>
      <c r="U278" s="110">
        <v>0</v>
      </c>
      <c r="V278" s="110">
        <v>0</v>
      </c>
      <c r="W278" s="110">
        <v>0</v>
      </c>
    </row>
    <row r="279" spans="1:23">
      <c r="A279" s="110" t="str">
        <v>2332.TW</v>
      </c>
      <c r="B279" s="110">
        <v>0.63</v>
      </c>
      <c r="C279" s="110">
        <v>0.72199999999999998</v>
      </c>
      <c r="D279" s="110">
        <v>62.833331999999999</v>
      </c>
      <c r="E279" s="110">
        <v>6.5949999999999995E-2</v>
      </c>
      <c r="F279" s="110">
        <v>4.9199999999999999E-3</v>
      </c>
      <c r="G279" s="110">
        <v>0.24115998999999999</v>
      </c>
      <c r="H279" s="110">
        <v>-2.3259999999999999E-2</v>
      </c>
      <c r="I279" s="110">
        <v>29.920635000000001</v>
      </c>
      <c r="J279" s="110">
        <v>1.2402131999999999</v>
      </c>
      <c r="K279" s="110">
        <v>26.651</v>
      </c>
      <c r="L279" s="110">
        <v>0</v>
      </c>
      <c r="M279" s="110">
        <v>0</v>
      </c>
      <c r="N279" s="110">
        <v>0</v>
      </c>
      <c r="O279" s="110">
        <v>0</v>
      </c>
      <c r="P279" s="110">
        <v>0</v>
      </c>
      <c r="Q279" s="110">
        <v>0</v>
      </c>
      <c r="R279" s="110">
        <v>0</v>
      </c>
      <c r="S279" s="110">
        <v>0</v>
      </c>
      <c r="T279" s="110">
        <v>0</v>
      </c>
      <c r="U279" s="110">
        <v>0</v>
      </c>
      <c r="V279" s="110">
        <v>0</v>
      </c>
      <c r="W279" s="110">
        <v>0</v>
      </c>
    </row>
    <row r="280" spans="1:23" hidden="1">
      <c r="A280" s="110" t="str">
        <v>2337.TW</v>
      </c>
      <c r="B280" s="110">
        <v>-1.31</v>
      </c>
      <c r="C280" s="110">
        <v>1.089</v>
      </c>
      <c r="D280" s="110">
        <v>33.475613000000003</v>
      </c>
      <c r="E280" s="110">
        <v>-4.8249997000000003E-2</v>
      </c>
      <c r="F280" s="110">
        <v>-2.5610002E-2</v>
      </c>
      <c r="G280" s="110">
        <v>0.23277001</v>
      </c>
      <c r="H280" s="110">
        <v>-0.22595999999999999</v>
      </c>
      <c r="I280" s="110">
        <v>0</v>
      </c>
      <c r="J280" s="110">
        <v>1.0645724999999999</v>
      </c>
      <c r="K280" s="110">
        <v>14.176</v>
      </c>
      <c r="L280" s="110">
        <v>0</v>
      </c>
      <c r="M280" s="110">
        <v>0</v>
      </c>
      <c r="N280" s="110">
        <v>0</v>
      </c>
      <c r="O280" s="110">
        <v>0</v>
      </c>
      <c r="P280" s="110">
        <v>0</v>
      </c>
      <c r="Q280" s="110">
        <v>0</v>
      </c>
      <c r="R280" s="110">
        <v>0</v>
      </c>
      <c r="S280" s="110">
        <v>0</v>
      </c>
      <c r="T280" s="110">
        <v>0</v>
      </c>
      <c r="U280" s="110">
        <v>0</v>
      </c>
      <c r="V280" s="110">
        <v>0</v>
      </c>
      <c r="W280" s="110">
        <v>0</v>
      </c>
    </row>
    <row r="281" spans="1:23" hidden="1">
      <c r="A281" s="110" t="str">
        <v>2338.TW</v>
      </c>
      <c r="B281" s="110">
        <v>3.62</v>
      </c>
      <c r="C281" s="110">
        <v>1.3879999999999999</v>
      </c>
      <c r="D281" s="110">
        <v>245.66664</v>
      </c>
      <c r="E281" s="110">
        <v>3.4649998000000001E-2</v>
      </c>
      <c r="F281" s="110">
        <v>2.4109999999999999E-2</v>
      </c>
      <c r="G281" s="110">
        <v>0.25505</v>
      </c>
      <c r="H281" s="110">
        <v>0.11384</v>
      </c>
      <c r="I281" s="110">
        <v>20.359116</v>
      </c>
      <c r="J281" s="110">
        <v>3.0663613999999999</v>
      </c>
      <c r="K281" s="110">
        <v>34.42</v>
      </c>
      <c r="L281" s="110">
        <v>0</v>
      </c>
      <c r="M281" s="110">
        <v>0</v>
      </c>
      <c r="N281" s="110">
        <v>0</v>
      </c>
      <c r="O281" s="110">
        <v>0</v>
      </c>
      <c r="P281" s="110">
        <v>0</v>
      </c>
      <c r="Q281" s="110">
        <v>0</v>
      </c>
      <c r="R281" s="110">
        <v>0</v>
      </c>
      <c r="S281" s="110">
        <v>0</v>
      </c>
      <c r="T281" s="110">
        <v>0</v>
      </c>
      <c r="U281" s="110">
        <v>0</v>
      </c>
      <c r="V281" s="110">
        <v>0</v>
      </c>
      <c r="W281" s="110">
        <v>0</v>
      </c>
    </row>
    <row r="282" spans="1:23" hidden="1">
      <c r="A282" s="110" t="str">
        <v>2340.TW</v>
      </c>
      <c r="B282" s="110">
        <v>0.46</v>
      </c>
      <c r="C282" s="110">
        <v>0.97499999999999998</v>
      </c>
      <c r="D282" s="110">
        <v>77.090909999999994</v>
      </c>
      <c r="E282" s="110">
        <v>3.5740000000000001E-2</v>
      </c>
      <c r="F282" s="110">
        <v>4.2700000000000004E-3</v>
      </c>
      <c r="G282" s="110">
        <v>0.23422999999999999</v>
      </c>
      <c r="H282" s="110">
        <v>-9.8099999999999993E-3</v>
      </c>
      <c r="I282" s="110">
        <v>92.173910000000006</v>
      </c>
      <c r="J282" s="110">
        <v>2.231344</v>
      </c>
      <c r="K282" s="110">
        <v>9.0719999999999992</v>
      </c>
      <c r="L282" s="110">
        <v>0</v>
      </c>
      <c r="M282" s="110">
        <v>0</v>
      </c>
      <c r="N282" s="110">
        <v>0</v>
      </c>
      <c r="O282" s="110">
        <v>0</v>
      </c>
      <c r="P282" s="110">
        <v>0</v>
      </c>
      <c r="Q282" s="110">
        <v>0</v>
      </c>
      <c r="R282" s="110">
        <v>0</v>
      </c>
      <c r="S282" s="110">
        <v>0</v>
      </c>
      <c r="T282" s="110">
        <v>0</v>
      </c>
      <c r="U282" s="110">
        <v>0</v>
      </c>
      <c r="V282" s="110">
        <v>0</v>
      </c>
      <c r="W282" s="110">
        <v>0</v>
      </c>
    </row>
    <row r="283" spans="1:23">
      <c r="A283" s="110" t="str">
        <v>2342.TW</v>
      </c>
      <c r="B283" s="110">
        <v>-0.88</v>
      </c>
      <c r="C283" s="110">
        <v>1.054</v>
      </c>
      <c r="D283" s="110">
        <v>17.880436</v>
      </c>
      <c r="E283" s="110">
        <v>-6.9949999999999998E-2</v>
      </c>
      <c r="F283" s="110">
        <v>-3.2169999999999997E-2</v>
      </c>
      <c r="G283" s="110">
        <v>4.3610000000000003E-2</v>
      </c>
      <c r="H283" s="110">
        <v>-0.34958</v>
      </c>
      <c r="I283" s="110">
        <v>0</v>
      </c>
      <c r="J283" s="110">
        <v>2.2089433999999999</v>
      </c>
      <c r="K283" s="110">
        <v>9.4979999999999993</v>
      </c>
      <c r="L283" s="110">
        <v>0</v>
      </c>
      <c r="M283" s="110">
        <v>0</v>
      </c>
      <c r="N283" s="110">
        <v>0</v>
      </c>
      <c r="O283" s="110">
        <v>0</v>
      </c>
      <c r="P283" s="110">
        <v>0</v>
      </c>
      <c r="Q283" s="110">
        <v>0</v>
      </c>
      <c r="R283" s="110">
        <v>0</v>
      </c>
      <c r="S283" s="110">
        <v>0</v>
      </c>
      <c r="T283" s="110">
        <v>0</v>
      </c>
      <c r="U283" s="110">
        <v>0</v>
      </c>
      <c r="V283" s="110">
        <v>0</v>
      </c>
      <c r="W283" s="110">
        <v>0</v>
      </c>
    </row>
    <row r="284" spans="1:23" hidden="1">
      <c r="A284" s="110" t="str">
        <v>2344.TW</v>
      </c>
      <c r="B284" s="110">
        <v>-0.15</v>
      </c>
      <c r="C284" s="110">
        <v>1.3109999999999999</v>
      </c>
      <c r="D284" s="110">
        <v>12.41784</v>
      </c>
      <c r="E284" s="110">
        <v>4.5999999999999999E-3</v>
      </c>
      <c r="F284" s="110">
        <v>-2.4199999999999998E-3</v>
      </c>
      <c r="G284" s="110">
        <v>0.29760998</v>
      </c>
      <c r="H284" s="110">
        <v>-9.2800000000000001E-3</v>
      </c>
      <c r="I284" s="110">
        <v>0</v>
      </c>
      <c r="J284" s="110">
        <v>1.2154772</v>
      </c>
      <c r="K284" s="110">
        <v>19.120999999999999</v>
      </c>
      <c r="L284" s="110">
        <v>0</v>
      </c>
      <c r="M284" s="110">
        <v>0</v>
      </c>
      <c r="N284" s="110">
        <v>0</v>
      </c>
      <c r="O284" s="110">
        <v>0</v>
      </c>
      <c r="P284" s="110">
        <v>0</v>
      </c>
      <c r="Q284" s="110">
        <v>0</v>
      </c>
      <c r="R284" s="110">
        <v>0</v>
      </c>
      <c r="S284" s="110">
        <v>0</v>
      </c>
      <c r="T284" s="110">
        <v>0</v>
      </c>
      <c r="U284" s="110">
        <v>0</v>
      </c>
      <c r="V284" s="110">
        <v>0</v>
      </c>
      <c r="W284" s="110">
        <v>0</v>
      </c>
    </row>
    <row r="285" spans="1:23" hidden="1">
      <c r="A285" s="110" t="str">
        <v>2345.TW</v>
      </c>
      <c r="B285" s="110">
        <v>16.239999999999998</v>
      </c>
      <c r="C285" s="110">
        <v>0.374</v>
      </c>
      <c r="D285" s="110">
        <v>20.821235999999999</v>
      </c>
      <c r="E285" s="110">
        <v>0.34539002000000002</v>
      </c>
      <c r="F285" s="110">
        <v>0.12203</v>
      </c>
      <c r="G285" s="110">
        <v>0.22656999999999999</v>
      </c>
      <c r="H285" s="110">
        <v>0.10193000000000001</v>
      </c>
      <c r="I285" s="110">
        <v>30.911331000000001</v>
      </c>
      <c r="J285" s="110">
        <v>9.2445959999999996</v>
      </c>
      <c r="K285" s="110">
        <v>149.36500000000001</v>
      </c>
      <c r="L285" s="110">
        <v>0</v>
      </c>
      <c r="M285" s="110">
        <v>0</v>
      </c>
      <c r="N285" s="110">
        <v>0</v>
      </c>
      <c r="O285" s="110">
        <v>0</v>
      </c>
      <c r="P285" s="110">
        <v>0</v>
      </c>
      <c r="Q285" s="110">
        <v>0</v>
      </c>
      <c r="R285" s="110">
        <v>0</v>
      </c>
      <c r="S285" s="110">
        <v>0</v>
      </c>
      <c r="T285" s="110">
        <v>0</v>
      </c>
      <c r="U285" s="110">
        <v>0</v>
      </c>
      <c r="V285" s="110">
        <v>0</v>
      </c>
      <c r="W285" s="110">
        <v>0</v>
      </c>
    </row>
    <row r="286" spans="1:23" hidden="1">
      <c r="A286" s="110" t="str">
        <v>2347.TW</v>
      </c>
      <c r="B286" s="110">
        <v>4.6500000000000004</v>
      </c>
      <c r="C286" s="110">
        <v>0.27200000000000002</v>
      </c>
      <c r="D286" s="110">
        <v>16.275229</v>
      </c>
      <c r="E286" s="110">
        <v>0.11663</v>
      </c>
      <c r="F286" s="110">
        <v>2.8119999999999999E-2</v>
      </c>
      <c r="G286" s="110">
        <v>4.3150000000000001E-2</v>
      </c>
      <c r="H286" s="110">
        <v>2.3359998999999999E-2</v>
      </c>
      <c r="I286" s="110">
        <v>19.075268000000001</v>
      </c>
      <c r="J286" s="110">
        <v>2.100104</v>
      </c>
      <c r="K286" s="110">
        <v>246.49600000000001</v>
      </c>
      <c r="L286" s="110">
        <v>0</v>
      </c>
      <c r="M286" s="110">
        <v>0</v>
      </c>
      <c r="N286" s="110">
        <v>0</v>
      </c>
      <c r="O286" s="110">
        <v>0</v>
      </c>
      <c r="P286" s="110">
        <v>0</v>
      </c>
      <c r="Q286" s="110">
        <v>0</v>
      </c>
      <c r="R286" s="110">
        <v>0</v>
      </c>
      <c r="S286" s="110">
        <v>0</v>
      </c>
      <c r="T286" s="110">
        <v>0</v>
      </c>
      <c r="U286" s="110">
        <v>0</v>
      </c>
      <c r="V286" s="110">
        <v>0</v>
      </c>
      <c r="W286" s="110">
        <v>0</v>
      </c>
    </row>
    <row r="287" spans="1:23">
      <c r="A287" s="110" t="str">
        <v>2348.TW</v>
      </c>
      <c r="B287" s="110">
        <v>21.48</v>
      </c>
      <c r="C287" s="110">
        <v>0.59299999999999997</v>
      </c>
      <c r="D287" s="110">
        <v>0</v>
      </c>
      <c r="E287" s="110">
        <v>0.23162000999999999</v>
      </c>
      <c r="F287" s="110">
        <v>4.1250000000000002E-2</v>
      </c>
      <c r="G287" s="110">
        <v>0.34596001999999998</v>
      </c>
      <c r="H287" s="110">
        <v>0.20624999999999999</v>
      </c>
      <c r="I287" s="110">
        <v>9.1480449999999998</v>
      </c>
      <c r="J287" s="110">
        <v>3.3856544</v>
      </c>
      <c r="K287" s="110">
        <v>66.867999999999995</v>
      </c>
      <c r="L287" s="110">
        <v>0</v>
      </c>
      <c r="M287" s="110">
        <v>0</v>
      </c>
      <c r="N287" s="110">
        <v>0</v>
      </c>
      <c r="O287" s="110">
        <v>0</v>
      </c>
      <c r="P287" s="110">
        <v>0</v>
      </c>
      <c r="Q287" s="110">
        <v>0</v>
      </c>
      <c r="R287" s="110">
        <v>0</v>
      </c>
      <c r="S287" s="110">
        <v>0</v>
      </c>
      <c r="T287" s="110">
        <v>0</v>
      </c>
      <c r="U287" s="110">
        <v>0</v>
      </c>
      <c r="V287" s="110">
        <v>0</v>
      </c>
      <c r="W287" s="110">
        <v>0</v>
      </c>
    </row>
    <row r="288" spans="1:23" hidden="1">
      <c r="A288" s="110" t="str">
        <v>2349.TW</v>
      </c>
      <c r="B288" s="110">
        <v>-0.28000000000000003</v>
      </c>
      <c r="C288" s="110">
        <v>0</v>
      </c>
      <c r="D288" s="110">
        <v>8.6915879999999994</v>
      </c>
      <c r="E288" s="110">
        <v>-2.325E-2</v>
      </c>
      <c r="F288" s="110">
        <v>-1.193E-2</v>
      </c>
      <c r="G288" s="110">
        <v>0.15507000000000001</v>
      </c>
      <c r="H288" s="110">
        <v>-3.1570002E-2</v>
      </c>
      <c r="I288" s="110">
        <v>0</v>
      </c>
      <c r="J288" s="110">
        <v>1.3014273999999999</v>
      </c>
      <c r="K288" s="110">
        <v>10.819000000000001</v>
      </c>
      <c r="L288" s="110">
        <v>0</v>
      </c>
      <c r="M288" s="110">
        <v>0</v>
      </c>
      <c r="N288" s="110">
        <v>0</v>
      </c>
      <c r="O288" s="110">
        <v>0</v>
      </c>
      <c r="P288" s="110">
        <v>0</v>
      </c>
      <c r="Q288" s="110">
        <v>0</v>
      </c>
      <c r="R288" s="110">
        <v>0</v>
      </c>
      <c r="S288" s="110">
        <v>0</v>
      </c>
      <c r="T288" s="110">
        <v>0</v>
      </c>
      <c r="U288" s="110">
        <v>0</v>
      </c>
      <c r="V288" s="110">
        <v>0</v>
      </c>
      <c r="W288" s="110">
        <v>0</v>
      </c>
    </row>
    <row r="289" spans="1:23">
      <c r="A289" s="110" t="str">
        <v>2351.TW</v>
      </c>
      <c r="B289" s="110">
        <v>3.76</v>
      </c>
      <c r="C289" s="110">
        <v>1.3120000000000001</v>
      </c>
      <c r="D289" s="110">
        <v>18.904322000000001</v>
      </c>
      <c r="E289" s="110">
        <v>0.11073</v>
      </c>
      <c r="F289" s="110">
        <v>4.8820000000000002E-2</v>
      </c>
      <c r="G289" s="110">
        <v>0.17080000000000001</v>
      </c>
      <c r="H289" s="110">
        <v>7.8320000000000001E-2</v>
      </c>
      <c r="I289" s="110">
        <v>32.579790000000003</v>
      </c>
      <c r="J289" s="110">
        <v>3.297088</v>
      </c>
      <c r="K289" s="110">
        <v>59.604999999999997</v>
      </c>
      <c r="L289" s="110">
        <v>0</v>
      </c>
      <c r="M289" s="110">
        <v>0</v>
      </c>
      <c r="N289" s="110">
        <v>0</v>
      </c>
      <c r="O289" s="110">
        <v>0</v>
      </c>
      <c r="P289" s="110">
        <v>0</v>
      </c>
      <c r="Q289" s="110">
        <v>0</v>
      </c>
      <c r="R289" s="110">
        <v>0</v>
      </c>
      <c r="S289" s="110">
        <v>0</v>
      </c>
      <c r="T289" s="110">
        <v>0</v>
      </c>
      <c r="U289" s="110">
        <v>0</v>
      </c>
      <c r="V289" s="110">
        <v>0</v>
      </c>
      <c r="W289" s="110">
        <v>0</v>
      </c>
    </row>
    <row r="290" spans="1:23">
      <c r="A290" s="110" t="str">
        <v>2352.TW</v>
      </c>
      <c r="B290" s="110">
        <v>1.48</v>
      </c>
      <c r="C290" s="110">
        <v>0.86</v>
      </c>
      <c r="D290" s="110">
        <v>15.304182000000001</v>
      </c>
      <c r="E290" s="110">
        <v>6.3240000000000005E-2</v>
      </c>
      <c r="F290" s="110">
        <v>1.4370000000000001E-2</v>
      </c>
      <c r="G290" s="110">
        <v>0.16291</v>
      </c>
      <c r="H290" s="110">
        <v>1.976E-2</v>
      </c>
      <c r="I290" s="110">
        <v>27.195945999999999</v>
      </c>
      <c r="J290" s="110">
        <v>2.1699283</v>
      </c>
      <c r="K290" s="110">
        <v>102.355</v>
      </c>
      <c r="L290" s="110">
        <v>0</v>
      </c>
      <c r="M290" s="110">
        <v>0</v>
      </c>
      <c r="N290" s="110">
        <v>0</v>
      </c>
      <c r="O290" s="110">
        <v>0</v>
      </c>
      <c r="P290" s="110">
        <v>0</v>
      </c>
      <c r="Q290" s="110">
        <v>0</v>
      </c>
      <c r="R290" s="110">
        <v>0</v>
      </c>
      <c r="S290" s="110">
        <v>0</v>
      </c>
      <c r="T290" s="110">
        <v>0</v>
      </c>
      <c r="U290" s="110">
        <v>0</v>
      </c>
      <c r="V290" s="110">
        <v>0</v>
      </c>
      <c r="W290" s="110">
        <v>0</v>
      </c>
    </row>
    <row r="291" spans="1:23" hidden="1">
      <c r="A291" s="110" t="str">
        <v>2353.TW</v>
      </c>
      <c r="B291" s="110">
        <v>1.87</v>
      </c>
      <c r="C291" s="110">
        <v>0.753</v>
      </c>
      <c r="D291" s="110">
        <v>25.178571999999999</v>
      </c>
      <c r="E291" s="110">
        <v>8.6219995999999993E-2</v>
      </c>
      <c r="F291" s="110">
        <v>1.4680001E-2</v>
      </c>
      <c r="G291" s="110">
        <v>0.10761999999999999</v>
      </c>
      <c r="H291" s="110">
        <v>1.3270000000000001E-2</v>
      </c>
      <c r="I291" s="110">
        <v>30.160429000000001</v>
      </c>
      <c r="J291" s="110">
        <v>2.2996943000000001</v>
      </c>
      <c r="K291" s="110">
        <v>82.495000000000005</v>
      </c>
      <c r="L291" s="110">
        <v>0</v>
      </c>
      <c r="M291" s="110">
        <v>0</v>
      </c>
      <c r="N291" s="110">
        <v>0</v>
      </c>
      <c r="O291" s="110">
        <v>0</v>
      </c>
      <c r="P291" s="110">
        <v>0</v>
      </c>
      <c r="Q291" s="110">
        <v>0</v>
      </c>
      <c r="R291" s="110">
        <v>0</v>
      </c>
      <c r="S291" s="110">
        <v>0</v>
      </c>
      <c r="T291" s="110">
        <v>0</v>
      </c>
      <c r="U291" s="110">
        <v>0</v>
      </c>
      <c r="V291" s="110">
        <v>0</v>
      </c>
      <c r="W291" s="110">
        <v>0</v>
      </c>
    </row>
    <row r="292" spans="1:23" hidden="1">
      <c r="A292" s="110" t="str">
        <v>2354.TW</v>
      </c>
      <c r="B292" s="110">
        <v>3.02</v>
      </c>
      <c r="C292" s="110">
        <v>0.753</v>
      </c>
      <c r="D292" s="110">
        <v>25.243053</v>
      </c>
      <c r="E292" s="110">
        <v>4.1410000000000002E-2</v>
      </c>
      <c r="F292" s="110">
        <v>6.43E-3</v>
      </c>
      <c r="G292" s="110">
        <v>7.6829999999999996E-2</v>
      </c>
      <c r="H292" s="110">
        <v>2.6020000000000001E-2</v>
      </c>
      <c r="I292" s="110">
        <v>24.072846999999999</v>
      </c>
      <c r="J292" s="110">
        <v>0.97670420000000002</v>
      </c>
      <c r="K292" s="110">
        <v>52.692999999999998</v>
      </c>
      <c r="L292" s="110">
        <v>0</v>
      </c>
      <c r="M292" s="110">
        <v>0</v>
      </c>
      <c r="N292" s="110">
        <v>0</v>
      </c>
      <c r="O292" s="110">
        <v>0</v>
      </c>
      <c r="P292" s="110">
        <v>0</v>
      </c>
      <c r="Q292" s="110">
        <v>0</v>
      </c>
      <c r="R292" s="110">
        <v>0</v>
      </c>
      <c r="S292" s="110">
        <v>0</v>
      </c>
      <c r="T292" s="110">
        <v>0</v>
      </c>
      <c r="U292" s="110">
        <v>0</v>
      </c>
      <c r="V292" s="110">
        <v>0</v>
      </c>
      <c r="W292" s="110">
        <v>0</v>
      </c>
    </row>
    <row r="293" spans="1:23" hidden="1">
      <c r="A293" s="110" t="str">
        <v>2355.TW</v>
      </c>
      <c r="B293" s="110">
        <v>2.62</v>
      </c>
      <c r="C293" s="110">
        <v>1.1020000000000001</v>
      </c>
      <c r="D293" s="110">
        <v>12.070845</v>
      </c>
      <c r="E293" s="110">
        <v>4.7739999999999998E-2</v>
      </c>
      <c r="F293" s="110">
        <v>2.2689999999999998E-2</v>
      </c>
      <c r="G293" s="110">
        <v>0.13073000000000001</v>
      </c>
      <c r="H293" s="110">
        <v>7.9469999999999999E-2</v>
      </c>
      <c r="I293" s="110">
        <v>16.908397999999998</v>
      </c>
      <c r="J293" s="110">
        <v>1.0935842</v>
      </c>
      <c r="K293" s="110">
        <v>42.137</v>
      </c>
      <c r="L293" s="110">
        <v>0</v>
      </c>
      <c r="M293" s="110">
        <v>0</v>
      </c>
      <c r="N293" s="110">
        <v>0</v>
      </c>
      <c r="O293" s="110">
        <v>0</v>
      </c>
      <c r="P293" s="110">
        <v>0</v>
      </c>
      <c r="Q293" s="110">
        <v>0</v>
      </c>
      <c r="R293" s="110">
        <v>0</v>
      </c>
      <c r="S293" s="110">
        <v>0</v>
      </c>
      <c r="T293" s="110">
        <v>0</v>
      </c>
      <c r="U293" s="110">
        <v>0</v>
      </c>
      <c r="V293" s="110">
        <v>0</v>
      </c>
      <c r="W293" s="110">
        <v>0</v>
      </c>
    </row>
    <row r="294" spans="1:23" hidden="1">
      <c r="A294" s="110" t="str">
        <v>2356.TW</v>
      </c>
      <c r="B294" s="110">
        <v>1.76</v>
      </c>
      <c r="C294" s="110">
        <v>0.45100000000000001</v>
      </c>
      <c r="D294" s="110">
        <v>17.904762000000002</v>
      </c>
      <c r="E294" s="110">
        <v>0.10949001</v>
      </c>
      <c r="F294" s="110">
        <v>2.1540001E-2</v>
      </c>
      <c r="G294" s="110">
        <v>5.1990000000000001E-2</v>
      </c>
      <c r="H294" s="110">
        <v>1.6379999999999999E-2</v>
      </c>
      <c r="I294" s="110">
        <v>32.045456000000001</v>
      </c>
      <c r="J294" s="110">
        <v>3.3782570000000001</v>
      </c>
      <c r="K294" s="110">
        <v>146.36199999999999</v>
      </c>
      <c r="L294" s="110">
        <v>0</v>
      </c>
      <c r="M294" s="110">
        <v>0</v>
      </c>
      <c r="N294" s="110">
        <v>0</v>
      </c>
      <c r="O294" s="110">
        <v>0</v>
      </c>
      <c r="P294" s="110">
        <v>0</v>
      </c>
      <c r="Q294" s="110">
        <v>0</v>
      </c>
      <c r="R294" s="110">
        <v>0</v>
      </c>
      <c r="S294" s="110">
        <v>0</v>
      </c>
      <c r="T294" s="110">
        <v>0</v>
      </c>
      <c r="U294" s="110">
        <v>0</v>
      </c>
      <c r="V294" s="110">
        <v>0</v>
      </c>
      <c r="W294" s="110">
        <v>0</v>
      </c>
    </row>
    <row r="295" spans="1:23" hidden="1">
      <c r="A295" s="110" t="str">
        <v>2357.TW</v>
      </c>
      <c r="B295" s="110">
        <v>30.94</v>
      </c>
      <c r="C295" s="110">
        <v>0.55900000000000005</v>
      </c>
      <c r="D295" s="110">
        <v>14.398908</v>
      </c>
      <c r="E295" s="110">
        <v>9.8960000000000006E-2</v>
      </c>
      <c r="F295" s="110">
        <v>2.478E-2</v>
      </c>
      <c r="G295" s="110">
        <v>0.16486000000000001</v>
      </c>
      <c r="H295" s="110">
        <v>3.9829999999999997E-2</v>
      </c>
      <c r="I295" s="110">
        <v>17.032966999999999</v>
      </c>
      <c r="J295" s="110">
        <v>1.5050433999999999</v>
      </c>
      <c r="K295" s="110">
        <v>663.22</v>
      </c>
      <c r="L295" s="110">
        <v>0</v>
      </c>
      <c r="M295" s="110">
        <v>0</v>
      </c>
      <c r="N295" s="110">
        <v>0</v>
      </c>
      <c r="O295" s="110">
        <v>0</v>
      </c>
      <c r="P295" s="110">
        <v>0</v>
      </c>
      <c r="Q295" s="110">
        <v>0</v>
      </c>
      <c r="R295" s="110">
        <v>0</v>
      </c>
      <c r="S295" s="110">
        <v>0</v>
      </c>
      <c r="T295" s="110">
        <v>0</v>
      </c>
      <c r="U295" s="110">
        <v>0</v>
      </c>
      <c r="V295" s="110">
        <v>0</v>
      </c>
      <c r="W295" s="110">
        <v>0</v>
      </c>
    </row>
    <row r="296" spans="1:23">
      <c r="A296" s="110" t="str">
        <v>2358.TW</v>
      </c>
      <c r="B296" s="110">
        <v>-3.47</v>
      </c>
      <c r="C296" s="110">
        <v>0.46300000000000002</v>
      </c>
      <c r="D296" s="110">
        <v>2.1923077000000002</v>
      </c>
      <c r="E296" s="110">
        <v>-0.28244000000000002</v>
      </c>
      <c r="F296" s="110">
        <v>-8.3890000000000006E-2</v>
      </c>
      <c r="G296" s="110">
        <v>-4.1989997000000001E-2</v>
      </c>
      <c r="H296" s="110">
        <v>-2.0143401999999999</v>
      </c>
      <c r="I296" s="110">
        <v>0</v>
      </c>
      <c r="J296" s="110">
        <v>0.41819513000000003</v>
      </c>
      <c r="K296" s="110">
        <v>10.994999999999999</v>
      </c>
      <c r="L296" s="110">
        <v>0</v>
      </c>
      <c r="M296" s="110">
        <v>0</v>
      </c>
      <c r="N296" s="110">
        <v>0</v>
      </c>
      <c r="O296" s="110">
        <v>0</v>
      </c>
      <c r="P296" s="110">
        <v>0</v>
      </c>
      <c r="Q296" s="110">
        <v>0</v>
      </c>
      <c r="R296" s="110">
        <v>0</v>
      </c>
      <c r="S296" s="110">
        <v>0</v>
      </c>
      <c r="T296" s="110">
        <v>0</v>
      </c>
      <c r="U296" s="110">
        <v>0</v>
      </c>
      <c r="V296" s="110">
        <v>0</v>
      </c>
      <c r="W296" s="110">
        <v>0</v>
      </c>
    </row>
    <row r="297" spans="1:23" hidden="1">
      <c r="A297" s="110" t="str">
        <v>2359.TW</v>
      </c>
      <c r="B297" s="110">
        <v>3.09</v>
      </c>
      <c r="C297" s="110">
        <v>0.89700000000000002</v>
      </c>
      <c r="D297" s="110">
        <v>0</v>
      </c>
      <c r="E297" s="110">
        <v>0.10154000000000001</v>
      </c>
      <c r="F297" s="110">
        <v>1.0279999999999999E-2</v>
      </c>
      <c r="G297" s="110">
        <v>0.22955998999999999</v>
      </c>
      <c r="H297" s="110">
        <v>5.781E-2</v>
      </c>
      <c r="I297" s="110">
        <v>56.634304</v>
      </c>
      <c r="J297" s="110">
        <v>5.7416580000000002</v>
      </c>
      <c r="K297" s="110">
        <v>24.623999999999999</v>
      </c>
      <c r="L297" s="110">
        <v>0</v>
      </c>
      <c r="M297" s="110">
        <v>0</v>
      </c>
      <c r="N297" s="110">
        <v>0</v>
      </c>
      <c r="O297" s="110">
        <v>0</v>
      </c>
      <c r="P297" s="110">
        <v>0</v>
      </c>
      <c r="Q297" s="110">
        <v>0</v>
      </c>
      <c r="R297" s="110">
        <v>0</v>
      </c>
      <c r="S297" s="110">
        <v>0</v>
      </c>
      <c r="T297" s="110">
        <v>0</v>
      </c>
      <c r="U297" s="110">
        <v>0</v>
      </c>
      <c r="V297" s="110">
        <v>0</v>
      </c>
      <c r="W297" s="110">
        <v>0</v>
      </c>
    </row>
    <row r="298" spans="1:23" hidden="1">
      <c r="A298" s="110" t="str">
        <v>2360.TW</v>
      </c>
      <c r="B298" s="110">
        <v>9.48</v>
      </c>
      <c r="C298" s="110">
        <v>0.80300000000000005</v>
      </c>
      <c r="D298" s="110">
        <v>20.233196</v>
      </c>
      <c r="E298" s="110">
        <v>0</v>
      </c>
      <c r="F298" s="110">
        <v>0</v>
      </c>
      <c r="G298" s="110">
        <v>0.56972003000000004</v>
      </c>
      <c r="H298" s="110">
        <v>0.20371</v>
      </c>
      <c r="I298" s="110">
        <v>31.118144999999998</v>
      </c>
      <c r="J298" s="110">
        <v>5.6930019999999999</v>
      </c>
      <c r="K298" s="110">
        <v>44.420999999999999</v>
      </c>
      <c r="L298" s="110">
        <v>0</v>
      </c>
      <c r="M298" s="110">
        <v>0</v>
      </c>
      <c r="N298" s="110">
        <v>0</v>
      </c>
      <c r="O298" s="110">
        <v>0</v>
      </c>
      <c r="P298" s="110">
        <v>0</v>
      </c>
      <c r="Q298" s="110">
        <v>0</v>
      </c>
      <c r="R298" s="110">
        <v>0</v>
      </c>
      <c r="S298" s="110">
        <v>0</v>
      </c>
      <c r="T298" s="110">
        <v>0</v>
      </c>
      <c r="U298" s="110">
        <v>0</v>
      </c>
      <c r="V298" s="110">
        <v>0</v>
      </c>
      <c r="W298" s="110">
        <v>0</v>
      </c>
    </row>
    <row r="299" spans="1:23" hidden="1">
      <c r="A299" s="110" t="str">
        <v>2362.TW</v>
      </c>
      <c r="B299" s="110">
        <v>2.85</v>
      </c>
      <c r="C299" s="110">
        <v>0.59499999999999997</v>
      </c>
      <c r="D299" s="110">
        <v>0</v>
      </c>
      <c r="E299" s="110">
        <v>2.555E-2</v>
      </c>
      <c r="F299" s="110">
        <v>1.149E-2</v>
      </c>
      <c r="G299" s="110">
        <v>0.20039000000000001</v>
      </c>
      <c r="H299" s="110">
        <v>6.3579999999999998E-2</v>
      </c>
      <c r="I299" s="110">
        <v>23.192983999999999</v>
      </c>
      <c r="J299" s="110">
        <v>0.93928060000000002</v>
      </c>
      <c r="K299" s="110">
        <v>41.658999999999999</v>
      </c>
      <c r="L299" s="110">
        <v>0</v>
      </c>
      <c r="M299" s="110">
        <v>0</v>
      </c>
      <c r="N299" s="110">
        <v>0</v>
      </c>
      <c r="O299" s="110">
        <v>0</v>
      </c>
      <c r="P299" s="110">
        <v>0</v>
      </c>
      <c r="Q299" s="110">
        <v>0</v>
      </c>
      <c r="R299" s="110">
        <v>0</v>
      </c>
      <c r="S299" s="110">
        <v>0</v>
      </c>
      <c r="T299" s="110">
        <v>0</v>
      </c>
      <c r="U299" s="110">
        <v>0</v>
      </c>
      <c r="V299" s="110">
        <v>0</v>
      </c>
      <c r="W299" s="110">
        <v>0</v>
      </c>
    </row>
    <row r="300" spans="1:23" hidden="1">
      <c r="A300" s="110" t="str">
        <v>2363.TW</v>
      </c>
      <c r="B300" s="110">
        <v>0.78</v>
      </c>
      <c r="C300" s="110">
        <v>0.51800000000000002</v>
      </c>
      <c r="D300" s="110">
        <v>0</v>
      </c>
      <c r="E300" s="110">
        <v>3.0159999999999999E-2</v>
      </c>
      <c r="F300" s="110">
        <v>-1.4989999E-2</v>
      </c>
      <c r="G300" s="110">
        <v>0.34909000000000001</v>
      </c>
      <c r="H300" s="110">
        <v>-3.01986</v>
      </c>
      <c r="I300" s="110">
        <v>77.948719999999994</v>
      </c>
      <c r="J300" s="110">
        <v>2.4256929999999999</v>
      </c>
      <c r="K300" s="110">
        <v>0.251</v>
      </c>
      <c r="L300" s="110">
        <v>0</v>
      </c>
      <c r="M300" s="110">
        <v>0</v>
      </c>
      <c r="N300" s="110">
        <v>0</v>
      </c>
      <c r="O300" s="110">
        <v>0</v>
      </c>
      <c r="P300" s="110">
        <v>0</v>
      </c>
      <c r="Q300" s="110">
        <v>0</v>
      </c>
      <c r="R300" s="110">
        <v>0</v>
      </c>
      <c r="S300" s="110">
        <v>0</v>
      </c>
      <c r="T300" s="110">
        <v>0</v>
      </c>
      <c r="U300" s="110">
        <v>0</v>
      </c>
      <c r="V300" s="110">
        <v>0</v>
      </c>
      <c r="W300" s="110">
        <v>0</v>
      </c>
    </row>
    <row r="301" spans="1:23">
      <c r="A301" s="110" t="str">
        <v>2364.TW</v>
      </c>
      <c r="B301" s="110">
        <v>3.81</v>
      </c>
      <c r="C301" s="110">
        <v>0</v>
      </c>
      <c r="D301" s="110">
        <v>0</v>
      </c>
      <c r="E301" s="110">
        <v>0.28460000000000002</v>
      </c>
      <c r="F301" s="110">
        <v>3.2230000000000002E-2</v>
      </c>
      <c r="G301" s="110">
        <v>0.36770000000000003</v>
      </c>
      <c r="H301" s="110">
        <v>3.4959999999999998E-2</v>
      </c>
      <c r="I301" s="110">
        <v>23.727035999999998</v>
      </c>
      <c r="J301" s="110">
        <v>5.808649</v>
      </c>
      <c r="K301" s="110">
        <v>34.6</v>
      </c>
      <c r="L301" s="110">
        <v>0</v>
      </c>
      <c r="M301" s="110">
        <v>0</v>
      </c>
      <c r="N301" s="110">
        <v>0</v>
      </c>
      <c r="O301" s="110">
        <v>0</v>
      </c>
      <c r="P301" s="110">
        <v>0</v>
      </c>
      <c r="Q301" s="110">
        <v>0</v>
      </c>
      <c r="R301" s="110">
        <v>0</v>
      </c>
      <c r="S301" s="110">
        <v>0</v>
      </c>
      <c r="T301" s="110">
        <v>0</v>
      </c>
      <c r="U301" s="110">
        <v>0</v>
      </c>
      <c r="V301" s="110">
        <v>0</v>
      </c>
      <c r="W301" s="110">
        <v>0</v>
      </c>
    </row>
    <row r="302" spans="1:23" hidden="1">
      <c r="A302" s="110" t="str">
        <v>2365.TW</v>
      </c>
      <c r="B302" s="110">
        <v>0.41</v>
      </c>
      <c r="C302" s="110">
        <v>0.497</v>
      </c>
      <c r="D302" s="110">
        <v>0</v>
      </c>
      <c r="E302" s="110">
        <v>2.3910000000000001E-2</v>
      </c>
      <c r="F302" s="110">
        <v>1.1800000000000001E-3</v>
      </c>
      <c r="G302" s="110">
        <v>0.37765998000000001</v>
      </c>
      <c r="H302" s="110">
        <v>-5.416E-2</v>
      </c>
      <c r="I302" s="110">
        <v>88.048775000000006</v>
      </c>
      <c r="J302" s="110">
        <v>2.6792340000000001</v>
      </c>
      <c r="K302" s="110">
        <v>3.4740000000000002</v>
      </c>
      <c r="L302" s="110">
        <v>0</v>
      </c>
      <c r="M302" s="110">
        <v>0</v>
      </c>
      <c r="N302" s="110">
        <v>0</v>
      </c>
      <c r="O302" s="110">
        <v>0</v>
      </c>
      <c r="P302" s="110">
        <v>0</v>
      </c>
      <c r="Q302" s="110">
        <v>0</v>
      </c>
      <c r="R302" s="110">
        <v>0</v>
      </c>
      <c r="S302" s="110">
        <v>0</v>
      </c>
      <c r="T302" s="110">
        <v>0</v>
      </c>
      <c r="U302" s="110">
        <v>0</v>
      </c>
      <c r="V302" s="110">
        <v>0</v>
      </c>
      <c r="W302" s="110">
        <v>0</v>
      </c>
    </row>
    <row r="303" spans="1:23">
      <c r="A303" s="110" t="str">
        <v>2367.TW</v>
      </c>
      <c r="B303" s="110">
        <v>0.49</v>
      </c>
      <c r="C303" s="110">
        <v>0.78500000000000003</v>
      </c>
      <c r="D303" s="110">
        <v>13.487083999999999</v>
      </c>
      <c r="E303" s="110">
        <v>-3.3509999999999998E-2</v>
      </c>
      <c r="F303" s="110">
        <v>-1.081E-2</v>
      </c>
      <c r="G303" s="110">
        <v>9.0500004999999994E-2</v>
      </c>
      <c r="H303" s="110">
        <v>-2.2630000000000001E-2</v>
      </c>
      <c r="I303" s="110">
        <v>74.591835000000003</v>
      </c>
      <c r="J303" s="110">
        <v>2.4904606</v>
      </c>
      <c r="K303" s="110">
        <v>22.349</v>
      </c>
      <c r="L303" s="110">
        <v>0</v>
      </c>
      <c r="M303" s="110">
        <v>0</v>
      </c>
      <c r="N303" s="110">
        <v>0</v>
      </c>
      <c r="O303" s="110">
        <v>0</v>
      </c>
      <c r="P303" s="110">
        <v>0</v>
      </c>
      <c r="Q303" s="110">
        <v>0</v>
      </c>
      <c r="R303" s="110">
        <v>0</v>
      </c>
      <c r="S303" s="110">
        <v>0</v>
      </c>
      <c r="T303" s="110">
        <v>0</v>
      </c>
      <c r="U303" s="110">
        <v>0</v>
      </c>
      <c r="V303" s="110">
        <v>0</v>
      </c>
      <c r="W303" s="110">
        <v>0</v>
      </c>
    </row>
    <row r="304" spans="1:23" hidden="1">
      <c r="A304" s="110" t="str">
        <v>2368.TW</v>
      </c>
      <c r="B304" s="110">
        <v>8.7899999999999991</v>
      </c>
      <c r="C304" s="110">
        <v>0.17199999999999999</v>
      </c>
      <c r="D304" s="110">
        <v>12.972454000000001</v>
      </c>
      <c r="E304" s="110">
        <v>0.29049000000000003</v>
      </c>
      <c r="F304" s="110">
        <v>0.12088</v>
      </c>
      <c r="G304" s="110">
        <v>0.27061000000000002</v>
      </c>
      <c r="H304" s="110">
        <v>0.19045000000000001</v>
      </c>
      <c r="I304" s="110">
        <v>23.037541999999998</v>
      </c>
      <c r="J304" s="110">
        <v>5.9217453000000004</v>
      </c>
      <c r="K304" s="110">
        <v>67.421000000000006</v>
      </c>
      <c r="L304" s="110">
        <v>0</v>
      </c>
      <c r="M304" s="110">
        <v>0</v>
      </c>
      <c r="N304" s="110">
        <v>0</v>
      </c>
      <c r="O304" s="110">
        <v>0</v>
      </c>
      <c r="P304" s="110">
        <v>0</v>
      </c>
      <c r="Q304" s="110">
        <v>0</v>
      </c>
      <c r="R304" s="110">
        <v>0</v>
      </c>
      <c r="S304" s="110">
        <v>0</v>
      </c>
      <c r="T304" s="110">
        <v>0</v>
      </c>
      <c r="U304" s="110">
        <v>0</v>
      </c>
      <c r="V304" s="110">
        <v>0</v>
      </c>
      <c r="W304" s="110">
        <v>0</v>
      </c>
    </row>
    <row r="305" spans="1:23">
      <c r="A305" s="110" t="str">
        <v>2369.TW</v>
      </c>
      <c r="B305" s="110">
        <v>-0.32</v>
      </c>
      <c r="C305" s="110">
        <v>0.98699999999999999</v>
      </c>
      <c r="D305" s="110">
        <v>14.375</v>
      </c>
      <c r="E305" s="110">
        <v>-2.1780000000000001E-2</v>
      </c>
      <c r="F305" s="110">
        <v>-1.5650000000000001E-2</v>
      </c>
      <c r="G305" s="110">
        <v>4.1799999999999997E-2</v>
      </c>
      <c r="H305" s="110">
        <v>-5.049E-2</v>
      </c>
      <c r="I305" s="110">
        <v>0</v>
      </c>
      <c r="J305" s="110">
        <v>1.6852757</v>
      </c>
      <c r="K305" s="110">
        <v>15.42</v>
      </c>
      <c r="L305" s="110">
        <v>0</v>
      </c>
      <c r="M305" s="110">
        <v>0</v>
      </c>
      <c r="N305" s="110">
        <v>0</v>
      </c>
      <c r="O305" s="110">
        <v>0</v>
      </c>
      <c r="P305" s="110">
        <v>0</v>
      </c>
      <c r="Q305" s="110">
        <v>0</v>
      </c>
      <c r="R305" s="110">
        <v>0</v>
      </c>
      <c r="S305" s="110">
        <v>0</v>
      </c>
      <c r="T305" s="110">
        <v>0</v>
      </c>
      <c r="U305" s="110">
        <v>0</v>
      </c>
      <c r="V305" s="110">
        <v>0</v>
      </c>
      <c r="W305" s="110">
        <v>0</v>
      </c>
    </row>
    <row r="306" spans="1:23" hidden="1">
      <c r="A306" s="110" t="str">
        <v>2371.TW</v>
      </c>
      <c r="B306" s="110">
        <v>1.21</v>
      </c>
      <c r="C306" s="110">
        <v>0</v>
      </c>
      <c r="D306" s="110">
        <v>26.509436000000001</v>
      </c>
      <c r="E306" s="110">
        <v>4.7230000000000001E-2</v>
      </c>
      <c r="F306" s="110">
        <v>5.3E-3</v>
      </c>
      <c r="G306" s="110">
        <v>0.16240999</v>
      </c>
      <c r="H306" s="110">
        <v>3.9280000000000002E-2</v>
      </c>
      <c r="I306" s="110">
        <v>46.446280000000002</v>
      </c>
      <c r="J306" s="110">
        <v>2.4002732999999998</v>
      </c>
      <c r="K306" s="110">
        <v>21.527999999999999</v>
      </c>
      <c r="L306" s="110">
        <v>0</v>
      </c>
      <c r="M306" s="110">
        <v>0</v>
      </c>
      <c r="N306" s="110">
        <v>0</v>
      </c>
      <c r="O306" s="110">
        <v>0</v>
      </c>
      <c r="P306" s="110">
        <v>0</v>
      </c>
      <c r="Q306" s="110">
        <v>0</v>
      </c>
      <c r="R306" s="110">
        <v>0</v>
      </c>
      <c r="S306" s="110">
        <v>0</v>
      </c>
      <c r="T306" s="110">
        <v>0</v>
      </c>
      <c r="U306" s="110">
        <v>0</v>
      </c>
      <c r="V306" s="110">
        <v>0</v>
      </c>
      <c r="W306" s="110">
        <v>0</v>
      </c>
    </row>
    <row r="307" spans="1:23" hidden="1">
      <c r="A307" s="110" t="str">
        <v>2373.TW</v>
      </c>
      <c r="B307" s="110">
        <v>4.8099999999999996</v>
      </c>
      <c r="C307" s="110">
        <v>9.2999999999999999E-2</v>
      </c>
      <c r="D307" s="110">
        <v>10.334262000000001</v>
      </c>
      <c r="E307" s="110">
        <v>0.13350001</v>
      </c>
      <c r="F307" s="110">
        <v>3.5619999999999999E-2</v>
      </c>
      <c r="G307" s="110">
        <v>0.46128000000000002</v>
      </c>
      <c r="H307" s="110">
        <v>0.11161</v>
      </c>
      <c r="I307" s="110">
        <v>15.426195</v>
      </c>
      <c r="J307" s="110">
        <v>2.2475312000000001</v>
      </c>
      <c r="K307" s="110">
        <v>51.302</v>
      </c>
      <c r="L307" s="110">
        <v>0</v>
      </c>
      <c r="M307" s="110">
        <v>0</v>
      </c>
      <c r="N307" s="110">
        <v>0</v>
      </c>
      <c r="O307" s="110">
        <v>0</v>
      </c>
      <c r="P307" s="110">
        <v>0</v>
      </c>
      <c r="Q307" s="110">
        <v>0</v>
      </c>
      <c r="R307" s="110">
        <v>0</v>
      </c>
      <c r="S307" s="110">
        <v>0</v>
      </c>
      <c r="T307" s="110">
        <v>0</v>
      </c>
      <c r="U307" s="110">
        <v>0</v>
      </c>
      <c r="V307" s="110">
        <v>0</v>
      </c>
      <c r="W307" s="110">
        <v>0</v>
      </c>
    </row>
    <row r="308" spans="1:23">
      <c r="A308" s="110" t="str">
        <v>2374.TW</v>
      </c>
      <c r="B308" s="110">
        <v>1.72</v>
      </c>
      <c r="C308" s="110">
        <v>0.66200000000000003</v>
      </c>
      <c r="D308" s="110">
        <v>-104.38596</v>
      </c>
      <c r="E308" s="110">
        <v>3.635E-2</v>
      </c>
      <c r="F308" s="110">
        <v>8.5599999999999999E-3</v>
      </c>
      <c r="G308" s="110">
        <v>0.26514998000000001</v>
      </c>
      <c r="H308" s="110">
        <v>6.6149995000000003E-2</v>
      </c>
      <c r="I308" s="110">
        <v>34.593020000000003</v>
      </c>
      <c r="J308" s="110">
        <v>2.6534070000000001</v>
      </c>
      <c r="K308" s="110">
        <v>17.305</v>
      </c>
      <c r="L308" s="110">
        <v>0</v>
      </c>
      <c r="M308" s="110">
        <v>0</v>
      </c>
      <c r="N308" s="110">
        <v>0</v>
      </c>
      <c r="O308" s="110">
        <v>0</v>
      </c>
      <c r="P308" s="110">
        <v>0</v>
      </c>
      <c r="Q308" s="110">
        <v>0</v>
      </c>
      <c r="R308" s="110">
        <v>0</v>
      </c>
      <c r="S308" s="110">
        <v>0</v>
      </c>
      <c r="T308" s="110">
        <v>0</v>
      </c>
      <c r="U308" s="110">
        <v>0</v>
      </c>
      <c r="V308" s="110">
        <v>0</v>
      </c>
      <c r="W308" s="110">
        <v>0</v>
      </c>
    </row>
    <row r="309" spans="1:23" hidden="1">
      <c r="A309" s="110" t="str">
        <v>2375.TW</v>
      </c>
      <c r="B309" s="110">
        <v>3.07</v>
      </c>
      <c r="C309" s="110">
        <v>1.54</v>
      </c>
      <c r="D309" s="110">
        <v>12.767526999999999</v>
      </c>
      <c r="E309" s="110">
        <v>2.9819999999999999E-2</v>
      </c>
      <c r="F309" s="110">
        <v>7.3699999999999998E-3</v>
      </c>
      <c r="G309" s="110">
        <v>0.15178000999999999</v>
      </c>
      <c r="H309" s="110">
        <v>2.341E-2</v>
      </c>
      <c r="I309" s="110">
        <v>22.540716</v>
      </c>
      <c r="J309" s="110">
        <v>0.8376709</v>
      </c>
      <c r="K309" s="110">
        <v>44.268000000000001</v>
      </c>
      <c r="L309" s="110">
        <v>0</v>
      </c>
      <c r="M309" s="110">
        <v>0</v>
      </c>
      <c r="N309" s="110">
        <v>0</v>
      </c>
      <c r="O309" s="110">
        <v>0</v>
      </c>
      <c r="P309" s="110">
        <v>0</v>
      </c>
      <c r="Q309" s="110">
        <v>0</v>
      </c>
      <c r="R309" s="110">
        <v>0</v>
      </c>
      <c r="S309" s="110">
        <v>0</v>
      </c>
      <c r="T309" s="110">
        <v>0</v>
      </c>
      <c r="U309" s="110">
        <v>0</v>
      </c>
      <c r="V309" s="110">
        <v>0</v>
      </c>
      <c r="W309" s="110">
        <v>0</v>
      </c>
    </row>
    <row r="310" spans="1:23" hidden="1">
      <c r="A310" s="110" t="str">
        <v>2376.TW</v>
      </c>
      <c r="B310" s="110">
        <v>8.94</v>
      </c>
      <c r="C310" s="110">
        <v>0.82499999999999996</v>
      </c>
      <c r="D310" s="110">
        <v>16.897081</v>
      </c>
      <c r="E310" s="110">
        <v>0.15074000000000001</v>
      </c>
      <c r="F310" s="110">
        <v>4.7300000000000002E-2</v>
      </c>
      <c r="G310" s="110">
        <v>0.11752</v>
      </c>
      <c r="H310" s="110">
        <v>5.5789999999999999E-2</v>
      </c>
      <c r="I310" s="110">
        <v>36.912754</v>
      </c>
      <c r="J310" s="110">
        <v>5.2866819999999999</v>
      </c>
      <c r="K310" s="110">
        <v>257.84300000000002</v>
      </c>
      <c r="L310" s="110">
        <v>0</v>
      </c>
      <c r="M310" s="110">
        <v>0</v>
      </c>
      <c r="N310" s="110">
        <v>0</v>
      </c>
      <c r="O310" s="110">
        <v>0</v>
      </c>
      <c r="P310" s="110">
        <v>0</v>
      </c>
      <c r="Q310" s="110">
        <v>0</v>
      </c>
      <c r="R310" s="110">
        <v>0</v>
      </c>
      <c r="S310" s="110">
        <v>0</v>
      </c>
      <c r="T310" s="110">
        <v>0</v>
      </c>
      <c r="U310" s="110">
        <v>0</v>
      </c>
      <c r="V310" s="110">
        <v>0</v>
      </c>
      <c r="W310" s="110">
        <v>0</v>
      </c>
    </row>
    <row r="311" spans="1:23" hidden="1">
      <c r="A311" s="110" t="str">
        <v>2377.TW</v>
      </c>
      <c r="B311" s="110">
        <v>8.92</v>
      </c>
      <c r="C311" s="110">
        <v>0.72399999999999998</v>
      </c>
      <c r="D311" s="110">
        <v>13.477088999999999</v>
      </c>
      <c r="E311" s="110">
        <v>0.16137000000000001</v>
      </c>
      <c r="F311" s="110">
        <v>5.4719999999999998E-2</v>
      </c>
      <c r="G311" s="110">
        <v>0.12196</v>
      </c>
      <c r="H311" s="110">
        <v>4.6800000000000001E-2</v>
      </c>
      <c r="I311" s="110">
        <v>22.421524000000002</v>
      </c>
      <c r="J311" s="110">
        <v>3.4929008000000001</v>
      </c>
      <c r="K311" s="110">
        <v>221.32900000000001</v>
      </c>
      <c r="L311" s="110">
        <v>0</v>
      </c>
      <c r="M311" s="110">
        <v>0</v>
      </c>
      <c r="N311" s="110">
        <v>0</v>
      </c>
      <c r="O311" s="110">
        <v>0</v>
      </c>
      <c r="P311" s="110">
        <v>0</v>
      </c>
      <c r="Q311" s="110">
        <v>0</v>
      </c>
      <c r="R311" s="110">
        <v>0</v>
      </c>
      <c r="S311" s="110">
        <v>0</v>
      </c>
      <c r="T311" s="110">
        <v>0</v>
      </c>
      <c r="U311" s="110">
        <v>0</v>
      </c>
      <c r="V311" s="110">
        <v>0</v>
      </c>
      <c r="W311" s="110">
        <v>0</v>
      </c>
    </row>
    <row r="312" spans="1:23">
      <c r="A312" s="110" t="str">
        <v>2379.TW</v>
      </c>
      <c r="B312" s="110">
        <v>20.22</v>
      </c>
      <c r="C312" s="110">
        <v>1.0489999999999999</v>
      </c>
      <c r="D312" s="110">
        <v>16.241367</v>
      </c>
      <c r="E312" s="110">
        <v>0.21922000999999999</v>
      </c>
      <c r="F312" s="110">
        <v>4.8070002000000001E-2</v>
      </c>
      <c r="G312" s="110">
        <v>0.44779997999999999</v>
      </c>
      <c r="H312" s="110">
        <v>0.10706</v>
      </c>
      <c r="I312" s="110">
        <v>26.755687999999999</v>
      </c>
      <c r="J312" s="110">
        <v>5.8313750000000004</v>
      </c>
      <c r="K312" s="110">
        <v>197.279</v>
      </c>
      <c r="L312" s="110">
        <v>0</v>
      </c>
      <c r="M312" s="110">
        <v>0</v>
      </c>
      <c r="N312" s="110">
        <v>0</v>
      </c>
      <c r="O312" s="110">
        <v>0</v>
      </c>
      <c r="P312" s="110">
        <v>0</v>
      </c>
      <c r="Q312" s="110">
        <v>0</v>
      </c>
      <c r="R312" s="110">
        <v>0</v>
      </c>
      <c r="S312" s="110">
        <v>0</v>
      </c>
      <c r="T312" s="110">
        <v>0</v>
      </c>
      <c r="U312" s="110">
        <v>0</v>
      </c>
      <c r="V312" s="110">
        <v>0</v>
      </c>
      <c r="W312" s="110">
        <v>0</v>
      </c>
    </row>
    <row r="313" spans="1:23" hidden="1">
      <c r="A313" s="110" t="str">
        <v>2380.TW</v>
      </c>
      <c r="B313" s="110">
        <v>-1.4</v>
      </c>
      <c r="C313" s="110">
        <v>1.1839999999999999</v>
      </c>
      <c r="D313" s="110">
        <v>0</v>
      </c>
      <c r="E313" s="110">
        <v>-0.41293999999999997</v>
      </c>
      <c r="F313" s="110">
        <v>-9.7320005000000001E-2</v>
      </c>
      <c r="G313" s="110">
        <v>0.19791001</v>
      </c>
      <c r="H313" s="110">
        <v>-2.3449999999999999E-2</v>
      </c>
      <c r="I313" s="110">
        <v>0</v>
      </c>
      <c r="J313" s="110">
        <v>1.8370127999999999</v>
      </c>
      <c r="K313" s="110">
        <v>9.1449999999999996</v>
      </c>
      <c r="L313" s="110">
        <v>0</v>
      </c>
      <c r="M313" s="110">
        <v>0</v>
      </c>
      <c r="N313" s="110">
        <v>0</v>
      </c>
      <c r="O313" s="110">
        <v>0</v>
      </c>
      <c r="P313" s="110">
        <v>0</v>
      </c>
      <c r="Q313" s="110">
        <v>0</v>
      </c>
      <c r="R313" s="110">
        <v>0</v>
      </c>
      <c r="S313" s="110">
        <v>0</v>
      </c>
      <c r="T313" s="110">
        <v>0</v>
      </c>
      <c r="U313" s="110">
        <v>0</v>
      </c>
      <c r="V313" s="110">
        <v>0</v>
      </c>
      <c r="W313" s="110">
        <v>0</v>
      </c>
    </row>
    <row r="314" spans="1:23">
      <c r="A314" s="110" t="str">
        <v>2382.TW</v>
      </c>
      <c r="B314" s="110">
        <v>11.68</v>
      </c>
      <c r="C314" s="110">
        <v>0.64800000000000002</v>
      </c>
      <c r="D314" s="110">
        <v>17.534825999999999</v>
      </c>
      <c r="E314" s="110">
        <v>0.27445000000000003</v>
      </c>
      <c r="F314" s="110">
        <v>4.1100003000000003E-2</v>
      </c>
      <c r="G314" s="110">
        <v>8.2779995999999995E-2</v>
      </c>
      <c r="H314" s="110">
        <v>4.5179999999999998E-2</v>
      </c>
      <c r="I314" s="110">
        <v>24.785957</v>
      </c>
      <c r="J314" s="110">
        <v>6.6104946</v>
      </c>
      <c r="K314" s="110">
        <v>279.76799999999997</v>
      </c>
      <c r="L314" s="110">
        <v>0</v>
      </c>
      <c r="M314" s="110">
        <v>0</v>
      </c>
      <c r="N314" s="110">
        <v>0</v>
      </c>
      <c r="O314" s="110">
        <v>0</v>
      </c>
      <c r="P314" s="110">
        <v>0</v>
      </c>
      <c r="Q314" s="110">
        <v>0</v>
      </c>
      <c r="R314" s="110">
        <v>0</v>
      </c>
      <c r="S314" s="110">
        <v>0</v>
      </c>
      <c r="T314" s="110">
        <v>0</v>
      </c>
      <c r="U314" s="110">
        <v>0</v>
      </c>
      <c r="V314" s="110">
        <v>0</v>
      </c>
      <c r="W314" s="110">
        <v>0</v>
      </c>
    </row>
    <row r="315" spans="1:23">
      <c r="A315" s="110" t="str">
        <v>2383.TW</v>
      </c>
      <c r="B315" s="110">
        <v>13.9</v>
      </c>
      <c r="C315" s="110">
        <v>1.0629999999999999</v>
      </c>
      <c r="D315" s="110">
        <v>14.111556</v>
      </c>
      <c r="E315" s="110">
        <v>0.30528998000000002</v>
      </c>
      <c r="F315" s="110">
        <v>0.10795999000000001</v>
      </c>
      <c r="G315" s="110">
        <v>0.28819</v>
      </c>
      <c r="H315" s="110">
        <v>0.19653000000000001</v>
      </c>
      <c r="I315" s="110">
        <v>30.395685</v>
      </c>
      <c r="J315" s="110">
        <v>5.6007004</v>
      </c>
      <c r="K315" s="110">
        <v>138.428</v>
      </c>
      <c r="L315" s="110">
        <v>0</v>
      </c>
      <c r="M315" s="110">
        <v>0</v>
      </c>
      <c r="N315" s="110">
        <v>0</v>
      </c>
      <c r="O315" s="110">
        <v>0</v>
      </c>
      <c r="P315" s="110">
        <v>0</v>
      </c>
      <c r="Q315" s="110">
        <v>0</v>
      </c>
      <c r="R315" s="110">
        <v>0</v>
      </c>
      <c r="S315" s="110">
        <v>0</v>
      </c>
      <c r="T315" s="110">
        <v>0</v>
      </c>
      <c r="U315" s="110">
        <v>0</v>
      </c>
      <c r="V315" s="110">
        <v>0</v>
      </c>
      <c r="W315" s="110">
        <v>0</v>
      </c>
    </row>
    <row r="316" spans="1:23" hidden="1">
      <c r="A316" s="110" t="str">
        <v>2385.TW</v>
      </c>
      <c r="B316" s="110">
        <v>10.6</v>
      </c>
      <c r="C316" s="110">
        <v>0.39700000000000002</v>
      </c>
      <c r="D316" s="110">
        <v>13.307031</v>
      </c>
      <c r="E316" s="110">
        <v>0.22711000000000001</v>
      </c>
      <c r="F316" s="110">
        <v>6.9599999999999995E-2</v>
      </c>
      <c r="G316" s="110">
        <v>0.20106001000000001</v>
      </c>
      <c r="H316" s="110">
        <v>9.9750005000000003E-2</v>
      </c>
      <c r="I316" s="110">
        <v>17.5</v>
      </c>
      <c r="J316" s="110">
        <v>3.124263</v>
      </c>
      <c r="K316" s="110">
        <v>135.97300000000001</v>
      </c>
      <c r="L316" s="110">
        <v>0</v>
      </c>
      <c r="M316" s="110">
        <v>0</v>
      </c>
      <c r="N316" s="110">
        <v>0</v>
      </c>
      <c r="O316" s="110">
        <v>0</v>
      </c>
      <c r="P316" s="110">
        <v>0</v>
      </c>
      <c r="Q316" s="110">
        <v>0</v>
      </c>
      <c r="R316" s="110">
        <v>0</v>
      </c>
      <c r="S316" s="110">
        <v>0</v>
      </c>
      <c r="T316" s="110">
        <v>0</v>
      </c>
      <c r="U316" s="110">
        <v>0</v>
      </c>
      <c r="V316" s="110">
        <v>0</v>
      </c>
      <c r="W316" s="110">
        <v>0</v>
      </c>
    </row>
    <row r="317" spans="1:23" hidden="1">
      <c r="A317" s="110" t="str">
        <v>2387.TW</v>
      </c>
      <c r="B317" s="110">
        <v>7.5</v>
      </c>
      <c r="C317" s="110">
        <v>0.85499999999999998</v>
      </c>
      <c r="D317" s="110">
        <v>6.9153675999999997</v>
      </c>
      <c r="E317" s="110">
        <v>0.119160004</v>
      </c>
      <c r="F317" s="110">
        <v>4.9959999999999997E-2</v>
      </c>
      <c r="G317" s="110">
        <v>0.15704000000000001</v>
      </c>
      <c r="H317" s="110">
        <v>8.3159999999999998E-2</v>
      </c>
      <c r="I317" s="110">
        <v>8.2799999999999994</v>
      </c>
      <c r="J317" s="110">
        <v>1.2768318999999999</v>
      </c>
      <c r="K317" s="110">
        <v>111.99299999999999</v>
      </c>
      <c r="L317" s="110">
        <v>0</v>
      </c>
      <c r="M317" s="110">
        <v>0</v>
      </c>
      <c r="N317" s="110">
        <v>0</v>
      </c>
      <c r="O317" s="110">
        <v>0</v>
      </c>
      <c r="P317" s="110">
        <v>0</v>
      </c>
      <c r="Q317" s="110">
        <v>0</v>
      </c>
      <c r="R317" s="110">
        <v>0</v>
      </c>
      <c r="S317" s="110">
        <v>0</v>
      </c>
      <c r="T317" s="110">
        <v>0</v>
      </c>
      <c r="U317" s="110">
        <v>0</v>
      </c>
      <c r="V317" s="110">
        <v>0</v>
      </c>
      <c r="W317" s="110">
        <v>0</v>
      </c>
    </row>
    <row r="318" spans="1:23">
      <c r="A318" s="110" t="str">
        <v>2388.TW</v>
      </c>
      <c r="B318" s="110">
        <v>1.1299999999999999</v>
      </c>
      <c r="C318" s="110">
        <v>1.843</v>
      </c>
      <c r="D318" s="110">
        <v>0</v>
      </c>
      <c r="E318" s="110">
        <v>3.3660000000000002E-2</v>
      </c>
      <c r="F318" s="110">
        <v>-6.7000003999999997E-4</v>
      </c>
      <c r="G318" s="110">
        <v>0.25280999999999998</v>
      </c>
      <c r="H318" s="110">
        <v>3.2849999999999997E-2</v>
      </c>
      <c r="I318" s="110">
        <v>105.30974000000001</v>
      </c>
      <c r="J318" s="110">
        <v>4.473516</v>
      </c>
      <c r="K318" s="110">
        <v>25.356000000000002</v>
      </c>
      <c r="L318" s="110">
        <v>0</v>
      </c>
      <c r="M318" s="110">
        <v>0</v>
      </c>
      <c r="N318" s="110">
        <v>0</v>
      </c>
      <c r="O318" s="110">
        <v>0</v>
      </c>
      <c r="P318" s="110">
        <v>0</v>
      </c>
      <c r="Q318" s="110">
        <v>0</v>
      </c>
      <c r="R318" s="110">
        <v>0</v>
      </c>
      <c r="S318" s="110">
        <v>0</v>
      </c>
      <c r="T318" s="110">
        <v>0</v>
      </c>
      <c r="U318" s="110">
        <v>0</v>
      </c>
      <c r="V318" s="110">
        <v>0</v>
      </c>
      <c r="W318" s="110">
        <v>0</v>
      </c>
    </row>
    <row r="319" spans="1:23" hidden="1">
      <c r="A319" s="110" t="str">
        <v>2390.TW</v>
      </c>
      <c r="B319" s="110">
        <v>-0.65</v>
      </c>
      <c r="C319" s="110">
        <v>0</v>
      </c>
      <c r="D319" s="110">
        <v>0</v>
      </c>
      <c r="E319" s="110">
        <v>-5.0549999999999998E-2</v>
      </c>
      <c r="F319" s="110">
        <v>-5.0000000000000001E-3</v>
      </c>
      <c r="G319" s="110">
        <v>0.24517</v>
      </c>
      <c r="H319" s="110">
        <v>-5.2529998000000001E-2</v>
      </c>
      <c r="I319" s="110">
        <v>0</v>
      </c>
      <c r="J319" s="110">
        <v>1.0744587999999999</v>
      </c>
      <c r="K319" s="110">
        <v>3.371</v>
      </c>
      <c r="L319" s="110">
        <v>0</v>
      </c>
      <c r="M319" s="110">
        <v>0</v>
      </c>
      <c r="N319" s="110">
        <v>0</v>
      </c>
      <c r="O319" s="110">
        <v>0</v>
      </c>
      <c r="P319" s="110">
        <v>0</v>
      </c>
      <c r="Q319" s="110">
        <v>0</v>
      </c>
      <c r="R319" s="110">
        <v>0</v>
      </c>
      <c r="S319" s="110">
        <v>0</v>
      </c>
      <c r="T319" s="110">
        <v>0</v>
      </c>
      <c r="U319" s="110">
        <v>0</v>
      </c>
      <c r="V319" s="110">
        <v>0</v>
      </c>
      <c r="W319" s="110">
        <v>0</v>
      </c>
    </row>
    <row r="320" spans="1:23" hidden="1">
      <c r="A320" s="110" t="str">
        <v>2392.TW</v>
      </c>
      <c r="B320" s="110">
        <v>5.2</v>
      </c>
      <c r="C320" s="110">
        <v>0.98</v>
      </c>
      <c r="D320" s="110">
        <v>16.127659999999999</v>
      </c>
      <c r="E320" s="110">
        <v>5.7520000000000002E-2</v>
      </c>
      <c r="F320" s="110">
        <v>1.7760001000000001E-2</v>
      </c>
      <c r="G320" s="110">
        <v>0.12913999000000001</v>
      </c>
      <c r="H320" s="110">
        <v>4.3070003000000003E-2</v>
      </c>
      <c r="I320" s="110">
        <v>14.576924</v>
      </c>
      <c r="J320" s="110">
        <v>1.4502459999999999</v>
      </c>
      <c r="K320" s="110">
        <v>192.03100000000001</v>
      </c>
      <c r="L320" s="110">
        <v>0</v>
      </c>
      <c r="M320" s="110">
        <v>0</v>
      </c>
      <c r="N320" s="110">
        <v>0</v>
      </c>
      <c r="O320" s="110">
        <v>0</v>
      </c>
      <c r="P320" s="110">
        <v>0</v>
      </c>
      <c r="Q320" s="110">
        <v>0</v>
      </c>
      <c r="R320" s="110">
        <v>0</v>
      </c>
      <c r="S320" s="110">
        <v>0</v>
      </c>
      <c r="T320" s="110">
        <v>0</v>
      </c>
      <c r="U320" s="110">
        <v>0</v>
      </c>
      <c r="V320" s="110">
        <v>0</v>
      </c>
      <c r="W320" s="110">
        <v>0</v>
      </c>
    </row>
    <row r="321" spans="1:23" hidden="1">
      <c r="A321" s="110" t="str">
        <v>2393.TW</v>
      </c>
      <c r="B321" s="110">
        <v>3.91</v>
      </c>
      <c r="C321" s="110">
        <v>0.85499999999999998</v>
      </c>
      <c r="D321" s="110">
        <v>14.723927</v>
      </c>
      <c r="E321" s="110">
        <v>8.0170006000000002E-2</v>
      </c>
      <c r="F321" s="110">
        <v>4.2919997000000001E-2</v>
      </c>
      <c r="G321" s="110">
        <v>0.29078999999999999</v>
      </c>
      <c r="H321" s="110">
        <v>9.3770000000000006E-2</v>
      </c>
      <c r="I321" s="110">
        <v>18.414321999999999</v>
      </c>
      <c r="J321" s="110">
        <v>1.7208824</v>
      </c>
      <c r="K321" s="110">
        <v>40.247</v>
      </c>
      <c r="L321" s="110">
        <v>0</v>
      </c>
      <c r="M321" s="110">
        <v>0</v>
      </c>
      <c r="N321" s="110">
        <v>0</v>
      </c>
      <c r="O321" s="110">
        <v>0</v>
      </c>
      <c r="P321" s="110">
        <v>0</v>
      </c>
      <c r="Q321" s="110">
        <v>0</v>
      </c>
      <c r="R321" s="110">
        <v>0</v>
      </c>
      <c r="S321" s="110">
        <v>0</v>
      </c>
      <c r="T321" s="110">
        <v>0</v>
      </c>
      <c r="U321" s="110">
        <v>0</v>
      </c>
      <c r="V321" s="110">
        <v>0</v>
      </c>
      <c r="W321" s="110">
        <v>0</v>
      </c>
    </row>
    <row r="322" spans="1:23">
      <c r="A322" s="110" t="str">
        <v>2395.TW</v>
      </c>
      <c r="B322" s="110">
        <v>11.42</v>
      </c>
      <c r="C322" s="110">
        <v>0.73299999999999998</v>
      </c>
      <c r="D322" s="110">
        <v>25.579761999999999</v>
      </c>
      <c r="E322" s="110">
        <v>0.23624999999999999</v>
      </c>
      <c r="F322" s="110">
        <v>9.3729999999999994E-2</v>
      </c>
      <c r="G322" s="110">
        <v>0.40619</v>
      </c>
      <c r="H322" s="110">
        <v>0.13814999</v>
      </c>
      <c r="I322" s="110">
        <v>31.873905000000001</v>
      </c>
      <c r="J322" s="110">
        <v>7.3038100000000004</v>
      </c>
      <c r="K322" s="110">
        <v>71.194000000000003</v>
      </c>
      <c r="L322" s="110">
        <v>0</v>
      </c>
      <c r="M322" s="110">
        <v>0</v>
      </c>
      <c r="N322" s="110">
        <v>0</v>
      </c>
      <c r="O322" s="110">
        <v>0</v>
      </c>
      <c r="P322" s="110">
        <v>0</v>
      </c>
      <c r="Q322" s="110">
        <v>0</v>
      </c>
      <c r="R322" s="110">
        <v>0</v>
      </c>
      <c r="S322" s="110">
        <v>0</v>
      </c>
      <c r="T322" s="110">
        <v>0</v>
      </c>
      <c r="U322" s="110">
        <v>0</v>
      </c>
      <c r="V322" s="110">
        <v>0</v>
      </c>
      <c r="W322" s="110">
        <v>0</v>
      </c>
    </row>
    <row r="323" spans="1:23" hidden="1">
      <c r="A323" s="110" t="str">
        <v>2397.TW</v>
      </c>
      <c r="B323" s="110">
        <v>2.5299999999999998</v>
      </c>
      <c r="C323" s="110">
        <v>0.38</v>
      </c>
      <c r="D323" s="110">
        <v>15.247934000000001</v>
      </c>
      <c r="E323" s="110">
        <v>6.7900000000000002E-2</v>
      </c>
      <c r="F323" s="110">
        <v>3.0569999E-2</v>
      </c>
      <c r="G323" s="110">
        <v>0.26512999999999998</v>
      </c>
      <c r="H323" s="110">
        <v>5.9320003000000003E-2</v>
      </c>
      <c r="I323" s="110">
        <v>29.169962000000002</v>
      </c>
      <c r="J323" s="110">
        <v>2.6720738000000002</v>
      </c>
      <c r="K323" s="110">
        <v>80.218999999999994</v>
      </c>
      <c r="L323" s="110">
        <v>0</v>
      </c>
      <c r="M323" s="110">
        <v>0</v>
      </c>
      <c r="N323" s="110">
        <v>0</v>
      </c>
      <c r="O323" s="110">
        <v>0</v>
      </c>
      <c r="P323" s="110">
        <v>0</v>
      </c>
      <c r="Q323" s="110">
        <v>0</v>
      </c>
      <c r="R323" s="110">
        <v>0</v>
      </c>
      <c r="S323" s="110">
        <v>0</v>
      </c>
      <c r="T323" s="110">
        <v>0</v>
      </c>
      <c r="U323" s="110">
        <v>0</v>
      </c>
      <c r="V323" s="110">
        <v>0</v>
      </c>
      <c r="W323" s="110">
        <v>0</v>
      </c>
    </row>
    <row r="324" spans="1:23" hidden="1">
      <c r="A324" s="110" t="str">
        <v>2399.TW</v>
      </c>
      <c r="B324" s="110">
        <v>-0.6</v>
      </c>
      <c r="C324" s="110">
        <v>0.876</v>
      </c>
      <c r="D324" s="110">
        <v>71.666663999999997</v>
      </c>
      <c r="E324" s="110">
        <v>-5.1609996999999998E-2</v>
      </c>
      <c r="F324" s="110">
        <v>-2.8979999999999999E-2</v>
      </c>
      <c r="G324" s="110">
        <v>5.7729996999999998E-2</v>
      </c>
      <c r="H324" s="110">
        <v>-0.11978999999999999</v>
      </c>
      <c r="I324" s="110">
        <v>0</v>
      </c>
      <c r="J324" s="110">
        <v>1.7846766999999999</v>
      </c>
      <c r="K324" s="110">
        <v>13.164</v>
      </c>
      <c r="L324" s="110">
        <v>0</v>
      </c>
      <c r="M324" s="110">
        <v>0</v>
      </c>
      <c r="N324" s="110">
        <v>0</v>
      </c>
      <c r="O324" s="110">
        <v>0</v>
      </c>
      <c r="P324" s="110">
        <v>0</v>
      </c>
      <c r="Q324" s="110">
        <v>0</v>
      </c>
      <c r="R324" s="110">
        <v>0</v>
      </c>
      <c r="S324" s="110">
        <v>0</v>
      </c>
      <c r="T324" s="110">
        <v>0</v>
      </c>
      <c r="U324" s="110">
        <v>0</v>
      </c>
      <c r="V324" s="110">
        <v>0</v>
      </c>
      <c r="W324" s="110">
        <v>0</v>
      </c>
    </row>
    <row r="325" spans="1:23">
      <c r="A325" s="110" t="str">
        <v>2401.TW</v>
      </c>
      <c r="B325" s="110">
        <v>-0.28999999999999998</v>
      </c>
      <c r="C325" s="110">
        <v>0.83099999999999996</v>
      </c>
      <c r="D325" s="110">
        <v>18.134329000000001</v>
      </c>
      <c r="E325" s="110">
        <v>-1.9640000000000001E-2</v>
      </c>
      <c r="F325" s="110">
        <v>-1.0670001E-2</v>
      </c>
      <c r="G325" s="110">
        <v>0.45601999999999998</v>
      </c>
      <c r="H325" s="110">
        <v>-7.6230004000000004E-2</v>
      </c>
      <c r="I325" s="110">
        <v>0</v>
      </c>
      <c r="J325" s="110">
        <v>2.5277392999999999</v>
      </c>
      <c r="K325" s="110">
        <v>9.407</v>
      </c>
      <c r="L325" s="110">
        <v>0</v>
      </c>
      <c r="M325" s="110">
        <v>0</v>
      </c>
      <c r="N325" s="110">
        <v>0</v>
      </c>
      <c r="O325" s="110">
        <v>0</v>
      </c>
      <c r="P325" s="110">
        <v>0</v>
      </c>
      <c r="Q325" s="110">
        <v>0</v>
      </c>
      <c r="R325" s="110">
        <v>0</v>
      </c>
      <c r="S325" s="110">
        <v>0</v>
      </c>
      <c r="T325" s="110">
        <v>0</v>
      </c>
      <c r="U325" s="110">
        <v>0</v>
      </c>
      <c r="V325" s="110">
        <v>0</v>
      </c>
      <c r="W325" s="110">
        <v>0</v>
      </c>
    </row>
    <row r="326" spans="1:23" hidden="1">
      <c r="A326" s="110" t="str">
        <v>2402.TW</v>
      </c>
      <c r="B326" s="110">
        <v>1.73</v>
      </c>
      <c r="C326" s="110">
        <v>0.59499999999999997</v>
      </c>
      <c r="D326" s="110">
        <v>12.283735999999999</v>
      </c>
      <c r="E326" s="110">
        <v>7.5789999999999996E-2</v>
      </c>
      <c r="F326" s="110">
        <v>3.0210000000000001E-2</v>
      </c>
      <c r="G326" s="110">
        <v>0.14879999999999999</v>
      </c>
      <c r="H326" s="110">
        <v>6.6879999999999995E-2</v>
      </c>
      <c r="I326" s="110">
        <v>20.520230999999999</v>
      </c>
      <c r="J326" s="110">
        <v>1.7163854000000001</v>
      </c>
      <c r="K326" s="110">
        <v>28.684999999999999</v>
      </c>
      <c r="L326" s="110">
        <v>0</v>
      </c>
      <c r="M326" s="110">
        <v>0</v>
      </c>
      <c r="N326" s="110">
        <v>0</v>
      </c>
      <c r="O326" s="110">
        <v>0</v>
      </c>
      <c r="P326" s="110">
        <v>0</v>
      </c>
      <c r="Q326" s="110">
        <v>0</v>
      </c>
      <c r="R326" s="110">
        <v>0</v>
      </c>
      <c r="S326" s="110">
        <v>0</v>
      </c>
      <c r="T326" s="110">
        <v>0</v>
      </c>
      <c r="U326" s="110">
        <v>0</v>
      </c>
      <c r="V326" s="110">
        <v>0</v>
      </c>
      <c r="W326" s="110">
        <v>0</v>
      </c>
    </row>
    <row r="327" spans="1:23" hidden="1">
      <c r="A327" s="110" t="str">
        <v>2404.TW</v>
      </c>
      <c r="B327" s="110">
        <v>25.27</v>
      </c>
      <c r="C327" s="110">
        <v>0.71899999999999997</v>
      </c>
      <c r="D327" s="110">
        <v>14.111288999999999</v>
      </c>
      <c r="E327" s="110">
        <v>0.42081000000000002</v>
      </c>
      <c r="F327" s="110">
        <v>9.4790003999999997E-2</v>
      </c>
      <c r="G327" s="110">
        <v>0.10932</v>
      </c>
      <c r="H327" s="110">
        <v>9.0389999999999998E-2</v>
      </c>
      <c r="I327" s="110">
        <v>13.949346999999999</v>
      </c>
      <c r="J327" s="110">
        <v>5.4516773000000001</v>
      </c>
      <c r="K327" s="110">
        <v>367.24099999999999</v>
      </c>
      <c r="L327" s="110">
        <v>0</v>
      </c>
      <c r="M327" s="110">
        <v>0</v>
      </c>
      <c r="N327" s="110">
        <v>0</v>
      </c>
      <c r="O327" s="110">
        <v>0</v>
      </c>
      <c r="P327" s="110">
        <v>0</v>
      </c>
      <c r="Q327" s="110">
        <v>0</v>
      </c>
      <c r="R327" s="110">
        <v>0</v>
      </c>
      <c r="S327" s="110">
        <v>0</v>
      </c>
      <c r="T327" s="110">
        <v>0</v>
      </c>
      <c r="U327" s="110">
        <v>0</v>
      </c>
      <c r="V327" s="110">
        <v>0</v>
      </c>
      <c r="W327" s="110">
        <v>0</v>
      </c>
    </row>
    <row r="328" spans="1:23">
      <c r="A328" s="110" t="str">
        <v>2405.TW</v>
      </c>
      <c r="B328" s="110">
        <v>0.13</v>
      </c>
      <c r="C328" s="110">
        <v>1.256</v>
      </c>
      <c r="D328" s="110">
        <v>0</v>
      </c>
      <c r="E328" s="110">
        <v>3.7799999999999999E-3</v>
      </c>
      <c r="F328" s="110">
        <v>-2.9300001999999999E-3</v>
      </c>
      <c r="G328" s="110">
        <v>0.40749002000000001</v>
      </c>
      <c r="H328" s="110">
        <v>5.1599997E-3</v>
      </c>
      <c r="I328" s="110">
        <v>163.46154999999999</v>
      </c>
      <c r="J328" s="110">
        <v>1.9891417</v>
      </c>
      <c r="K328" s="110">
        <v>4.9790000000000001</v>
      </c>
      <c r="L328" s="110">
        <v>0</v>
      </c>
      <c r="M328" s="110">
        <v>0</v>
      </c>
      <c r="N328" s="110">
        <v>0</v>
      </c>
      <c r="O328" s="110">
        <v>0</v>
      </c>
      <c r="P328" s="110">
        <v>0</v>
      </c>
      <c r="Q328" s="110">
        <v>0</v>
      </c>
      <c r="R328" s="110">
        <v>0</v>
      </c>
      <c r="S328" s="110">
        <v>0</v>
      </c>
      <c r="T328" s="110">
        <v>0</v>
      </c>
      <c r="U328" s="110">
        <v>0</v>
      </c>
      <c r="V328" s="110">
        <v>0</v>
      </c>
      <c r="W328" s="110">
        <v>0</v>
      </c>
    </row>
    <row r="329" spans="1:23" hidden="1">
      <c r="A329" s="110" t="str">
        <v>2406.TW</v>
      </c>
      <c r="B329" s="110">
        <v>-0.8</v>
      </c>
      <c r="C329" s="110">
        <v>0.379</v>
      </c>
      <c r="D329" s="110">
        <v>0</v>
      </c>
      <c r="E329" s="110">
        <v>-0.13020000000000001</v>
      </c>
      <c r="F329" s="110">
        <v>-4.1169999999999998E-2</v>
      </c>
      <c r="G329" s="110">
        <v>-1.6100000000000001E-3</v>
      </c>
      <c r="H329" s="110">
        <v>-0.22541</v>
      </c>
      <c r="I329" s="110">
        <v>0</v>
      </c>
      <c r="J329" s="110">
        <v>2.0257580000000002</v>
      </c>
      <c r="K329" s="110">
        <v>11.228</v>
      </c>
      <c r="L329" s="110">
        <v>0</v>
      </c>
      <c r="M329" s="110">
        <v>0</v>
      </c>
      <c r="N329" s="110">
        <v>0</v>
      </c>
      <c r="O329" s="110">
        <v>0</v>
      </c>
      <c r="P329" s="110">
        <v>0</v>
      </c>
      <c r="Q329" s="110">
        <v>0</v>
      </c>
      <c r="R329" s="110">
        <v>0</v>
      </c>
      <c r="S329" s="110">
        <v>0</v>
      </c>
      <c r="T329" s="110">
        <v>0</v>
      </c>
      <c r="U329" s="110">
        <v>0</v>
      </c>
      <c r="V329" s="110">
        <v>0</v>
      </c>
      <c r="W329" s="110">
        <v>0</v>
      </c>
    </row>
    <row r="330" spans="1:23" hidden="1">
      <c r="A330" s="110" t="str">
        <v>2408.TW</v>
      </c>
      <c r="B330" s="110">
        <v>-2.25</v>
      </c>
      <c r="C330" s="110">
        <v>1.081</v>
      </c>
      <c r="D330" s="110">
        <v>11.707746500000001</v>
      </c>
      <c r="E330" s="110">
        <v>-4.0949997000000002E-2</v>
      </c>
      <c r="F330" s="110">
        <v>-4.6120000000000001E-2</v>
      </c>
      <c r="G330" s="110">
        <v>-0.12755</v>
      </c>
      <c r="H330" s="110">
        <v>-0.30708997999999998</v>
      </c>
      <c r="I330" s="110">
        <v>0</v>
      </c>
      <c r="J330" s="110">
        <v>1.2277073999999999</v>
      </c>
      <c r="K330" s="110">
        <v>10.641999999999999</v>
      </c>
      <c r="L330" s="110">
        <v>0</v>
      </c>
      <c r="M330" s="110">
        <v>0</v>
      </c>
      <c r="N330" s="110">
        <v>0</v>
      </c>
      <c r="O330" s="110">
        <v>0</v>
      </c>
      <c r="P330" s="110">
        <v>0</v>
      </c>
      <c r="Q330" s="110">
        <v>0</v>
      </c>
      <c r="R330" s="110">
        <v>0</v>
      </c>
      <c r="S330" s="110">
        <v>0</v>
      </c>
      <c r="T330" s="110">
        <v>0</v>
      </c>
      <c r="U330" s="110">
        <v>0</v>
      </c>
      <c r="V330" s="110">
        <v>0</v>
      </c>
      <c r="W330" s="110">
        <v>0</v>
      </c>
    </row>
    <row r="331" spans="1:23" hidden="1">
      <c r="A331" s="110" t="str">
        <v>2409.TW</v>
      </c>
      <c r="B331" s="110">
        <v>-1.41</v>
      </c>
      <c r="C331" s="110">
        <v>1.2689999999999999</v>
      </c>
      <c r="D331" s="110">
        <v>24.078946999999999</v>
      </c>
      <c r="E331" s="110">
        <v>-6.4159999999999995E-2</v>
      </c>
      <c r="F331" s="110">
        <v>-2.5700000000000001E-2</v>
      </c>
      <c r="G331" s="110">
        <v>4.4600000000000001E-2</v>
      </c>
      <c r="H331" s="110">
        <v>-8.3059999999999995E-2</v>
      </c>
      <c r="I331" s="110">
        <v>0</v>
      </c>
      <c r="J331" s="110">
        <v>0.93267409999999995</v>
      </c>
      <c r="K331" s="110">
        <v>33.418999999999997</v>
      </c>
      <c r="L331" s="110">
        <v>0</v>
      </c>
      <c r="M331" s="110">
        <v>0</v>
      </c>
      <c r="N331" s="110">
        <v>0</v>
      </c>
      <c r="O331" s="110">
        <v>0</v>
      </c>
      <c r="P331" s="110">
        <v>0</v>
      </c>
      <c r="Q331" s="110">
        <v>0</v>
      </c>
      <c r="R331" s="110">
        <v>0</v>
      </c>
      <c r="S331" s="110">
        <v>0</v>
      </c>
      <c r="T331" s="110">
        <v>0</v>
      </c>
      <c r="U331" s="110">
        <v>0</v>
      </c>
      <c r="V331" s="110">
        <v>0</v>
      </c>
      <c r="W331" s="110">
        <v>0</v>
      </c>
    </row>
    <row r="332" spans="1:23" hidden="1">
      <c r="A332" s="110" t="str">
        <v>2412.TW</v>
      </c>
      <c r="B332" s="110">
        <v>4.7300000000000004</v>
      </c>
      <c r="C332" s="110">
        <v>0.06</v>
      </c>
      <c r="D332" s="110">
        <v>24.803149999999999</v>
      </c>
      <c r="E332" s="110">
        <v>9.3530000000000002E-2</v>
      </c>
      <c r="F332" s="110">
        <v>5.5480000000000002E-2</v>
      </c>
      <c r="G332" s="110">
        <v>0.36324000000000001</v>
      </c>
      <c r="H332" s="110">
        <v>0.21698000000000001</v>
      </c>
      <c r="I332" s="110">
        <v>26.638477000000002</v>
      </c>
      <c r="J332" s="110">
        <v>2.4902663</v>
      </c>
      <c r="K332" s="110">
        <v>28.867999999999999</v>
      </c>
      <c r="L332" s="110">
        <v>0</v>
      </c>
      <c r="M332" s="110">
        <v>0</v>
      </c>
      <c r="N332" s="110">
        <v>0</v>
      </c>
      <c r="O332" s="110">
        <v>0</v>
      </c>
      <c r="P332" s="110">
        <v>0</v>
      </c>
      <c r="Q332" s="110">
        <v>0</v>
      </c>
      <c r="R332" s="110">
        <v>0</v>
      </c>
      <c r="S332" s="110">
        <v>0</v>
      </c>
      <c r="T332" s="110">
        <v>0</v>
      </c>
      <c r="U332" s="110">
        <v>0</v>
      </c>
      <c r="V332" s="110">
        <v>0</v>
      </c>
      <c r="W332" s="110">
        <v>0</v>
      </c>
    </row>
    <row r="333" spans="1:23" hidden="1">
      <c r="A333" s="110" t="str">
        <v>2413.TW</v>
      </c>
      <c r="B333" s="110">
        <v>0.6</v>
      </c>
      <c r="C333" s="110">
        <v>1.228</v>
      </c>
      <c r="D333" s="110">
        <v>0</v>
      </c>
      <c r="E333" s="110">
        <v>5.2299999999999999E-2</v>
      </c>
      <c r="F333" s="110">
        <v>1.0290001E-2</v>
      </c>
      <c r="G333" s="110">
        <v>0.14876</v>
      </c>
      <c r="H333" s="110">
        <v>-2.3179999999999999E-2</v>
      </c>
      <c r="I333" s="110">
        <v>42.416668000000001</v>
      </c>
      <c r="J333" s="110">
        <v>1.5994219000000001</v>
      </c>
      <c r="K333" s="110">
        <v>36.301000000000002</v>
      </c>
      <c r="L333" s="110">
        <v>0</v>
      </c>
      <c r="M333" s="110">
        <v>0</v>
      </c>
      <c r="N333" s="110">
        <v>0</v>
      </c>
      <c r="O333" s="110">
        <v>0</v>
      </c>
      <c r="P333" s="110">
        <v>0</v>
      </c>
      <c r="Q333" s="110">
        <v>0</v>
      </c>
      <c r="R333" s="110">
        <v>0</v>
      </c>
      <c r="S333" s="110">
        <v>0</v>
      </c>
      <c r="T333" s="110">
        <v>0</v>
      </c>
      <c r="U333" s="110">
        <v>0</v>
      </c>
      <c r="V333" s="110">
        <v>0</v>
      </c>
      <c r="W333" s="110">
        <v>0</v>
      </c>
    </row>
    <row r="334" spans="1:23" hidden="1">
      <c r="A334" s="110" t="str">
        <v>2414.TW</v>
      </c>
      <c r="B334" s="110">
        <v>2.3199999999999998</v>
      </c>
      <c r="C334" s="110">
        <v>0.438</v>
      </c>
      <c r="D334" s="110">
        <v>0</v>
      </c>
      <c r="E334" s="110">
        <v>9.8820000000000005E-2</v>
      </c>
      <c r="F334" s="110">
        <v>3.492E-2</v>
      </c>
      <c r="G334" s="110">
        <v>8.3129994999999998E-2</v>
      </c>
      <c r="H334" s="110">
        <v>2.332E-2</v>
      </c>
      <c r="I334" s="110">
        <v>16.120691000000001</v>
      </c>
      <c r="J334" s="110">
        <v>1.9877757</v>
      </c>
      <c r="K334" s="110">
        <v>142.95099999999999</v>
      </c>
      <c r="L334" s="110">
        <v>0</v>
      </c>
      <c r="M334" s="110">
        <v>0</v>
      </c>
      <c r="N334" s="110">
        <v>0</v>
      </c>
      <c r="O334" s="110">
        <v>0</v>
      </c>
      <c r="P334" s="110">
        <v>0</v>
      </c>
      <c r="Q334" s="110">
        <v>0</v>
      </c>
      <c r="R334" s="110">
        <v>0</v>
      </c>
      <c r="S334" s="110">
        <v>0</v>
      </c>
      <c r="T334" s="110">
        <v>0</v>
      </c>
      <c r="U334" s="110">
        <v>0</v>
      </c>
      <c r="V334" s="110">
        <v>0</v>
      </c>
      <c r="W334" s="110">
        <v>0</v>
      </c>
    </row>
    <row r="335" spans="1:23" hidden="1">
      <c r="A335" s="110" t="str">
        <v>2415.TW</v>
      </c>
      <c r="B335" s="110">
        <v>0.21</v>
      </c>
      <c r="C335" s="110">
        <v>0</v>
      </c>
      <c r="D335" s="110">
        <v>0</v>
      </c>
      <c r="E335" s="110">
        <v>1.5360001E-2</v>
      </c>
      <c r="F335" s="110">
        <v>2.8309999999999998E-2</v>
      </c>
      <c r="G335" s="110">
        <v>0.31111</v>
      </c>
      <c r="H335" s="110">
        <v>0.11685</v>
      </c>
      <c r="I335" s="110">
        <v>131.42857000000001</v>
      </c>
      <c r="J335" s="110">
        <v>1.5179849000000001</v>
      </c>
      <c r="K335" s="110">
        <v>26.504999999999999</v>
      </c>
      <c r="L335" s="110">
        <v>0</v>
      </c>
      <c r="M335" s="110">
        <v>0</v>
      </c>
      <c r="N335" s="110">
        <v>0</v>
      </c>
      <c r="O335" s="110">
        <v>0</v>
      </c>
      <c r="P335" s="110">
        <v>0</v>
      </c>
      <c r="Q335" s="110">
        <v>0</v>
      </c>
      <c r="R335" s="110">
        <v>0</v>
      </c>
      <c r="S335" s="110">
        <v>0</v>
      </c>
      <c r="T335" s="110">
        <v>0</v>
      </c>
      <c r="U335" s="110">
        <v>0</v>
      </c>
      <c r="V335" s="110">
        <v>0</v>
      </c>
      <c r="W335" s="110">
        <v>0</v>
      </c>
    </row>
    <row r="336" spans="1:23">
      <c r="A336" s="110" t="str">
        <v>2417.TW</v>
      </c>
      <c r="B336" s="110">
        <v>0.36</v>
      </c>
      <c r="C336" s="110">
        <v>1.341</v>
      </c>
      <c r="D336" s="110">
        <v>0</v>
      </c>
      <c r="E336" s="110">
        <v>2.9979998000000001E-2</v>
      </c>
      <c r="F336" s="110">
        <v>-9.1299999999999992E-3</v>
      </c>
      <c r="G336" s="110">
        <v>0.55201</v>
      </c>
      <c r="H336" s="110">
        <v>4.2680003000000001E-2</v>
      </c>
      <c r="I336" s="110">
        <v>126.11111</v>
      </c>
      <c r="J336" s="110">
        <v>2.0883164000000001</v>
      </c>
      <c r="K336" s="110">
        <v>24.131</v>
      </c>
      <c r="L336" s="110">
        <v>0</v>
      </c>
      <c r="M336" s="110">
        <v>0</v>
      </c>
      <c r="N336" s="110">
        <v>0</v>
      </c>
      <c r="O336" s="110">
        <v>0</v>
      </c>
      <c r="P336" s="110">
        <v>0</v>
      </c>
      <c r="Q336" s="110">
        <v>0</v>
      </c>
      <c r="R336" s="110">
        <v>0</v>
      </c>
      <c r="S336" s="110">
        <v>0</v>
      </c>
      <c r="T336" s="110">
        <v>0</v>
      </c>
      <c r="U336" s="110">
        <v>0</v>
      </c>
      <c r="V336" s="110">
        <v>0</v>
      </c>
      <c r="W336" s="110">
        <v>0</v>
      </c>
    </row>
    <row r="337" spans="1:23">
      <c r="A337" s="110" t="str">
        <v>2419.TW</v>
      </c>
      <c r="B337" s="110">
        <v>-0.16</v>
      </c>
      <c r="C337" s="110">
        <v>1.127</v>
      </c>
      <c r="D337" s="110">
        <v>36.966293</v>
      </c>
      <c r="E337" s="110">
        <v>2.2509999999999999E-2</v>
      </c>
      <c r="F337" s="110">
        <v>9.3600000000000003E-3</v>
      </c>
      <c r="G337" s="110">
        <v>0.2147</v>
      </c>
      <c r="H337" s="110">
        <v>9.4900000000000002E-3</v>
      </c>
      <c r="I337" s="110">
        <v>0</v>
      </c>
      <c r="J337" s="110">
        <v>2.1472394000000001</v>
      </c>
      <c r="K337" s="110">
        <v>27.085000000000001</v>
      </c>
      <c r="L337" s="110">
        <v>0</v>
      </c>
      <c r="M337" s="110">
        <v>0</v>
      </c>
      <c r="N337" s="110">
        <v>0</v>
      </c>
      <c r="O337" s="110">
        <v>0</v>
      </c>
      <c r="P337" s="110">
        <v>0</v>
      </c>
      <c r="Q337" s="110">
        <v>0</v>
      </c>
      <c r="R337" s="110">
        <v>0</v>
      </c>
      <c r="S337" s="110">
        <v>0</v>
      </c>
      <c r="T337" s="110">
        <v>0</v>
      </c>
      <c r="U337" s="110">
        <v>0</v>
      </c>
      <c r="V337" s="110">
        <v>0</v>
      </c>
      <c r="W337" s="110">
        <v>0</v>
      </c>
    </row>
    <row r="338" spans="1:23" hidden="1">
      <c r="A338" s="110" t="str">
        <v>2420.TW</v>
      </c>
      <c r="B338" s="110">
        <v>3.91</v>
      </c>
      <c r="C338" s="110">
        <v>0</v>
      </c>
      <c r="D338" s="110">
        <v>15.995146999999999</v>
      </c>
      <c r="E338" s="110">
        <v>0.15404001</v>
      </c>
      <c r="F338" s="110">
        <v>6.2119998000000003E-2</v>
      </c>
      <c r="G338" s="110">
        <v>0.44306000000000001</v>
      </c>
      <c r="H338" s="110">
        <v>0.28192</v>
      </c>
      <c r="I338" s="110">
        <v>16.854220000000002</v>
      </c>
      <c r="J338" s="110">
        <v>2.6021717</v>
      </c>
      <c r="K338" s="110">
        <v>13.952999999999999</v>
      </c>
      <c r="L338" s="110">
        <v>0</v>
      </c>
      <c r="M338" s="110">
        <v>0</v>
      </c>
      <c r="N338" s="110">
        <v>0</v>
      </c>
      <c r="O338" s="110">
        <v>0</v>
      </c>
      <c r="P338" s="110">
        <v>0</v>
      </c>
      <c r="Q338" s="110">
        <v>0</v>
      </c>
      <c r="R338" s="110">
        <v>0</v>
      </c>
      <c r="S338" s="110">
        <v>0</v>
      </c>
      <c r="T338" s="110">
        <v>0</v>
      </c>
      <c r="U338" s="110">
        <v>0</v>
      </c>
      <c r="V338" s="110">
        <v>0</v>
      </c>
      <c r="W338" s="110">
        <v>0</v>
      </c>
    </row>
    <row r="339" spans="1:23" hidden="1">
      <c r="A339" s="110" t="str">
        <v>2421.TW</v>
      </c>
      <c r="B339" s="110">
        <v>5.16</v>
      </c>
      <c r="C339" s="110">
        <v>0.96799999999999997</v>
      </c>
      <c r="D339" s="110">
        <v>14.508095000000001</v>
      </c>
      <c r="E339" s="110">
        <v>0.20993999999999999</v>
      </c>
      <c r="F339" s="110">
        <v>7.374E-2</v>
      </c>
      <c r="G339" s="110">
        <v>0.27808001999999998</v>
      </c>
      <c r="H339" s="110">
        <v>8.9840000000000003E-2</v>
      </c>
      <c r="I339" s="110">
        <v>22.57752</v>
      </c>
      <c r="J339" s="110">
        <v>4.1525574000000001</v>
      </c>
      <c r="K339" s="110">
        <v>48.862000000000002</v>
      </c>
      <c r="L339" s="110">
        <v>0</v>
      </c>
      <c r="M339" s="110">
        <v>0</v>
      </c>
      <c r="N339" s="110">
        <v>0</v>
      </c>
      <c r="O339" s="110">
        <v>0</v>
      </c>
      <c r="P339" s="110">
        <v>0</v>
      </c>
      <c r="Q339" s="110">
        <v>0</v>
      </c>
      <c r="R339" s="110">
        <v>0</v>
      </c>
      <c r="S339" s="110">
        <v>0</v>
      </c>
      <c r="T339" s="110">
        <v>0</v>
      </c>
      <c r="U339" s="110">
        <v>0</v>
      </c>
      <c r="V339" s="110">
        <v>0</v>
      </c>
      <c r="W339" s="110">
        <v>0</v>
      </c>
    </row>
    <row r="340" spans="1:23" hidden="1">
      <c r="A340" s="110" t="str">
        <v>2423.TW</v>
      </c>
      <c r="B340" s="110">
        <v>2.97</v>
      </c>
      <c r="C340" s="110">
        <v>0.29399999999999998</v>
      </c>
      <c r="D340" s="110">
        <v>15.631769</v>
      </c>
      <c r="E340" s="110">
        <v>0.15038000000000001</v>
      </c>
      <c r="F340" s="110">
        <v>7.3130003999999998E-2</v>
      </c>
      <c r="G340" s="110">
        <v>0.50402000000000002</v>
      </c>
      <c r="H340" s="110">
        <v>0.14679</v>
      </c>
      <c r="I340" s="110">
        <v>14.579124</v>
      </c>
      <c r="J340" s="110">
        <v>2.4818020000000001</v>
      </c>
      <c r="K340" s="110">
        <v>20.215</v>
      </c>
      <c r="L340" s="110">
        <v>0</v>
      </c>
      <c r="M340" s="110">
        <v>0</v>
      </c>
      <c r="N340" s="110">
        <v>0</v>
      </c>
      <c r="O340" s="110">
        <v>0</v>
      </c>
      <c r="P340" s="110">
        <v>0</v>
      </c>
      <c r="Q340" s="110">
        <v>0</v>
      </c>
      <c r="R340" s="110">
        <v>0</v>
      </c>
      <c r="S340" s="110">
        <v>0</v>
      </c>
      <c r="T340" s="110">
        <v>0</v>
      </c>
      <c r="U340" s="110">
        <v>0</v>
      </c>
      <c r="V340" s="110">
        <v>0</v>
      </c>
      <c r="W340" s="110">
        <v>0</v>
      </c>
    </row>
    <row r="341" spans="1:23">
      <c r="A341" s="110" t="str">
        <v>2424.TW</v>
      </c>
      <c r="B341" s="110">
        <v>-4.41</v>
      </c>
      <c r="C341" s="110">
        <v>0</v>
      </c>
      <c r="D341" s="110">
        <v>0</v>
      </c>
      <c r="E341" s="110">
        <v>-0.82245999999999997</v>
      </c>
      <c r="F341" s="110">
        <v>-0.22775999</v>
      </c>
      <c r="G341" s="110">
        <v>-0.68024004000000005</v>
      </c>
      <c r="H341" s="110">
        <v>-3.3286699999999998</v>
      </c>
      <c r="I341" s="110">
        <v>0</v>
      </c>
      <c r="J341" s="110">
        <v>5.4654373999999999</v>
      </c>
      <c r="K341" s="110">
        <v>2.024</v>
      </c>
      <c r="L341" s="110">
        <v>0</v>
      </c>
      <c r="M341" s="110">
        <v>0</v>
      </c>
      <c r="N341" s="110">
        <v>0</v>
      </c>
      <c r="O341" s="110">
        <v>0</v>
      </c>
      <c r="P341" s="110">
        <v>0</v>
      </c>
      <c r="Q341" s="110">
        <v>0</v>
      </c>
      <c r="R341" s="110">
        <v>0</v>
      </c>
      <c r="S341" s="110">
        <v>0</v>
      </c>
      <c r="T341" s="110">
        <v>0</v>
      </c>
      <c r="U341" s="110">
        <v>0</v>
      </c>
      <c r="V341" s="110">
        <v>0</v>
      </c>
      <c r="W341" s="110">
        <v>0</v>
      </c>
    </row>
    <row r="342" spans="1:23" hidden="1">
      <c r="A342" s="110" t="str">
        <v>2425.TW</v>
      </c>
      <c r="B342" s="110">
        <v>1.67</v>
      </c>
      <c r="C342" s="110">
        <v>0.52200000000000002</v>
      </c>
      <c r="D342" s="110">
        <v>0</v>
      </c>
      <c r="E342" s="110">
        <v>9.6610000000000001E-2</v>
      </c>
      <c r="F342" s="110">
        <v>4.0980000000000003E-2</v>
      </c>
      <c r="G342" s="110">
        <v>0.10002</v>
      </c>
      <c r="H342" s="110">
        <v>2.3990000000000001E-2</v>
      </c>
      <c r="I342" s="110">
        <v>22.694613</v>
      </c>
      <c r="J342" s="110">
        <v>1.6788483000000001</v>
      </c>
      <c r="K342" s="110">
        <v>70.709999999999994</v>
      </c>
      <c r="L342" s="110">
        <v>0</v>
      </c>
      <c r="M342" s="110">
        <v>0</v>
      </c>
      <c r="N342" s="110">
        <v>0</v>
      </c>
      <c r="O342" s="110">
        <v>0</v>
      </c>
      <c r="P342" s="110">
        <v>0</v>
      </c>
      <c r="Q342" s="110">
        <v>0</v>
      </c>
      <c r="R342" s="110">
        <v>0</v>
      </c>
      <c r="S342" s="110">
        <v>0</v>
      </c>
      <c r="T342" s="110">
        <v>0</v>
      </c>
      <c r="U342" s="110">
        <v>0</v>
      </c>
      <c r="V342" s="110">
        <v>0</v>
      </c>
      <c r="W342" s="110">
        <v>0</v>
      </c>
    </row>
    <row r="343" spans="1:23" hidden="1">
      <c r="A343" s="110" t="str">
        <v>2426.TW</v>
      </c>
      <c r="B343" s="110">
        <v>-0.57999999999999996</v>
      </c>
      <c r="C343" s="110">
        <v>1.121</v>
      </c>
      <c r="D343" s="110">
        <v>15.327869</v>
      </c>
      <c r="E343" s="110">
        <v>-3.4459999999999998E-2</v>
      </c>
      <c r="F343" s="110">
        <v>-1.6670000000000001E-2</v>
      </c>
      <c r="G343" s="110">
        <v>0.10241</v>
      </c>
      <c r="H343" s="110">
        <v>-2.4230001000000001E-2</v>
      </c>
      <c r="I343" s="110">
        <v>0</v>
      </c>
      <c r="J343" s="110">
        <v>1.4645991</v>
      </c>
      <c r="K343" s="110">
        <v>7.5430000000000001</v>
      </c>
      <c r="L343" s="110">
        <v>0</v>
      </c>
      <c r="M343" s="110">
        <v>0</v>
      </c>
      <c r="N343" s="110">
        <v>0</v>
      </c>
      <c r="O343" s="110">
        <v>0</v>
      </c>
      <c r="P343" s="110">
        <v>0</v>
      </c>
      <c r="Q343" s="110">
        <v>0</v>
      </c>
      <c r="R343" s="110">
        <v>0</v>
      </c>
      <c r="S343" s="110">
        <v>0</v>
      </c>
      <c r="T343" s="110">
        <v>0</v>
      </c>
      <c r="U343" s="110">
        <v>0</v>
      </c>
      <c r="V343" s="110">
        <v>0</v>
      </c>
      <c r="W343" s="110">
        <v>0</v>
      </c>
    </row>
    <row r="344" spans="1:23" hidden="1">
      <c r="A344" s="110" t="str">
        <v>2427.TW</v>
      </c>
      <c r="B344" s="110">
        <v>1.41</v>
      </c>
      <c r="C344" s="110">
        <v>0.28499999999999998</v>
      </c>
      <c r="D344" s="110">
        <v>0</v>
      </c>
      <c r="E344" s="110">
        <v>9.1660000000000005E-2</v>
      </c>
      <c r="F344" s="110">
        <v>3.1199999999999999E-2</v>
      </c>
      <c r="G344" s="110">
        <v>0.35249999999999998</v>
      </c>
      <c r="H344" s="110">
        <v>0.11013000000000001</v>
      </c>
      <c r="I344" s="110">
        <v>19.539007000000002</v>
      </c>
      <c r="J344" s="110">
        <v>1.7745571</v>
      </c>
      <c r="K344" s="110">
        <v>21.492999999999999</v>
      </c>
      <c r="L344" s="110">
        <v>0</v>
      </c>
      <c r="M344" s="110">
        <v>0</v>
      </c>
      <c r="N344" s="110">
        <v>0</v>
      </c>
      <c r="O344" s="110">
        <v>0</v>
      </c>
      <c r="P344" s="110">
        <v>0</v>
      </c>
      <c r="Q344" s="110">
        <v>0</v>
      </c>
      <c r="R344" s="110">
        <v>0</v>
      </c>
      <c r="S344" s="110">
        <v>0</v>
      </c>
      <c r="T344" s="110">
        <v>0</v>
      </c>
      <c r="U344" s="110">
        <v>0</v>
      </c>
      <c r="V344" s="110">
        <v>0</v>
      </c>
      <c r="W344" s="110">
        <v>0</v>
      </c>
    </row>
    <row r="345" spans="1:23" hidden="1">
      <c r="A345" s="110" t="str">
        <v>2428.TW</v>
      </c>
      <c r="B345" s="110">
        <v>10.43</v>
      </c>
      <c r="C345" s="110">
        <v>0</v>
      </c>
      <c r="D345" s="110">
        <v>13.348946</v>
      </c>
      <c r="E345" s="110">
        <v>0.13814999</v>
      </c>
      <c r="F345" s="110">
        <v>7.0400000000000004E-2</v>
      </c>
      <c r="G345" s="110">
        <v>0.39440999999999998</v>
      </c>
      <c r="H345" s="110">
        <v>0.23669000000000001</v>
      </c>
      <c r="I345" s="110">
        <v>16.395014</v>
      </c>
      <c r="J345" s="110">
        <v>2.1813172999999999</v>
      </c>
      <c r="K345" s="110">
        <v>54.351999999999997</v>
      </c>
      <c r="L345" s="110">
        <v>0</v>
      </c>
      <c r="M345" s="110">
        <v>0</v>
      </c>
      <c r="N345" s="110">
        <v>0</v>
      </c>
      <c r="O345" s="110">
        <v>0</v>
      </c>
      <c r="P345" s="110">
        <v>0</v>
      </c>
      <c r="Q345" s="110">
        <v>0</v>
      </c>
      <c r="R345" s="110">
        <v>0</v>
      </c>
      <c r="S345" s="110">
        <v>0</v>
      </c>
      <c r="T345" s="110">
        <v>0</v>
      </c>
      <c r="U345" s="110">
        <v>0</v>
      </c>
      <c r="V345" s="110">
        <v>0</v>
      </c>
      <c r="W345" s="110">
        <v>0</v>
      </c>
    </row>
    <row r="346" spans="1:23" hidden="1">
      <c r="A346" s="110" t="str">
        <v>2429.TW</v>
      </c>
      <c r="B346" s="110">
        <v>-0.49</v>
      </c>
      <c r="C346" s="110">
        <v>0.65100000000000002</v>
      </c>
      <c r="D346" s="110">
        <v>0</v>
      </c>
      <c r="E346" s="110">
        <v>-0.18211000999999999</v>
      </c>
      <c r="F346" s="110">
        <v>-7.9369999999999996E-2</v>
      </c>
      <c r="G346" s="110">
        <v>4.6809999999999997E-2</v>
      </c>
      <c r="H346" s="110">
        <v>-0.32759997000000002</v>
      </c>
      <c r="I346" s="110">
        <v>0</v>
      </c>
      <c r="J346" s="110">
        <v>3.8965904999999998</v>
      </c>
      <c r="K346" s="110">
        <v>11.715999999999999</v>
      </c>
      <c r="L346" s="110">
        <v>0</v>
      </c>
      <c r="M346" s="110">
        <v>0</v>
      </c>
      <c r="N346" s="110">
        <v>0</v>
      </c>
      <c r="O346" s="110">
        <v>0</v>
      </c>
      <c r="P346" s="110">
        <v>0</v>
      </c>
      <c r="Q346" s="110">
        <v>0</v>
      </c>
      <c r="R346" s="110">
        <v>0</v>
      </c>
      <c r="S346" s="110">
        <v>0</v>
      </c>
      <c r="T346" s="110">
        <v>0</v>
      </c>
      <c r="U346" s="110">
        <v>0</v>
      </c>
      <c r="V346" s="110">
        <v>0</v>
      </c>
      <c r="W346" s="110">
        <v>0</v>
      </c>
    </row>
    <row r="347" spans="1:23" hidden="1">
      <c r="A347" s="110" t="str">
        <v>2430.TW</v>
      </c>
      <c r="B347" s="110">
        <v>1.92</v>
      </c>
      <c r="C347" s="110">
        <v>0.378</v>
      </c>
      <c r="D347" s="110">
        <v>0</v>
      </c>
      <c r="E347" s="110">
        <v>6.0060002000000001E-2</v>
      </c>
      <c r="F347" s="110">
        <v>1.5310001E-2</v>
      </c>
      <c r="G347" s="110">
        <v>0.14913999999999999</v>
      </c>
      <c r="H347" s="110">
        <v>2.1240002000000001E-2</v>
      </c>
      <c r="I347" s="110">
        <v>18.984375</v>
      </c>
      <c r="J347" s="110">
        <v>0.93483110000000003</v>
      </c>
      <c r="K347" s="110">
        <v>171.10300000000001</v>
      </c>
      <c r="L347" s="110">
        <v>0</v>
      </c>
      <c r="M347" s="110">
        <v>0</v>
      </c>
      <c r="N347" s="110">
        <v>0</v>
      </c>
      <c r="O347" s="110">
        <v>0</v>
      </c>
      <c r="P347" s="110">
        <v>0</v>
      </c>
      <c r="Q347" s="110">
        <v>0</v>
      </c>
      <c r="R347" s="110">
        <v>0</v>
      </c>
      <c r="S347" s="110">
        <v>0</v>
      </c>
      <c r="T347" s="110">
        <v>0</v>
      </c>
      <c r="U347" s="110">
        <v>0</v>
      </c>
      <c r="V347" s="110">
        <v>0</v>
      </c>
      <c r="W347" s="110">
        <v>0</v>
      </c>
    </row>
    <row r="348" spans="1:23" hidden="1">
      <c r="A348" s="110" t="str">
        <v>2431.TW</v>
      </c>
      <c r="B348" s="110">
        <v>-0.87</v>
      </c>
      <c r="C348" s="110">
        <v>0</v>
      </c>
      <c r="D348" s="110">
        <v>0</v>
      </c>
      <c r="E348" s="110">
        <v>-6.898E-2</v>
      </c>
      <c r="F348" s="110">
        <v>-5.262E-2</v>
      </c>
      <c r="G348" s="110">
        <v>-4.9970000000000001E-2</v>
      </c>
      <c r="H348" s="110">
        <v>-0.29342000000000001</v>
      </c>
      <c r="I348" s="110">
        <v>0</v>
      </c>
      <c r="J348" s="110">
        <v>1.0615711000000001</v>
      </c>
      <c r="K348" s="110">
        <v>4.8330000000000002</v>
      </c>
      <c r="L348" s="110">
        <v>0</v>
      </c>
      <c r="M348" s="110">
        <v>0</v>
      </c>
      <c r="N348" s="110">
        <v>0</v>
      </c>
      <c r="O348" s="110">
        <v>0</v>
      </c>
      <c r="P348" s="110">
        <v>0</v>
      </c>
      <c r="Q348" s="110">
        <v>0</v>
      </c>
      <c r="R348" s="110">
        <v>0</v>
      </c>
      <c r="S348" s="110">
        <v>0</v>
      </c>
      <c r="T348" s="110">
        <v>0</v>
      </c>
      <c r="U348" s="110">
        <v>0</v>
      </c>
      <c r="V348" s="110">
        <v>0</v>
      </c>
      <c r="W348" s="110">
        <v>0</v>
      </c>
    </row>
    <row r="349" spans="1:23" hidden="1">
      <c r="A349" s="110" t="str">
        <v>2433.TW</v>
      </c>
      <c r="B349" s="110">
        <v>3.33</v>
      </c>
      <c r="C349" s="110">
        <v>0.27100000000000002</v>
      </c>
      <c r="D349" s="110">
        <v>0</v>
      </c>
      <c r="E349" s="110">
        <v>0.11132</v>
      </c>
      <c r="F349" s="110">
        <v>3.5669997000000002E-2</v>
      </c>
      <c r="G349" s="110">
        <v>0.34255999999999998</v>
      </c>
      <c r="H349" s="110">
        <v>0.15773000000000001</v>
      </c>
      <c r="I349" s="110">
        <v>16.096095999999999</v>
      </c>
      <c r="J349" s="110">
        <v>2.019593</v>
      </c>
      <c r="K349" s="110">
        <v>20.026</v>
      </c>
      <c r="L349" s="110">
        <v>0</v>
      </c>
      <c r="M349" s="110">
        <v>0</v>
      </c>
      <c r="N349" s="110">
        <v>0</v>
      </c>
      <c r="O349" s="110">
        <v>0</v>
      </c>
      <c r="P349" s="110">
        <v>0</v>
      </c>
      <c r="Q349" s="110">
        <v>0</v>
      </c>
      <c r="R349" s="110">
        <v>0</v>
      </c>
      <c r="S349" s="110">
        <v>0</v>
      </c>
      <c r="T349" s="110">
        <v>0</v>
      </c>
      <c r="U349" s="110">
        <v>0</v>
      </c>
      <c r="V349" s="110">
        <v>0</v>
      </c>
      <c r="W349" s="110">
        <v>0</v>
      </c>
    </row>
    <row r="350" spans="1:23">
      <c r="A350" s="110" t="str">
        <v>2434.TW</v>
      </c>
      <c r="B350" s="110">
        <v>-1.66</v>
      </c>
      <c r="C350" s="110">
        <v>0</v>
      </c>
      <c r="D350" s="110">
        <v>0</v>
      </c>
      <c r="E350" s="110">
        <v>5.2679999999999998E-2</v>
      </c>
      <c r="F350" s="110">
        <v>-4.6519999999999999E-2</v>
      </c>
      <c r="G350" s="110">
        <v>3.9019999999999999E-2</v>
      </c>
      <c r="H350" s="110">
        <v>-1.3696699000000001</v>
      </c>
      <c r="I350" s="110">
        <v>0</v>
      </c>
      <c r="J350" s="110">
        <v>2.379067</v>
      </c>
      <c r="K350" s="110">
        <v>1.6819999999999999</v>
      </c>
      <c r="L350" s="110">
        <v>0</v>
      </c>
      <c r="M350" s="110">
        <v>0</v>
      </c>
      <c r="N350" s="110">
        <v>0</v>
      </c>
      <c r="O350" s="110">
        <v>0</v>
      </c>
      <c r="P350" s="110">
        <v>0</v>
      </c>
      <c r="Q350" s="110">
        <v>0</v>
      </c>
      <c r="R350" s="110">
        <v>0</v>
      </c>
      <c r="S350" s="110">
        <v>0</v>
      </c>
      <c r="T350" s="110">
        <v>0</v>
      </c>
      <c r="U350" s="110">
        <v>0</v>
      </c>
      <c r="V350" s="110">
        <v>0</v>
      </c>
      <c r="W350" s="110">
        <v>0</v>
      </c>
    </row>
    <row r="351" spans="1:23" hidden="1">
      <c r="A351" s="110" t="str">
        <v>2436.TW</v>
      </c>
      <c r="B351" s="110">
        <v>1.43</v>
      </c>
      <c r="C351" s="110">
        <v>0</v>
      </c>
      <c r="D351" s="110">
        <v>58.727269999999997</v>
      </c>
      <c r="E351" s="110">
        <v>6.9339999999999999E-2</v>
      </c>
      <c r="F351" s="110">
        <v>9.3800010000000007E-3</v>
      </c>
      <c r="G351" s="110">
        <v>0.28135001999999998</v>
      </c>
      <c r="H351" s="110">
        <v>-1.8000001E-3</v>
      </c>
      <c r="I351" s="110">
        <v>45.174827999999998</v>
      </c>
      <c r="J351" s="110">
        <v>3.1939087000000002</v>
      </c>
      <c r="K351" s="110">
        <v>16.946000000000002</v>
      </c>
      <c r="L351" s="110">
        <v>0</v>
      </c>
      <c r="M351" s="110">
        <v>0</v>
      </c>
      <c r="N351" s="110">
        <v>0</v>
      </c>
      <c r="O351" s="110">
        <v>0</v>
      </c>
      <c r="P351" s="110">
        <v>0</v>
      </c>
      <c r="Q351" s="110">
        <v>0</v>
      </c>
      <c r="R351" s="110">
        <v>0</v>
      </c>
      <c r="S351" s="110">
        <v>0</v>
      </c>
      <c r="T351" s="110">
        <v>0</v>
      </c>
      <c r="U351" s="110">
        <v>0</v>
      </c>
      <c r="V351" s="110">
        <v>0</v>
      </c>
      <c r="W351" s="110">
        <v>0</v>
      </c>
    </row>
    <row r="352" spans="1:23">
      <c r="A352" s="110" t="str">
        <v>2438.TW</v>
      </c>
      <c r="B352" s="110">
        <v>-1.45</v>
      </c>
      <c r="C352" s="110">
        <v>0.77400000000000002</v>
      </c>
      <c r="D352" s="110">
        <v>0</v>
      </c>
      <c r="E352" s="110">
        <v>-9.5460000000000003E-2</v>
      </c>
      <c r="F352" s="110">
        <v>-3.9019999999999999E-2</v>
      </c>
      <c r="G352" s="110">
        <v>-0.12973999999999999</v>
      </c>
      <c r="H352" s="110">
        <v>-1.3312999999999999</v>
      </c>
      <c r="I352" s="110">
        <v>0</v>
      </c>
      <c r="J352" s="110">
        <v>2.721009</v>
      </c>
      <c r="K352" s="110">
        <v>2.0430000000000001</v>
      </c>
      <c r="L352" s="110">
        <v>0</v>
      </c>
      <c r="M352" s="110">
        <v>0</v>
      </c>
      <c r="N352" s="110">
        <v>0</v>
      </c>
      <c r="O352" s="110">
        <v>0</v>
      </c>
      <c r="P352" s="110">
        <v>0</v>
      </c>
      <c r="Q352" s="110">
        <v>0</v>
      </c>
      <c r="R352" s="110">
        <v>0</v>
      </c>
      <c r="S352" s="110">
        <v>0</v>
      </c>
      <c r="T352" s="110">
        <v>0</v>
      </c>
      <c r="U352" s="110">
        <v>0</v>
      </c>
      <c r="V352" s="110">
        <v>0</v>
      </c>
      <c r="W352" s="110">
        <v>0</v>
      </c>
    </row>
    <row r="353" spans="1:23">
      <c r="A353" s="110" t="str">
        <v>2439.TW</v>
      </c>
      <c r="B353" s="110">
        <v>6.73</v>
      </c>
      <c r="C353" s="110">
        <v>0.68500000000000005</v>
      </c>
      <c r="D353" s="110">
        <v>13.76652</v>
      </c>
      <c r="E353" s="110">
        <v>0.13941999999999999</v>
      </c>
      <c r="F353" s="110">
        <v>2.4649999999999998E-2</v>
      </c>
      <c r="G353" s="110">
        <v>0.13016</v>
      </c>
      <c r="H353" s="110">
        <v>2.1579999999999998E-2</v>
      </c>
      <c r="I353" s="110">
        <v>18.573550999999998</v>
      </c>
      <c r="J353" s="110">
        <v>2.2343771000000001</v>
      </c>
      <c r="K353" s="110">
        <v>176.65100000000001</v>
      </c>
      <c r="L353" s="110">
        <v>0</v>
      </c>
      <c r="M353" s="110">
        <v>0</v>
      </c>
      <c r="N353" s="110">
        <v>0</v>
      </c>
      <c r="O353" s="110">
        <v>0</v>
      </c>
      <c r="P353" s="110">
        <v>0</v>
      </c>
      <c r="Q353" s="110">
        <v>0</v>
      </c>
      <c r="R353" s="110">
        <v>0</v>
      </c>
      <c r="S353" s="110">
        <v>0</v>
      </c>
      <c r="T353" s="110">
        <v>0</v>
      </c>
      <c r="U353" s="110">
        <v>0</v>
      </c>
      <c r="V353" s="110">
        <v>0</v>
      </c>
      <c r="W353" s="110">
        <v>0</v>
      </c>
    </row>
    <row r="354" spans="1:23" hidden="1">
      <c r="A354" s="110" t="str">
        <v>2440.TW</v>
      </c>
      <c r="B354" s="110">
        <v>-0.87</v>
      </c>
      <c r="C354" s="110">
        <v>0.74</v>
      </c>
      <c r="D354" s="110">
        <v>0</v>
      </c>
      <c r="E354" s="110">
        <v>-0.10462</v>
      </c>
      <c r="F354" s="110">
        <v>-2.2969997999999998E-2</v>
      </c>
      <c r="G354" s="110">
        <v>2.3400000000000001E-2</v>
      </c>
      <c r="H354" s="110">
        <v>-1.856E-2</v>
      </c>
      <c r="I354" s="110">
        <v>0</v>
      </c>
      <c r="J354" s="110">
        <v>1.9352290000000001</v>
      </c>
      <c r="K354" s="110">
        <v>21.257999999999999</v>
      </c>
      <c r="L354" s="110">
        <v>0</v>
      </c>
      <c r="M354" s="110">
        <v>0</v>
      </c>
      <c r="N354" s="110">
        <v>0</v>
      </c>
      <c r="O354" s="110">
        <v>0</v>
      </c>
      <c r="P354" s="110">
        <v>0</v>
      </c>
      <c r="Q354" s="110">
        <v>0</v>
      </c>
      <c r="R354" s="110">
        <v>0</v>
      </c>
      <c r="S354" s="110">
        <v>0</v>
      </c>
      <c r="T354" s="110">
        <v>0</v>
      </c>
      <c r="U354" s="110">
        <v>0</v>
      </c>
      <c r="V354" s="110">
        <v>0</v>
      </c>
      <c r="W354" s="110">
        <v>0</v>
      </c>
    </row>
    <row r="355" spans="1:23">
      <c r="A355" s="110" t="str">
        <v>2441.TW</v>
      </c>
      <c r="B355" s="110">
        <v>3.76</v>
      </c>
      <c r="C355" s="110">
        <v>0.625</v>
      </c>
      <c r="D355" s="110">
        <v>10.899653000000001</v>
      </c>
      <c r="E355" s="110">
        <v>9.7890000000000005E-2</v>
      </c>
      <c r="F355" s="110">
        <v>5.9339999999999997E-2</v>
      </c>
      <c r="G355" s="110">
        <v>0.21275999000000001</v>
      </c>
      <c r="H355" s="110">
        <v>0.15459000000000001</v>
      </c>
      <c r="I355" s="110">
        <v>16.755320000000001</v>
      </c>
      <c r="J355" s="110">
        <v>1.5714250999999999</v>
      </c>
      <c r="K355" s="110">
        <v>24.669</v>
      </c>
      <c r="L355" s="110">
        <v>0</v>
      </c>
      <c r="M355" s="110">
        <v>0</v>
      </c>
      <c r="N355" s="110">
        <v>0</v>
      </c>
      <c r="O355" s="110">
        <v>0</v>
      </c>
      <c r="P355" s="110">
        <v>0</v>
      </c>
      <c r="Q355" s="110">
        <v>0</v>
      </c>
      <c r="R355" s="110">
        <v>0</v>
      </c>
      <c r="S355" s="110">
        <v>0</v>
      </c>
      <c r="T355" s="110">
        <v>0</v>
      </c>
      <c r="U355" s="110">
        <v>0</v>
      </c>
      <c r="V355" s="110">
        <v>0</v>
      </c>
      <c r="W355" s="110">
        <v>0</v>
      </c>
    </row>
    <row r="356" spans="1:23" hidden="1">
      <c r="A356" s="110" t="str">
        <v>2442.TW</v>
      </c>
      <c r="B356" s="110">
        <v>2.61</v>
      </c>
      <c r="C356" s="110">
        <v>0.66200000000000003</v>
      </c>
      <c r="D356" s="110">
        <v>0</v>
      </c>
      <c r="E356" s="110">
        <v>8.9160000000000003E-2</v>
      </c>
      <c r="F356" s="110">
        <v>1.367E-2</v>
      </c>
      <c r="G356" s="110">
        <v>0.26978999999999997</v>
      </c>
      <c r="H356" s="110">
        <v>0.19606000000000001</v>
      </c>
      <c r="I356" s="110">
        <v>12.796936000000001</v>
      </c>
      <c r="J356" s="110">
        <v>1.973179</v>
      </c>
      <c r="K356" s="110">
        <v>9.8040000000000003</v>
      </c>
      <c r="L356" s="110">
        <v>0</v>
      </c>
      <c r="M356" s="110">
        <v>0</v>
      </c>
      <c r="N356" s="110">
        <v>0</v>
      </c>
      <c r="O356" s="110">
        <v>0</v>
      </c>
      <c r="P356" s="110">
        <v>0</v>
      </c>
      <c r="Q356" s="110">
        <v>0</v>
      </c>
      <c r="R356" s="110">
        <v>0</v>
      </c>
      <c r="S356" s="110">
        <v>0</v>
      </c>
      <c r="T356" s="110">
        <v>0</v>
      </c>
      <c r="U356" s="110">
        <v>0</v>
      </c>
      <c r="V356" s="110">
        <v>0</v>
      </c>
      <c r="W356" s="110">
        <v>0</v>
      </c>
    </row>
    <row r="357" spans="1:23">
      <c r="A357" s="110" t="str">
        <v>2443.TW</v>
      </c>
      <c r="B357" s="110">
        <v>1.1499999999999999</v>
      </c>
      <c r="C357" s="110">
        <v>0.315</v>
      </c>
      <c r="D357" s="110">
        <v>0</v>
      </c>
      <c r="E357" s="110">
        <v>0.39279997</v>
      </c>
      <c r="F357" s="110">
        <v>-6.3890000000000002E-2</v>
      </c>
      <c r="G357" s="110">
        <v>-0.32079999999999997</v>
      </c>
      <c r="H357" s="110">
        <v>-4.43011</v>
      </c>
      <c r="I357" s="110">
        <v>3.1043479999999999</v>
      </c>
      <c r="J357" s="110">
        <v>1.0650358</v>
      </c>
      <c r="K357" s="110">
        <v>8.1000000000000003E-2</v>
      </c>
      <c r="L357" s="110">
        <v>0</v>
      </c>
      <c r="M357" s="110">
        <v>0</v>
      </c>
      <c r="N357" s="110">
        <v>0</v>
      </c>
      <c r="O357" s="110">
        <v>0</v>
      </c>
      <c r="P357" s="110">
        <v>0</v>
      </c>
      <c r="Q357" s="110">
        <v>0</v>
      </c>
      <c r="R357" s="110">
        <v>0</v>
      </c>
      <c r="S357" s="110">
        <v>0</v>
      </c>
      <c r="T357" s="110">
        <v>0</v>
      </c>
      <c r="U357" s="110">
        <v>0</v>
      </c>
      <c r="V357" s="110">
        <v>0</v>
      </c>
      <c r="W357" s="110">
        <v>0</v>
      </c>
    </row>
    <row r="358" spans="1:23" hidden="1">
      <c r="A358" s="110" t="str">
        <v>2444.TW</v>
      </c>
      <c r="B358" s="110">
        <v>-0.13</v>
      </c>
      <c r="C358" s="110">
        <v>0.85699999999999998</v>
      </c>
      <c r="D358" s="110">
        <v>0</v>
      </c>
      <c r="E358" s="110">
        <v>-1.6080000000000001E-2</v>
      </c>
      <c r="F358" s="110">
        <v>5.1000000000000004E-4</v>
      </c>
      <c r="G358" s="110">
        <v>0.10571</v>
      </c>
      <c r="H358" s="110">
        <v>4.7489999999999997E-2</v>
      </c>
      <c r="I358" s="110">
        <v>0</v>
      </c>
      <c r="J358" s="110">
        <v>1.2793950999999999</v>
      </c>
      <c r="K358" s="110">
        <v>17.940000000000001</v>
      </c>
      <c r="L358" s="110">
        <v>0</v>
      </c>
      <c r="M358" s="110">
        <v>0</v>
      </c>
      <c r="N358" s="110">
        <v>0</v>
      </c>
      <c r="O358" s="110">
        <v>0</v>
      </c>
      <c r="P358" s="110">
        <v>0</v>
      </c>
      <c r="Q358" s="110">
        <v>0</v>
      </c>
      <c r="R358" s="110">
        <v>0</v>
      </c>
      <c r="S358" s="110">
        <v>0</v>
      </c>
      <c r="T358" s="110">
        <v>0</v>
      </c>
      <c r="U358" s="110">
        <v>0</v>
      </c>
      <c r="V358" s="110">
        <v>0</v>
      </c>
      <c r="W358" s="110">
        <v>0</v>
      </c>
    </row>
    <row r="359" spans="1:23" hidden="1">
      <c r="A359" s="110" t="str">
        <v>2449.TW</v>
      </c>
      <c r="B359" s="110">
        <v>4.8899999999999997</v>
      </c>
      <c r="C359" s="110">
        <v>0</v>
      </c>
      <c r="D359" s="110">
        <v>13.412817</v>
      </c>
      <c r="E359" s="110">
        <v>0.15298999999999999</v>
      </c>
      <c r="F359" s="110">
        <v>6.1979998000000001E-2</v>
      </c>
      <c r="G359" s="110">
        <v>0.33848998000000002</v>
      </c>
      <c r="H359" s="110">
        <v>0.21417</v>
      </c>
      <c r="I359" s="110">
        <v>18.404910000000001</v>
      </c>
      <c r="J359" s="110">
        <v>2.6824036000000002</v>
      </c>
      <c r="K359" s="110">
        <v>27.404</v>
      </c>
      <c r="L359" s="110">
        <v>0</v>
      </c>
      <c r="M359" s="110">
        <v>0</v>
      </c>
      <c r="N359" s="110">
        <v>0</v>
      </c>
      <c r="O359" s="110">
        <v>0</v>
      </c>
      <c r="P359" s="110">
        <v>0</v>
      </c>
      <c r="Q359" s="110">
        <v>0</v>
      </c>
      <c r="R359" s="110">
        <v>0</v>
      </c>
      <c r="S359" s="110">
        <v>0</v>
      </c>
      <c r="T359" s="110">
        <v>0</v>
      </c>
      <c r="U359" s="110">
        <v>0</v>
      </c>
      <c r="V359" s="110">
        <v>0</v>
      </c>
      <c r="W359" s="110">
        <v>0</v>
      </c>
    </row>
    <row r="360" spans="1:23" hidden="1">
      <c r="A360" s="110" t="str">
        <v>2450.TW</v>
      </c>
      <c r="B360" s="110">
        <v>2.48</v>
      </c>
      <c r="C360" s="110">
        <v>0.54</v>
      </c>
      <c r="D360" s="110">
        <v>11.642442000000001</v>
      </c>
      <c r="E360" s="110">
        <v>0.10697</v>
      </c>
      <c r="F360" s="110">
        <v>2.647E-2</v>
      </c>
      <c r="G360" s="110">
        <v>0.10931</v>
      </c>
      <c r="H360" s="110">
        <v>1.6039999999999999E-2</v>
      </c>
      <c r="I360" s="110">
        <v>16.149193</v>
      </c>
      <c r="J360" s="110">
        <v>1.7063609</v>
      </c>
      <c r="K360" s="110">
        <v>120.783</v>
      </c>
      <c r="L360" s="110">
        <v>0</v>
      </c>
      <c r="M360" s="110">
        <v>0</v>
      </c>
      <c r="N360" s="110">
        <v>0</v>
      </c>
      <c r="O360" s="110">
        <v>0</v>
      </c>
      <c r="P360" s="110">
        <v>0</v>
      </c>
      <c r="Q360" s="110">
        <v>0</v>
      </c>
      <c r="R360" s="110">
        <v>0</v>
      </c>
      <c r="S360" s="110">
        <v>0</v>
      </c>
      <c r="T360" s="110">
        <v>0</v>
      </c>
      <c r="U360" s="110">
        <v>0</v>
      </c>
      <c r="V360" s="110">
        <v>0</v>
      </c>
      <c r="W360" s="110">
        <v>0</v>
      </c>
    </row>
    <row r="361" spans="1:23" hidden="1">
      <c r="A361" s="110" t="str">
        <v>2451.TW</v>
      </c>
      <c r="B361" s="110">
        <v>3.5</v>
      </c>
      <c r="C361" s="110">
        <v>0.36</v>
      </c>
      <c r="D361" s="110">
        <v>19.893426999999999</v>
      </c>
      <c r="E361" s="110">
        <v>0.10226</v>
      </c>
      <c r="F361" s="110">
        <v>5.391E-2</v>
      </c>
      <c r="G361" s="110">
        <v>0.29006999999999999</v>
      </c>
      <c r="H361" s="110">
        <v>0.28495002000000003</v>
      </c>
      <c r="I361" s="110">
        <v>32</v>
      </c>
      <c r="J361" s="110">
        <v>2.4939322000000002</v>
      </c>
      <c r="K361" s="110">
        <v>24.463000000000001</v>
      </c>
      <c r="L361" s="110">
        <v>0</v>
      </c>
      <c r="M361" s="110">
        <v>0</v>
      </c>
      <c r="N361" s="110">
        <v>0</v>
      </c>
      <c r="O361" s="110">
        <v>0</v>
      </c>
      <c r="P361" s="110">
        <v>0</v>
      </c>
      <c r="Q361" s="110">
        <v>0</v>
      </c>
      <c r="R361" s="110">
        <v>0</v>
      </c>
      <c r="S361" s="110">
        <v>0</v>
      </c>
      <c r="T361" s="110">
        <v>0</v>
      </c>
      <c r="U361" s="110">
        <v>0</v>
      </c>
      <c r="V361" s="110">
        <v>0</v>
      </c>
      <c r="W361" s="110">
        <v>0</v>
      </c>
    </row>
    <row r="362" spans="1:23" hidden="1">
      <c r="A362" s="110" t="str">
        <v>2453.TW</v>
      </c>
      <c r="B362" s="110">
        <v>2.79</v>
      </c>
      <c r="C362" s="110">
        <v>0</v>
      </c>
      <c r="D362" s="110">
        <v>0</v>
      </c>
      <c r="E362" s="110">
        <v>0.13500000000000001</v>
      </c>
      <c r="F362" s="110">
        <v>4.054E-2</v>
      </c>
      <c r="G362" s="110">
        <v>0.25784000000000001</v>
      </c>
      <c r="H362" s="110">
        <v>6.5960005000000002E-2</v>
      </c>
      <c r="I362" s="110">
        <v>24.982078999999999</v>
      </c>
      <c r="J362" s="110">
        <v>3.5583010000000002</v>
      </c>
      <c r="K362" s="110">
        <v>65.510000000000005</v>
      </c>
      <c r="L362" s="110">
        <v>0</v>
      </c>
      <c r="M362" s="110">
        <v>0</v>
      </c>
      <c r="N362" s="110">
        <v>0</v>
      </c>
      <c r="O362" s="110">
        <v>0</v>
      </c>
      <c r="P362" s="110">
        <v>0</v>
      </c>
      <c r="Q362" s="110">
        <v>0</v>
      </c>
      <c r="R362" s="110">
        <v>0</v>
      </c>
      <c r="S362" s="110">
        <v>0</v>
      </c>
      <c r="T362" s="110">
        <v>0</v>
      </c>
      <c r="U362" s="110">
        <v>0</v>
      </c>
      <c r="V362" s="110">
        <v>0</v>
      </c>
      <c r="W362" s="110">
        <v>0</v>
      </c>
    </row>
    <row r="363" spans="1:23" hidden="1">
      <c r="A363" s="110" t="str">
        <v>2454.TW</v>
      </c>
      <c r="B363" s="110">
        <v>57.57</v>
      </c>
      <c r="C363" s="110">
        <v>1.1439999999999999</v>
      </c>
      <c r="D363" s="110">
        <v>18.743739999999999</v>
      </c>
      <c r="E363" s="110">
        <v>0.25763000000000003</v>
      </c>
      <c r="F363" s="110">
        <v>8.8920004999999996E-2</v>
      </c>
      <c r="G363" s="110">
        <v>0.49093999999999999</v>
      </c>
      <c r="H363" s="110">
        <v>0.24112</v>
      </c>
      <c r="I363" s="110">
        <v>22.754908</v>
      </c>
      <c r="J363" s="110">
        <v>5.6523013000000004</v>
      </c>
      <c r="K363" s="110">
        <v>296.84100000000001</v>
      </c>
      <c r="L363" s="110">
        <v>0</v>
      </c>
      <c r="M363" s="110">
        <v>0</v>
      </c>
      <c r="N363" s="110">
        <v>0</v>
      </c>
      <c r="O363" s="110">
        <v>0</v>
      </c>
      <c r="P363" s="110">
        <v>0</v>
      </c>
      <c r="Q363" s="110">
        <v>0</v>
      </c>
      <c r="R363" s="110">
        <v>0</v>
      </c>
      <c r="S363" s="110">
        <v>0</v>
      </c>
      <c r="T363" s="110">
        <v>0</v>
      </c>
      <c r="U363" s="110">
        <v>0</v>
      </c>
      <c r="V363" s="110">
        <v>0</v>
      </c>
      <c r="W363" s="110">
        <v>0</v>
      </c>
    </row>
    <row r="364" spans="1:23" hidden="1">
      <c r="A364" s="110" t="str">
        <v>2455.TW</v>
      </c>
      <c r="B364" s="110">
        <v>1.62</v>
      </c>
      <c r="C364" s="110">
        <v>1.526</v>
      </c>
      <c r="D364" s="110">
        <v>26.827093000000001</v>
      </c>
      <c r="E364" s="110">
        <v>0.19867000000000001</v>
      </c>
      <c r="F364" s="110">
        <v>9.9159999999999998E-2</v>
      </c>
      <c r="G364" s="110">
        <v>0.41319</v>
      </c>
      <c r="H364" s="110">
        <v>0.23791000000000001</v>
      </c>
      <c r="I364" s="110">
        <v>92.901240000000001</v>
      </c>
      <c r="J364" s="110">
        <v>8.5302950000000006</v>
      </c>
      <c r="K364" s="110">
        <v>16.966000000000001</v>
      </c>
      <c r="L364" s="110">
        <v>0</v>
      </c>
      <c r="M364" s="110">
        <v>0</v>
      </c>
      <c r="N364" s="110">
        <v>0</v>
      </c>
      <c r="O364" s="110">
        <v>0</v>
      </c>
      <c r="P364" s="110">
        <v>0</v>
      </c>
      <c r="Q364" s="110">
        <v>0</v>
      </c>
      <c r="R364" s="110">
        <v>0</v>
      </c>
      <c r="S364" s="110">
        <v>0</v>
      </c>
      <c r="T364" s="110">
        <v>0</v>
      </c>
      <c r="U364" s="110">
        <v>0</v>
      </c>
      <c r="V364" s="110">
        <v>0</v>
      </c>
      <c r="W364" s="110">
        <v>0</v>
      </c>
    </row>
    <row r="365" spans="1:23">
      <c r="A365" s="110" t="str">
        <v>2457.TW</v>
      </c>
      <c r="B365" s="110">
        <v>0.72</v>
      </c>
      <c r="C365" s="110">
        <v>0</v>
      </c>
      <c r="D365" s="110">
        <v>0</v>
      </c>
      <c r="E365" s="110">
        <v>3.576E-2</v>
      </c>
      <c r="F365" s="110">
        <v>1.1639999999999999E-2</v>
      </c>
      <c r="G365" s="110">
        <v>0.27450000000000002</v>
      </c>
      <c r="H365" s="110">
        <v>3.6999999999999999E-4</v>
      </c>
      <c r="I365" s="110">
        <v>72.222219999999993</v>
      </c>
      <c r="J365" s="110">
        <v>2.2369439999999998</v>
      </c>
      <c r="K365" s="110">
        <v>29.866</v>
      </c>
      <c r="L365" s="110">
        <v>0</v>
      </c>
      <c r="M365" s="110">
        <v>0</v>
      </c>
      <c r="N365" s="110">
        <v>0</v>
      </c>
      <c r="O365" s="110">
        <v>0</v>
      </c>
      <c r="P365" s="110">
        <v>0</v>
      </c>
      <c r="Q365" s="110">
        <v>0</v>
      </c>
      <c r="R365" s="110">
        <v>0</v>
      </c>
      <c r="S365" s="110">
        <v>0</v>
      </c>
      <c r="T365" s="110">
        <v>0</v>
      </c>
      <c r="U365" s="110">
        <v>0</v>
      </c>
      <c r="V365" s="110">
        <v>0</v>
      </c>
      <c r="W365" s="110">
        <v>0</v>
      </c>
    </row>
    <row r="366" spans="1:23" hidden="1">
      <c r="A366" s="110" t="str">
        <v>2458.TW</v>
      </c>
      <c r="B366" s="110">
        <v>8.77</v>
      </c>
      <c r="C366" s="110">
        <v>0</v>
      </c>
      <c r="D366" s="110">
        <v>15.163570999999999</v>
      </c>
      <c r="E366" s="110">
        <v>0.27679002000000003</v>
      </c>
      <c r="F366" s="110">
        <v>0.12559000000000001</v>
      </c>
      <c r="G366" s="110">
        <v>0.46550997999999999</v>
      </c>
      <c r="H366" s="110">
        <v>0.20905000000000001</v>
      </c>
      <c r="I366" s="110">
        <v>19.555302000000001</v>
      </c>
      <c r="J366" s="110">
        <v>5.5381536000000002</v>
      </c>
      <c r="K366" s="110">
        <v>44.808</v>
      </c>
      <c r="L366" s="110">
        <v>0</v>
      </c>
      <c r="M366" s="110">
        <v>0</v>
      </c>
      <c r="N366" s="110">
        <v>0</v>
      </c>
      <c r="O366" s="110">
        <v>0</v>
      </c>
      <c r="P366" s="110">
        <v>0</v>
      </c>
      <c r="Q366" s="110">
        <v>0</v>
      </c>
      <c r="R366" s="110">
        <v>0</v>
      </c>
      <c r="S366" s="110">
        <v>0</v>
      </c>
      <c r="T366" s="110">
        <v>0</v>
      </c>
      <c r="U366" s="110">
        <v>0</v>
      </c>
      <c r="V366" s="110">
        <v>0</v>
      </c>
      <c r="W366" s="110">
        <v>0</v>
      </c>
    </row>
    <row r="367" spans="1:23">
      <c r="A367" s="110" t="str">
        <v>2459.TW</v>
      </c>
      <c r="B367" s="110">
        <v>5.77</v>
      </c>
      <c r="C367" s="110">
        <v>0.31900000000000001</v>
      </c>
      <c r="D367" s="110">
        <v>16.651482000000001</v>
      </c>
      <c r="E367" s="110">
        <v>0.10695</v>
      </c>
      <c r="F367" s="110">
        <v>4.4510002999999999E-2</v>
      </c>
      <c r="G367" s="110">
        <v>0.19577</v>
      </c>
      <c r="H367" s="110">
        <v>0.12388</v>
      </c>
      <c r="I367" s="110">
        <v>12.668977</v>
      </c>
      <c r="J367" s="110">
        <v>1.461883</v>
      </c>
      <c r="K367" s="110">
        <v>70.269000000000005</v>
      </c>
      <c r="L367" s="110">
        <v>0</v>
      </c>
      <c r="M367" s="110">
        <v>0</v>
      </c>
      <c r="N367" s="110">
        <v>0</v>
      </c>
      <c r="O367" s="110">
        <v>0</v>
      </c>
      <c r="P367" s="110">
        <v>0</v>
      </c>
      <c r="Q367" s="110">
        <v>0</v>
      </c>
      <c r="R367" s="110">
        <v>0</v>
      </c>
      <c r="S367" s="110">
        <v>0</v>
      </c>
      <c r="T367" s="110">
        <v>0</v>
      </c>
      <c r="U367" s="110">
        <v>0</v>
      </c>
      <c r="V367" s="110">
        <v>0</v>
      </c>
      <c r="W367" s="110">
        <v>0</v>
      </c>
    </row>
    <row r="368" spans="1:23">
      <c r="A368" s="110" t="str">
        <v>2460.TW</v>
      </c>
      <c r="B368" s="110">
        <v>-1.24</v>
      </c>
      <c r="C368" s="110">
        <v>0</v>
      </c>
      <c r="D368" s="110">
        <v>34.705883</v>
      </c>
      <c r="E368" s="110">
        <v>-9.3830003999999995E-2</v>
      </c>
      <c r="F368" s="110">
        <v>-3.3669999999999999E-2</v>
      </c>
      <c r="G368" s="110">
        <v>2.657E-2</v>
      </c>
      <c r="H368" s="110">
        <v>-0.10284001</v>
      </c>
      <c r="I368" s="110">
        <v>0</v>
      </c>
      <c r="J368" s="110">
        <v>2.8347216</v>
      </c>
      <c r="K368" s="110">
        <v>15.920999999999999</v>
      </c>
      <c r="L368" s="110">
        <v>0</v>
      </c>
      <c r="M368" s="110">
        <v>0</v>
      </c>
      <c r="N368" s="110">
        <v>0</v>
      </c>
      <c r="O368" s="110">
        <v>0</v>
      </c>
      <c r="P368" s="110">
        <v>0</v>
      </c>
      <c r="Q368" s="110">
        <v>0</v>
      </c>
      <c r="R368" s="110">
        <v>0</v>
      </c>
      <c r="S368" s="110">
        <v>0</v>
      </c>
      <c r="T368" s="110">
        <v>0</v>
      </c>
      <c r="U368" s="110">
        <v>0</v>
      </c>
      <c r="V368" s="110">
        <v>0</v>
      </c>
      <c r="W368" s="110">
        <v>0</v>
      </c>
    </row>
    <row r="369" spans="1:23" hidden="1">
      <c r="A369" s="110" t="str">
        <v>2461.TW</v>
      </c>
      <c r="B369" s="110">
        <v>0.37</v>
      </c>
      <c r="C369" s="110">
        <v>0.68300000000000005</v>
      </c>
      <c r="D369" s="110">
        <v>26.648935000000002</v>
      </c>
      <c r="E369" s="110">
        <v>-2.0029999999999999E-2</v>
      </c>
      <c r="F369" s="110">
        <v>-2.7000001999999998E-4</v>
      </c>
      <c r="G369" s="110">
        <v>0.21288000000000001</v>
      </c>
      <c r="H369" s="110">
        <v>-3.3750000000000002E-2</v>
      </c>
      <c r="I369" s="110">
        <v>67.702699999999993</v>
      </c>
      <c r="J369" s="110">
        <v>1.4489818999999999</v>
      </c>
      <c r="K369" s="110">
        <v>35.826000000000001</v>
      </c>
      <c r="L369" s="110">
        <v>0</v>
      </c>
      <c r="M369" s="110">
        <v>0</v>
      </c>
      <c r="N369" s="110">
        <v>0</v>
      </c>
      <c r="O369" s="110">
        <v>0</v>
      </c>
      <c r="P369" s="110">
        <v>0</v>
      </c>
      <c r="Q369" s="110">
        <v>0</v>
      </c>
      <c r="R369" s="110">
        <v>0</v>
      </c>
      <c r="S369" s="110">
        <v>0</v>
      </c>
      <c r="T369" s="110">
        <v>0</v>
      </c>
      <c r="U369" s="110">
        <v>0</v>
      </c>
      <c r="V369" s="110">
        <v>0</v>
      </c>
      <c r="W369" s="110">
        <v>0</v>
      </c>
    </row>
    <row r="370" spans="1:23" hidden="1">
      <c r="A370" s="110" t="str">
        <v>2462.TW</v>
      </c>
      <c r="B370" s="110">
        <v>1.85</v>
      </c>
      <c r="C370" s="110">
        <v>0.56499999999999995</v>
      </c>
      <c r="D370" s="110">
        <v>10.481928</v>
      </c>
      <c r="E370" s="110">
        <v>9.8430009999999998E-2</v>
      </c>
      <c r="F370" s="110">
        <v>2.332E-2</v>
      </c>
      <c r="G370" s="110">
        <v>0.15453</v>
      </c>
      <c r="H370" s="110">
        <v>3.5200000000000001E-3</v>
      </c>
      <c r="I370" s="110">
        <v>18.81081</v>
      </c>
      <c r="J370" s="110">
        <v>1.6476492</v>
      </c>
      <c r="K370" s="110">
        <v>26.024999999999999</v>
      </c>
      <c r="L370" s="110">
        <v>0</v>
      </c>
      <c r="M370" s="110">
        <v>0</v>
      </c>
      <c r="N370" s="110">
        <v>0</v>
      </c>
      <c r="O370" s="110">
        <v>0</v>
      </c>
      <c r="P370" s="110">
        <v>0</v>
      </c>
      <c r="Q370" s="110">
        <v>0</v>
      </c>
      <c r="R370" s="110">
        <v>0</v>
      </c>
      <c r="S370" s="110">
        <v>0</v>
      </c>
      <c r="T370" s="110">
        <v>0</v>
      </c>
      <c r="U370" s="110">
        <v>0</v>
      </c>
      <c r="V370" s="110">
        <v>0</v>
      </c>
      <c r="W370" s="110">
        <v>0</v>
      </c>
    </row>
    <row r="371" spans="1:23">
      <c r="A371" s="110" t="str">
        <v>2464.TW</v>
      </c>
      <c r="B371" s="110">
        <v>0.9</v>
      </c>
      <c r="C371" s="110">
        <v>0.54400000000000004</v>
      </c>
      <c r="D371" s="110">
        <v>12.463236</v>
      </c>
      <c r="E371" s="110">
        <v>4.2579997000000001E-2</v>
      </c>
      <c r="F371" s="110">
        <v>3.2000002E-4</v>
      </c>
      <c r="G371" s="110">
        <v>0.17282</v>
      </c>
      <c r="H371" s="110">
        <v>-2.777E-2</v>
      </c>
      <c r="I371" s="110">
        <v>75.333336000000003</v>
      </c>
      <c r="J371" s="110">
        <v>3.1713366999999999</v>
      </c>
      <c r="K371" s="110">
        <v>45.070999999999998</v>
      </c>
      <c r="L371" s="110">
        <v>0</v>
      </c>
      <c r="M371" s="110">
        <v>0</v>
      </c>
      <c r="N371" s="110">
        <v>0</v>
      </c>
      <c r="O371" s="110">
        <v>0</v>
      </c>
      <c r="P371" s="110">
        <v>0</v>
      </c>
      <c r="Q371" s="110">
        <v>0</v>
      </c>
      <c r="R371" s="110">
        <v>0</v>
      </c>
      <c r="S371" s="110">
        <v>0</v>
      </c>
      <c r="T371" s="110">
        <v>0</v>
      </c>
      <c r="U371" s="110">
        <v>0</v>
      </c>
      <c r="V371" s="110">
        <v>0</v>
      </c>
      <c r="W371" s="110">
        <v>0</v>
      </c>
    </row>
    <row r="372" spans="1:23">
      <c r="A372" s="110" t="str">
        <v>2465.TW</v>
      </c>
      <c r="B372" s="110">
        <v>-2.36</v>
      </c>
      <c r="C372" s="110">
        <v>1.3580000000000001</v>
      </c>
      <c r="D372" s="110">
        <v>0</v>
      </c>
      <c r="E372" s="110">
        <v>-0.21065999999999999</v>
      </c>
      <c r="F372" s="110">
        <v>-2.8280000999999999E-2</v>
      </c>
      <c r="G372" s="110">
        <v>0.14693000000000001</v>
      </c>
      <c r="H372" s="110">
        <v>1.4659999999999999E-2</v>
      </c>
      <c r="I372" s="110">
        <v>0</v>
      </c>
      <c r="J372" s="110">
        <v>10.378612</v>
      </c>
      <c r="K372" s="110">
        <v>67.753</v>
      </c>
      <c r="L372" s="110">
        <v>0</v>
      </c>
      <c r="M372" s="110">
        <v>0</v>
      </c>
      <c r="N372" s="110">
        <v>0</v>
      </c>
      <c r="O372" s="110">
        <v>0</v>
      </c>
      <c r="P372" s="110">
        <v>0</v>
      </c>
      <c r="Q372" s="110">
        <v>0</v>
      </c>
      <c r="R372" s="110">
        <v>0</v>
      </c>
      <c r="S372" s="110">
        <v>0</v>
      </c>
      <c r="T372" s="110">
        <v>0</v>
      </c>
      <c r="U372" s="110">
        <v>0</v>
      </c>
      <c r="V372" s="110">
        <v>0</v>
      </c>
      <c r="W372" s="110">
        <v>0</v>
      </c>
    </row>
    <row r="373" spans="1:23" hidden="1">
      <c r="A373" s="110" t="str">
        <v>2466.TW</v>
      </c>
      <c r="B373" s="110">
        <v>-0.05</v>
      </c>
      <c r="C373" s="110">
        <v>0.26200000000000001</v>
      </c>
      <c r="D373" s="110">
        <v>0</v>
      </c>
      <c r="E373" s="110">
        <v>1.5910000000000001E-2</v>
      </c>
      <c r="F373" s="110">
        <v>-1.617E-2</v>
      </c>
      <c r="G373" s="110">
        <v>0.14793000000000001</v>
      </c>
      <c r="H373" s="110">
        <v>-0.62002000000000002</v>
      </c>
      <c r="I373" s="110">
        <v>0</v>
      </c>
      <c r="J373" s="110">
        <v>3.407124</v>
      </c>
      <c r="K373" s="110">
        <v>6.1440000000000001</v>
      </c>
      <c r="L373" s="110">
        <v>0</v>
      </c>
      <c r="M373" s="110">
        <v>0</v>
      </c>
      <c r="N373" s="110">
        <v>0</v>
      </c>
      <c r="O373" s="110">
        <v>0</v>
      </c>
      <c r="P373" s="110">
        <v>0</v>
      </c>
      <c r="Q373" s="110">
        <v>0</v>
      </c>
      <c r="R373" s="110">
        <v>0</v>
      </c>
      <c r="S373" s="110">
        <v>0</v>
      </c>
      <c r="T373" s="110">
        <v>0</v>
      </c>
      <c r="U373" s="110">
        <v>0</v>
      </c>
      <c r="V373" s="110">
        <v>0</v>
      </c>
      <c r="W373" s="110">
        <v>0</v>
      </c>
    </row>
    <row r="374" spans="1:23" hidden="1">
      <c r="A374" s="110" t="str">
        <v>2467.TW</v>
      </c>
      <c r="B374" s="110">
        <v>3.44</v>
      </c>
      <c r="C374" s="110">
        <v>0</v>
      </c>
      <c r="D374" s="110">
        <v>0</v>
      </c>
      <c r="E374" s="110">
        <v>0.16128000000000001</v>
      </c>
      <c r="F374" s="110">
        <v>3.1960000000000002E-2</v>
      </c>
      <c r="G374" s="110">
        <v>0.43103000000000002</v>
      </c>
      <c r="H374" s="110">
        <v>0.14345999000000001</v>
      </c>
      <c r="I374" s="110">
        <v>40.552326000000001</v>
      </c>
      <c r="J374" s="110">
        <v>6.0025816000000001</v>
      </c>
      <c r="K374" s="110">
        <v>24.291</v>
      </c>
      <c r="L374" s="110">
        <v>0</v>
      </c>
      <c r="M374" s="110">
        <v>0</v>
      </c>
      <c r="N374" s="110">
        <v>0</v>
      </c>
      <c r="O374" s="110">
        <v>0</v>
      </c>
      <c r="P374" s="110">
        <v>0</v>
      </c>
      <c r="Q374" s="110">
        <v>0</v>
      </c>
      <c r="R374" s="110">
        <v>0</v>
      </c>
      <c r="S374" s="110">
        <v>0</v>
      </c>
      <c r="T374" s="110">
        <v>0</v>
      </c>
      <c r="U374" s="110">
        <v>0</v>
      </c>
      <c r="V374" s="110">
        <v>0</v>
      </c>
      <c r="W374" s="110">
        <v>0</v>
      </c>
    </row>
    <row r="375" spans="1:23">
      <c r="A375" s="110" t="str">
        <v>2468.TW</v>
      </c>
      <c r="B375" s="110">
        <v>1.21</v>
      </c>
      <c r="C375" s="110">
        <v>0.64600000000000002</v>
      </c>
      <c r="D375" s="110">
        <v>0</v>
      </c>
      <c r="E375" s="110">
        <v>6.4460000000000003E-2</v>
      </c>
      <c r="F375" s="110">
        <v>2.6870001000000001E-2</v>
      </c>
      <c r="G375" s="110">
        <v>0.11579</v>
      </c>
      <c r="H375" s="110">
        <v>4.5640002999999998E-2</v>
      </c>
      <c r="I375" s="110">
        <v>22.603306</v>
      </c>
      <c r="J375" s="110">
        <v>1.5510691000000001</v>
      </c>
      <c r="K375" s="110">
        <v>33.423999999999999</v>
      </c>
      <c r="L375" s="110">
        <v>0</v>
      </c>
      <c r="M375" s="110">
        <v>0</v>
      </c>
      <c r="N375" s="110">
        <v>0</v>
      </c>
      <c r="O375" s="110">
        <v>0</v>
      </c>
      <c r="P375" s="110">
        <v>0</v>
      </c>
      <c r="Q375" s="110">
        <v>0</v>
      </c>
      <c r="R375" s="110">
        <v>0</v>
      </c>
      <c r="S375" s="110">
        <v>0</v>
      </c>
      <c r="T375" s="110">
        <v>0</v>
      </c>
      <c r="U375" s="110">
        <v>0</v>
      </c>
      <c r="V375" s="110">
        <v>0</v>
      </c>
      <c r="W375" s="110">
        <v>0</v>
      </c>
    </row>
    <row r="376" spans="1:23">
      <c r="A376" s="110" t="str">
        <v>2471.TW</v>
      </c>
      <c r="B376" s="110">
        <v>3.65</v>
      </c>
      <c r="C376" s="110">
        <v>0.29599999999999999</v>
      </c>
      <c r="D376" s="110">
        <v>0</v>
      </c>
      <c r="E376" s="110">
        <v>0.19319001</v>
      </c>
      <c r="F376" s="110">
        <v>4.4249999999999998E-2</v>
      </c>
      <c r="G376" s="110">
        <v>0.40838000000000002</v>
      </c>
      <c r="H376" s="110">
        <v>0.23300000000000001</v>
      </c>
      <c r="I376" s="110">
        <v>15.808218999999999</v>
      </c>
      <c r="J376" s="110">
        <v>2.9952242</v>
      </c>
      <c r="K376" s="110">
        <v>17.815000000000001</v>
      </c>
      <c r="L376" s="110">
        <v>0</v>
      </c>
      <c r="M376" s="110">
        <v>0</v>
      </c>
      <c r="N376" s="110">
        <v>0</v>
      </c>
      <c r="O376" s="110">
        <v>0</v>
      </c>
      <c r="P376" s="110">
        <v>0</v>
      </c>
      <c r="Q376" s="110">
        <v>0</v>
      </c>
      <c r="R376" s="110">
        <v>0</v>
      </c>
      <c r="S376" s="110">
        <v>0</v>
      </c>
      <c r="T376" s="110">
        <v>0</v>
      </c>
      <c r="U376" s="110">
        <v>0</v>
      </c>
      <c r="V376" s="110">
        <v>0</v>
      </c>
      <c r="W376" s="110">
        <v>0</v>
      </c>
    </row>
    <row r="377" spans="1:23" hidden="1">
      <c r="A377" s="110" t="str">
        <v>2472.TW</v>
      </c>
      <c r="B377" s="110">
        <v>6.01</v>
      </c>
      <c r="C377" s="110">
        <v>1.2969999999999999</v>
      </c>
      <c r="D377" s="110">
        <v>10.154043</v>
      </c>
      <c r="E377" s="110">
        <v>0.120670006</v>
      </c>
      <c r="F377" s="110">
        <v>6.2509999999999996E-2</v>
      </c>
      <c r="G377" s="110">
        <v>0.28681000000000001</v>
      </c>
      <c r="H377" s="110">
        <v>0.19040000000000001</v>
      </c>
      <c r="I377" s="110">
        <v>13.161396999999999</v>
      </c>
      <c r="J377" s="110">
        <v>1.8449838999999999</v>
      </c>
      <c r="K377" s="110">
        <v>54.673000000000002</v>
      </c>
      <c r="L377" s="110">
        <v>0</v>
      </c>
      <c r="M377" s="110">
        <v>0</v>
      </c>
      <c r="N377" s="110">
        <v>0</v>
      </c>
      <c r="O377" s="110">
        <v>0</v>
      </c>
      <c r="P377" s="110">
        <v>0</v>
      </c>
      <c r="Q377" s="110">
        <v>0</v>
      </c>
      <c r="R377" s="110">
        <v>0</v>
      </c>
      <c r="S377" s="110">
        <v>0</v>
      </c>
      <c r="T377" s="110">
        <v>0</v>
      </c>
      <c r="U377" s="110">
        <v>0</v>
      </c>
      <c r="V377" s="110">
        <v>0</v>
      </c>
      <c r="W377" s="110">
        <v>0</v>
      </c>
    </row>
    <row r="378" spans="1:23">
      <c r="A378" s="110" t="str">
        <v>2474.TW</v>
      </c>
      <c r="B378" s="110">
        <v>18.78</v>
      </c>
      <c r="C378" s="110">
        <v>0.54400000000000004</v>
      </c>
      <c r="D378" s="110">
        <v>16.046348999999999</v>
      </c>
      <c r="E378" s="110">
        <v>7.8460000000000002E-2</v>
      </c>
      <c r="F378" s="110">
        <v>4.8500000000000001E-3</v>
      </c>
      <c r="G378" s="110">
        <v>0.28265000000000001</v>
      </c>
      <c r="H378" s="110">
        <v>7.8750000000000001E-2</v>
      </c>
      <c r="I378" s="110">
        <v>12.167199</v>
      </c>
      <c r="J378" s="110">
        <v>0.93369347000000003</v>
      </c>
      <c r="K378" s="110">
        <v>26.74</v>
      </c>
      <c r="L378" s="110">
        <v>0</v>
      </c>
      <c r="M378" s="110">
        <v>0</v>
      </c>
      <c r="N378" s="110">
        <v>0</v>
      </c>
      <c r="O378" s="110">
        <v>0</v>
      </c>
      <c r="P378" s="110">
        <v>0</v>
      </c>
      <c r="Q378" s="110">
        <v>0</v>
      </c>
      <c r="R378" s="110">
        <v>0</v>
      </c>
      <c r="S378" s="110">
        <v>0</v>
      </c>
      <c r="T378" s="110">
        <v>0</v>
      </c>
      <c r="U378" s="110">
        <v>0</v>
      </c>
      <c r="V378" s="110">
        <v>0</v>
      </c>
      <c r="W378" s="110">
        <v>0</v>
      </c>
    </row>
    <row r="379" spans="1:23" hidden="1">
      <c r="A379" s="110" t="str">
        <v>2476.TW</v>
      </c>
      <c r="B379" s="110">
        <v>4.3</v>
      </c>
      <c r="C379" s="110">
        <v>0.90100000000000002</v>
      </c>
      <c r="D379" s="110">
        <v>0</v>
      </c>
      <c r="E379" s="110">
        <v>0.11512999</v>
      </c>
      <c r="F379" s="110">
        <v>4.861E-2</v>
      </c>
      <c r="G379" s="110">
        <v>0.28965000000000002</v>
      </c>
      <c r="H379" s="110">
        <v>0.15038000000000001</v>
      </c>
      <c r="I379" s="110">
        <v>21.651160999999998</v>
      </c>
      <c r="J379" s="110">
        <v>2.9281332</v>
      </c>
      <c r="K379" s="110">
        <v>30.138999999999999</v>
      </c>
      <c r="L379" s="110">
        <v>0</v>
      </c>
      <c r="M379" s="110">
        <v>0</v>
      </c>
      <c r="N379" s="110">
        <v>0</v>
      </c>
      <c r="O379" s="110">
        <v>0</v>
      </c>
      <c r="P379" s="110">
        <v>0</v>
      </c>
      <c r="Q379" s="110">
        <v>0</v>
      </c>
      <c r="R379" s="110">
        <v>0</v>
      </c>
      <c r="S379" s="110">
        <v>0</v>
      </c>
      <c r="T379" s="110">
        <v>0</v>
      </c>
      <c r="U379" s="110">
        <v>0</v>
      </c>
      <c r="V379" s="110">
        <v>0</v>
      </c>
      <c r="W379" s="110">
        <v>0</v>
      </c>
    </row>
    <row r="380" spans="1:23">
      <c r="A380" s="110" t="str">
        <v>2477.TW</v>
      </c>
      <c r="B380" s="110">
        <v>0.63</v>
      </c>
      <c r="C380" s="110">
        <v>0.46300000000000002</v>
      </c>
      <c r="D380" s="110">
        <v>0</v>
      </c>
      <c r="E380" s="110">
        <v>5.8799999999999998E-3</v>
      </c>
      <c r="F380" s="110">
        <v>-1.3309998999999999E-2</v>
      </c>
      <c r="G380" s="110">
        <v>0.13819000000000001</v>
      </c>
      <c r="H380" s="110">
        <v>-0.10356</v>
      </c>
      <c r="I380" s="110">
        <v>34.841270000000002</v>
      </c>
      <c r="J380" s="110">
        <v>0.88163239999999998</v>
      </c>
      <c r="K380" s="110">
        <v>14.698</v>
      </c>
      <c r="L380" s="110">
        <v>0</v>
      </c>
      <c r="M380" s="110">
        <v>0</v>
      </c>
      <c r="N380" s="110">
        <v>0</v>
      </c>
      <c r="O380" s="110">
        <v>0</v>
      </c>
      <c r="P380" s="110">
        <v>0</v>
      </c>
      <c r="Q380" s="110">
        <v>0</v>
      </c>
      <c r="R380" s="110">
        <v>0</v>
      </c>
      <c r="S380" s="110">
        <v>0</v>
      </c>
      <c r="T380" s="110">
        <v>0</v>
      </c>
      <c r="U380" s="110">
        <v>0</v>
      </c>
      <c r="V380" s="110">
        <v>0</v>
      </c>
      <c r="W380" s="110">
        <v>0</v>
      </c>
    </row>
    <row r="381" spans="1:23" hidden="1">
      <c r="A381" s="110" t="str">
        <v>2478.TW</v>
      </c>
      <c r="B381" s="110">
        <v>2.89</v>
      </c>
      <c r="C381" s="110">
        <v>0</v>
      </c>
      <c r="D381" s="110">
        <v>7.5586205</v>
      </c>
      <c r="E381" s="110">
        <v>6.2880000000000005E-2</v>
      </c>
      <c r="F381" s="110">
        <v>2.9399999999999999E-2</v>
      </c>
      <c r="G381" s="110">
        <v>0.20444999999999999</v>
      </c>
      <c r="H381" s="110">
        <v>8.2430000000000003E-2</v>
      </c>
      <c r="I381" s="110">
        <v>18.961936999999999</v>
      </c>
      <c r="J381" s="110">
        <v>1.1838154000000001</v>
      </c>
      <c r="K381" s="110">
        <v>31.46</v>
      </c>
      <c r="L381" s="110">
        <v>0</v>
      </c>
      <c r="M381" s="110">
        <v>0</v>
      </c>
      <c r="N381" s="110">
        <v>0</v>
      </c>
      <c r="O381" s="110">
        <v>0</v>
      </c>
      <c r="P381" s="110">
        <v>0</v>
      </c>
      <c r="Q381" s="110">
        <v>0</v>
      </c>
      <c r="R381" s="110">
        <v>0</v>
      </c>
      <c r="S381" s="110">
        <v>0</v>
      </c>
      <c r="T381" s="110">
        <v>0</v>
      </c>
      <c r="U381" s="110">
        <v>0</v>
      </c>
      <c r="V381" s="110">
        <v>0</v>
      </c>
      <c r="W381" s="110">
        <v>0</v>
      </c>
    </row>
    <row r="382" spans="1:23" hidden="1">
      <c r="A382" s="110" t="str">
        <v>2480.TW</v>
      </c>
      <c r="B382" s="110">
        <v>7.27</v>
      </c>
      <c r="C382" s="110">
        <v>0.27700000000000002</v>
      </c>
      <c r="D382" s="110">
        <v>15.517241500000001</v>
      </c>
      <c r="E382" s="110">
        <v>0.28378999999999999</v>
      </c>
      <c r="F382" s="110">
        <v>8.0479999999999996E-2</v>
      </c>
      <c r="G382" s="110">
        <v>0.24475999000000001</v>
      </c>
      <c r="H382" s="110">
        <v>0.12851000000000001</v>
      </c>
      <c r="I382" s="110">
        <v>17.331499999999998</v>
      </c>
      <c r="J382" s="110">
        <v>4.8029275</v>
      </c>
      <c r="K382" s="110">
        <v>68.710999999999999</v>
      </c>
      <c r="L382" s="110">
        <v>0</v>
      </c>
      <c r="M382" s="110">
        <v>0</v>
      </c>
      <c r="N382" s="110">
        <v>0</v>
      </c>
      <c r="O382" s="110">
        <v>0</v>
      </c>
      <c r="P382" s="110">
        <v>0</v>
      </c>
      <c r="Q382" s="110">
        <v>0</v>
      </c>
      <c r="R382" s="110">
        <v>0</v>
      </c>
      <c r="S382" s="110">
        <v>0</v>
      </c>
      <c r="T382" s="110">
        <v>0</v>
      </c>
      <c r="U382" s="110">
        <v>0</v>
      </c>
      <c r="V382" s="110">
        <v>0</v>
      </c>
      <c r="W382" s="110">
        <v>0</v>
      </c>
    </row>
    <row r="383" spans="1:23">
      <c r="A383" s="110" t="str">
        <v>2481.TW</v>
      </c>
      <c r="B383" s="110">
        <v>2.15</v>
      </c>
      <c r="C383" s="110">
        <v>1.3720000000000001</v>
      </c>
      <c r="D383" s="110">
        <v>15.163728000000001</v>
      </c>
      <c r="E383" s="110">
        <v>6.8569994999999995E-2</v>
      </c>
      <c r="F383" s="110">
        <v>1.8020000000000001E-2</v>
      </c>
      <c r="G383" s="110">
        <v>0.25246000000000002</v>
      </c>
      <c r="H383" s="110">
        <v>5.0009999999999999E-2</v>
      </c>
      <c r="I383" s="110">
        <v>28</v>
      </c>
      <c r="J383" s="110">
        <v>1.7394822000000001</v>
      </c>
      <c r="K383" s="110">
        <v>33.255000000000003</v>
      </c>
      <c r="L383" s="110">
        <v>0</v>
      </c>
      <c r="M383" s="110">
        <v>0</v>
      </c>
      <c r="N383" s="110">
        <v>0</v>
      </c>
      <c r="O383" s="110">
        <v>0</v>
      </c>
      <c r="P383" s="110">
        <v>0</v>
      </c>
      <c r="Q383" s="110">
        <v>0</v>
      </c>
      <c r="R383" s="110">
        <v>0</v>
      </c>
      <c r="S383" s="110">
        <v>0</v>
      </c>
      <c r="T383" s="110">
        <v>0</v>
      </c>
      <c r="U383" s="110">
        <v>0</v>
      </c>
      <c r="V383" s="110">
        <v>0</v>
      </c>
      <c r="W383" s="110">
        <v>0</v>
      </c>
    </row>
    <row r="384" spans="1:23" hidden="1">
      <c r="A384" s="110" t="str">
        <v>2482.TW</v>
      </c>
      <c r="B384" s="110">
        <v>1.98</v>
      </c>
      <c r="C384" s="110">
        <v>0.66900000000000004</v>
      </c>
      <c r="D384" s="110">
        <v>0</v>
      </c>
      <c r="E384" s="110">
        <v>0.15009</v>
      </c>
      <c r="F384" s="110">
        <v>8.7230000000000002E-2</v>
      </c>
      <c r="G384" s="110">
        <v>0.42664000000000002</v>
      </c>
      <c r="H384" s="110">
        <v>7.3620000000000005E-2</v>
      </c>
      <c r="I384" s="110">
        <v>17.575755999999998</v>
      </c>
      <c r="J384" s="110">
        <v>2.0247860000000002</v>
      </c>
      <c r="K384" s="110">
        <v>18.503</v>
      </c>
      <c r="L384" s="110">
        <v>0</v>
      </c>
      <c r="M384" s="110">
        <v>0</v>
      </c>
      <c r="N384" s="110">
        <v>0</v>
      </c>
      <c r="O384" s="110">
        <v>0</v>
      </c>
      <c r="P384" s="110">
        <v>0</v>
      </c>
      <c r="Q384" s="110">
        <v>0</v>
      </c>
      <c r="R384" s="110">
        <v>0</v>
      </c>
      <c r="S384" s="110">
        <v>0</v>
      </c>
      <c r="T384" s="110">
        <v>0</v>
      </c>
      <c r="U384" s="110">
        <v>0</v>
      </c>
      <c r="V384" s="110">
        <v>0</v>
      </c>
      <c r="W384" s="110">
        <v>0</v>
      </c>
    </row>
    <row r="385" spans="1:23">
      <c r="A385" s="110" t="str">
        <v>2483.TW</v>
      </c>
      <c r="B385" s="110">
        <v>0.48</v>
      </c>
      <c r="C385" s="110">
        <v>0.255</v>
      </c>
      <c r="D385" s="110">
        <v>0</v>
      </c>
      <c r="E385" s="110">
        <v>1.4359999E-2</v>
      </c>
      <c r="F385" s="110">
        <v>-4.5100000000000001E-3</v>
      </c>
      <c r="G385" s="110">
        <v>0.13900000000000001</v>
      </c>
      <c r="H385" s="110">
        <v>-2.3470000000000001E-2</v>
      </c>
      <c r="I385" s="110">
        <v>56.666668000000001</v>
      </c>
      <c r="J385" s="110">
        <v>1.1769797</v>
      </c>
      <c r="K385" s="110">
        <v>16.466999999999999</v>
      </c>
      <c r="L385" s="110">
        <v>0</v>
      </c>
      <c r="M385" s="110">
        <v>0</v>
      </c>
      <c r="N385" s="110">
        <v>0</v>
      </c>
      <c r="O385" s="110">
        <v>0</v>
      </c>
      <c r="P385" s="110">
        <v>0</v>
      </c>
      <c r="Q385" s="110">
        <v>0</v>
      </c>
      <c r="R385" s="110">
        <v>0</v>
      </c>
      <c r="S385" s="110">
        <v>0</v>
      </c>
      <c r="T385" s="110">
        <v>0</v>
      </c>
      <c r="U385" s="110">
        <v>0</v>
      </c>
      <c r="V385" s="110">
        <v>0</v>
      </c>
      <c r="W385" s="110">
        <v>0</v>
      </c>
    </row>
    <row r="386" spans="1:23">
      <c r="A386" s="110" t="str">
        <v>2484.TW</v>
      </c>
      <c r="B386" s="110">
        <v>1.33</v>
      </c>
      <c r="C386" s="110">
        <v>0</v>
      </c>
      <c r="D386" s="110">
        <v>0</v>
      </c>
      <c r="E386" s="110">
        <v>5.1769999999999997E-2</v>
      </c>
      <c r="F386" s="110">
        <v>2.0729999999999998E-2</v>
      </c>
      <c r="G386" s="110">
        <v>0.23760000000000001</v>
      </c>
      <c r="H386" s="110">
        <v>8.7399999999999995E-3</v>
      </c>
      <c r="I386" s="110">
        <v>24.736843</v>
      </c>
      <c r="J386" s="110">
        <v>1.3084633000000001</v>
      </c>
      <c r="K386" s="110">
        <v>14.106999999999999</v>
      </c>
      <c r="L386" s="110">
        <v>0</v>
      </c>
      <c r="M386" s="110">
        <v>0</v>
      </c>
      <c r="N386" s="110">
        <v>0</v>
      </c>
      <c r="O386" s="110">
        <v>0</v>
      </c>
      <c r="P386" s="110">
        <v>0</v>
      </c>
      <c r="Q386" s="110">
        <v>0</v>
      </c>
      <c r="R386" s="110">
        <v>0</v>
      </c>
      <c r="S386" s="110">
        <v>0</v>
      </c>
      <c r="T386" s="110">
        <v>0</v>
      </c>
      <c r="U386" s="110">
        <v>0</v>
      </c>
      <c r="V386" s="110">
        <v>0</v>
      </c>
      <c r="W386" s="110">
        <v>0</v>
      </c>
    </row>
    <row r="387" spans="1:23">
      <c r="A387" s="110" t="str">
        <v>2485.TW</v>
      </c>
      <c r="B387" s="110">
        <v>-0.39</v>
      </c>
      <c r="C387" s="110">
        <v>0.53200000000000003</v>
      </c>
      <c r="D387" s="110">
        <v>0</v>
      </c>
      <c r="E387" s="110">
        <v>-4.496E-2</v>
      </c>
      <c r="F387" s="110">
        <v>-1.043E-2</v>
      </c>
      <c r="G387" s="110">
        <v>9.9820000000000006E-2</v>
      </c>
      <c r="H387" s="110">
        <v>4.0000002999999998E-5</v>
      </c>
      <c r="I387" s="110">
        <v>0</v>
      </c>
      <c r="J387" s="110">
        <v>1.1241829999999999</v>
      </c>
      <c r="K387" s="110">
        <v>18.309999999999999</v>
      </c>
      <c r="L387" s="110">
        <v>0</v>
      </c>
      <c r="M387" s="110">
        <v>0</v>
      </c>
      <c r="N387" s="110">
        <v>0</v>
      </c>
      <c r="O387" s="110">
        <v>0</v>
      </c>
      <c r="P387" s="110">
        <v>0</v>
      </c>
      <c r="Q387" s="110">
        <v>0</v>
      </c>
      <c r="R387" s="110">
        <v>0</v>
      </c>
      <c r="S387" s="110">
        <v>0</v>
      </c>
      <c r="T387" s="110">
        <v>0</v>
      </c>
      <c r="U387" s="110">
        <v>0</v>
      </c>
      <c r="V387" s="110">
        <v>0</v>
      </c>
      <c r="W387" s="110">
        <v>0</v>
      </c>
    </row>
    <row r="388" spans="1:23" hidden="1">
      <c r="A388" s="110" t="str">
        <v>2486.TW</v>
      </c>
      <c r="B388" s="110">
        <v>0.81</v>
      </c>
      <c r="C388" s="110">
        <v>0</v>
      </c>
      <c r="D388" s="110">
        <v>20</v>
      </c>
      <c r="E388" s="110">
        <v>4.1339997000000003E-2</v>
      </c>
      <c r="F388" s="110">
        <v>5.9800000000000001E-3</v>
      </c>
      <c r="G388" s="110">
        <v>0.14207</v>
      </c>
      <c r="H388" s="110">
        <v>-6.8709999999999993E-2</v>
      </c>
      <c r="I388" s="110">
        <v>122.22221999999999</v>
      </c>
      <c r="J388" s="110">
        <v>5.1761999999999997</v>
      </c>
      <c r="K388" s="110">
        <v>23.548999999999999</v>
      </c>
      <c r="L388" s="110">
        <v>0</v>
      </c>
      <c r="M388" s="110">
        <v>0</v>
      </c>
      <c r="N388" s="110">
        <v>0</v>
      </c>
      <c r="O388" s="110">
        <v>0</v>
      </c>
      <c r="P388" s="110">
        <v>0</v>
      </c>
      <c r="Q388" s="110">
        <v>0</v>
      </c>
      <c r="R388" s="110">
        <v>0</v>
      </c>
      <c r="S388" s="110">
        <v>0</v>
      </c>
      <c r="T388" s="110">
        <v>0</v>
      </c>
      <c r="U388" s="110">
        <v>0</v>
      </c>
      <c r="V388" s="110">
        <v>0</v>
      </c>
      <c r="W388" s="110">
        <v>0</v>
      </c>
    </row>
    <row r="389" spans="1:23" hidden="1">
      <c r="A389" s="110" t="str">
        <v>2488.TW</v>
      </c>
      <c r="B389" s="110">
        <v>4.58</v>
      </c>
      <c r="C389" s="110">
        <v>0</v>
      </c>
      <c r="D389" s="110">
        <v>0</v>
      </c>
      <c r="E389" s="110">
        <v>0.15049000000000001</v>
      </c>
      <c r="F389" s="110">
        <v>7.1209999999999996E-2</v>
      </c>
      <c r="G389" s="110">
        <v>0.26829999999999998</v>
      </c>
      <c r="H389" s="110">
        <v>8.5919999999999996E-2</v>
      </c>
      <c r="I389" s="110">
        <v>10.469433</v>
      </c>
      <c r="J389" s="110">
        <v>1.4838312</v>
      </c>
      <c r="K389" s="110">
        <v>32.363</v>
      </c>
      <c r="L389" s="110">
        <v>0</v>
      </c>
      <c r="M389" s="110">
        <v>0</v>
      </c>
      <c r="N389" s="110">
        <v>0</v>
      </c>
      <c r="O389" s="110">
        <v>0</v>
      </c>
      <c r="P389" s="110">
        <v>0</v>
      </c>
      <c r="Q389" s="110">
        <v>0</v>
      </c>
      <c r="R389" s="110">
        <v>0</v>
      </c>
      <c r="S389" s="110">
        <v>0</v>
      </c>
      <c r="T389" s="110">
        <v>0</v>
      </c>
      <c r="U389" s="110">
        <v>0</v>
      </c>
      <c r="V389" s="110">
        <v>0</v>
      </c>
      <c r="W389" s="110">
        <v>0</v>
      </c>
    </row>
    <row r="390" spans="1:23" hidden="1">
      <c r="A390" s="110" t="str">
        <v>2489.TW</v>
      </c>
      <c r="B390" s="110">
        <v>0.65</v>
      </c>
      <c r="C390" s="110">
        <v>0.93300000000000005</v>
      </c>
      <c r="D390" s="110">
        <v>224</v>
      </c>
      <c r="E390" s="110">
        <v>3.3730000000000003E-2</v>
      </c>
      <c r="F390" s="110">
        <v>-5.6999999999999998E-4</v>
      </c>
      <c r="G390" s="110">
        <v>9.5909999999999995E-2</v>
      </c>
      <c r="H390" s="110">
        <v>3.31E-3</v>
      </c>
      <c r="I390" s="110">
        <v>34.461539999999999</v>
      </c>
      <c r="J390" s="110">
        <v>1.2449977000000001</v>
      </c>
      <c r="K390" s="110">
        <v>21.533999999999999</v>
      </c>
      <c r="L390" s="110">
        <v>0</v>
      </c>
      <c r="M390" s="110">
        <v>0</v>
      </c>
      <c r="N390" s="110">
        <v>0</v>
      </c>
      <c r="O390" s="110">
        <v>0</v>
      </c>
      <c r="P390" s="110">
        <v>0</v>
      </c>
      <c r="Q390" s="110">
        <v>0</v>
      </c>
      <c r="R390" s="110">
        <v>0</v>
      </c>
      <c r="S390" s="110">
        <v>0</v>
      </c>
      <c r="T390" s="110">
        <v>0</v>
      </c>
      <c r="U390" s="110">
        <v>0</v>
      </c>
      <c r="V390" s="110">
        <v>0</v>
      </c>
      <c r="W390" s="110">
        <v>0</v>
      </c>
    </row>
    <row r="391" spans="1:23">
      <c r="A391" s="110" t="str">
        <v>2491.TW</v>
      </c>
      <c r="B391" s="110">
        <v>0.27</v>
      </c>
      <c r="C391" s="110">
        <v>0.54900000000000004</v>
      </c>
      <c r="D391" s="110">
        <v>0</v>
      </c>
      <c r="E391" s="110">
        <v>4.8270001999999999E-2</v>
      </c>
      <c r="F391" s="110">
        <v>-6.0010000000000001E-2</v>
      </c>
      <c r="G391" s="110">
        <v>0.26647999999999999</v>
      </c>
      <c r="H391" s="110">
        <v>-0.63502000000000003</v>
      </c>
      <c r="I391" s="110">
        <v>60</v>
      </c>
      <c r="J391" s="110">
        <v>1.6050728999999999</v>
      </c>
      <c r="K391" s="110">
        <v>2.3479999999999999</v>
      </c>
      <c r="L391" s="110">
        <v>0</v>
      </c>
      <c r="M391" s="110">
        <v>0</v>
      </c>
      <c r="N391" s="110">
        <v>0</v>
      </c>
      <c r="O391" s="110">
        <v>0</v>
      </c>
      <c r="P391" s="110">
        <v>0</v>
      </c>
      <c r="Q391" s="110">
        <v>0</v>
      </c>
      <c r="R391" s="110">
        <v>0</v>
      </c>
      <c r="S391" s="110">
        <v>0</v>
      </c>
      <c r="T391" s="110">
        <v>0</v>
      </c>
      <c r="U391" s="110">
        <v>0</v>
      </c>
      <c r="V391" s="110">
        <v>0</v>
      </c>
      <c r="W391" s="110">
        <v>0</v>
      </c>
    </row>
    <row r="392" spans="1:23" hidden="1">
      <c r="A392" s="110" t="str">
        <v>2492.TW</v>
      </c>
      <c r="B392" s="110">
        <v>4.67</v>
      </c>
      <c r="C392" s="110">
        <v>0</v>
      </c>
      <c r="D392" s="110">
        <v>6.6743389999999998</v>
      </c>
      <c r="E392" s="110">
        <v>4.0730000000000002E-2</v>
      </c>
      <c r="F392" s="110">
        <v>1.043E-2</v>
      </c>
      <c r="G392" s="110">
        <v>0.19760999000000001</v>
      </c>
      <c r="H392" s="110">
        <v>4.9619999999999997E-2</v>
      </c>
      <c r="I392" s="110">
        <v>24.839400000000001</v>
      </c>
      <c r="J392" s="110">
        <v>0.58078693999999997</v>
      </c>
      <c r="K392" s="110">
        <v>68.91</v>
      </c>
      <c r="L392" s="110">
        <v>0</v>
      </c>
      <c r="M392" s="110">
        <v>0</v>
      </c>
      <c r="N392" s="110">
        <v>0</v>
      </c>
      <c r="O392" s="110">
        <v>0</v>
      </c>
      <c r="P392" s="110">
        <v>0</v>
      </c>
      <c r="Q392" s="110">
        <v>0</v>
      </c>
      <c r="R392" s="110">
        <v>0</v>
      </c>
      <c r="S392" s="110">
        <v>0</v>
      </c>
      <c r="T392" s="110">
        <v>0</v>
      </c>
      <c r="U392" s="110">
        <v>0</v>
      </c>
      <c r="V392" s="110">
        <v>0</v>
      </c>
      <c r="W392" s="110">
        <v>0</v>
      </c>
    </row>
    <row r="393" spans="1:23" hidden="1">
      <c r="A393" s="110" t="str">
        <v>2493.TW</v>
      </c>
      <c r="B393" s="110">
        <v>5.84</v>
      </c>
      <c r="C393" s="110">
        <v>0</v>
      </c>
      <c r="D393" s="110">
        <v>0</v>
      </c>
      <c r="E393" s="110">
        <v>0.26539000000000001</v>
      </c>
      <c r="F393" s="110">
        <v>0.107939996</v>
      </c>
      <c r="G393" s="110">
        <v>0.35376000000000002</v>
      </c>
      <c r="H393" s="110">
        <v>0.23261000000000001</v>
      </c>
      <c r="I393" s="110">
        <v>15.856164</v>
      </c>
      <c r="J393" s="110">
        <v>4.08812</v>
      </c>
      <c r="K393" s="110">
        <v>29.56</v>
      </c>
      <c r="L393" s="110">
        <v>0</v>
      </c>
      <c r="M393" s="110">
        <v>0</v>
      </c>
      <c r="N393" s="110">
        <v>0</v>
      </c>
      <c r="O393" s="110">
        <v>0</v>
      </c>
      <c r="P393" s="110">
        <v>0</v>
      </c>
      <c r="Q393" s="110">
        <v>0</v>
      </c>
      <c r="R393" s="110">
        <v>0</v>
      </c>
      <c r="S393" s="110">
        <v>0</v>
      </c>
      <c r="T393" s="110">
        <v>0</v>
      </c>
      <c r="U393" s="110">
        <v>0</v>
      </c>
      <c r="V393" s="110">
        <v>0</v>
      </c>
      <c r="W393" s="110">
        <v>0</v>
      </c>
    </row>
    <row r="394" spans="1:23" hidden="1">
      <c r="A394" s="110" t="str">
        <v>2495.TW</v>
      </c>
      <c r="B394" s="110">
        <v>1.07</v>
      </c>
      <c r="C394" s="110">
        <v>0.66</v>
      </c>
      <c r="D394" s="110">
        <v>0</v>
      </c>
      <c r="E394" s="110">
        <v>5.7779997999999999E-2</v>
      </c>
      <c r="F394" s="110">
        <v>1.9210000000000001E-2</v>
      </c>
      <c r="G394" s="110">
        <v>0.51100000000000001</v>
      </c>
      <c r="H394" s="110">
        <v>0.10152</v>
      </c>
      <c r="I394" s="110">
        <v>28.878504</v>
      </c>
      <c r="J394" s="110">
        <v>2.0045410000000001</v>
      </c>
      <c r="K394" s="110">
        <v>5.085</v>
      </c>
      <c r="L394" s="110">
        <v>0</v>
      </c>
      <c r="M394" s="110">
        <v>0</v>
      </c>
      <c r="N394" s="110">
        <v>0</v>
      </c>
      <c r="O394" s="110">
        <v>0</v>
      </c>
      <c r="P394" s="110">
        <v>0</v>
      </c>
      <c r="Q394" s="110">
        <v>0</v>
      </c>
      <c r="R394" s="110">
        <v>0</v>
      </c>
      <c r="S394" s="110">
        <v>0</v>
      </c>
      <c r="T394" s="110">
        <v>0</v>
      </c>
      <c r="U394" s="110">
        <v>0</v>
      </c>
      <c r="V394" s="110">
        <v>0</v>
      </c>
      <c r="W394" s="110">
        <v>0</v>
      </c>
    </row>
    <row r="395" spans="1:23">
      <c r="A395" s="110" t="str">
        <v>2496.TW</v>
      </c>
      <c r="B395" s="110">
        <v>6.01</v>
      </c>
      <c r="C395" s="110">
        <v>0.36899999999999999</v>
      </c>
      <c r="D395" s="110">
        <v>0</v>
      </c>
      <c r="E395" s="110">
        <v>0.12432</v>
      </c>
      <c r="F395" s="110">
        <v>5.6910000000000002E-2</v>
      </c>
      <c r="G395" s="110">
        <v>0.52583002999999995</v>
      </c>
      <c r="H395" s="110">
        <v>0.17695999000000001</v>
      </c>
      <c r="I395" s="110">
        <v>12.113144999999999</v>
      </c>
      <c r="J395" s="110">
        <v>1.6219589999999999</v>
      </c>
      <c r="K395" s="110">
        <v>40.418999999999997</v>
      </c>
      <c r="L395" s="110">
        <v>0</v>
      </c>
      <c r="M395" s="110">
        <v>0</v>
      </c>
      <c r="N395" s="110">
        <v>0</v>
      </c>
      <c r="O395" s="110">
        <v>0</v>
      </c>
      <c r="P395" s="110">
        <v>0</v>
      </c>
      <c r="Q395" s="110">
        <v>0</v>
      </c>
      <c r="R395" s="110">
        <v>0</v>
      </c>
      <c r="S395" s="110">
        <v>0</v>
      </c>
      <c r="T395" s="110">
        <v>0</v>
      </c>
      <c r="U395" s="110">
        <v>0</v>
      </c>
      <c r="V395" s="110">
        <v>0</v>
      </c>
      <c r="W395" s="110">
        <v>0</v>
      </c>
    </row>
    <row r="396" spans="1:23" hidden="1">
      <c r="A396" s="110" t="str">
        <v>2497.TW</v>
      </c>
      <c r="B396" s="110">
        <v>2.0099999999999998</v>
      </c>
      <c r="C396" s="110">
        <v>0.91300000000000003</v>
      </c>
      <c r="D396" s="110">
        <v>15.427808000000001</v>
      </c>
      <c r="E396" s="110">
        <v>0.10981</v>
      </c>
      <c r="F396" s="110">
        <v>3.7330000000000002E-2</v>
      </c>
      <c r="G396" s="110">
        <v>0.23871000000000001</v>
      </c>
      <c r="H396" s="110">
        <v>9.1749999999999998E-2</v>
      </c>
      <c r="I396" s="110">
        <v>28.706468999999998</v>
      </c>
      <c r="J396" s="110">
        <v>3.2395708999999999</v>
      </c>
      <c r="K396" s="110">
        <v>30.670999999999999</v>
      </c>
      <c r="L396" s="110">
        <v>0</v>
      </c>
      <c r="M396" s="110">
        <v>0</v>
      </c>
      <c r="N396" s="110">
        <v>0</v>
      </c>
      <c r="O396" s="110">
        <v>0</v>
      </c>
      <c r="P396" s="110">
        <v>0</v>
      </c>
      <c r="Q396" s="110">
        <v>0</v>
      </c>
      <c r="R396" s="110">
        <v>0</v>
      </c>
      <c r="S396" s="110">
        <v>0</v>
      </c>
      <c r="T396" s="110">
        <v>0</v>
      </c>
      <c r="U396" s="110">
        <v>0</v>
      </c>
      <c r="V396" s="110">
        <v>0</v>
      </c>
      <c r="W396" s="110">
        <v>0</v>
      </c>
    </row>
    <row r="397" spans="1:23" hidden="1">
      <c r="A397" s="110" t="str">
        <v>2498.TW</v>
      </c>
      <c r="B397" s="110">
        <v>-4.3499999999999996</v>
      </c>
      <c r="C397" s="110">
        <v>0.80600000000000005</v>
      </c>
      <c r="D397" s="110">
        <v>-34.72</v>
      </c>
      <c r="E397" s="110">
        <v>-0.14907000000000001</v>
      </c>
      <c r="F397" s="110">
        <v>-6.0900003000000001E-2</v>
      </c>
      <c r="G397" s="110">
        <v>0.41411999999999999</v>
      </c>
      <c r="H397" s="110">
        <v>-2.0285000000000002</v>
      </c>
      <c r="I397" s="110">
        <v>0</v>
      </c>
      <c r="J397" s="110">
        <v>1.5569507</v>
      </c>
      <c r="K397" s="110">
        <v>4.8550000000000004</v>
      </c>
      <c r="L397" s="110">
        <v>0</v>
      </c>
      <c r="M397" s="110">
        <v>0</v>
      </c>
      <c r="N397" s="110">
        <v>0</v>
      </c>
      <c r="O397" s="110">
        <v>0</v>
      </c>
      <c r="P397" s="110">
        <v>0</v>
      </c>
      <c r="Q397" s="110">
        <v>0</v>
      </c>
      <c r="R397" s="110">
        <v>0</v>
      </c>
      <c r="S397" s="110">
        <v>0</v>
      </c>
      <c r="T397" s="110">
        <v>0</v>
      </c>
      <c r="U397" s="110">
        <v>0</v>
      </c>
      <c r="V397" s="110">
        <v>0</v>
      </c>
      <c r="W397" s="110">
        <v>0</v>
      </c>
    </row>
    <row r="398" spans="1:23" hidden="1">
      <c r="A398" s="110" t="str">
        <v>2501.TW</v>
      </c>
      <c r="B398" s="110">
        <v>2.2200000000000002</v>
      </c>
      <c r="C398" s="110">
        <v>0.39200000000000002</v>
      </c>
      <c r="D398" s="110">
        <v>27.625</v>
      </c>
      <c r="E398" s="110">
        <v>8.0299995999999998E-2</v>
      </c>
      <c r="F398" s="110">
        <v>1.984E-2</v>
      </c>
      <c r="G398" s="110">
        <v>0.28167999999999999</v>
      </c>
      <c r="H398" s="110">
        <v>0.23047000000000001</v>
      </c>
      <c r="I398" s="110">
        <v>14.932433</v>
      </c>
      <c r="J398" s="110">
        <v>1.4610605000000001</v>
      </c>
      <c r="K398" s="110">
        <v>13.351000000000001</v>
      </c>
      <c r="L398" s="110">
        <v>0</v>
      </c>
      <c r="M398" s="110">
        <v>0</v>
      </c>
      <c r="N398" s="110">
        <v>0</v>
      </c>
      <c r="O398" s="110">
        <v>0</v>
      </c>
      <c r="P398" s="110">
        <v>0</v>
      </c>
      <c r="Q398" s="110">
        <v>0</v>
      </c>
      <c r="R398" s="110">
        <v>0</v>
      </c>
      <c r="S398" s="110">
        <v>0</v>
      </c>
      <c r="T398" s="110">
        <v>0</v>
      </c>
      <c r="U398" s="110">
        <v>0</v>
      </c>
      <c r="V398" s="110">
        <v>0</v>
      </c>
      <c r="W398" s="110">
        <v>0</v>
      </c>
    </row>
    <row r="399" spans="1:23" hidden="1">
      <c r="A399" s="110" t="str">
        <v>2504.TW</v>
      </c>
      <c r="B399" s="110">
        <v>2.97</v>
      </c>
      <c r="C399" s="110">
        <v>0.73399999999999999</v>
      </c>
      <c r="D399" s="110">
        <v>15.368589999999999</v>
      </c>
      <c r="E399" s="110">
        <v>0.14479998999999999</v>
      </c>
      <c r="F399" s="110">
        <v>6.3379995999999994E-2</v>
      </c>
      <c r="G399" s="110">
        <v>0.23696</v>
      </c>
      <c r="H399" s="110">
        <v>0.20030001</v>
      </c>
      <c r="I399" s="110">
        <v>16.144780999999998</v>
      </c>
      <c r="J399" s="110">
        <v>2.3038485</v>
      </c>
      <c r="K399" s="110">
        <v>17.879000000000001</v>
      </c>
      <c r="L399" s="110">
        <v>0</v>
      </c>
      <c r="M399" s="110">
        <v>0</v>
      </c>
      <c r="N399" s="110">
        <v>0</v>
      </c>
      <c r="O399" s="110">
        <v>0</v>
      </c>
      <c r="P399" s="110">
        <v>0</v>
      </c>
      <c r="Q399" s="110">
        <v>0</v>
      </c>
      <c r="R399" s="110">
        <v>0</v>
      </c>
      <c r="S399" s="110">
        <v>0</v>
      </c>
      <c r="T399" s="110">
        <v>0</v>
      </c>
      <c r="U399" s="110">
        <v>0</v>
      </c>
      <c r="V399" s="110">
        <v>0</v>
      </c>
      <c r="W399" s="110">
        <v>0</v>
      </c>
    </row>
    <row r="400" spans="1:23" hidden="1">
      <c r="A400" s="110" t="str">
        <v>2505.TW</v>
      </c>
      <c r="B400" s="110">
        <v>0.72</v>
      </c>
      <c r="C400" s="110">
        <v>0.61699999999999999</v>
      </c>
      <c r="D400" s="110">
        <v>101.34616</v>
      </c>
      <c r="E400" s="110">
        <v>3.0769998E-2</v>
      </c>
      <c r="F400" s="110">
        <v>3.7999997999999999E-4</v>
      </c>
      <c r="G400" s="110">
        <v>0.39640999999999998</v>
      </c>
      <c r="H400" s="110">
        <v>0.18745000000000001</v>
      </c>
      <c r="I400" s="110">
        <v>36.59722</v>
      </c>
      <c r="J400" s="110">
        <v>0.99142149999999996</v>
      </c>
      <c r="K400" s="110">
        <v>1.9350000000000001</v>
      </c>
      <c r="L400" s="110">
        <v>0</v>
      </c>
      <c r="M400" s="110">
        <v>0</v>
      </c>
      <c r="N400" s="110">
        <v>0</v>
      </c>
      <c r="O400" s="110">
        <v>0</v>
      </c>
      <c r="P400" s="110">
        <v>0</v>
      </c>
      <c r="Q400" s="110">
        <v>0</v>
      </c>
      <c r="R400" s="110">
        <v>0</v>
      </c>
      <c r="S400" s="110">
        <v>0</v>
      </c>
      <c r="T400" s="110">
        <v>0</v>
      </c>
      <c r="U400" s="110">
        <v>0</v>
      </c>
      <c r="V400" s="110">
        <v>0</v>
      </c>
      <c r="W400" s="110">
        <v>0</v>
      </c>
    </row>
    <row r="401" spans="1:23" hidden="1">
      <c r="A401" s="110" t="str">
        <v>2506.TW</v>
      </c>
      <c r="B401" s="110">
        <v>-0.18</v>
      </c>
      <c r="C401" s="110">
        <v>0.35799999999999998</v>
      </c>
      <c r="D401" s="110">
        <v>0</v>
      </c>
      <c r="E401" s="110">
        <v>1.3509999999999999E-2</v>
      </c>
      <c r="F401" s="110">
        <v>4.7699999999999999E-3</v>
      </c>
      <c r="G401" s="110">
        <v>0.37453997</v>
      </c>
      <c r="H401" s="110">
        <v>2.8049999999999999E-2</v>
      </c>
      <c r="I401" s="110">
        <v>0</v>
      </c>
      <c r="J401" s="110">
        <v>0.61381876000000002</v>
      </c>
      <c r="K401" s="110">
        <v>4.1109999999999998</v>
      </c>
      <c r="L401" s="110">
        <v>0</v>
      </c>
      <c r="M401" s="110">
        <v>0</v>
      </c>
      <c r="N401" s="110">
        <v>0</v>
      </c>
      <c r="O401" s="110">
        <v>0</v>
      </c>
      <c r="P401" s="110">
        <v>0</v>
      </c>
      <c r="Q401" s="110">
        <v>0</v>
      </c>
      <c r="R401" s="110">
        <v>0</v>
      </c>
      <c r="S401" s="110">
        <v>0</v>
      </c>
      <c r="T401" s="110">
        <v>0</v>
      </c>
      <c r="U401" s="110">
        <v>0</v>
      </c>
      <c r="V401" s="110">
        <v>0</v>
      </c>
      <c r="W401" s="110">
        <v>0</v>
      </c>
    </row>
    <row r="402" spans="1:23" hidden="1">
      <c r="A402" s="110" t="str">
        <v>2509.TW</v>
      </c>
      <c r="B402" s="110">
        <v>-1.1000000000000001</v>
      </c>
      <c r="C402" s="110">
        <v>0.17799999999999999</v>
      </c>
      <c r="D402" s="110">
        <v>0</v>
      </c>
      <c r="E402" s="110">
        <v>-5.3379997999999998E-2</v>
      </c>
      <c r="F402" s="110">
        <v>-5.9399995999999998E-3</v>
      </c>
      <c r="G402" s="110">
        <v>0.33560002</v>
      </c>
      <c r="H402" s="110">
        <v>-0.55806999999999995</v>
      </c>
      <c r="I402" s="110">
        <v>0</v>
      </c>
      <c r="J402" s="110">
        <v>1.2770961999999999</v>
      </c>
      <c r="K402" s="110">
        <v>0.995</v>
      </c>
      <c r="L402" s="110">
        <v>0</v>
      </c>
      <c r="M402" s="110">
        <v>0</v>
      </c>
      <c r="N402" s="110">
        <v>0</v>
      </c>
      <c r="O402" s="110">
        <v>0</v>
      </c>
      <c r="P402" s="110">
        <v>0</v>
      </c>
      <c r="Q402" s="110">
        <v>0</v>
      </c>
      <c r="R402" s="110">
        <v>0</v>
      </c>
      <c r="S402" s="110">
        <v>0</v>
      </c>
      <c r="T402" s="110">
        <v>0</v>
      </c>
      <c r="U402" s="110">
        <v>0</v>
      </c>
      <c r="V402" s="110">
        <v>0</v>
      </c>
      <c r="W402" s="110">
        <v>0</v>
      </c>
    </row>
    <row r="403" spans="1:23">
      <c r="A403" s="110" t="str">
        <v>2511.TW</v>
      </c>
      <c r="B403" s="110">
        <v>0.34</v>
      </c>
      <c r="C403" s="110">
        <v>0.47699999999999998</v>
      </c>
      <c r="D403" s="110">
        <v>19.666665999999999</v>
      </c>
      <c r="E403" s="110">
        <v>2.2519999999999998E-2</v>
      </c>
      <c r="F403" s="110">
        <v>8.3300000000000006E-3</v>
      </c>
      <c r="G403" s="110">
        <v>0.29504999999999998</v>
      </c>
      <c r="H403" s="110">
        <v>0.10854999999999999</v>
      </c>
      <c r="I403" s="110">
        <v>34.705883</v>
      </c>
      <c r="J403" s="110">
        <v>0.74438554000000001</v>
      </c>
      <c r="K403" s="110">
        <v>5.2290000000000001</v>
      </c>
      <c r="L403" s="110">
        <v>0</v>
      </c>
      <c r="M403" s="110">
        <v>0</v>
      </c>
      <c r="N403" s="110">
        <v>0</v>
      </c>
      <c r="O403" s="110">
        <v>0</v>
      </c>
      <c r="P403" s="110">
        <v>0</v>
      </c>
      <c r="Q403" s="110">
        <v>0</v>
      </c>
      <c r="R403" s="110">
        <v>0</v>
      </c>
      <c r="S403" s="110">
        <v>0</v>
      </c>
      <c r="T403" s="110">
        <v>0</v>
      </c>
      <c r="U403" s="110">
        <v>0</v>
      </c>
      <c r="V403" s="110">
        <v>0</v>
      </c>
      <c r="W403" s="110">
        <v>0</v>
      </c>
    </row>
    <row r="404" spans="1:23" hidden="1">
      <c r="A404" s="110" t="str">
        <v>2514.TW</v>
      </c>
      <c r="B404" s="110">
        <v>3.76</v>
      </c>
      <c r="C404" s="110">
        <v>0.11899999999999999</v>
      </c>
      <c r="D404" s="110">
        <v>0</v>
      </c>
      <c r="E404" s="110">
        <v>6.4720004999999997E-2</v>
      </c>
      <c r="F404" s="110">
        <v>1.685E-2</v>
      </c>
      <c r="G404" s="110">
        <v>0.113850005</v>
      </c>
      <c r="H404" s="110">
        <v>-1.9699998999999999E-3</v>
      </c>
      <c r="I404" s="110">
        <v>5.8244680000000004</v>
      </c>
      <c r="J404" s="110">
        <v>0.68606869999999998</v>
      </c>
      <c r="K404" s="110">
        <v>50.470999999999997</v>
      </c>
      <c r="L404" s="110">
        <v>0</v>
      </c>
      <c r="M404" s="110">
        <v>0</v>
      </c>
      <c r="N404" s="110">
        <v>0</v>
      </c>
      <c r="O404" s="110">
        <v>0</v>
      </c>
      <c r="P404" s="110">
        <v>0</v>
      </c>
      <c r="Q404" s="110">
        <v>0</v>
      </c>
      <c r="R404" s="110">
        <v>0</v>
      </c>
      <c r="S404" s="110">
        <v>0</v>
      </c>
      <c r="T404" s="110">
        <v>0</v>
      </c>
      <c r="U404" s="110">
        <v>0</v>
      </c>
      <c r="V404" s="110">
        <v>0</v>
      </c>
      <c r="W404" s="110">
        <v>0</v>
      </c>
    </row>
    <row r="405" spans="1:23" hidden="1">
      <c r="A405" s="110" t="str">
        <v>2515.TW</v>
      </c>
      <c r="B405" s="110">
        <v>0.41</v>
      </c>
      <c r="C405" s="110">
        <v>0.60199999999999998</v>
      </c>
      <c r="D405" s="110">
        <v>0</v>
      </c>
      <c r="E405" s="110">
        <v>2.7220000000000001E-2</v>
      </c>
      <c r="F405" s="110">
        <v>1.1510001000000001E-2</v>
      </c>
      <c r="G405" s="110">
        <v>8.0310000000000006E-2</v>
      </c>
      <c r="H405" s="110">
        <v>5.3000002999999997E-2</v>
      </c>
      <c r="I405" s="110">
        <v>38.780487000000001</v>
      </c>
      <c r="J405" s="110">
        <v>1.0836968</v>
      </c>
      <c r="K405" s="110">
        <v>12.384</v>
      </c>
      <c r="L405" s="110">
        <v>0</v>
      </c>
      <c r="M405" s="110">
        <v>0</v>
      </c>
      <c r="N405" s="110">
        <v>0</v>
      </c>
      <c r="O405" s="110">
        <v>0</v>
      </c>
      <c r="P405" s="110">
        <v>0</v>
      </c>
      <c r="Q405" s="110">
        <v>0</v>
      </c>
      <c r="R405" s="110">
        <v>0</v>
      </c>
      <c r="S405" s="110">
        <v>0</v>
      </c>
      <c r="T405" s="110">
        <v>0</v>
      </c>
      <c r="U405" s="110">
        <v>0</v>
      </c>
      <c r="V405" s="110">
        <v>0</v>
      </c>
      <c r="W405" s="110">
        <v>0</v>
      </c>
    </row>
    <row r="406" spans="1:23" hidden="1">
      <c r="A406" s="110" t="str">
        <v>2516.TW</v>
      </c>
      <c r="B406" s="110">
        <v>0.72</v>
      </c>
      <c r="C406" s="110">
        <v>0.48499999999999999</v>
      </c>
      <c r="D406" s="110">
        <v>0</v>
      </c>
      <c r="E406" s="110">
        <v>0.120459996</v>
      </c>
      <c r="F406" s="110">
        <v>1.444E-2</v>
      </c>
      <c r="G406" s="110">
        <v>3.61E-2</v>
      </c>
      <c r="H406" s="110">
        <v>9.2000000000000003E-4</v>
      </c>
      <c r="I406" s="110">
        <v>16.597221000000001</v>
      </c>
      <c r="J406" s="110">
        <v>1.7633171000000001</v>
      </c>
      <c r="K406" s="110">
        <v>38.137</v>
      </c>
      <c r="L406" s="110">
        <v>0</v>
      </c>
      <c r="M406" s="110">
        <v>0</v>
      </c>
      <c r="N406" s="110">
        <v>0</v>
      </c>
      <c r="O406" s="110">
        <v>0</v>
      </c>
      <c r="P406" s="110">
        <v>0</v>
      </c>
      <c r="Q406" s="110">
        <v>0</v>
      </c>
      <c r="R406" s="110">
        <v>0</v>
      </c>
      <c r="S406" s="110">
        <v>0</v>
      </c>
      <c r="T406" s="110">
        <v>0</v>
      </c>
      <c r="U406" s="110">
        <v>0</v>
      </c>
      <c r="V406" s="110">
        <v>0</v>
      </c>
      <c r="W406" s="110">
        <v>0</v>
      </c>
    </row>
    <row r="407" spans="1:23">
      <c r="A407" s="110" t="str">
        <v>2520.TW</v>
      </c>
      <c r="B407" s="110">
        <v>4.91</v>
      </c>
      <c r="C407" s="110">
        <v>0.46100000000000002</v>
      </c>
      <c r="D407" s="110">
        <v>10.966469</v>
      </c>
      <c r="E407" s="110">
        <v>0.13661999999999999</v>
      </c>
      <c r="F407" s="110">
        <v>4.3330002999999999E-2</v>
      </c>
      <c r="G407" s="110">
        <v>0.30198999999999998</v>
      </c>
      <c r="H407" s="110">
        <v>0.24573999999999999</v>
      </c>
      <c r="I407" s="110">
        <v>11.323829</v>
      </c>
      <c r="J407" s="110">
        <v>1.5109926</v>
      </c>
      <c r="K407" s="110">
        <v>35.905999999999999</v>
      </c>
      <c r="L407" s="110">
        <v>0</v>
      </c>
      <c r="M407" s="110">
        <v>0</v>
      </c>
      <c r="N407" s="110">
        <v>0</v>
      </c>
      <c r="O407" s="110">
        <v>0</v>
      </c>
      <c r="P407" s="110">
        <v>0</v>
      </c>
      <c r="Q407" s="110">
        <v>0</v>
      </c>
      <c r="R407" s="110">
        <v>0</v>
      </c>
      <c r="S407" s="110">
        <v>0</v>
      </c>
      <c r="T407" s="110">
        <v>0</v>
      </c>
      <c r="U407" s="110">
        <v>0</v>
      </c>
      <c r="V407" s="110">
        <v>0</v>
      </c>
      <c r="W407" s="110">
        <v>0</v>
      </c>
    </row>
    <row r="408" spans="1:23" hidden="1">
      <c r="A408" s="110" t="str">
        <v>2524.TW</v>
      </c>
      <c r="B408" s="110">
        <v>1.57</v>
      </c>
      <c r="C408" s="110">
        <v>0.27100000000000002</v>
      </c>
      <c r="D408" s="110">
        <v>27.732557</v>
      </c>
      <c r="E408" s="110">
        <v>2.5260000000000001E-2</v>
      </c>
      <c r="F408" s="110">
        <v>1.396E-2</v>
      </c>
      <c r="G408" s="110">
        <v>0.50029999999999997</v>
      </c>
      <c r="H408" s="110">
        <v>0.33972999999999998</v>
      </c>
      <c r="I408" s="110">
        <v>30.382166000000002</v>
      </c>
      <c r="J408" s="110">
        <v>0.99397784</v>
      </c>
      <c r="K408" s="110">
        <v>6.9139999999999997</v>
      </c>
      <c r="L408" s="110">
        <v>0</v>
      </c>
      <c r="M408" s="110">
        <v>0</v>
      </c>
      <c r="N408" s="110">
        <v>0</v>
      </c>
      <c r="O408" s="110">
        <v>0</v>
      </c>
      <c r="P408" s="110">
        <v>0</v>
      </c>
      <c r="Q408" s="110">
        <v>0</v>
      </c>
      <c r="R408" s="110">
        <v>0</v>
      </c>
      <c r="S408" s="110">
        <v>0</v>
      </c>
      <c r="T408" s="110">
        <v>0</v>
      </c>
      <c r="U408" s="110">
        <v>0</v>
      </c>
      <c r="V408" s="110">
        <v>0</v>
      </c>
      <c r="W408" s="110">
        <v>0</v>
      </c>
    </row>
    <row r="409" spans="1:23" hidden="1">
      <c r="A409" s="110" t="str">
        <v>2527.TW</v>
      </c>
      <c r="B409" s="110">
        <v>2.63</v>
      </c>
      <c r="C409" s="110">
        <v>0.54200000000000004</v>
      </c>
      <c r="D409" s="110">
        <v>0</v>
      </c>
      <c r="E409" s="110">
        <v>5.2639999999999999E-2</v>
      </c>
      <c r="F409" s="110">
        <v>9.3800010000000007E-3</v>
      </c>
      <c r="G409" s="110">
        <v>0.29163</v>
      </c>
      <c r="H409" s="110">
        <v>7.5130000000000002E-2</v>
      </c>
      <c r="I409" s="110">
        <v>17.832699000000002</v>
      </c>
      <c r="J409" s="110">
        <v>1.0751208999999999</v>
      </c>
      <c r="K409" s="110">
        <v>8.8450000000000006</v>
      </c>
      <c r="L409" s="110">
        <v>0</v>
      </c>
      <c r="M409" s="110">
        <v>0</v>
      </c>
      <c r="N409" s="110">
        <v>0</v>
      </c>
      <c r="O409" s="110">
        <v>0</v>
      </c>
      <c r="P409" s="110">
        <v>0</v>
      </c>
      <c r="Q409" s="110">
        <v>0</v>
      </c>
      <c r="R409" s="110">
        <v>0</v>
      </c>
      <c r="S409" s="110">
        <v>0</v>
      </c>
      <c r="T409" s="110">
        <v>0</v>
      </c>
      <c r="U409" s="110">
        <v>0</v>
      </c>
      <c r="V409" s="110">
        <v>0</v>
      </c>
      <c r="W409" s="110">
        <v>0</v>
      </c>
    </row>
    <row r="410" spans="1:23" hidden="1">
      <c r="A410" s="110" t="str">
        <v>2528.TW</v>
      </c>
      <c r="B410" s="110">
        <v>-0.35</v>
      </c>
      <c r="C410" s="110">
        <v>0.58799999999999997</v>
      </c>
      <c r="D410" s="110">
        <v>0</v>
      </c>
      <c r="E410" s="110">
        <v>4.6210000000000001E-2</v>
      </c>
      <c r="F410" s="110">
        <v>9.6100000000000005E-3</v>
      </c>
      <c r="G410" s="110">
        <v>0.27017000000000002</v>
      </c>
      <c r="H410" s="110">
        <v>-290.88776000000001</v>
      </c>
      <c r="I410" s="110">
        <v>0</v>
      </c>
      <c r="J410" s="110">
        <v>3.7899965999999998</v>
      </c>
      <c r="K410" s="110">
        <v>4.8680000000000003</v>
      </c>
      <c r="L410" s="110">
        <v>0</v>
      </c>
      <c r="M410" s="110">
        <v>0</v>
      </c>
      <c r="N410" s="110">
        <v>0</v>
      </c>
      <c r="O410" s="110">
        <v>0</v>
      </c>
      <c r="P410" s="110">
        <v>0</v>
      </c>
      <c r="Q410" s="110">
        <v>0</v>
      </c>
      <c r="R410" s="110">
        <v>0</v>
      </c>
      <c r="S410" s="110">
        <v>0</v>
      </c>
      <c r="T410" s="110">
        <v>0</v>
      </c>
      <c r="U410" s="110">
        <v>0</v>
      </c>
      <c r="V410" s="110">
        <v>0</v>
      </c>
      <c r="W410" s="110">
        <v>0</v>
      </c>
    </row>
    <row r="411" spans="1:23" hidden="1">
      <c r="A411" s="110" t="str">
        <v>2530.TW</v>
      </c>
      <c r="B411" s="110">
        <v>0.85</v>
      </c>
      <c r="C411" s="110">
        <v>0.13300000000000001</v>
      </c>
      <c r="D411" s="110">
        <v>0</v>
      </c>
      <c r="E411" s="110">
        <v>4.7519997000000001E-2</v>
      </c>
      <c r="F411" s="110">
        <v>1.8360000000000001E-2</v>
      </c>
      <c r="G411" s="110">
        <v>0.43660998000000001</v>
      </c>
      <c r="H411" s="110">
        <v>0.36183998000000001</v>
      </c>
      <c r="I411" s="110">
        <v>55.352939999999997</v>
      </c>
      <c r="J411" s="110">
        <v>3.7836750000000001</v>
      </c>
      <c r="K411" s="110">
        <v>2.323</v>
      </c>
      <c r="L411" s="110">
        <v>0</v>
      </c>
      <c r="M411" s="110">
        <v>0</v>
      </c>
      <c r="N411" s="110">
        <v>0</v>
      </c>
      <c r="O411" s="110">
        <v>0</v>
      </c>
      <c r="P411" s="110">
        <v>0</v>
      </c>
      <c r="Q411" s="110">
        <v>0</v>
      </c>
      <c r="R411" s="110">
        <v>0</v>
      </c>
      <c r="S411" s="110">
        <v>0</v>
      </c>
      <c r="T411" s="110">
        <v>0</v>
      </c>
      <c r="U411" s="110">
        <v>0</v>
      </c>
      <c r="V411" s="110">
        <v>0</v>
      </c>
      <c r="W411" s="110">
        <v>0</v>
      </c>
    </row>
    <row r="412" spans="1:23" hidden="1">
      <c r="A412" s="110" t="str">
        <v>2534.TW</v>
      </c>
      <c r="B412" s="110">
        <v>0.46</v>
      </c>
      <c r="C412" s="110">
        <v>0.46899999999999997</v>
      </c>
      <c r="D412" s="110">
        <v>5.0590552999999998</v>
      </c>
      <c r="E412" s="110">
        <v>3.5180000000000003E-2</v>
      </c>
      <c r="F412" s="110">
        <v>1.342E-2</v>
      </c>
      <c r="G412" s="110">
        <v>0.45082</v>
      </c>
      <c r="H412" s="110">
        <v>0.33450999999999997</v>
      </c>
      <c r="I412" s="110">
        <v>55.869563999999997</v>
      </c>
      <c r="J412" s="110">
        <v>0.82777727000000001</v>
      </c>
      <c r="K412" s="110">
        <v>5.3979999999999997</v>
      </c>
      <c r="L412" s="110">
        <v>0</v>
      </c>
      <c r="M412" s="110">
        <v>0</v>
      </c>
      <c r="N412" s="110">
        <v>0</v>
      </c>
      <c r="O412" s="110">
        <v>0</v>
      </c>
      <c r="P412" s="110">
        <v>0</v>
      </c>
      <c r="Q412" s="110">
        <v>0</v>
      </c>
      <c r="R412" s="110">
        <v>0</v>
      </c>
      <c r="S412" s="110">
        <v>0</v>
      </c>
      <c r="T412" s="110">
        <v>0</v>
      </c>
      <c r="U412" s="110">
        <v>0</v>
      </c>
      <c r="V412" s="110">
        <v>0</v>
      </c>
      <c r="W412" s="110">
        <v>0</v>
      </c>
    </row>
    <row r="413" spans="1:23" hidden="1">
      <c r="A413" s="110" t="str">
        <v>2535.TW</v>
      </c>
      <c r="B413" s="110">
        <v>3.83</v>
      </c>
      <c r="C413" s="110">
        <v>0</v>
      </c>
      <c r="D413" s="110">
        <v>0</v>
      </c>
      <c r="E413" s="110">
        <v>0.12737999999999999</v>
      </c>
      <c r="F413" s="110">
        <v>2.9049999999999999E-2</v>
      </c>
      <c r="G413" s="110">
        <v>0.10872999999999999</v>
      </c>
      <c r="H413" s="110">
        <v>1.6830000000000001E-2</v>
      </c>
      <c r="I413" s="110">
        <v>13.733682</v>
      </c>
      <c r="J413" s="110">
        <v>1.6104833999999999</v>
      </c>
      <c r="K413" s="110">
        <v>49.591999999999999</v>
      </c>
      <c r="L413" s="110">
        <v>0</v>
      </c>
      <c r="M413" s="110">
        <v>0</v>
      </c>
      <c r="N413" s="110">
        <v>0</v>
      </c>
      <c r="O413" s="110">
        <v>0</v>
      </c>
      <c r="P413" s="110">
        <v>0</v>
      </c>
      <c r="Q413" s="110">
        <v>0</v>
      </c>
      <c r="R413" s="110">
        <v>0</v>
      </c>
      <c r="S413" s="110">
        <v>0</v>
      </c>
      <c r="T413" s="110">
        <v>0</v>
      </c>
      <c r="U413" s="110">
        <v>0</v>
      </c>
      <c r="V413" s="110">
        <v>0</v>
      </c>
      <c r="W413" s="110">
        <v>0</v>
      </c>
    </row>
    <row r="414" spans="1:23">
      <c r="A414" s="110" t="str">
        <v>2536.TW</v>
      </c>
      <c r="B414" s="110">
        <v>0.95</v>
      </c>
      <c r="C414" s="110">
        <v>0.36599999999999999</v>
      </c>
      <c r="D414" s="110">
        <v>26.183206999999999</v>
      </c>
      <c r="E414" s="110">
        <v>1.789E-2</v>
      </c>
      <c r="F414" s="110">
        <v>1.0299999000000001E-2</v>
      </c>
      <c r="G414" s="110">
        <v>0.28105999999999998</v>
      </c>
      <c r="H414" s="110">
        <v>0.21010999999999999</v>
      </c>
      <c r="I414" s="110">
        <v>36.105263000000001</v>
      </c>
      <c r="J414" s="110">
        <v>0.97346383000000003</v>
      </c>
      <c r="K414" s="110">
        <v>9.7149999999999999</v>
      </c>
      <c r="L414" s="110">
        <v>0</v>
      </c>
      <c r="M414" s="110">
        <v>0</v>
      </c>
      <c r="N414" s="110">
        <v>0</v>
      </c>
      <c r="O414" s="110">
        <v>0</v>
      </c>
      <c r="P414" s="110">
        <v>0</v>
      </c>
      <c r="Q414" s="110">
        <v>0</v>
      </c>
      <c r="R414" s="110">
        <v>0</v>
      </c>
      <c r="S414" s="110">
        <v>0</v>
      </c>
      <c r="T414" s="110">
        <v>0</v>
      </c>
      <c r="U414" s="110">
        <v>0</v>
      </c>
      <c r="V414" s="110">
        <v>0</v>
      </c>
      <c r="W414" s="110">
        <v>0</v>
      </c>
    </row>
    <row r="415" spans="1:23" hidden="1">
      <c r="A415" s="110" t="str">
        <v>2537.TW</v>
      </c>
      <c r="B415" s="110">
        <v>-0.02</v>
      </c>
      <c r="C415" s="110">
        <v>0.52600000000000002</v>
      </c>
      <c r="D415" s="110">
        <v>0</v>
      </c>
      <c r="E415" s="110">
        <v>-1.465E-2</v>
      </c>
      <c r="F415" s="110">
        <v>1.5100000000000001E-3</v>
      </c>
      <c r="G415" s="110">
        <v>0.26523999999999998</v>
      </c>
      <c r="H415" s="110">
        <v>5.8319996999999998E-2</v>
      </c>
      <c r="I415" s="110">
        <v>0</v>
      </c>
      <c r="J415" s="110">
        <v>1.2574673000000001</v>
      </c>
      <c r="K415" s="110">
        <v>1.8160000000000001</v>
      </c>
      <c r="L415" s="110">
        <v>0</v>
      </c>
      <c r="M415" s="110">
        <v>0</v>
      </c>
      <c r="N415" s="110">
        <v>0</v>
      </c>
      <c r="O415" s="110">
        <v>0</v>
      </c>
      <c r="P415" s="110">
        <v>0</v>
      </c>
      <c r="Q415" s="110">
        <v>0</v>
      </c>
      <c r="R415" s="110">
        <v>0</v>
      </c>
      <c r="S415" s="110">
        <v>0</v>
      </c>
      <c r="T415" s="110">
        <v>0</v>
      </c>
      <c r="U415" s="110">
        <v>0</v>
      </c>
      <c r="V415" s="110">
        <v>0</v>
      </c>
      <c r="W415" s="110">
        <v>0</v>
      </c>
    </row>
    <row r="416" spans="1:23" hidden="1">
      <c r="A416" s="110" t="str">
        <v>2538.TW</v>
      </c>
      <c r="B416" s="110">
        <v>-0.2</v>
      </c>
      <c r="C416" s="110">
        <v>0.432</v>
      </c>
      <c r="D416" s="110">
        <v>0</v>
      </c>
      <c r="E416" s="110">
        <v>0.26485002000000002</v>
      </c>
      <c r="F416" s="110">
        <v>1.2099999999999999E-3</v>
      </c>
      <c r="G416" s="110">
        <v>0.71636003000000004</v>
      </c>
      <c r="H416" s="110">
        <v>0.42152000000000001</v>
      </c>
      <c r="I416" s="110">
        <v>0</v>
      </c>
      <c r="J416" s="110">
        <v>1.2720513</v>
      </c>
      <c r="K416" s="110">
        <v>0.85799999999999998</v>
      </c>
      <c r="L416" s="110">
        <v>0</v>
      </c>
      <c r="M416" s="110">
        <v>0</v>
      </c>
      <c r="N416" s="110">
        <v>0</v>
      </c>
      <c r="O416" s="110">
        <v>0</v>
      </c>
      <c r="P416" s="110">
        <v>0</v>
      </c>
      <c r="Q416" s="110">
        <v>0</v>
      </c>
      <c r="R416" s="110">
        <v>0</v>
      </c>
      <c r="S416" s="110">
        <v>0</v>
      </c>
      <c r="T416" s="110">
        <v>0</v>
      </c>
      <c r="U416" s="110">
        <v>0</v>
      </c>
      <c r="V416" s="110">
        <v>0</v>
      </c>
      <c r="W416" s="110">
        <v>0</v>
      </c>
    </row>
    <row r="417" spans="1:23" hidden="1">
      <c r="A417" s="110" t="str">
        <v>2539.TW</v>
      </c>
      <c r="B417" s="110">
        <v>2.15</v>
      </c>
      <c r="C417" s="110">
        <v>0.24</v>
      </c>
      <c r="D417" s="110">
        <v>0</v>
      </c>
      <c r="E417" s="110">
        <v>0.17603000999999999</v>
      </c>
      <c r="F417" s="110">
        <v>6.6689999999999999E-2</v>
      </c>
      <c r="G417" s="110">
        <v>0.45766996999999998</v>
      </c>
      <c r="H417" s="110">
        <v>0.44476001999999998</v>
      </c>
      <c r="I417" s="110">
        <v>32.465114999999997</v>
      </c>
      <c r="J417" s="110">
        <v>5.0723060000000002</v>
      </c>
      <c r="K417" s="110">
        <v>8.2579999999999991</v>
      </c>
      <c r="L417" s="110">
        <v>0</v>
      </c>
      <c r="M417" s="110">
        <v>0</v>
      </c>
      <c r="N417" s="110">
        <v>0</v>
      </c>
      <c r="O417" s="110">
        <v>0</v>
      </c>
      <c r="P417" s="110">
        <v>0</v>
      </c>
      <c r="Q417" s="110">
        <v>0</v>
      </c>
      <c r="R417" s="110">
        <v>0</v>
      </c>
      <c r="S417" s="110">
        <v>0</v>
      </c>
      <c r="T417" s="110">
        <v>0</v>
      </c>
      <c r="U417" s="110">
        <v>0</v>
      </c>
      <c r="V417" s="110">
        <v>0</v>
      </c>
      <c r="W417" s="110">
        <v>0</v>
      </c>
    </row>
    <row r="418" spans="1:23" hidden="1">
      <c r="A418" s="110" t="str">
        <v>2540.TW</v>
      </c>
      <c r="B418" s="110">
        <v>5.03</v>
      </c>
      <c r="C418" s="110">
        <v>0</v>
      </c>
      <c r="D418" s="110">
        <v>0</v>
      </c>
      <c r="E418" s="110">
        <v>0.20108000000000001</v>
      </c>
      <c r="F418" s="110">
        <v>5.4229997000000002E-2</v>
      </c>
      <c r="G418" s="110">
        <v>0.45193001999999999</v>
      </c>
      <c r="H418" s="110">
        <v>0.39712003000000001</v>
      </c>
      <c r="I418" s="110">
        <v>30.318090000000002</v>
      </c>
      <c r="J418" s="110">
        <v>5.1722970000000004</v>
      </c>
      <c r="K418" s="110">
        <v>22.745000000000001</v>
      </c>
      <c r="L418" s="110">
        <v>0</v>
      </c>
      <c r="M418" s="110">
        <v>0</v>
      </c>
      <c r="N418" s="110">
        <v>0</v>
      </c>
      <c r="O418" s="110">
        <v>0</v>
      </c>
      <c r="P418" s="110">
        <v>0</v>
      </c>
      <c r="Q418" s="110">
        <v>0</v>
      </c>
      <c r="R418" s="110">
        <v>0</v>
      </c>
      <c r="S418" s="110">
        <v>0</v>
      </c>
      <c r="T418" s="110">
        <v>0</v>
      </c>
      <c r="U418" s="110">
        <v>0</v>
      </c>
      <c r="V418" s="110">
        <v>0</v>
      </c>
      <c r="W418" s="110">
        <v>0</v>
      </c>
    </row>
    <row r="419" spans="1:23">
      <c r="A419" s="110" t="str">
        <v>2542.TW</v>
      </c>
      <c r="B419" s="110">
        <v>1.0900000000000001</v>
      </c>
      <c r="C419" s="110">
        <v>0</v>
      </c>
      <c r="D419" s="110">
        <v>10.266203000000001</v>
      </c>
      <c r="E419" s="110">
        <v>0.14940999999999999</v>
      </c>
      <c r="F419" s="110">
        <v>2.8590000000000001E-2</v>
      </c>
      <c r="G419" s="110">
        <v>0.34959000000000001</v>
      </c>
      <c r="H419" s="110">
        <v>0.18902000999999999</v>
      </c>
      <c r="I419" s="110">
        <v>40.688071999999998</v>
      </c>
      <c r="J419" s="110">
        <v>1.7789811</v>
      </c>
      <c r="K419" s="110">
        <v>21.922999999999998</v>
      </c>
      <c r="L419" s="110">
        <v>0</v>
      </c>
      <c r="M419" s="110">
        <v>0</v>
      </c>
      <c r="N419" s="110">
        <v>0</v>
      </c>
      <c r="O419" s="110">
        <v>0</v>
      </c>
      <c r="P419" s="110">
        <v>0</v>
      </c>
      <c r="Q419" s="110">
        <v>0</v>
      </c>
      <c r="R419" s="110">
        <v>0</v>
      </c>
      <c r="S419" s="110">
        <v>0</v>
      </c>
      <c r="T419" s="110">
        <v>0</v>
      </c>
      <c r="U419" s="110">
        <v>0</v>
      </c>
      <c r="V419" s="110">
        <v>0</v>
      </c>
      <c r="W419" s="110">
        <v>0</v>
      </c>
    </row>
    <row r="420" spans="1:23">
      <c r="A420" s="110" t="str">
        <v>2543.TW</v>
      </c>
      <c r="B420" s="110">
        <v>2.4500000000000002</v>
      </c>
      <c r="C420" s="110">
        <v>0.41299999999999998</v>
      </c>
      <c r="D420" s="110">
        <v>0</v>
      </c>
      <c r="E420" s="110">
        <v>0.19003001</v>
      </c>
      <c r="F420" s="110">
        <v>3.3619999999999997E-2</v>
      </c>
      <c r="G420" s="110">
        <v>8.9449994000000005E-2</v>
      </c>
      <c r="H420" s="110">
        <v>9.5759999999999998E-2</v>
      </c>
      <c r="I420" s="110">
        <v>22.408162999999998</v>
      </c>
      <c r="J420" s="110">
        <v>4.2961105999999996</v>
      </c>
      <c r="K420" s="110">
        <v>47.476999999999997</v>
      </c>
      <c r="L420" s="110">
        <v>0</v>
      </c>
      <c r="M420" s="110">
        <v>0</v>
      </c>
      <c r="N420" s="110">
        <v>0</v>
      </c>
      <c r="O420" s="110">
        <v>0</v>
      </c>
      <c r="P420" s="110">
        <v>0</v>
      </c>
      <c r="Q420" s="110">
        <v>0</v>
      </c>
      <c r="R420" s="110">
        <v>0</v>
      </c>
      <c r="S420" s="110">
        <v>0</v>
      </c>
      <c r="T420" s="110">
        <v>0</v>
      </c>
      <c r="U420" s="110">
        <v>0</v>
      </c>
      <c r="V420" s="110">
        <v>0</v>
      </c>
      <c r="W420" s="110">
        <v>0</v>
      </c>
    </row>
    <row r="421" spans="1:23">
      <c r="A421" s="110" t="str">
        <v>2545.TW</v>
      </c>
      <c r="B421" s="110">
        <v>4.32</v>
      </c>
      <c r="C421" s="110">
        <v>0.52500000000000002</v>
      </c>
      <c r="D421" s="110">
        <v>0</v>
      </c>
      <c r="E421" s="110">
        <v>6.4259999999999998E-2</v>
      </c>
      <c r="F421" s="110">
        <v>1.4970000000000001E-2</v>
      </c>
      <c r="G421" s="110">
        <v>0.41059000000000001</v>
      </c>
      <c r="H421" s="110">
        <v>0.37852000000000002</v>
      </c>
      <c r="I421" s="110">
        <v>13.518518</v>
      </c>
      <c r="J421" s="110">
        <v>1.6669046000000001</v>
      </c>
      <c r="K421" s="110">
        <v>14.481</v>
      </c>
      <c r="L421" s="110">
        <v>0</v>
      </c>
      <c r="M421" s="110">
        <v>0</v>
      </c>
      <c r="N421" s="110">
        <v>0</v>
      </c>
      <c r="O421" s="110">
        <v>0</v>
      </c>
      <c r="P421" s="110">
        <v>0</v>
      </c>
      <c r="Q421" s="110">
        <v>0</v>
      </c>
      <c r="R421" s="110">
        <v>0</v>
      </c>
      <c r="S421" s="110">
        <v>0</v>
      </c>
      <c r="T421" s="110">
        <v>0</v>
      </c>
      <c r="U421" s="110">
        <v>0</v>
      </c>
      <c r="V421" s="110">
        <v>0</v>
      </c>
      <c r="W421" s="110">
        <v>0</v>
      </c>
    </row>
    <row r="422" spans="1:23" hidden="1">
      <c r="A422" s="110" t="str">
        <v>2546.TW</v>
      </c>
      <c r="B422" s="110">
        <v>9.52</v>
      </c>
      <c r="C422" s="110">
        <v>0</v>
      </c>
      <c r="D422" s="110">
        <v>21.017697999999999</v>
      </c>
      <c r="E422" s="110">
        <v>0.21365998999999999</v>
      </c>
      <c r="F422" s="110">
        <v>5.8730002000000003E-2</v>
      </c>
      <c r="G422" s="110">
        <v>0.10298</v>
      </c>
      <c r="H422" s="110">
        <v>4.4249999999999998E-2</v>
      </c>
      <c r="I422" s="110">
        <v>9.9789914999999993</v>
      </c>
      <c r="J422" s="110">
        <v>2.5506096</v>
      </c>
      <c r="K422" s="110">
        <v>116.194</v>
      </c>
      <c r="L422" s="110">
        <v>0</v>
      </c>
      <c r="M422" s="110">
        <v>0</v>
      </c>
      <c r="N422" s="110">
        <v>0</v>
      </c>
      <c r="O422" s="110">
        <v>0</v>
      </c>
      <c r="P422" s="110">
        <v>0</v>
      </c>
      <c r="Q422" s="110">
        <v>0</v>
      </c>
      <c r="R422" s="110">
        <v>0</v>
      </c>
      <c r="S422" s="110">
        <v>0</v>
      </c>
      <c r="T422" s="110">
        <v>0</v>
      </c>
      <c r="U422" s="110">
        <v>0</v>
      </c>
      <c r="V422" s="110">
        <v>0</v>
      </c>
      <c r="W422" s="110">
        <v>0</v>
      </c>
    </row>
    <row r="423" spans="1:23" hidden="1">
      <c r="A423" s="110" t="str">
        <v>2547.TW</v>
      </c>
      <c r="B423" s="110">
        <v>-0.11</v>
      </c>
      <c r="C423" s="110">
        <v>0</v>
      </c>
      <c r="D423" s="110">
        <v>0</v>
      </c>
      <c r="E423" s="110">
        <v>-8.8000000000000003E-4</v>
      </c>
      <c r="F423" s="110">
        <v>1.1599999999999999E-2</v>
      </c>
      <c r="G423" s="110">
        <v>0.39062999999999998</v>
      </c>
      <c r="H423" s="110">
        <v>0.12856999999999999</v>
      </c>
      <c r="I423" s="110">
        <v>0</v>
      </c>
      <c r="J423" s="110">
        <v>0.81070750000000003</v>
      </c>
      <c r="K423" s="110">
        <v>8.8529999999999998</v>
      </c>
      <c r="L423" s="110">
        <v>0</v>
      </c>
      <c r="M423" s="110">
        <v>0</v>
      </c>
      <c r="N423" s="110">
        <v>0</v>
      </c>
      <c r="O423" s="110">
        <v>0</v>
      </c>
      <c r="P423" s="110">
        <v>0</v>
      </c>
      <c r="Q423" s="110">
        <v>0</v>
      </c>
      <c r="R423" s="110">
        <v>0</v>
      </c>
      <c r="S423" s="110">
        <v>0</v>
      </c>
      <c r="T423" s="110">
        <v>0</v>
      </c>
      <c r="U423" s="110">
        <v>0</v>
      </c>
      <c r="V423" s="110">
        <v>0</v>
      </c>
      <c r="W423" s="110">
        <v>0</v>
      </c>
    </row>
    <row r="424" spans="1:23" hidden="1">
      <c r="A424" s="110" t="str">
        <v>2548.TW</v>
      </c>
      <c r="B424" s="110">
        <v>8.33</v>
      </c>
      <c r="C424" s="110">
        <v>0</v>
      </c>
      <c r="D424" s="110">
        <v>15.3210125</v>
      </c>
      <c r="E424" s="110">
        <v>0.11848</v>
      </c>
      <c r="F424" s="110">
        <v>4.0900002999999997E-2</v>
      </c>
      <c r="G424" s="110">
        <v>0.31089001999999999</v>
      </c>
      <c r="H424" s="110">
        <v>-10.400359999999999</v>
      </c>
      <c r="I424" s="110">
        <v>18.907561999999999</v>
      </c>
      <c r="J424" s="110">
        <v>2.3536619999999999</v>
      </c>
      <c r="K424" s="110">
        <v>40.067</v>
      </c>
      <c r="L424" s="110">
        <v>0</v>
      </c>
      <c r="M424" s="110">
        <v>0</v>
      </c>
      <c r="N424" s="110">
        <v>0</v>
      </c>
      <c r="O424" s="110">
        <v>0</v>
      </c>
      <c r="P424" s="110">
        <v>0</v>
      </c>
      <c r="Q424" s="110">
        <v>0</v>
      </c>
      <c r="R424" s="110">
        <v>0</v>
      </c>
      <c r="S424" s="110">
        <v>0</v>
      </c>
      <c r="T424" s="110">
        <v>0</v>
      </c>
      <c r="U424" s="110">
        <v>0</v>
      </c>
      <c r="V424" s="110">
        <v>0</v>
      </c>
      <c r="W424" s="110">
        <v>0</v>
      </c>
    </row>
    <row r="425" spans="1:23" hidden="1">
      <c r="A425" s="110" t="str">
        <v>2597.TW</v>
      </c>
      <c r="B425" s="110">
        <v>11.14</v>
      </c>
      <c r="C425" s="110">
        <v>0.56699999999999995</v>
      </c>
      <c r="D425" s="110">
        <v>0</v>
      </c>
      <c r="E425" s="110">
        <v>0.25230999999999998</v>
      </c>
      <c r="F425" s="110">
        <v>6.9250000000000006E-2</v>
      </c>
      <c r="G425" s="110">
        <v>0.15506</v>
      </c>
      <c r="H425" s="110">
        <v>0.14850000999999999</v>
      </c>
      <c r="I425" s="110">
        <v>15.709156</v>
      </c>
      <c r="J425" s="110">
        <v>5.0031447</v>
      </c>
      <c r="K425" s="110">
        <v>120.748</v>
      </c>
      <c r="L425" s="110">
        <v>0</v>
      </c>
      <c r="M425" s="110">
        <v>0</v>
      </c>
      <c r="N425" s="110">
        <v>0</v>
      </c>
      <c r="O425" s="110">
        <v>0</v>
      </c>
      <c r="P425" s="110">
        <v>0</v>
      </c>
      <c r="Q425" s="110">
        <v>0</v>
      </c>
      <c r="R425" s="110">
        <v>0</v>
      </c>
      <c r="S425" s="110">
        <v>0</v>
      </c>
      <c r="T425" s="110">
        <v>0</v>
      </c>
      <c r="U425" s="110">
        <v>0</v>
      </c>
      <c r="V425" s="110">
        <v>0</v>
      </c>
      <c r="W425" s="110">
        <v>0</v>
      </c>
    </row>
    <row r="426" spans="1:23" hidden="1">
      <c r="A426" s="110" t="str">
        <v>2601.TW</v>
      </c>
      <c r="B426" s="110">
        <v>-2.17</v>
      </c>
      <c r="C426" s="110">
        <v>0</v>
      </c>
      <c r="D426" s="110">
        <v>0</v>
      </c>
      <c r="E426" s="110">
        <v>-0.21682999999999999</v>
      </c>
      <c r="F426" s="110">
        <v>-8.0900009999999994E-3</v>
      </c>
      <c r="G426" s="110">
        <v>0.64827000000000001</v>
      </c>
      <c r="H426" s="110">
        <v>6.5210000000000004E-2</v>
      </c>
      <c r="I426" s="110">
        <v>0</v>
      </c>
      <c r="J426" s="110">
        <v>0.76568020000000003</v>
      </c>
      <c r="K426" s="110">
        <v>6.306</v>
      </c>
      <c r="L426" s="110">
        <v>0</v>
      </c>
      <c r="M426" s="110">
        <v>0</v>
      </c>
      <c r="N426" s="110">
        <v>0</v>
      </c>
      <c r="O426" s="110">
        <v>0</v>
      </c>
      <c r="P426" s="110">
        <v>0</v>
      </c>
      <c r="Q426" s="110">
        <v>0</v>
      </c>
      <c r="R426" s="110">
        <v>0</v>
      </c>
      <c r="S426" s="110">
        <v>0</v>
      </c>
      <c r="T426" s="110">
        <v>0</v>
      </c>
      <c r="U426" s="110">
        <v>0</v>
      </c>
      <c r="V426" s="110">
        <v>0</v>
      </c>
      <c r="W426" s="110">
        <v>0</v>
      </c>
    </row>
    <row r="427" spans="1:23" hidden="1">
      <c r="A427" s="110" t="str">
        <v>2603.TW</v>
      </c>
      <c r="B427" s="110">
        <v>22.14</v>
      </c>
      <c r="C427" s="110">
        <v>1.5649999999999999</v>
      </c>
      <c r="D427" s="110">
        <v>21.569595</v>
      </c>
      <c r="E427" s="110">
        <v>9.5079999999999998E-2</v>
      </c>
      <c r="F427" s="110">
        <v>2.7720000000000002E-2</v>
      </c>
      <c r="G427" s="110">
        <v>0.18107999999999999</v>
      </c>
      <c r="H427" s="110">
        <v>0.16763</v>
      </c>
      <c r="I427" s="110">
        <v>9.8690160000000002</v>
      </c>
      <c r="J427" s="110">
        <v>0.99239239999999995</v>
      </c>
      <c r="K427" s="110">
        <v>140.75299999999999</v>
      </c>
      <c r="L427" s="110">
        <v>0</v>
      </c>
      <c r="M427" s="110">
        <v>0</v>
      </c>
      <c r="N427" s="110">
        <v>0</v>
      </c>
      <c r="O427" s="110">
        <v>0</v>
      </c>
      <c r="P427" s="110">
        <v>0</v>
      </c>
      <c r="Q427" s="110">
        <v>0</v>
      </c>
      <c r="R427" s="110">
        <v>0</v>
      </c>
      <c r="S427" s="110">
        <v>0</v>
      </c>
      <c r="T427" s="110">
        <v>0</v>
      </c>
      <c r="U427" s="110">
        <v>0</v>
      </c>
      <c r="V427" s="110">
        <v>0</v>
      </c>
      <c r="W427" s="110">
        <v>0</v>
      </c>
    </row>
    <row r="428" spans="1:23">
      <c r="A428" s="110" t="str">
        <v>2605.TW</v>
      </c>
      <c r="B428" s="110">
        <v>1.1299999999999999</v>
      </c>
      <c r="C428" s="110">
        <v>0</v>
      </c>
      <c r="D428" s="110">
        <v>15.862069</v>
      </c>
      <c r="E428" s="110">
        <v>4.4159996999999999E-2</v>
      </c>
      <c r="F428" s="110">
        <v>2.0230000000000001E-2</v>
      </c>
      <c r="G428" s="110">
        <v>0.23093</v>
      </c>
      <c r="H428" s="110">
        <v>0.27677000000000002</v>
      </c>
      <c r="I428" s="110">
        <v>28.495577000000001</v>
      </c>
      <c r="J428" s="110">
        <v>1.142695</v>
      </c>
      <c r="K428" s="110">
        <v>7.4809999999999999</v>
      </c>
      <c r="L428" s="110">
        <v>0</v>
      </c>
      <c r="M428" s="110">
        <v>0</v>
      </c>
      <c r="N428" s="110">
        <v>0</v>
      </c>
      <c r="O428" s="110">
        <v>0</v>
      </c>
      <c r="P428" s="110">
        <v>0</v>
      </c>
      <c r="Q428" s="110">
        <v>0</v>
      </c>
      <c r="R428" s="110">
        <v>0</v>
      </c>
      <c r="S428" s="110">
        <v>0</v>
      </c>
      <c r="T428" s="110">
        <v>0</v>
      </c>
      <c r="U428" s="110">
        <v>0</v>
      </c>
      <c r="V428" s="110">
        <v>0</v>
      </c>
      <c r="W428" s="110">
        <v>0</v>
      </c>
    </row>
    <row r="429" spans="1:23" hidden="1">
      <c r="A429" s="110" t="str">
        <v>2606.TW</v>
      </c>
      <c r="B429" s="110">
        <v>3.82</v>
      </c>
      <c r="C429" s="110">
        <v>0.871</v>
      </c>
      <c r="D429" s="110">
        <v>15.251256</v>
      </c>
      <c r="E429" s="110">
        <v>0.08</v>
      </c>
      <c r="F429" s="110">
        <v>2.155E-2</v>
      </c>
      <c r="G429" s="110">
        <v>0.23527001</v>
      </c>
      <c r="H429" s="110">
        <v>0.24379998</v>
      </c>
      <c r="I429" s="110">
        <v>15.890053</v>
      </c>
      <c r="J429" s="110">
        <v>1.5221807999999999</v>
      </c>
      <c r="K429" s="110">
        <v>17.010999999999999</v>
      </c>
      <c r="L429" s="110">
        <v>0</v>
      </c>
      <c r="M429" s="110">
        <v>0</v>
      </c>
      <c r="N429" s="110">
        <v>0</v>
      </c>
      <c r="O429" s="110">
        <v>0</v>
      </c>
      <c r="P429" s="110">
        <v>0</v>
      </c>
      <c r="Q429" s="110">
        <v>0</v>
      </c>
      <c r="R429" s="110">
        <v>0</v>
      </c>
      <c r="S429" s="110">
        <v>0</v>
      </c>
      <c r="T429" s="110">
        <v>0</v>
      </c>
      <c r="U429" s="110">
        <v>0</v>
      </c>
      <c r="V429" s="110">
        <v>0</v>
      </c>
      <c r="W429" s="110">
        <v>0</v>
      </c>
    </row>
    <row r="430" spans="1:23">
      <c r="A430" s="110" t="str">
        <v>2607.TW</v>
      </c>
      <c r="B430" s="110">
        <v>2.66</v>
      </c>
      <c r="C430" s="110">
        <v>0.625</v>
      </c>
      <c r="D430" s="110">
        <v>0</v>
      </c>
      <c r="E430" s="110">
        <v>9.182999E-2</v>
      </c>
      <c r="F430" s="110">
        <v>3.8120000000000001E-2</v>
      </c>
      <c r="G430" s="110">
        <v>0.24962999</v>
      </c>
      <c r="H430" s="110">
        <v>0.16016</v>
      </c>
      <c r="I430" s="110">
        <v>12.800751</v>
      </c>
      <c r="J430" s="110">
        <v>1.1509988</v>
      </c>
      <c r="K430" s="110">
        <v>15.363</v>
      </c>
      <c r="L430" s="110">
        <v>0</v>
      </c>
      <c r="M430" s="110">
        <v>0</v>
      </c>
      <c r="N430" s="110">
        <v>0</v>
      </c>
      <c r="O430" s="110">
        <v>0</v>
      </c>
      <c r="P430" s="110">
        <v>0</v>
      </c>
      <c r="Q430" s="110">
        <v>0</v>
      </c>
      <c r="R430" s="110">
        <v>0</v>
      </c>
      <c r="S430" s="110">
        <v>0</v>
      </c>
      <c r="T430" s="110">
        <v>0</v>
      </c>
      <c r="U430" s="110">
        <v>0</v>
      </c>
      <c r="V430" s="110">
        <v>0</v>
      </c>
      <c r="W430" s="110">
        <v>0</v>
      </c>
    </row>
    <row r="431" spans="1:23" hidden="1">
      <c r="A431" s="110" t="str">
        <v>2608.TW</v>
      </c>
      <c r="B431" s="110">
        <v>3.65</v>
      </c>
      <c r="C431" s="110">
        <v>0.50800000000000001</v>
      </c>
      <c r="D431" s="110">
        <v>19.372198000000001</v>
      </c>
      <c r="E431" s="110">
        <v>0.14534000999999999</v>
      </c>
      <c r="F431" s="110">
        <v>3.8949999999999999E-2</v>
      </c>
      <c r="G431" s="110">
        <v>0.18176001</v>
      </c>
      <c r="H431" s="110">
        <v>0.13517000000000001</v>
      </c>
      <c r="I431" s="110">
        <v>11.835616</v>
      </c>
      <c r="J431" s="110">
        <v>1.625894</v>
      </c>
      <c r="K431" s="110">
        <v>25.765999999999998</v>
      </c>
      <c r="L431" s="110">
        <v>0</v>
      </c>
      <c r="M431" s="110">
        <v>0</v>
      </c>
      <c r="N431" s="110">
        <v>0</v>
      </c>
      <c r="O431" s="110">
        <v>0</v>
      </c>
      <c r="P431" s="110">
        <v>0</v>
      </c>
      <c r="Q431" s="110">
        <v>0</v>
      </c>
      <c r="R431" s="110">
        <v>0</v>
      </c>
      <c r="S431" s="110">
        <v>0</v>
      </c>
      <c r="T431" s="110">
        <v>0</v>
      </c>
      <c r="U431" s="110">
        <v>0</v>
      </c>
      <c r="V431" s="110">
        <v>0</v>
      </c>
      <c r="W431" s="110">
        <v>0</v>
      </c>
    </row>
    <row r="432" spans="1:23" hidden="1">
      <c r="A432" s="110" t="str">
        <v>2609.TW</v>
      </c>
      <c r="B432" s="110">
        <v>3.08</v>
      </c>
      <c r="C432" s="110">
        <v>1.667</v>
      </c>
      <c r="D432" s="110">
        <v>57.194243999999998</v>
      </c>
      <c r="E432" s="110">
        <v>3.4730002000000003E-2</v>
      </c>
      <c r="F432" s="110">
        <v>6.3800000000000003E-3</v>
      </c>
      <c r="G432" s="110">
        <v>8.7519996000000003E-2</v>
      </c>
      <c r="H432" s="110">
        <v>0.17889999000000001</v>
      </c>
      <c r="I432" s="110">
        <v>25.811689999999999</v>
      </c>
      <c r="J432" s="110">
        <v>0.95727779999999996</v>
      </c>
      <c r="K432" s="110">
        <v>42.23</v>
      </c>
      <c r="L432" s="110">
        <v>0</v>
      </c>
      <c r="M432" s="110">
        <v>0</v>
      </c>
      <c r="N432" s="110">
        <v>0</v>
      </c>
      <c r="O432" s="110">
        <v>0</v>
      </c>
      <c r="P432" s="110">
        <v>0</v>
      </c>
      <c r="Q432" s="110">
        <v>0</v>
      </c>
      <c r="R432" s="110">
        <v>0</v>
      </c>
      <c r="S432" s="110">
        <v>0</v>
      </c>
      <c r="T432" s="110">
        <v>0</v>
      </c>
      <c r="U432" s="110">
        <v>0</v>
      </c>
      <c r="V432" s="110">
        <v>0</v>
      </c>
      <c r="W432" s="110">
        <v>0</v>
      </c>
    </row>
    <row r="433" spans="1:23" hidden="1">
      <c r="A433" s="110" t="str">
        <v>2610.TW</v>
      </c>
      <c r="B433" s="110">
        <v>1.4</v>
      </c>
      <c r="C433" s="110">
        <v>0.73799999999999999</v>
      </c>
      <c r="D433" s="110">
        <v>26.781609</v>
      </c>
      <c r="E433" s="110">
        <v>0.12271</v>
      </c>
      <c r="F433" s="110">
        <v>2.5669999999999998E-2</v>
      </c>
      <c r="G433" s="110">
        <v>0.13748999000000001</v>
      </c>
      <c r="H433" s="110">
        <v>7.9189999999999997E-2</v>
      </c>
      <c r="I433" s="110">
        <v>16.642856999999999</v>
      </c>
      <c r="J433" s="110">
        <v>1.8235891</v>
      </c>
      <c r="K433" s="110">
        <v>31.565999999999999</v>
      </c>
      <c r="L433" s="110">
        <v>0</v>
      </c>
      <c r="M433" s="110">
        <v>0</v>
      </c>
      <c r="N433" s="110">
        <v>0</v>
      </c>
      <c r="O433" s="110">
        <v>0</v>
      </c>
      <c r="P433" s="110">
        <v>0</v>
      </c>
      <c r="Q433" s="110">
        <v>0</v>
      </c>
      <c r="R433" s="110">
        <v>0</v>
      </c>
      <c r="S433" s="110">
        <v>0</v>
      </c>
      <c r="T433" s="110">
        <v>0</v>
      </c>
      <c r="U433" s="110">
        <v>0</v>
      </c>
      <c r="V433" s="110">
        <v>0</v>
      </c>
      <c r="W433" s="110">
        <v>0</v>
      </c>
    </row>
    <row r="434" spans="1:23">
      <c r="A434" s="110" t="str">
        <v>2611.TW</v>
      </c>
      <c r="B434" s="110">
        <v>3.56</v>
      </c>
      <c r="C434" s="110">
        <v>1.0149999999999999</v>
      </c>
      <c r="D434" s="110">
        <v>0</v>
      </c>
      <c r="E434" s="110">
        <v>0.15986</v>
      </c>
      <c r="F434" s="110">
        <v>-7.9399999999999991E-3</v>
      </c>
      <c r="G434" s="110">
        <v>0.23630999999999999</v>
      </c>
      <c r="H434" s="110">
        <v>-0.101239994</v>
      </c>
      <c r="I434" s="110">
        <v>9.0449439999999992</v>
      </c>
      <c r="J434" s="110">
        <v>2.0278356</v>
      </c>
      <c r="K434" s="110">
        <v>3.266</v>
      </c>
      <c r="L434" s="110">
        <v>0</v>
      </c>
      <c r="M434" s="110">
        <v>0</v>
      </c>
      <c r="N434" s="110">
        <v>0</v>
      </c>
      <c r="O434" s="110">
        <v>0</v>
      </c>
      <c r="P434" s="110">
        <v>0</v>
      </c>
      <c r="Q434" s="110">
        <v>0</v>
      </c>
      <c r="R434" s="110">
        <v>0</v>
      </c>
      <c r="S434" s="110">
        <v>0</v>
      </c>
      <c r="T434" s="110">
        <v>0</v>
      </c>
      <c r="U434" s="110">
        <v>0</v>
      </c>
      <c r="V434" s="110">
        <v>0</v>
      </c>
      <c r="W434" s="110">
        <v>0</v>
      </c>
    </row>
    <row r="435" spans="1:23" hidden="1">
      <c r="A435" s="110" t="str">
        <v>2612.TW</v>
      </c>
      <c r="B435" s="110">
        <v>1.43</v>
      </c>
      <c r="C435" s="110">
        <v>1.036</v>
      </c>
      <c r="D435" s="110">
        <v>13.082902000000001</v>
      </c>
      <c r="E435" s="110">
        <v>2.7799999999999998E-2</v>
      </c>
      <c r="F435" s="110">
        <v>1.0670001E-2</v>
      </c>
      <c r="G435" s="110">
        <v>0.21354999999999999</v>
      </c>
      <c r="H435" s="110">
        <v>0.11461</v>
      </c>
      <c r="I435" s="110">
        <v>35.314686000000002</v>
      </c>
      <c r="J435" s="110">
        <v>0.86089329999999997</v>
      </c>
      <c r="K435" s="110">
        <v>20.329999999999998</v>
      </c>
      <c r="L435" s="110">
        <v>0</v>
      </c>
      <c r="M435" s="110">
        <v>0</v>
      </c>
      <c r="N435" s="110">
        <v>0</v>
      </c>
      <c r="O435" s="110">
        <v>0</v>
      </c>
      <c r="P435" s="110">
        <v>0</v>
      </c>
      <c r="Q435" s="110">
        <v>0</v>
      </c>
      <c r="R435" s="110">
        <v>0</v>
      </c>
      <c r="S435" s="110">
        <v>0</v>
      </c>
      <c r="T435" s="110">
        <v>0</v>
      </c>
      <c r="U435" s="110">
        <v>0</v>
      </c>
      <c r="V435" s="110">
        <v>0</v>
      </c>
      <c r="W435" s="110">
        <v>0</v>
      </c>
    </row>
    <row r="436" spans="1:23" hidden="1">
      <c r="A436" s="110" t="str">
        <v>2613.TW</v>
      </c>
      <c r="B436" s="110">
        <v>1.0900000000000001</v>
      </c>
      <c r="C436" s="110">
        <v>0</v>
      </c>
      <c r="D436" s="110">
        <v>0</v>
      </c>
      <c r="E436" s="110">
        <v>4.9820000000000003E-2</v>
      </c>
      <c r="F436" s="110">
        <v>1.8540000000000001E-2</v>
      </c>
      <c r="G436" s="110">
        <v>0.15720001</v>
      </c>
      <c r="H436" s="110">
        <v>7.8439995999999998E-2</v>
      </c>
      <c r="I436" s="110">
        <v>35.091743000000001</v>
      </c>
      <c r="J436" s="110">
        <v>1.6886672</v>
      </c>
      <c r="K436" s="110">
        <v>23.343</v>
      </c>
      <c r="L436" s="110">
        <v>0</v>
      </c>
      <c r="M436" s="110">
        <v>0</v>
      </c>
      <c r="N436" s="110">
        <v>0</v>
      </c>
      <c r="O436" s="110">
        <v>0</v>
      </c>
      <c r="P436" s="110">
        <v>0</v>
      </c>
      <c r="Q436" s="110">
        <v>0</v>
      </c>
      <c r="R436" s="110">
        <v>0</v>
      </c>
      <c r="S436" s="110">
        <v>0</v>
      </c>
      <c r="T436" s="110">
        <v>0</v>
      </c>
      <c r="U436" s="110">
        <v>0</v>
      </c>
      <c r="V436" s="110">
        <v>0</v>
      </c>
      <c r="W436" s="110">
        <v>0</v>
      </c>
    </row>
    <row r="437" spans="1:23" hidden="1">
      <c r="A437" s="110" t="str">
        <v>2614.TW</v>
      </c>
      <c r="B437" s="110">
        <v>-1.06</v>
      </c>
      <c r="C437" s="110">
        <v>0</v>
      </c>
      <c r="D437" s="110">
        <v>0</v>
      </c>
      <c r="E437" s="110">
        <v>-9.2730000000000007E-2</v>
      </c>
      <c r="F437" s="110">
        <v>1.8699999999999999E-3</v>
      </c>
      <c r="G437" s="110">
        <v>0.30103000000000002</v>
      </c>
      <c r="H437" s="110">
        <v>6.4820000000000003E-2</v>
      </c>
      <c r="I437" s="110">
        <v>0</v>
      </c>
      <c r="J437" s="110">
        <v>2.0422327999999998</v>
      </c>
      <c r="K437" s="110">
        <v>19.175000000000001</v>
      </c>
      <c r="L437" s="110">
        <v>0</v>
      </c>
      <c r="M437" s="110">
        <v>0</v>
      </c>
      <c r="N437" s="110">
        <v>0</v>
      </c>
      <c r="O437" s="110">
        <v>0</v>
      </c>
      <c r="P437" s="110">
        <v>0</v>
      </c>
      <c r="Q437" s="110">
        <v>0</v>
      </c>
      <c r="R437" s="110">
        <v>0</v>
      </c>
      <c r="S437" s="110">
        <v>0</v>
      </c>
      <c r="T437" s="110">
        <v>0</v>
      </c>
      <c r="U437" s="110">
        <v>0</v>
      </c>
      <c r="V437" s="110">
        <v>0</v>
      </c>
      <c r="W437" s="110">
        <v>0</v>
      </c>
    </row>
    <row r="438" spans="1:23" hidden="1">
      <c r="A438" s="110" t="str">
        <v>2615.TW</v>
      </c>
      <c r="B438" s="110">
        <v>0.33</v>
      </c>
      <c r="C438" s="110">
        <v>1.4219999999999999</v>
      </c>
      <c r="D438" s="110">
        <v>138.09524999999999</v>
      </c>
      <c r="E438" s="110">
        <v>4.3400000000000001E-3</v>
      </c>
      <c r="F438" s="110">
        <v>-4.8799999999999998E-3</v>
      </c>
      <c r="G438" s="110">
        <v>3.6510002E-2</v>
      </c>
      <c r="H438" s="110">
        <v>7.1410000000000001E-2</v>
      </c>
      <c r="I438" s="110">
        <v>263.63634999999999</v>
      </c>
      <c r="J438" s="110">
        <v>1.1211918999999999</v>
      </c>
      <c r="K438" s="110">
        <v>36.448</v>
      </c>
      <c r="L438" s="110">
        <v>0</v>
      </c>
      <c r="M438" s="110">
        <v>0</v>
      </c>
      <c r="N438" s="110">
        <v>0</v>
      </c>
      <c r="O438" s="110">
        <v>0</v>
      </c>
      <c r="P438" s="110">
        <v>0</v>
      </c>
      <c r="Q438" s="110">
        <v>0</v>
      </c>
      <c r="R438" s="110">
        <v>0</v>
      </c>
      <c r="S438" s="110">
        <v>0</v>
      </c>
      <c r="T438" s="110">
        <v>0</v>
      </c>
      <c r="U438" s="110">
        <v>0</v>
      </c>
      <c r="V438" s="110">
        <v>0</v>
      </c>
      <c r="W438" s="110">
        <v>0</v>
      </c>
    </row>
    <row r="439" spans="1:23" hidden="1">
      <c r="A439" s="110" t="str">
        <v>2616.TW</v>
      </c>
      <c r="B439" s="110">
        <v>0.26</v>
      </c>
      <c r="C439" s="110">
        <v>0.14399999999999999</v>
      </c>
      <c r="D439" s="110">
        <v>0</v>
      </c>
      <c r="E439" s="110">
        <v>1.6379999999999999E-2</v>
      </c>
      <c r="F439" s="110">
        <v>-2.15E-3</v>
      </c>
      <c r="G439" s="110">
        <v>7.4219999999999994E-2</v>
      </c>
      <c r="H439" s="110">
        <v>-8.77E-3</v>
      </c>
      <c r="I439" s="110">
        <v>99.230770000000007</v>
      </c>
      <c r="J439" s="110">
        <v>0.71768330000000002</v>
      </c>
      <c r="K439" s="110">
        <v>120.828</v>
      </c>
      <c r="L439" s="110">
        <v>0</v>
      </c>
      <c r="M439" s="110">
        <v>0</v>
      </c>
      <c r="N439" s="110">
        <v>0</v>
      </c>
      <c r="O439" s="110">
        <v>0</v>
      </c>
      <c r="P439" s="110">
        <v>0</v>
      </c>
      <c r="Q439" s="110">
        <v>0</v>
      </c>
      <c r="R439" s="110">
        <v>0</v>
      </c>
      <c r="S439" s="110">
        <v>0</v>
      </c>
      <c r="T439" s="110">
        <v>0</v>
      </c>
      <c r="U439" s="110">
        <v>0</v>
      </c>
      <c r="V439" s="110">
        <v>0</v>
      </c>
      <c r="W439" s="110">
        <v>0</v>
      </c>
    </row>
    <row r="440" spans="1:23" hidden="1">
      <c r="A440" s="110" t="str">
        <v>2617.TW</v>
      </c>
      <c r="B440" s="110">
        <v>4.45</v>
      </c>
      <c r="C440" s="110">
        <v>0</v>
      </c>
      <c r="D440" s="110">
        <v>12.190476</v>
      </c>
      <c r="E440" s="110">
        <v>0.11512999</v>
      </c>
      <c r="F440" s="110">
        <v>3.4630000000000001E-2</v>
      </c>
      <c r="G440" s="110">
        <v>0.38501999999999997</v>
      </c>
      <c r="H440" s="110">
        <v>0.38336999999999999</v>
      </c>
      <c r="I440" s="110">
        <v>8.6292139999999993</v>
      </c>
      <c r="J440" s="110">
        <v>0.96830320000000003</v>
      </c>
      <c r="K440" s="110">
        <v>9.8010000000000002</v>
      </c>
      <c r="L440" s="110">
        <v>0</v>
      </c>
      <c r="M440" s="110">
        <v>0</v>
      </c>
      <c r="N440" s="110">
        <v>0</v>
      </c>
      <c r="O440" s="110">
        <v>0</v>
      </c>
      <c r="P440" s="110">
        <v>0</v>
      </c>
      <c r="Q440" s="110">
        <v>0</v>
      </c>
      <c r="R440" s="110">
        <v>0</v>
      </c>
      <c r="S440" s="110">
        <v>0</v>
      </c>
      <c r="T440" s="110">
        <v>0</v>
      </c>
      <c r="U440" s="110">
        <v>0</v>
      </c>
      <c r="V440" s="110">
        <v>0</v>
      </c>
      <c r="W440" s="110">
        <v>0</v>
      </c>
    </row>
    <row r="441" spans="1:23" hidden="1">
      <c r="A441" s="110" t="str">
        <v>2618.TW</v>
      </c>
      <c r="B441" s="110">
        <v>4.03</v>
      </c>
      <c r="C441" s="110">
        <v>0.91600000000000004</v>
      </c>
      <c r="D441" s="110">
        <v>14.215687000000001</v>
      </c>
      <c r="E441" s="110">
        <v>0.22591998999999999</v>
      </c>
      <c r="F441" s="110">
        <v>5.6230000000000002E-2</v>
      </c>
      <c r="G441" s="110">
        <v>0.21393000000000001</v>
      </c>
      <c r="H441" s="110">
        <v>0.12817999999999999</v>
      </c>
      <c r="I441" s="110">
        <v>8.9950369999999999</v>
      </c>
      <c r="J441" s="110">
        <v>1.9572377000000001</v>
      </c>
      <c r="K441" s="110">
        <v>38.558999999999997</v>
      </c>
      <c r="L441" s="110">
        <v>0</v>
      </c>
      <c r="M441" s="110">
        <v>0</v>
      </c>
      <c r="N441" s="110">
        <v>0</v>
      </c>
      <c r="O441" s="110">
        <v>0</v>
      </c>
      <c r="P441" s="110">
        <v>0</v>
      </c>
      <c r="Q441" s="110">
        <v>0</v>
      </c>
      <c r="R441" s="110">
        <v>0</v>
      </c>
      <c r="S441" s="110">
        <v>0</v>
      </c>
      <c r="T441" s="110">
        <v>0</v>
      </c>
      <c r="U441" s="110">
        <v>0</v>
      </c>
      <c r="V441" s="110">
        <v>0</v>
      </c>
      <c r="W441" s="110">
        <v>0</v>
      </c>
    </row>
    <row r="442" spans="1:23" hidden="1">
      <c r="A442" s="110" t="str">
        <v>2630.TW</v>
      </c>
      <c r="B442" s="110">
        <v>0.17</v>
      </c>
      <c r="C442" s="110">
        <v>0.64</v>
      </c>
      <c r="D442" s="110">
        <v>60.797103999999997</v>
      </c>
      <c r="E442" s="110">
        <v>3.5529999999999999E-2</v>
      </c>
      <c r="F442" s="110">
        <v>1.523E-2</v>
      </c>
      <c r="G442" s="110">
        <v>7.6109999999999997E-2</v>
      </c>
      <c r="H442" s="110">
        <v>4.1770000000000002E-2</v>
      </c>
      <c r="I442" s="110">
        <v>246.76471000000001</v>
      </c>
      <c r="J442" s="110">
        <v>2.6648456999999999</v>
      </c>
      <c r="K442" s="110">
        <v>24.518999999999998</v>
      </c>
      <c r="L442" s="110">
        <v>0</v>
      </c>
      <c r="M442" s="110">
        <v>0</v>
      </c>
      <c r="N442" s="110">
        <v>0</v>
      </c>
      <c r="O442" s="110">
        <v>0</v>
      </c>
      <c r="P442" s="110">
        <v>0</v>
      </c>
      <c r="Q442" s="110">
        <v>0</v>
      </c>
      <c r="R442" s="110">
        <v>0</v>
      </c>
      <c r="S442" s="110">
        <v>0</v>
      </c>
      <c r="T442" s="110">
        <v>0</v>
      </c>
      <c r="U442" s="110">
        <v>0</v>
      </c>
      <c r="V442" s="110">
        <v>0</v>
      </c>
      <c r="W442" s="110">
        <v>0</v>
      </c>
    </row>
    <row r="443" spans="1:23" hidden="1">
      <c r="A443" s="110" t="str">
        <v>2633.TW</v>
      </c>
      <c r="B443" s="110">
        <v>1.39</v>
      </c>
      <c r="C443" s="110">
        <v>0.28100000000000003</v>
      </c>
      <c r="D443" s="110">
        <v>25.862069999999999</v>
      </c>
      <c r="E443" s="110">
        <v>0.10927000000000001</v>
      </c>
      <c r="F443" s="110">
        <v>3.2919999999999998E-2</v>
      </c>
      <c r="G443" s="110">
        <v>0.44779997999999999</v>
      </c>
      <c r="H443" s="110">
        <v>0.44002997999999999</v>
      </c>
      <c r="I443" s="110">
        <v>21.582733000000001</v>
      </c>
      <c r="J443" s="110">
        <v>2.2990267000000002</v>
      </c>
      <c r="K443" s="110">
        <v>9.0690000000000008</v>
      </c>
      <c r="L443" s="110">
        <v>0</v>
      </c>
      <c r="M443" s="110">
        <v>0</v>
      </c>
      <c r="N443" s="110">
        <v>0</v>
      </c>
      <c r="O443" s="110">
        <v>0</v>
      </c>
      <c r="P443" s="110">
        <v>0</v>
      </c>
      <c r="Q443" s="110">
        <v>0</v>
      </c>
      <c r="R443" s="110">
        <v>0</v>
      </c>
      <c r="S443" s="110">
        <v>0</v>
      </c>
      <c r="T443" s="110">
        <v>0</v>
      </c>
      <c r="U443" s="110">
        <v>0</v>
      </c>
      <c r="V443" s="110">
        <v>0</v>
      </c>
      <c r="W443" s="110">
        <v>0</v>
      </c>
    </row>
    <row r="444" spans="1:23" hidden="1">
      <c r="A444" s="110" t="str">
        <v>2634.TW</v>
      </c>
      <c r="B444" s="110">
        <v>2.63</v>
      </c>
      <c r="C444" s="110">
        <v>0</v>
      </c>
      <c r="D444" s="110">
        <v>15.783476</v>
      </c>
      <c r="E444" s="110">
        <v>0.14482</v>
      </c>
      <c r="F444" s="110">
        <v>4.0849999999999997E-2</v>
      </c>
      <c r="G444" s="110">
        <v>0.11359999</v>
      </c>
      <c r="H444" s="110">
        <v>7.2680004000000006E-2</v>
      </c>
      <c r="I444" s="110">
        <v>21.064637999999999</v>
      </c>
      <c r="J444" s="110">
        <v>2.9177860999999998</v>
      </c>
      <c r="K444" s="110">
        <v>42.09</v>
      </c>
      <c r="L444" s="110">
        <v>0</v>
      </c>
      <c r="M444" s="110">
        <v>0</v>
      </c>
      <c r="N444" s="110">
        <v>0</v>
      </c>
      <c r="O444" s="110">
        <v>0</v>
      </c>
      <c r="P444" s="110">
        <v>0</v>
      </c>
      <c r="Q444" s="110">
        <v>0</v>
      </c>
      <c r="R444" s="110">
        <v>0</v>
      </c>
      <c r="S444" s="110">
        <v>0</v>
      </c>
      <c r="T444" s="110">
        <v>0</v>
      </c>
      <c r="U444" s="110">
        <v>0</v>
      </c>
      <c r="V444" s="110">
        <v>0</v>
      </c>
      <c r="W444" s="110">
        <v>0</v>
      </c>
    </row>
    <row r="445" spans="1:23">
      <c r="A445" s="110" t="str">
        <v>2636.TW</v>
      </c>
      <c r="B445" s="110">
        <v>10.58</v>
      </c>
      <c r="C445" s="110">
        <v>1.131</v>
      </c>
      <c r="D445" s="110">
        <v>11.867906</v>
      </c>
      <c r="E445" s="110">
        <v>0.17242001000000001</v>
      </c>
      <c r="F445" s="110">
        <v>3.2479998000000003E-2</v>
      </c>
      <c r="G445" s="110">
        <v>0.19954</v>
      </c>
      <c r="H445" s="110">
        <v>6.0300003999999997E-2</v>
      </c>
      <c r="I445" s="110">
        <v>10.869565</v>
      </c>
      <c r="J445" s="110">
        <v>1.8274564</v>
      </c>
      <c r="K445" s="110">
        <v>106.755</v>
      </c>
      <c r="L445" s="110">
        <v>0</v>
      </c>
      <c r="M445" s="110">
        <v>0</v>
      </c>
      <c r="N445" s="110">
        <v>0</v>
      </c>
      <c r="O445" s="110">
        <v>0</v>
      </c>
      <c r="P445" s="110">
        <v>0</v>
      </c>
      <c r="Q445" s="110">
        <v>0</v>
      </c>
      <c r="R445" s="110">
        <v>0</v>
      </c>
      <c r="S445" s="110">
        <v>0</v>
      </c>
      <c r="T445" s="110">
        <v>0</v>
      </c>
      <c r="U445" s="110">
        <v>0</v>
      </c>
      <c r="V445" s="110">
        <v>0</v>
      </c>
      <c r="W445" s="110">
        <v>0</v>
      </c>
    </row>
    <row r="446" spans="1:23">
      <c r="A446" s="110" t="str">
        <v>2637.TW</v>
      </c>
      <c r="B446" s="110">
        <v>4.1900000000000004</v>
      </c>
      <c r="C446" s="110">
        <v>0.97699999999999998</v>
      </c>
      <c r="D446" s="110">
        <v>9.8692810000000009</v>
      </c>
      <c r="E446" s="110">
        <v>0.102819994</v>
      </c>
      <c r="F446" s="110">
        <v>3.1070001E-2</v>
      </c>
      <c r="G446" s="110">
        <v>0.26235999999999998</v>
      </c>
      <c r="H446" s="110">
        <v>0.30819999999999997</v>
      </c>
      <c r="I446" s="110">
        <v>18.019093000000002</v>
      </c>
      <c r="J446" s="110">
        <v>37.228794000000001</v>
      </c>
      <c r="K446" s="110">
        <v>0.77300000000000002</v>
      </c>
      <c r="L446" s="110">
        <v>0</v>
      </c>
      <c r="M446" s="110">
        <v>0</v>
      </c>
      <c r="N446" s="110">
        <v>0</v>
      </c>
      <c r="O446" s="110">
        <v>0</v>
      </c>
      <c r="P446" s="110">
        <v>0</v>
      </c>
      <c r="Q446" s="110">
        <v>0</v>
      </c>
      <c r="R446" s="110">
        <v>0</v>
      </c>
      <c r="S446" s="110">
        <v>0</v>
      </c>
      <c r="T446" s="110">
        <v>0</v>
      </c>
      <c r="U446" s="110">
        <v>0</v>
      </c>
      <c r="V446" s="110">
        <v>0</v>
      </c>
      <c r="W446" s="110">
        <v>0</v>
      </c>
    </row>
    <row r="447" spans="1:23" hidden="1">
      <c r="A447" s="110" t="str">
        <v>2642.TW</v>
      </c>
      <c r="B447" s="110">
        <v>1.1299999999999999</v>
      </c>
      <c r="C447" s="110">
        <v>0</v>
      </c>
      <c r="D447" s="110">
        <v>53.75</v>
      </c>
      <c r="E447" s="110">
        <v>4.5969999999999997E-2</v>
      </c>
      <c r="F447" s="110">
        <v>1.6799999999999999E-2</v>
      </c>
      <c r="G447" s="110">
        <v>0.13552</v>
      </c>
      <c r="H447" s="110">
        <v>1.883E-2</v>
      </c>
      <c r="I447" s="110">
        <v>34.247787000000002</v>
      </c>
      <c r="J447" s="110">
        <v>1.6825356</v>
      </c>
      <c r="K447" s="110">
        <v>41.902000000000001</v>
      </c>
      <c r="L447" s="110">
        <v>0</v>
      </c>
      <c r="M447" s="110">
        <v>0</v>
      </c>
      <c r="N447" s="110">
        <v>0</v>
      </c>
      <c r="O447" s="110">
        <v>0</v>
      </c>
      <c r="P447" s="110">
        <v>0</v>
      </c>
      <c r="Q447" s="110">
        <v>0</v>
      </c>
      <c r="R447" s="110">
        <v>0</v>
      </c>
      <c r="S447" s="110">
        <v>0</v>
      </c>
      <c r="T447" s="110">
        <v>0</v>
      </c>
      <c r="U447" s="110">
        <v>0</v>
      </c>
      <c r="V447" s="110">
        <v>0</v>
      </c>
      <c r="W447" s="110">
        <v>0</v>
      </c>
    </row>
    <row r="448" spans="1:23">
      <c r="A448" s="110" t="str">
        <v>2645.TW</v>
      </c>
      <c r="B448" s="110">
        <v>5.4</v>
      </c>
      <c r="C448" s="110">
        <v>0.25800000000000001</v>
      </c>
      <c r="D448" s="110">
        <v>19.385964999999999</v>
      </c>
      <c r="E448" s="110">
        <v>0.15357999999999999</v>
      </c>
      <c r="F448" s="110">
        <v>5.3540003000000003E-2</v>
      </c>
      <c r="G448" s="110">
        <v>0.17860999999999999</v>
      </c>
      <c r="H448" s="110">
        <v>0.10657999999999999</v>
      </c>
      <c r="I448" s="110">
        <v>20.462962999999998</v>
      </c>
      <c r="J448" s="110">
        <v>3.1939185000000001</v>
      </c>
      <c r="K448" s="110">
        <v>39.895000000000003</v>
      </c>
      <c r="L448" s="110">
        <v>0</v>
      </c>
      <c r="M448" s="110">
        <v>0</v>
      </c>
      <c r="N448" s="110">
        <v>0</v>
      </c>
      <c r="O448" s="110">
        <v>0</v>
      </c>
      <c r="P448" s="110">
        <v>0</v>
      </c>
      <c r="Q448" s="110">
        <v>0</v>
      </c>
      <c r="R448" s="110">
        <v>0</v>
      </c>
      <c r="S448" s="110">
        <v>0</v>
      </c>
      <c r="T448" s="110">
        <v>0</v>
      </c>
      <c r="U448" s="110">
        <v>0</v>
      </c>
      <c r="V448" s="110">
        <v>0</v>
      </c>
      <c r="W448" s="110">
        <v>0</v>
      </c>
    </row>
    <row r="449" spans="1:23" hidden="1">
      <c r="A449" s="110" t="str">
        <v>2701.TW</v>
      </c>
      <c r="B449" s="110">
        <v>0.54</v>
      </c>
      <c r="C449" s="110">
        <v>0.25800000000000001</v>
      </c>
      <c r="D449" s="110">
        <v>0</v>
      </c>
      <c r="E449" s="110">
        <v>2.9289998000000001E-2</v>
      </c>
      <c r="F449" s="110">
        <v>1.43099995E-2</v>
      </c>
      <c r="G449" s="110">
        <v>0.77629000000000004</v>
      </c>
      <c r="H449" s="110">
        <v>0.60719999999999996</v>
      </c>
      <c r="I449" s="110">
        <v>25.277777</v>
      </c>
      <c r="J449" s="110">
        <v>0.74136429999999998</v>
      </c>
      <c r="K449" s="110">
        <v>0.76600000000000001</v>
      </c>
      <c r="L449" s="110">
        <v>0</v>
      </c>
      <c r="M449" s="110">
        <v>0</v>
      </c>
      <c r="N449" s="110">
        <v>0</v>
      </c>
      <c r="O449" s="110">
        <v>0</v>
      </c>
      <c r="P449" s="110">
        <v>0</v>
      </c>
      <c r="Q449" s="110">
        <v>0</v>
      </c>
      <c r="R449" s="110">
        <v>0</v>
      </c>
      <c r="S449" s="110">
        <v>0</v>
      </c>
      <c r="T449" s="110">
        <v>0</v>
      </c>
      <c r="U449" s="110">
        <v>0</v>
      </c>
      <c r="V449" s="110">
        <v>0</v>
      </c>
      <c r="W449" s="110">
        <v>0</v>
      </c>
    </row>
    <row r="450" spans="1:23" hidden="1">
      <c r="A450" s="110" t="str">
        <v>2702.TW</v>
      </c>
      <c r="B450" s="110">
        <v>0.7</v>
      </c>
      <c r="C450" s="110">
        <v>0.73</v>
      </c>
      <c r="D450" s="110">
        <v>0</v>
      </c>
      <c r="E450" s="110">
        <v>8.0699994999999993E-3</v>
      </c>
      <c r="F450" s="110">
        <v>5.3100003999999998E-3</v>
      </c>
      <c r="G450" s="110">
        <v>0.81342999999999999</v>
      </c>
      <c r="H450" s="110">
        <v>3.4389999999999997E-2</v>
      </c>
      <c r="I450" s="110">
        <v>28.500001999999999</v>
      </c>
      <c r="J450" s="110">
        <v>0.98024774000000003</v>
      </c>
      <c r="K450" s="110">
        <v>9.1509999999999998</v>
      </c>
      <c r="L450" s="110">
        <v>0</v>
      </c>
      <c r="M450" s="110">
        <v>0</v>
      </c>
      <c r="N450" s="110">
        <v>0</v>
      </c>
      <c r="O450" s="110">
        <v>0</v>
      </c>
      <c r="P450" s="110">
        <v>0</v>
      </c>
      <c r="Q450" s="110">
        <v>0</v>
      </c>
      <c r="R450" s="110">
        <v>0</v>
      </c>
      <c r="S450" s="110">
        <v>0</v>
      </c>
      <c r="T450" s="110">
        <v>0</v>
      </c>
      <c r="U450" s="110">
        <v>0</v>
      </c>
      <c r="V450" s="110">
        <v>0</v>
      </c>
      <c r="W450" s="110">
        <v>0</v>
      </c>
    </row>
    <row r="451" spans="1:23" hidden="1">
      <c r="A451" s="110" t="str">
        <v>2704.TW</v>
      </c>
      <c r="B451" s="110">
        <v>5.09</v>
      </c>
      <c r="C451" s="110">
        <v>0.16900000000000001</v>
      </c>
      <c r="D451" s="110">
        <v>66.886795000000006</v>
      </c>
      <c r="E451" s="110">
        <v>2.9719999E-2</v>
      </c>
      <c r="F451" s="110">
        <v>-7.2000003000000003E-3</v>
      </c>
      <c r="G451" s="110">
        <v>0.28888999999999998</v>
      </c>
      <c r="H451" s="110">
        <v>-0.75144</v>
      </c>
      <c r="I451" s="110">
        <v>13.929273</v>
      </c>
      <c r="J451" s="110">
        <v>1.3156186000000001</v>
      </c>
      <c r="K451" s="110">
        <v>3.4860000000000002</v>
      </c>
      <c r="L451" s="110">
        <v>0</v>
      </c>
      <c r="M451" s="110">
        <v>0</v>
      </c>
      <c r="N451" s="110">
        <v>0</v>
      </c>
      <c r="O451" s="110">
        <v>0</v>
      </c>
      <c r="P451" s="110">
        <v>0</v>
      </c>
      <c r="Q451" s="110">
        <v>0</v>
      </c>
      <c r="R451" s="110">
        <v>0</v>
      </c>
      <c r="S451" s="110">
        <v>0</v>
      </c>
      <c r="T451" s="110">
        <v>0</v>
      </c>
      <c r="U451" s="110">
        <v>0</v>
      </c>
      <c r="V451" s="110">
        <v>0</v>
      </c>
      <c r="W451" s="110">
        <v>0</v>
      </c>
    </row>
    <row r="452" spans="1:23" hidden="1">
      <c r="A452" s="110" t="str">
        <v>2705.TW</v>
      </c>
      <c r="B452" s="110">
        <v>-0.25</v>
      </c>
      <c r="C452" s="110">
        <v>0</v>
      </c>
      <c r="D452" s="110">
        <v>0</v>
      </c>
      <c r="E452" s="110">
        <v>-9.8799999999999999E-3</v>
      </c>
      <c r="F452" s="110">
        <v>2.5400000000000002E-3</v>
      </c>
      <c r="G452" s="110">
        <v>0.32991999999999999</v>
      </c>
      <c r="H452" s="110">
        <v>-3.2059999999999998E-2</v>
      </c>
      <c r="I452" s="110">
        <v>0</v>
      </c>
      <c r="J452" s="110">
        <v>0.8345226</v>
      </c>
      <c r="K452" s="110">
        <v>11.557</v>
      </c>
      <c r="L452" s="110">
        <v>0</v>
      </c>
      <c r="M452" s="110">
        <v>0</v>
      </c>
      <c r="N452" s="110">
        <v>0</v>
      </c>
      <c r="O452" s="110">
        <v>0</v>
      </c>
      <c r="P452" s="110">
        <v>0</v>
      </c>
      <c r="Q452" s="110">
        <v>0</v>
      </c>
      <c r="R452" s="110">
        <v>0</v>
      </c>
      <c r="S452" s="110">
        <v>0</v>
      </c>
      <c r="T452" s="110">
        <v>0</v>
      </c>
      <c r="U452" s="110">
        <v>0</v>
      </c>
      <c r="V452" s="110">
        <v>0</v>
      </c>
      <c r="W452" s="110">
        <v>0</v>
      </c>
    </row>
    <row r="453" spans="1:23" hidden="1">
      <c r="A453" s="110" t="str">
        <v>2706.TW</v>
      </c>
      <c r="B453" s="110">
        <v>0.59</v>
      </c>
      <c r="C453" s="110">
        <v>0.35399999999999998</v>
      </c>
      <c r="D453" s="110">
        <v>0</v>
      </c>
      <c r="E453" s="110">
        <v>3.0800000000000001E-2</v>
      </c>
      <c r="F453" s="110">
        <v>1.308E-2</v>
      </c>
      <c r="G453" s="110">
        <v>0.77415999999999996</v>
      </c>
      <c r="H453" s="110">
        <v>1.71776</v>
      </c>
      <c r="I453" s="110">
        <v>28.559324</v>
      </c>
      <c r="J453" s="110">
        <v>0.85092420000000002</v>
      </c>
      <c r="K453" s="110">
        <v>0.68700000000000006</v>
      </c>
      <c r="L453" s="110">
        <v>0</v>
      </c>
      <c r="M453" s="110">
        <v>0</v>
      </c>
      <c r="N453" s="110">
        <v>0</v>
      </c>
      <c r="O453" s="110">
        <v>0</v>
      </c>
      <c r="P453" s="110">
        <v>0</v>
      </c>
      <c r="Q453" s="110">
        <v>0</v>
      </c>
      <c r="R453" s="110">
        <v>0</v>
      </c>
      <c r="S453" s="110">
        <v>0</v>
      </c>
      <c r="T453" s="110">
        <v>0</v>
      </c>
      <c r="U453" s="110">
        <v>0</v>
      </c>
      <c r="V453" s="110">
        <v>0</v>
      </c>
      <c r="W453" s="110">
        <v>0</v>
      </c>
    </row>
    <row r="454" spans="1:23" hidden="1">
      <c r="A454" s="110" t="str">
        <v>2707.TW</v>
      </c>
      <c r="B454" s="110">
        <v>11.57</v>
      </c>
      <c r="C454" s="110">
        <v>0.53500000000000003</v>
      </c>
      <c r="D454" s="110">
        <v>18.874426</v>
      </c>
      <c r="E454" s="110">
        <v>0.39955002000000001</v>
      </c>
      <c r="F454" s="110">
        <v>0.10901</v>
      </c>
      <c r="G454" s="110">
        <v>0.37333</v>
      </c>
      <c r="H454" s="110">
        <v>0.28726997999999998</v>
      </c>
      <c r="I454" s="110">
        <v>21.305099999999999</v>
      </c>
      <c r="J454" s="110">
        <v>8.6631049999999998</v>
      </c>
      <c r="K454" s="110">
        <v>53.165999999999997</v>
      </c>
      <c r="L454" s="110">
        <v>0</v>
      </c>
      <c r="M454" s="110">
        <v>0</v>
      </c>
      <c r="N454" s="110">
        <v>0</v>
      </c>
      <c r="O454" s="110">
        <v>0</v>
      </c>
      <c r="P454" s="110">
        <v>0</v>
      </c>
      <c r="Q454" s="110">
        <v>0</v>
      </c>
      <c r="R454" s="110">
        <v>0</v>
      </c>
      <c r="S454" s="110">
        <v>0</v>
      </c>
      <c r="T454" s="110">
        <v>0</v>
      </c>
      <c r="U454" s="110">
        <v>0</v>
      </c>
      <c r="V454" s="110">
        <v>0</v>
      </c>
      <c r="W454" s="110">
        <v>0</v>
      </c>
    </row>
    <row r="455" spans="1:23" hidden="1">
      <c r="A455" s="110" t="str">
        <v>2712.TW</v>
      </c>
      <c r="B455" s="110">
        <v>0.25</v>
      </c>
      <c r="C455" s="110">
        <v>-6.5000000000000002E-2</v>
      </c>
      <c r="D455" s="110">
        <v>0</v>
      </c>
      <c r="E455" s="110">
        <v>3.9600000000000003E-2</v>
      </c>
      <c r="F455" s="110">
        <v>1.9539999999999998E-2</v>
      </c>
      <c r="G455" s="110">
        <v>0.30042000000000002</v>
      </c>
      <c r="H455" s="110">
        <v>-3.0280001000000001E-2</v>
      </c>
      <c r="I455" s="110">
        <v>125.4</v>
      </c>
      <c r="J455" s="110">
        <v>2.6172984000000001</v>
      </c>
      <c r="K455" s="110">
        <v>6.2489999999999997</v>
      </c>
      <c r="L455" s="110">
        <v>0</v>
      </c>
      <c r="M455" s="110">
        <v>0</v>
      </c>
      <c r="N455" s="110">
        <v>0</v>
      </c>
      <c r="O455" s="110">
        <v>0</v>
      </c>
      <c r="P455" s="110">
        <v>0</v>
      </c>
      <c r="Q455" s="110">
        <v>0</v>
      </c>
      <c r="R455" s="110">
        <v>0</v>
      </c>
      <c r="S455" s="110">
        <v>0</v>
      </c>
      <c r="T455" s="110">
        <v>0</v>
      </c>
      <c r="U455" s="110">
        <v>0</v>
      </c>
      <c r="V455" s="110">
        <v>0</v>
      </c>
      <c r="W455" s="110">
        <v>0</v>
      </c>
    </row>
    <row r="456" spans="1:23" hidden="1">
      <c r="A456" s="110" t="str">
        <v>2722.TW</v>
      </c>
      <c r="B456" s="110">
        <v>0.71</v>
      </c>
      <c r="C456" s="110">
        <v>0.312</v>
      </c>
      <c r="D456" s="110">
        <v>0</v>
      </c>
      <c r="E456" s="110">
        <v>3.6880000000000003E-2</v>
      </c>
      <c r="F456" s="110">
        <v>1.67E-2</v>
      </c>
      <c r="G456" s="110">
        <v>0.45340999999999998</v>
      </c>
      <c r="H456" s="110">
        <v>-0.13944999999999999</v>
      </c>
      <c r="I456" s="110">
        <v>88.873239999999996</v>
      </c>
      <c r="J456" s="110">
        <v>3.7907004</v>
      </c>
      <c r="K456" s="110">
        <v>6.47</v>
      </c>
      <c r="L456" s="110">
        <v>0</v>
      </c>
      <c r="M456" s="110">
        <v>0</v>
      </c>
      <c r="N456" s="110">
        <v>0</v>
      </c>
      <c r="O456" s="110">
        <v>0</v>
      </c>
      <c r="P456" s="110">
        <v>0</v>
      </c>
      <c r="Q456" s="110">
        <v>0</v>
      </c>
      <c r="R456" s="110">
        <v>0</v>
      </c>
      <c r="S456" s="110">
        <v>0</v>
      </c>
      <c r="T456" s="110">
        <v>0</v>
      </c>
      <c r="U456" s="110">
        <v>0</v>
      </c>
      <c r="V456" s="110">
        <v>0</v>
      </c>
      <c r="W456" s="110">
        <v>0</v>
      </c>
    </row>
    <row r="457" spans="1:23" hidden="1">
      <c r="A457" s="110" t="str">
        <v>2723.TW</v>
      </c>
      <c r="B457" s="110">
        <v>3.71</v>
      </c>
      <c r="C457" s="110">
        <v>0</v>
      </c>
      <c r="D457" s="110">
        <v>14.361370000000001</v>
      </c>
      <c r="E457" s="110">
        <v>6.0010000000000001E-2</v>
      </c>
      <c r="F457" s="110">
        <v>3.3509999999999998E-2</v>
      </c>
      <c r="G457" s="110">
        <v>0.59148999999999996</v>
      </c>
      <c r="H457" s="110">
        <v>6.6009999999999999E-2</v>
      </c>
      <c r="I457" s="110">
        <v>24.851751</v>
      </c>
      <c r="J457" s="110">
        <v>1.4711278999999999</v>
      </c>
      <c r="K457" s="110">
        <v>110.212</v>
      </c>
      <c r="L457" s="110">
        <v>0</v>
      </c>
      <c r="M457" s="110">
        <v>0</v>
      </c>
      <c r="N457" s="110">
        <v>0</v>
      </c>
      <c r="O457" s="110">
        <v>0</v>
      </c>
      <c r="P457" s="110">
        <v>0</v>
      </c>
      <c r="Q457" s="110">
        <v>0</v>
      </c>
      <c r="R457" s="110">
        <v>0</v>
      </c>
      <c r="S457" s="110">
        <v>0</v>
      </c>
      <c r="T457" s="110">
        <v>0</v>
      </c>
      <c r="U457" s="110">
        <v>0</v>
      </c>
      <c r="V457" s="110">
        <v>0</v>
      </c>
      <c r="W457" s="110">
        <v>0</v>
      </c>
    </row>
    <row r="458" spans="1:23" hidden="1">
      <c r="A458" s="110" t="str">
        <v>2727.TW</v>
      </c>
      <c r="B458" s="110">
        <v>15.68</v>
      </c>
      <c r="C458" s="110">
        <v>0</v>
      </c>
      <c r="D458" s="110">
        <v>14.441089</v>
      </c>
      <c r="E458" s="110">
        <v>0.33596999999999999</v>
      </c>
      <c r="F458" s="110">
        <v>6.7159999999999997E-2</v>
      </c>
      <c r="G458" s="110">
        <v>0.46856999999999999</v>
      </c>
      <c r="H458" s="110">
        <v>6.4740000000000006E-2</v>
      </c>
      <c r="I458" s="110">
        <v>15.242347000000001</v>
      </c>
      <c r="J458" s="110">
        <v>5.6166577000000002</v>
      </c>
      <c r="K458" s="110">
        <v>271.83800000000002</v>
      </c>
      <c r="L458" s="110">
        <v>0</v>
      </c>
      <c r="M458" s="110">
        <v>0</v>
      </c>
      <c r="N458" s="110">
        <v>0</v>
      </c>
      <c r="O458" s="110">
        <v>0</v>
      </c>
      <c r="P458" s="110">
        <v>0</v>
      </c>
      <c r="Q458" s="110">
        <v>0</v>
      </c>
      <c r="R458" s="110">
        <v>0</v>
      </c>
      <c r="S458" s="110">
        <v>0</v>
      </c>
      <c r="T458" s="110">
        <v>0</v>
      </c>
      <c r="U458" s="110">
        <v>0</v>
      </c>
      <c r="V458" s="110">
        <v>0</v>
      </c>
      <c r="W458" s="110">
        <v>0</v>
      </c>
    </row>
    <row r="459" spans="1:23" hidden="1">
      <c r="A459" s="110" t="str">
        <v>2731.TW</v>
      </c>
      <c r="B459" s="110">
        <v>17.489999999999998</v>
      </c>
      <c r="C459" s="110">
        <v>0.63600000000000001</v>
      </c>
      <c r="D459" s="110">
        <v>20.384615</v>
      </c>
      <c r="E459" s="110">
        <v>0.54635999999999996</v>
      </c>
      <c r="F459" s="110">
        <v>7.3599999999999999E-2</v>
      </c>
      <c r="G459" s="110">
        <v>0.15067</v>
      </c>
      <c r="H459" s="110">
        <v>5.0430004E-2</v>
      </c>
      <c r="I459" s="110">
        <v>9.0909089999999999</v>
      </c>
      <c r="J459" s="110">
        <v>3.9749007000000001</v>
      </c>
      <c r="K459" s="110">
        <v>234.95699999999999</v>
      </c>
      <c r="L459" s="110">
        <v>0</v>
      </c>
      <c r="M459" s="110">
        <v>0</v>
      </c>
      <c r="N459" s="110">
        <v>0</v>
      </c>
      <c r="O459" s="110">
        <v>0</v>
      </c>
      <c r="P459" s="110">
        <v>0</v>
      </c>
      <c r="Q459" s="110">
        <v>0</v>
      </c>
      <c r="R459" s="110">
        <v>0</v>
      </c>
      <c r="S459" s="110">
        <v>0</v>
      </c>
      <c r="T459" s="110">
        <v>0</v>
      </c>
      <c r="U459" s="110">
        <v>0</v>
      </c>
      <c r="V459" s="110">
        <v>0</v>
      </c>
      <c r="W459" s="110">
        <v>0</v>
      </c>
    </row>
    <row r="460" spans="1:23" hidden="1">
      <c r="A460" s="110" t="str">
        <v>2739.TW</v>
      </c>
      <c r="B460" s="110">
        <v>5.44</v>
      </c>
      <c r="C460" s="110">
        <v>0</v>
      </c>
      <c r="D460" s="110">
        <v>13.11637</v>
      </c>
      <c r="E460" s="110">
        <v>0.45893001999999999</v>
      </c>
      <c r="F460" s="110">
        <v>2.4899999999999999E-2</v>
      </c>
      <c r="G460" s="110">
        <v>0.39106997999999998</v>
      </c>
      <c r="H460" s="110">
        <v>0.16724000999999999</v>
      </c>
      <c r="I460" s="110">
        <v>12.224264</v>
      </c>
      <c r="J460" s="110">
        <v>4.7955579999999998</v>
      </c>
      <c r="K460" s="110">
        <v>54.462000000000003</v>
      </c>
      <c r="L460" s="110">
        <v>0</v>
      </c>
      <c r="M460" s="110">
        <v>0</v>
      </c>
      <c r="N460" s="110">
        <v>0</v>
      </c>
      <c r="O460" s="110">
        <v>0</v>
      </c>
      <c r="P460" s="110">
        <v>0</v>
      </c>
      <c r="Q460" s="110">
        <v>0</v>
      </c>
      <c r="R460" s="110">
        <v>0</v>
      </c>
      <c r="S460" s="110">
        <v>0</v>
      </c>
      <c r="T460" s="110">
        <v>0</v>
      </c>
      <c r="U460" s="110">
        <v>0</v>
      </c>
      <c r="V460" s="110">
        <v>0</v>
      </c>
      <c r="W460" s="110">
        <v>0</v>
      </c>
    </row>
    <row r="461" spans="1:23" hidden="1">
      <c r="A461" s="110" t="str">
        <v>2748.TW</v>
      </c>
      <c r="B461" s="110">
        <v>3.25</v>
      </c>
      <c r="C461" s="110">
        <v>0.38500000000000001</v>
      </c>
      <c r="D461" s="110">
        <v>14.84787</v>
      </c>
      <c r="E461" s="110">
        <v>0.116739996</v>
      </c>
      <c r="F461" s="110">
        <v>4.0939997999999998E-2</v>
      </c>
      <c r="G461" s="110">
        <v>0.33189999999999997</v>
      </c>
      <c r="H461" s="110">
        <v>0.18753</v>
      </c>
      <c r="I461" s="110">
        <v>22.523074999999999</v>
      </c>
      <c r="J461" s="110">
        <v>2.7329748</v>
      </c>
      <c r="K461" s="110">
        <v>23.041</v>
      </c>
      <c r="L461" s="110">
        <v>0</v>
      </c>
      <c r="M461" s="110">
        <v>0</v>
      </c>
      <c r="N461" s="110">
        <v>0</v>
      </c>
      <c r="O461" s="110">
        <v>0</v>
      </c>
      <c r="P461" s="110">
        <v>0</v>
      </c>
      <c r="Q461" s="110">
        <v>0</v>
      </c>
      <c r="R461" s="110">
        <v>0</v>
      </c>
      <c r="S461" s="110">
        <v>0</v>
      </c>
      <c r="T461" s="110">
        <v>0</v>
      </c>
      <c r="U461" s="110">
        <v>0</v>
      </c>
      <c r="V461" s="110">
        <v>0</v>
      </c>
      <c r="W461" s="110">
        <v>0</v>
      </c>
    </row>
    <row r="462" spans="1:23" hidden="1">
      <c r="A462" s="110" t="str">
        <v>2753.TW</v>
      </c>
      <c r="B462" s="110">
        <v>8.68</v>
      </c>
      <c r="C462" s="110">
        <v>-7.5999999999999998E-2</v>
      </c>
      <c r="D462" s="110">
        <v>14.182896</v>
      </c>
      <c r="E462" s="110">
        <v>0.15786</v>
      </c>
      <c r="F462" s="110">
        <v>6.9419999999999996E-2</v>
      </c>
      <c r="G462" s="110">
        <v>0.34777000000000002</v>
      </c>
      <c r="H462" s="110">
        <v>8.1199995999999997E-2</v>
      </c>
      <c r="I462" s="110">
        <v>19.297234</v>
      </c>
      <c r="J462" s="110">
        <v>3.2933542999999998</v>
      </c>
      <c r="K462" s="110">
        <v>110.584</v>
      </c>
      <c r="L462" s="110">
        <v>0</v>
      </c>
      <c r="M462" s="110">
        <v>0</v>
      </c>
      <c r="N462" s="110">
        <v>0</v>
      </c>
      <c r="O462" s="110">
        <v>0</v>
      </c>
      <c r="P462" s="110">
        <v>0</v>
      </c>
      <c r="Q462" s="110">
        <v>0</v>
      </c>
      <c r="R462" s="110">
        <v>0</v>
      </c>
      <c r="S462" s="110">
        <v>0</v>
      </c>
      <c r="T462" s="110">
        <v>0</v>
      </c>
      <c r="U462" s="110">
        <v>0</v>
      </c>
      <c r="V462" s="110">
        <v>0</v>
      </c>
      <c r="W462" s="110">
        <v>0</v>
      </c>
    </row>
    <row r="463" spans="1:23" hidden="1">
      <c r="A463" s="110" t="str">
        <v>2762.TW</v>
      </c>
      <c r="B463" s="110">
        <v>0</v>
      </c>
      <c r="C463" s="110">
        <v>0</v>
      </c>
      <c r="D463" s="110">
        <v>14.5747795</v>
      </c>
      <c r="E463" s="110">
        <v>0.10476000000000001</v>
      </c>
      <c r="F463" s="110">
        <v>1.7970000999999999E-2</v>
      </c>
      <c r="G463" s="110">
        <v>0.16408001</v>
      </c>
      <c r="H463" s="110">
        <v>6.0519999999999997E-2</v>
      </c>
      <c r="I463" s="110">
        <v>0</v>
      </c>
      <c r="J463" s="110">
        <v>0</v>
      </c>
      <c r="K463" s="110">
        <v>93.331000000000003</v>
      </c>
      <c r="L463" s="110">
        <v>0</v>
      </c>
      <c r="M463" s="110">
        <v>0</v>
      </c>
      <c r="N463" s="110">
        <v>0</v>
      </c>
      <c r="O463" s="110">
        <v>0</v>
      </c>
      <c r="P463" s="110">
        <v>0</v>
      </c>
      <c r="Q463" s="110">
        <v>0</v>
      </c>
      <c r="R463" s="110">
        <v>0</v>
      </c>
      <c r="S463" s="110">
        <v>0</v>
      </c>
      <c r="T463" s="110">
        <v>0</v>
      </c>
      <c r="U463" s="110">
        <v>0</v>
      </c>
      <c r="V463" s="110">
        <v>0</v>
      </c>
      <c r="W463" s="110">
        <v>0</v>
      </c>
    </row>
    <row r="464" spans="1:23" hidden="1">
      <c r="A464" s="110" t="str">
        <v>2801.TW</v>
      </c>
      <c r="B464" s="110">
        <v>1.22</v>
      </c>
      <c r="C464" s="110">
        <v>0.34699999999999998</v>
      </c>
      <c r="D464" s="110">
        <v>0</v>
      </c>
      <c r="E464" s="110">
        <v>7.2399995999999994E-2</v>
      </c>
      <c r="F464" s="110">
        <v>4.6299999999999996E-3</v>
      </c>
      <c r="G464" s="110">
        <v>0</v>
      </c>
      <c r="H464" s="110">
        <v>0.50205999999999995</v>
      </c>
      <c r="I464" s="110">
        <v>15.040983000000001</v>
      </c>
      <c r="J464" s="110">
        <v>1.0254835</v>
      </c>
      <c r="K464" s="110">
        <v>3.3170000000000002</v>
      </c>
      <c r="L464" s="110">
        <v>0</v>
      </c>
      <c r="M464" s="110">
        <v>0</v>
      </c>
      <c r="N464" s="110">
        <v>0</v>
      </c>
      <c r="O464" s="110">
        <v>0</v>
      </c>
      <c r="P464" s="110">
        <v>0</v>
      </c>
      <c r="Q464" s="110">
        <v>0</v>
      </c>
      <c r="R464" s="110">
        <v>0</v>
      </c>
      <c r="S464" s="110">
        <v>0</v>
      </c>
      <c r="T464" s="110">
        <v>0</v>
      </c>
      <c r="U464" s="110">
        <v>0</v>
      </c>
      <c r="V464" s="110">
        <v>0</v>
      </c>
      <c r="W464" s="110">
        <v>0</v>
      </c>
    </row>
    <row r="465" spans="1:23" hidden="1">
      <c r="A465" s="110" t="str">
        <v>2809.TW</v>
      </c>
      <c r="B465" s="110">
        <v>6.65</v>
      </c>
      <c r="C465" s="110">
        <v>0.623</v>
      </c>
      <c r="D465" s="110">
        <v>13.067226</v>
      </c>
      <c r="E465" s="110">
        <v>0.15293000000000001</v>
      </c>
      <c r="F465" s="110">
        <v>1.9170000999999999E-2</v>
      </c>
      <c r="G465" s="110">
        <v>0</v>
      </c>
      <c r="H465" s="110">
        <v>0.76514000000000004</v>
      </c>
      <c r="I465" s="110">
        <v>9.3533829999999991</v>
      </c>
      <c r="J465" s="110">
        <v>1.3171269000000001</v>
      </c>
      <c r="K465" s="110">
        <v>10.013999999999999</v>
      </c>
      <c r="L465" s="110">
        <v>0</v>
      </c>
      <c r="M465" s="110">
        <v>0</v>
      </c>
      <c r="N465" s="110">
        <v>0</v>
      </c>
      <c r="O465" s="110">
        <v>0</v>
      </c>
      <c r="P465" s="110">
        <v>0</v>
      </c>
      <c r="Q465" s="110">
        <v>0</v>
      </c>
      <c r="R465" s="110">
        <v>0</v>
      </c>
      <c r="S465" s="110">
        <v>0</v>
      </c>
      <c r="T465" s="110">
        <v>0</v>
      </c>
      <c r="U465" s="110">
        <v>0</v>
      </c>
      <c r="V465" s="110">
        <v>0</v>
      </c>
      <c r="W465" s="110">
        <v>0</v>
      </c>
    </row>
    <row r="466" spans="1:23" hidden="1">
      <c r="A466" s="110" t="str">
        <v>2812.TW</v>
      </c>
      <c r="B466" s="110">
        <v>1.42</v>
      </c>
      <c r="C466" s="110">
        <v>0</v>
      </c>
      <c r="D466" s="110">
        <v>0</v>
      </c>
      <c r="E466" s="110">
        <v>9.9010000000000001E-2</v>
      </c>
      <c r="F466" s="110">
        <v>8.7500000000000008E-3</v>
      </c>
      <c r="G466" s="110">
        <v>0</v>
      </c>
      <c r="H466" s="110">
        <v>0.56359999999999999</v>
      </c>
      <c r="I466" s="110">
        <v>12.922535999999999</v>
      </c>
      <c r="J466" s="110">
        <v>1.2147490999999999</v>
      </c>
      <c r="K466" s="110">
        <v>3.17</v>
      </c>
      <c r="L466" s="110">
        <v>0</v>
      </c>
      <c r="M466" s="110">
        <v>0</v>
      </c>
      <c r="N466" s="110">
        <v>0</v>
      </c>
      <c r="O466" s="110">
        <v>0</v>
      </c>
      <c r="P466" s="110">
        <v>0</v>
      </c>
      <c r="Q466" s="110">
        <v>0</v>
      </c>
      <c r="R466" s="110">
        <v>0</v>
      </c>
      <c r="S466" s="110">
        <v>0</v>
      </c>
      <c r="T466" s="110">
        <v>0</v>
      </c>
      <c r="U466" s="110">
        <v>0</v>
      </c>
      <c r="V466" s="110">
        <v>0</v>
      </c>
      <c r="W466" s="110">
        <v>0</v>
      </c>
    </row>
    <row r="467" spans="1:23" hidden="1">
      <c r="A467" s="110" t="str">
        <v>2816.TW</v>
      </c>
      <c r="B467" s="110">
        <v>6.29</v>
      </c>
      <c r="C467" s="110">
        <v>0</v>
      </c>
      <c r="D467" s="110">
        <v>0</v>
      </c>
      <c r="E467" s="110">
        <v>0.24174000000000001</v>
      </c>
      <c r="F467" s="110">
        <v>4.8619999999999997E-2</v>
      </c>
      <c r="G467" s="110">
        <v>0.34756002000000003</v>
      </c>
      <c r="H467" s="110">
        <v>0.16420999</v>
      </c>
      <c r="I467" s="110">
        <v>5.3020662999999999</v>
      </c>
      <c r="J467" s="110">
        <v>1.1421231999999999</v>
      </c>
      <c r="K467" s="110">
        <v>48.991</v>
      </c>
      <c r="L467" s="110">
        <v>0</v>
      </c>
      <c r="M467" s="110">
        <v>0</v>
      </c>
      <c r="N467" s="110">
        <v>0</v>
      </c>
      <c r="O467" s="110">
        <v>0</v>
      </c>
      <c r="P467" s="110">
        <v>0</v>
      </c>
      <c r="Q467" s="110">
        <v>0</v>
      </c>
      <c r="R467" s="110">
        <v>0</v>
      </c>
      <c r="S467" s="110">
        <v>0</v>
      </c>
      <c r="T467" s="110">
        <v>0</v>
      </c>
      <c r="U467" s="110">
        <v>0</v>
      </c>
      <c r="V467" s="110">
        <v>0</v>
      </c>
      <c r="W467" s="110">
        <v>0</v>
      </c>
    </row>
    <row r="468" spans="1:23" hidden="1">
      <c r="A468" s="110" t="str">
        <v>2820.TW</v>
      </c>
      <c r="B468" s="110">
        <v>0.96</v>
      </c>
      <c r="C468" s="110">
        <v>0.224</v>
      </c>
      <c r="D468" s="110">
        <v>0</v>
      </c>
      <c r="E468" s="110">
        <v>5.493E-2</v>
      </c>
      <c r="F468" s="110">
        <v>5.9899999999999997E-3</v>
      </c>
      <c r="G468" s="110">
        <v>1</v>
      </c>
      <c r="H468" s="110">
        <v>0.68828999999999996</v>
      </c>
      <c r="I468" s="110">
        <v>16.041665999999999</v>
      </c>
      <c r="J468" s="110">
        <v>0.82947320000000002</v>
      </c>
      <c r="K468" s="110">
        <v>1.528</v>
      </c>
      <c r="L468" s="110">
        <v>0</v>
      </c>
      <c r="M468" s="110">
        <v>0</v>
      </c>
      <c r="N468" s="110">
        <v>0</v>
      </c>
      <c r="O468" s="110">
        <v>0</v>
      </c>
      <c r="P468" s="110">
        <v>0</v>
      </c>
      <c r="Q468" s="110">
        <v>0</v>
      </c>
      <c r="R468" s="110">
        <v>0</v>
      </c>
      <c r="S468" s="110">
        <v>0</v>
      </c>
      <c r="T468" s="110">
        <v>0</v>
      </c>
      <c r="U468" s="110">
        <v>0</v>
      </c>
      <c r="V468" s="110">
        <v>0</v>
      </c>
      <c r="W468" s="110">
        <v>0</v>
      </c>
    </row>
    <row r="469" spans="1:23" hidden="1">
      <c r="A469" s="110" t="str">
        <v>2832.TW</v>
      </c>
      <c r="B469" s="110">
        <v>3.12</v>
      </c>
      <c r="C469" s="110">
        <v>0</v>
      </c>
      <c r="D469" s="110">
        <v>0</v>
      </c>
      <c r="E469" s="110">
        <v>0.10191</v>
      </c>
      <c r="F469" s="110">
        <v>3.5279999999999999E-2</v>
      </c>
      <c r="G469" s="110">
        <v>0.41166999999999998</v>
      </c>
      <c r="H469" s="110">
        <v>0.23558001000000001</v>
      </c>
      <c r="I469" s="110">
        <v>9.0224360000000008</v>
      </c>
      <c r="J469" s="110">
        <v>0.86006720000000003</v>
      </c>
      <c r="K469" s="110">
        <v>19.13</v>
      </c>
      <c r="L469" s="110">
        <v>0</v>
      </c>
      <c r="M469" s="110">
        <v>0</v>
      </c>
      <c r="N469" s="110">
        <v>0</v>
      </c>
      <c r="O469" s="110">
        <v>0</v>
      </c>
      <c r="P469" s="110">
        <v>0</v>
      </c>
      <c r="Q469" s="110">
        <v>0</v>
      </c>
      <c r="R469" s="110">
        <v>0</v>
      </c>
      <c r="S469" s="110">
        <v>0</v>
      </c>
      <c r="T469" s="110">
        <v>0</v>
      </c>
      <c r="U469" s="110">
        <v>0</v>
      </c>
      <c r="V469" s="110">
        <v>0</v>
      </c>
      <c r="W469" s="110">
        <v>0</v>
      </c>
    </row>
    <row r="470" spans="1:23" hidden="1">
      <c r="A470" s="110" t="str">
        <v>2834.TW</v>
      </c>
      <c r="B470" s="110">
        <v>1.21</v>
      </c>
      <c r="C470" s="110">
        <v>0.43099999999999999</v>
      </c>
      <c r="D470" s="110">
        <v>20</v>
      </c>
      <c r="E470" s="110">
        <v>8.5419999999999996E-2</v>
      </c>
      <c r="F470" s="110">
        <v>4.6200002999999996E-3</v>
      </c>
      <c r="G470" s="110">
        <v>0</v>
      </c>
      <c r="H470" s="110">
        <v>0.47273999999999999</v>
      </c>
      <c r="I470" s="110">
        <v>14.049586</v>
      </c>
      <c r="J470" s="110">
        <v>1.1324273</v>
      </c>
      <c r="K470" s="110">
        <v>3.3279999999999998</v>
      </c>
      <c r="L470" s="110">
        <v>0</v>
      </c>
      <c r="M470" s="110">
        <v>0</v>
      </c>
      <c r="N470" s="110">
        <v>0</v>
      </c>
      <c r="O470" s="110">
        <v>0</v>
      </c>
      <c r="P470" s="110">
        <v>0</v>
      </c>
      <c r="Q470" s="110">
        <v>0</v>
      </c>
      <c r="R470" s="110">
        <v>0</v>
      </c>
      <c r="S470" s="110">
        <v>0</v>
      </c>
      <c r="T470" s="110">
        <v>0</v>
      </c>
      <c r="U470" s="110">
        <v>0</v>
      </c>
      <c r="V470" s="110">
        <v>0</v>
      </c>
      <c r="W470" s="110">
        <v>0</v>
      </c>
    </row>
    <row r="471" spans="1:23" hidden="1">
      <c r="A471" s="110" t="str">
        <v>2836.TW</v>
      </c>
      <c r="B471" s="110">
        <v>0.63</v>
      </c>
      <c r="C471" s="110">
        <v>0.23799999999999999</v>
      </c>
      <c r="D471" s="110">
        <v>0</v>
      </c>
      <c r="E471" s="110">
        <v>4.9979999999999997E-2</v>
      </c>
      <c r="F471" s="110">
        <v>2.9499998999999999E-3</v>
      </c>
      <c r="G471" s="110">
        <v>0</v>
      </c>
      <c r="H471" s="110">
        <v>0.29043999999999998</v>
      </c>
      <c r="I471" s="110">
        <v>18.492063999999999</v>
      </c>
      <c r="J471" s="110">
        <v>0.79224753000000003</v>
      </c>
      <c r="K471" s="110">
        <v>3.17</v>
      </c>
      <c r="L471" s="110">
        <v>0</v>
      </c>
      <c r="M471" s="110">
        <v>0</v>
      </c>
      <c r="N471" s="110">
        <v>0</v>
      </c>
      <c r="O471" s="110">
        <v>0</v>
      </c>
      <c r="P471" s="110">
        <v>0</v>
      </c>
      <c r="Q471" s="110">
        <v>0</v>
      </c>
      <c r="R471" s="110">
        <v>0</v>
      </c>
      <c r="S471" s="110">
        <v>0</v>
      </c>
      <c r="T471" s="110">
        <v>0</v>
      </c>
      <c r="U471" s="110">
        <v>0</v>
      </c>
      <c r="V471" s="110">
        <v>0</v>
      </c>
      <c r="W471" s="110">
        <v>0</v>
      </c>
    </row>
    <row r="472" spans="1:23" hidden="1">
      <c r="A472" s="110" t="str">
        <v>2838.TW</v>
      </c>
      <c r="B472" s="110">
        <v>1.04</v>
      </c>
      <c r="C472" s="110">
        <v>0.315</v>
      </c>
      <c r="D472" s="110">
        <v>0</v>
      </c>
      <c r="E472" s="110">
        <v>6.4600000000000005E-2</v>
      </c>
      <c r="F472" s="110">
        <v>4.8399999999999997E-3</v>
      </c>
      <c r="G472" s="110">
        <v>0</v>
      </c>
      <c r="H472" s="110">
        <v>0.20323999000000001</v>
      </c>
      <c r="I472" s="110">
        <v>15.192308000000001</v>
      </c>
      <c r="J472" s="110">
        <v>0.89874860000000001</v>
      </c>
      <c r="K472" s="110">
        <v>4.5810000000000004</v>
      </c>
      <c r="L472" s="110">
        <v>0</v>
      </c>
      <c r="M472" s="110">
        <v>0</v>
      </c>
      <c r="N472" s="110">
        <v>0</v>
      </c>
      <c r="O472" s="110">
        <v>0</v>
      </c>
      <c r="P472" s="110">
        <v>0</v>
      </c>
      <c r="Q472" s="110">
        <v>0</v>
      </c>
      <c r="R472" s="110">
        <v>0</v>
      </c>
      <c r="S472" s="110">
        <v>0</v>
      </c>
      <c r="T472" s="110">
        <v>0</v>
      </c>
      <c r="U472" s="110">
        <v>0</v>
      </c>
      <c r="V472" s="110">
        <v>0</v>
      </c>
      <c r="W472" s="110">
        <v>0</v>
      </c>
    </row>
    <row r="473" spans="1:23" hidden="1">
      <c r="A473" s="110" t="str">
        <v>2845.TW</v>
      </c>
      <c r="B473" s="110">
        <v>1.1100000000000001</v>
      </c>
      <c r="C473" s="110">
        <v>0.39</v>
      </c>
      <c r="D473" s="110">
        <v>0</v>
      </c>
      <c r="E473" s="110">
        <v>7.3330000000000006E-2</v>
      </c>
      <c r="F473" s="110">
        <v>5.45E-3</v>
      </c>
      <c r="G473" s="110">
        <v>0</v>
      </c>
      <c r="H473" s="110">
        <v>0.28416999999999998</v>
      </c>
      <c r="I473" s="110">
        <v>14.234234000000001</v>
      </c>
      <c r="J473" s="110">
        <v>1.0921407999999999</v>
      </c>
      <c r="K473" s="110">
        <v>2.964</v>
      </c>
      <c r="L473" s="110">
        <v>0</v>
      </c>
      <c r="M473" s="110">
        <v>0</v>
      </c>
      <c r="N473" s="110">
        <v>0</v>
      </c>
      <c r="O473" s="110">
        <v>0</v>
      </c>
      <c r="P473" s="110">
        <v>0</v>
      </c>
      <c r="Q473" s="110">
        <v>0</v>
      </c>
      <c r="R473" s="110">
        <v>0</v>
      </c>
      <c r="S473" s="110">
        <v>0</v>
      </c>
      <c r="T473" s="110">
        <v>0</v>
      </c>
      <c r="U473" s="110">
        <v>0</v>
      </c>
      <c r="V473" s="110">
        <v>0</v>
      </c>
      <c r="W473" s="110">
        <v>0</v>
      </c>
    </row>
    <row r="474" spans="1:23" hidden="1">
      <c r="A474" s="110" t="str">
        <v>2849.TW</v>
      </c>
      <c r="B474" s="110">
        <v>1.02</v>
      </c>
      <c r="C474" s="110">
        <v>0</v>
      </c>
      <c r="D474" s="110">
        <v>0</v>
      </c>
      <c r="E474" s="110">
        <v>6.028E-2</v>
      </c>
      <c r="F474" s="110">
        <v>5.7999999999999996E-3</v>
      </c>
      <c r="G474" s="110">
        <v>0</v>
      </c>
      <c r="H474" s="110">
        <v>0.29725000000000001</v>
      </c>
      <c r="I474" s="110">
        <v>14.0196085</v>
      </c>
      <c r="J474" s="110">
        <v>0.80768143999999997</v>
      </c>
      <c r="K474" s="110">
        <v>2.879</v>
      </c>
      <c r="L474" s="110">
        <v>0</v>
      </c>
      <c r="M474" s="110">
        <v>0</v>
      </c>
      <c r="N474" s="110">
        <v>0</v>
      </c>
      <c r="O474" s="110">
        <v>0</v>
      </c>
      <c r="P474" s="110">
        <v>0</v>
      </c>
      <c r="Q474" s="110">
        <v>0</v>
      </c>
      <c r="R474" s="110">
        <v>0</v>
      </c>
      <c r="S474" s="110">
        <v>0</v>
      </c>
      <c r="T474" s="110">
        <v>0</v>
      </c>
      <c r="U474" s="110">
        <v>0</v>
      </c>
      <c r="V474" s="110">
        <v>0</v>
      </c>
      <c r="W474" s="110">
        <v>0</v>
      </c>
    </row>
    <row r="475" spans="1:23" hidden="1">
      <c r="A475" s="110" t="str">
        <v>2850.TW</v>
      </c>
      <c r="B475" s="110">
        <v>10.57</v>
      </c>
      <c r="C475" s="110">
        <v>0.372</v>
      </c>
      <c r="D475" s="110">
        <v>0</v>
      </c>
      <c r="E475" s="110">
        <v>0.17907000000000001</v>
      </c>
      <c r="F475" s="110">
        <v>4.7989997999999999E-2</v>
      </c>
      <c r="G475" s="110">
        <v>0.36432999999999999</v>
      </c>
      <c r="H475" s="110">
        <v>0.22827</v>
      </c>
      <c r="I475" s="110">
        <v>8.8174080000000004</v>
      </c>
      <c r="J475" s="110">
        <v>1.6809148</v>
      </c>
      <c r="K475" s="110">
        <v>62.929000000000002</v>
      </c>
      <c r="L475" s="110">
        <v>0</v>
      </c>
      <c r="M475" s="110">
        <v>0</v>
      </c>
      <c r="N475" s="110">
        <v>0</v>
      </c>
      <c r="O475" s="110">
        <v>0</v>
      </c>
      <c r="P475" s="110">
        <v>0</v>
      </c>
      <c r="Q475" s="110">
        <v>0</v>
      </c>
      <c r="R475" s="110">
        <v>0</v>
      </c>
      <c r="S475" s="110">
        <v>0</v>
      </c>
      <c r="T475" s="110">
        <v>0</v>
      </c>
      <c r="U475" s="110">
        <v>0</v>
      </c>
      <c r="V475" s="110">
        <v>0</v>
      </c>
      <c r="W475" s="110">
        <v>0</v>
      </c>
    </row>
    <row r="476" spans="1:23" hidden="1">
      <c r="A476" s="110" t="str">
        <v>2851.TW</v>
      </c>
      <c r="B476" s="110">
        <v>3.14</v>
      </c>
      <c r="C476" s="110">
        <v>0.47299999999999998</v>
      </c>
      <c r="D476" s="110">
        <v>0</v>
      </c>
      <c r="E476" s="110">
        <v>0.11594</v>
      </c>
      <c r="F476" s="110">
        <v>2.9560001999999998E-2</v>
      </c>
      <c r="G476" s="110">
        <v>0.14441000000000001</v>
      </c>
      <c r="H476" s="110">
        <v>0.22983000000000001</v>
      </c>
      <c r="I476" s="110">
        <v>8.8375800000000009</v>
      </c>
      <c r="J476" s="110">
        <v>1.1656724999999999</v>
      </c>
      <c r="K476" s="110">
        <v>27.420999999999999</v>
      </c>
      <c r="L476" s="110">
        <v>0</v>
      </c>
      <c r="M476" s="110">
        <v>0</v>
      </c>
      <c r="N476" s="110">
        <v>0</v>
      </c>
      <c r="O476" s="110">
        <v>0</v>
      </c>
      <c r="P476" s="110">
        <v>0</v>
      </c>
      <c r="Q476" s="110">
        <v>0</v>
      </c>
      <c r="R476" s="110">
        <v>0</v>
      </c>
      <c r="S476" s="110">
        <v>0</v>
      </c>
      <c r="T476" s="110">
        <v>0</v>
      </c>
      <c r="U476" s="110">
        <v>0</v>
      </c>
      <c r="V476" s="110">
        <v>0</v>
      </c>
      <c r="W476" s="110">
        <v>0</v>
      </c>
    </row>
    <row r="477" spans="1:23" hidden="1">
      <c r="A477" s="110" t="str">
        <v>2852.TW</v>
      </c>
      <c r="B477" s="110">
        <v>2.7</v>
      </c>
      <c r="C477" s="110">
        <v>0.23499999999999999</v>
      </c>
      <c r="D477" s="110">
        <v>0</v>
      </c>
      <c r="E477" s="110">
        <v>0.10019</v>
      </c>
      <c r="F477" s="110">
        <v>3.0859999999999999E-2</v>
      </c>
      <c r="G477" s="110">
        <v>0.3493</v>
      </c>
      <c r="H477" s="110">
        <v>0.15517001</v>
      </c>
      <c r="I477" s="110">
        <v>9.1296289999999996</v>
      </c>
      <c r="J477" s="110">
        <v>0.88310105000000005</v>
      </c>
      <c r="K477" s="110">
        <v>25.088999999999999</v>
      </c>
      <c r="L477" s="110">
        <v>0</v>
      </c>
      <c r="M477" s="110">
        <v>0</v>
      </c>
      <c r="N477" s="110">
        <v>0</v>
      </c>
      <c r="O477" s="110">
        <v>0</v>
      </c>
      <c r="P477" s="110">
        <v>0</v>
      </c>
      <c r="Q477" s="110">
        <v>0</v>
      </c>
      <c r="R477" s="110">
        <v>0</v>
      </c>
      <c r="S477" s="110">
        <v>0</v>
      </c>
      <c r="T477" s="110">
        <v>0</v>
      </c>
      <c r="U477" s="110">
        <v>0</v>
      </c>
      <c r="V477" s="110">
        <v>0</v>
      </c>
      <c r="W477" s="110">
        <v>0</v>
      </c>
    </row>
    <row r="478" spans="1:23" hidden="1">
      <c r="A478" s="110" t="str">
        <v>2855.TW</v>
      </c>
      <c r="B478" s="110">
        <v>2.84</v>
      </c>
      <c r="C478" s="110">
        <v>0.76500000000000001</v>
      </c>
      <c r="D478" s="110">
        <v>0</v>
      </c>
      <c r="E478" s="110">
        <v>9.3299999999999994E-2</v>
      </c>
      <c r="F478" s="110">
        <v>2.4539999999999999E-2</v>
      </c>
      <c r="G478" s="110">
        <v>0.90790999999999999</v>
      </c>
      <c r="H478" s="110">
        <v>0.22528999999999999</v>
      </c>
      <c r="I478" s="110">
        <v>9.3661980000000007</v>
      </c>
      <c r="J478" s="110">
        <v>1.2082671</v>
      </c>
      <c r="K478" s="110">
        <v>5.8339999999999996</v>
      </c>
      <c r="L478" s="110">
        <v>0</v>
      </c>
      <c r="M478" s="110">
        <v>0</v>
      </c>
      <c r="N478" s="110">
        <v>0</v>
      </c>
      <c r="O478" s="110">
        <v>0</v>
      </c>
      <c r="P478" s="110">
        <v>0</v>
      </c>
      <c r="Q478" s="110">
        <v>0</v>
      </c>
      <c r="R478" s="110">
        <v>0</v>
      </c>
      <c r="S478" s="110">
        <v>0</v>
      </c>
      <c r="T478" s="110">
        <v>0</v>
      </c>
      <c r="U478" s="110">
        <v>0</v>
      </c>
      <c r="V478" s="110">
        <v>0</v>
      </c>
      <c r="W478" s="110">
        <v>0</v>
      </c>
    </row>
    <row r="479" spans="1:23" hidden="1">
      <c r="A479" s="110" t="str">
        <v>2867.TW</v>
      </c>
      <c r="B479" s="110">
        <v>-2.13</v>
      </c>
      <c r="C479" s="110">
        <v>0.628</v>
      </c>
      <c r="D479" s="110">
        <v>0</v>
      </c>
      <c r="E479" s="110">
        <v>-0.27667000000000003</v>
      </c>
      <c r="F479" s="110">
        <v>-6.96E-3</v>
      </c>
      <c r="G479" s="110">
        <v>-0.1137</v>
      </c>
      <c r="H479" s="110">
        <v>0.34375998000000002</v>
      </c>
      <c r="I479" s="110">
        <v>0</v>
      </c>
      <c r="J479" s="110">
        <v>0.92185899999999998</v>
      </c>
      <c r="K479" s="110">
        <v>22.957000000000001</v>
      </c>
      <c r="L479" s="110">
        <v>0</v>
      </c>
      <c r="M479" s="110">
        <v>0</v>
      </c>
      <c r="N479" s="110">
        <v>0</v>
      </c>
      <c r="O479" s="110">
        <v>0</v>
      </c>
      <c r="P479" s="110">
        <v>0</v>
      </c>
      <c r="Q479" s="110">
        <v>0</v>
      </c>
      <c r="R479" s="110">
        <v>0</v>
      </c>
      <c r="S479" s="110">
        <v>0</v>
      </c>
      <c r="T479" s="110">
        <v>0</v>
      </c>
      <c r="U479" s="110">
        <v>0</v>
      </c>
      <c r="V479" s="110">
        <v>0</v>
      </c>
      <c r="W479" s="110">
        <v>0</v>
      </c>
    </row>
    <row r="480" spans="1:23" hidden="1">
      <c r="A480" s="110" t="str">
        <v>2880.TW</v>
      </c>
      <c r="B480" s="110">
        <v>1.58</v>
      </c>
      <c r="C480" s="110">
        <v>0.42899999999999999</v>
      </c>
      <c r="D480" s="110">
        <v>15.740741</v>
      </c>
      <c r="E480" s="110">
        <v>0.11012</v>
      </c>
      <c r="F480" s="110">
        <v>5.77E-3</v>
      </c>
      <c r="G480" s="110">
        <v>0</v>
      </c>
      <c r="H480" s="110">
        <v>0.44949</v>
      </c>
      <c r="I480" s="110">
        <v>16.139240000000001</v>
      </c>
      <c r="J480" s="110">
        <v>1.6741071000000001</v>
      </c>
      <c r="K480" s="110">
        <v>4.1950000000000003</v>
      </c>
      <c r="L480" s="110">
        <v>0</v>
      </c>
      <c r="M480" s="110">
        <v>0</v>
      </c>
      <c r="N480" s="110">
        <v>0</v>
      </c>
      <c r="O480" s="110">
        <v>0</v>
      </c>
      <c r="P480" s="110">
        <v>0</v>
      </c>
      <c r="Q480" s="110">
        <v>0</v>
      </c>
      <c r="R480" s="110">
        <v>0</v>
      </c>
      <c r="S480" s="110">
        <v>0</v>
      </c>
      <c r="T480" s="110">
        <v>0</v>
      </c>
      <c r="U480" s="110">
        <v>0</v>
      </c>
      <c r="V480" s="110">
        <v>0</v>
      </c>
      <c r="W480" s="110">
        <v>0</v>
      </c>
    </row>
    <row r="481" spans="1:23" hidden="1">
      <c r="A481" s="110" t="str">
        <v>2881.TW</v>
      </c>
      <c r="B481" s="110">
        <v>4.8</v>
      </c>
      <c r="C481" s="110">
        <v>0.73</v>
      </c>
      <c r="D481" s="110">
        <v>11.014926000000001</v>
      </c>
      <c r="E481" s="110">
        <v>9.357E-2</v>
      </c>
      <c r="F481" s="110">
        <v>1.0089999000000001E-2</v>
      </c>
      <c r="G481" s="110">
        <v>0.38132998000000001</v>
      </c>
      <c r="H481" s="110">
        <v>0.47011003000000001</v>
      </c>
      <c r="I481" s="110">
        <v>15.375</v>
      </c>
      <c r="J481" s="110">
        <v>1.2213286000000001</v>
      </c>
      <c r="K481" s="110">
        <v>53.945</v>
      </c>
      <c r="L481" s="110">
        <v>0</v>
      </c>
      <c r="M481" s="110">
        <v>0</v>
      </c>
      <c r="N481" s="110">
        <v>0</v>
      </c>
      <c r="O481" s="110">
        <v>0</v>
      </c>
      <c r="P481" s="110">
        <v>0</v>
      </c>
      <c r="Q481" s="110">
        <v>0</v>
      </c>
      <c r="R481" s="110">
        <v>0</v>
      </c>
      <c r="S481" s="110">
        <v>0</v>
      </c>
      <c r="T481" s="110">
        <v>0</v>
      </c>
      <c r="U481" s="110">
        <v>0</v>
      </c>
      <c r="V481" s="110">
        <v>0</v>
      </c>
      <c r="W481" s="110">
        <v>0</v>
      </c>
    </row>
    <row r="482" spans="1:23" hidden="1">
      <c r="A482" s="110" t="str">
        <v>2882.TW</v>
      </c>
      <c r="B482" s="110">
        <v>5.36</v>
      </c>
      <c r="C482" s="110">
        <v>0.64700000000000002</v>
      </c>
      <c r="D482" s="110">
        <v>11.428572000000001</v>
      </c>
      <c r="E482" s="110">
        <v>7.2909996000000005E-2</v>
      </c>
      <c r="F482" s="110">
        <v>4.3800000000000002E-3</v>
      </c>
      <c r="G482" s="110">
        <v>0.22503000000000001</v>
      </c>
      <c r="H482" s="110">
        <v>0.35810003000000001</v>
      </c>
      <c r="I482" s="110">
        <v>10.597014</v>
      </c>
      <c r="J482" s="110">
        <v>1.07829</v>
      </c>
      <c r="K482" s="110">
        <v>57.433999999999997</v>
      </c>
      <c r="L482" s="110">
        <v>0</v>
      </c>
      <c r="M482" s="110">
        <v>0</v>
      </c>
      <c r="N482" s="110">
        <v>0</v>
      </c>
      <c r="O482" s="110">
        <v>0</v>
      </c>
      <c r="P482" s="110">
        <v>0</v>
      </c>
      <c r="Q482" s="110">
        <v>0</v>
      </c>
      <c r="R482" s="110">
        <v>0</v>
      </c>
      <c r="S482" s="110">
        <v>0</v>
      </c>
      <c r="T482" s="110">
        <v>0</v>
      </c>
      <c r="U482" s="110">
        <v>0</v>
      </c>
      <c r="V482" s="110">
        <v>0</v>
      </c>
      <c r="W482" s="110">
        <v>0</v>
      </c>
    </row>
    <row r="483" spans="1:23" hidden="1">
      <c r="A483" s="110" t="str">
        <v>2883.TW</v>
      </c>
      <c r="B483" s="110">
        <v>1.41</v>
      </c>
      <c r="C483" s="110">
        <v>0.69</v>
      </c>
      <c r="D483" s="110">
        <v>10</v>
      </c>
      <c r="E483" s="110">
        <v>9.0329999999999994E-2</v>
      </c>
      <c r="F483" s="110">
        <v>6.4200000000000004E-3</v>
      </c>
      <c r="G483" s="110">
        <v>0</v>
      </c>
      <c r="H483" s="110">
        <v>0.53505999999999998</v>
      </c>
      <c r="I483" s="110">
        <v>10.070921999999999</v>
      </c>
      <c r="J483" s="110">
        <v>0.86972499999999997</v>
      </c>
      <c r="K483" s="110">
        <v>3.6230000000000002</v>
      </c>
      <c r="L483" s="110">
        <v>0</v>
      </c>
      <c r="M483" s="110">
        <v>0</v>
      </c>
      <c r="N483" s="110">
        <v>0</v>
      </c>
      <c r="O483" s="110">
        <v>0</v>
      </c>
      <c r="P483" s="110">
        <v>0</v>
      </c>
      <c r="Q483" s="110">
        <v>0</v>
      </c>
      <c r="R483" s="110">
        <v>0</v>
      </c>
      <c r="S483" s="110">
        <v>0</v>
      </c>
      <c r="T483" s="110">
        <v>0</v>
      </c>
      <c r="U483" s="110">
        <v>0</v>
      </c>
      <c r="V483" s="110">
        <v>0</v>
      </c>
      <c r="W483" s="110">
        <v>0</v>
      </c>
    </row>
    <row r="484" spans="1:23" hidden="1">
      <c r="A484" s="110" t="str">
        <v>2884.TW</v>
      </c>
      <c r="B484" s="110">
        <v>1.4</v>
      </c>
      <c r="C484" s="110">
        <v>0.45500000000000002</v>
      </c>
      <c r="D484" s="110">
        <v>17.974684</v>
      </c>
      <c r="E484" s="110">
        <v>9.7470000000000001E-2</v>
      </c>
      <c r="F484" s="110">
        <v>6.1299995999999999E-3</v>
      </c>
      <c r="G484" s="110">
        <v>0</v>
      </c>
      <c r="H484" s="110">
        <v>0.45206000000000002</v>
      </c>
      <c r="I484" s="110">
        <v>20.285715</v>
      </c>
      <c r="J484" s="110">
        <v>1.8124960999999999</v>
      </c>
      <c r="K484" s="110">
        <v>4.1849999999999996</v>
      </c>
      <c r="L484" s="110">
        <v>0</v>
      </c>
      <c r="M484" s="110">
        <v>0</v>
      </c>
      <c r="N484" s="110">
        <v>0</v>
      </c>
      <c r="O484" s="110">
        <v>0</v>
      </c>
      <c r="P484" s="110">
        <v>0</v>
      </c>
      <c r="Q484" s="110">
        <v>0</v>
      </c>
      <c r="R484" s="110">
        <v>0</v>
      </c>
      <c r="S484" s="110">
        <v>0</v>
      </c>
      <c r="T484" s="110">
        <v>0</v>
      </c>
      <c r="U484" s="110">
        <v>0</v>
      </c>
      <c r="V484" s="110">
        <v>0</v>
      </c>
      <c r="W484" s="110">
        <v>0</v>
      </c>
    </row>
    <row r="485" spans="1:23" hidden="1">
      <c r="A485" s="110" t="str">
        <v>2885.TW</v>
      </c>
      <c r="B485" s="110">
        <v>2.37</v>
      </c>
      <c r="C485" s="110">
        <v>0.73599999999999999</v>
      </c>
      <c r="D485" s="110">
        <v>12.683396999999999</v>
      </c>
      <c r="E485" s="110">
        <v>0.105170004</v>
      </c>
      <c r="F485" s="110">
        <v>5.0299999999999997E-3</v>
      </c>
      <c r="G485" s="110">
        <v>0.50312000000000001</v>
      </c>
      <c r="H485" s="110">
        <v>0.15529001000000001</v>
      </c>
      <c r="I485" s="110">
        <v>13.860760000000001</v>
      </c>
      <c r="J485" s="110">
        <v>1.3925981999999999</v>
      </c>
      <c r="K485" s="110">
        <v>12.337</v>
      </c>
      <c r="L485" s="110">
        <v>0</v>
      </c>
      <c r="M485" s="110">
        <v>0</v>
      </c>
      <c r="N485" s="110">
        <v>0</v>
      </c>
      <c r="O485" s="110">
        <v>0</v>
      </c>
      <c r="P485" s="110">
        <v>0</v>
      </c>
      <c r="Q485" s="110">
        <v>0</v>
      </c>
      <c r="R485" s="110">
        <v>0</v>
      </c>
      <c r="S485" s="110">
        <v>0</v>
      </c>
      <c r="T485" s="110">
        <v>0</v>
      </c>
      <c r="U485" s="110">
        <v>0</v>
      </c>
      <c r="V485" s="110">
        <v>0</v>
      </c>
      <c r="W485" s="110">
        <v>0</v>
      </c>
    </row>
    <row r="486" spans="1:23" hidden="1">
      <c r="A486" s="110" t="str">
        <v>2886.TW</v>
      </c>
      <c r="B486" s="110">
        <v>2.37</v>
      </c>
      <c r="C486" s="110">
        <v>0.47499999999999998</v>
      </c>
      <c r="D486" s="110">
        <v>17.008547</v>
      </c>
      <c r="E486" s="110">
        <v>0.10460999999999999</v>
      </c>
      <c r="F486" s="110">
        <v>7.8600000000000007E-3</v>
      </c>
      <c r="G486" s="110">
        <v>0</v>
      </c>
      <c r="H486" s="110">
        <v>0.43374002</v>
      </c>
      <c r="I486" s="110">
        <v>16.79325</v>
      </c>
      <c r="J486" s="110">
        <v>1.6653416000000001</v>
      </c>
      <c r="K486" s="110">
        <v>4.8540000000000001</v>
      </c>
      <c r="L486" s="110">
        <v>0</v>
      </c>
      <c r="M486" s="110">
        <v>0</v>
      </c>
      <c r="N486" s="110">
        <v>0</v>
      </c>
      <c r="O486" s="110">
        <v>0</v>
      </c>
      <c r="P486" s="110">
        <v>0</v>
      </c>
      <c r="Q486" s="110">
        <v>0</v>
      </c>
      <c r="R486" s="110">
        <v>0</v>
      </c>
      <c r="S486" s="110">
        <v>0</v>
      </c>
      <c r="T486" s="110">
        <v>0</v>
      </c>
      <c r="U486" s="110">
        <v>0</v>
      </c>
      <c r="V486" s="110">
        <v>0</v>
      </c>
      <c r="W486" s="110">
        <v>0</v>
      </c>
    </row>
    <row r="487" spans="1:23" hidden="1">
      <c r="A487" s="110" t="str">
        <v>2887.TW</v>
      </c>
      <c r="B487" s="110">
        <v>1</v>
      </c>
      <c r="C487" s="110">
        <v>0.58599999999999997</v>
      </c>
      <c r="D487" s="110">
        <v>14.198473999999999</v>
      </c>
      <c r="E487" s="110">
        <v>6.7290000000000003E-2</v>
      </c>
      <c r="F487" s="110">
        <v>4.7699999999999999E-3</v>
      </c>
      <c r="G487" s="110">
        <v>0</v>
      </c>
      <c r="H487" s="110">
        <v>0.41456001999999997</v>
      </c>
      <c r="I487" s="110">
        <v>18.600000000000001</v>
      </c>
      <c r="J487" s="110">
        <v>1.1022221999999999</v>
      </c>
      <c r="K487" s="110">
        <v>4.1310000000000002</v>
      </c>
      <c r="L487" s="110">
        <v>0</v>
      </c>
      <c r="M487" s="110">
        <v>0</v>
      </c>
      <c r="N487" s="110">
        <v>0</v>
      </c>
      <c r="O487" s="110">
        <v>0</v>
      </c>
      <c r="P487" s="110">
        <v>0</v>
      </c>
      <c r="Q487" s="110">
        <v>0</v>
      </c>
      <c r="R487" s="110">
        <v>0</v>
      </c>
      <c r="S487" s="110">
        <v>0</v>
      </c>
      <c r="T487" s="110">
        <v>0</v>
      </c>
      <c r="U487" s="110">
        <v>0</v>
      </c>
      <c r="V487" s="110">
        <v>0</v>
      </c>
      <c r="W487" s="110">
        <v>0</v>
      </c>
    </row>
    <row r="488" spans="1:23" hidden="1">
      <c r="A488" s="110" t="str">
        <v>2888.TW</v>
      </c>
      <c r="B488" s="110">
        <v>-0.48</v>
      </c>
      <c r="C488" s="110">
        <v>0.626</v>
      </c>
      <c r="D488" s="110">
        <v>12.328766999999999</v>
      </c>
      <c r="E488" s="110">
        <v>-3.1969999999999998E-2</v>
      </c>
      <c r="F488" s="110">
        <v>-2.3400000000000001E-3</v>
      </c>
      <c r="G488" s="110">
        <v>4.3979999999999998E-2</v>
      </c>
      <c r="H488" s="110">
        <v>0.40812999999999999</v>
      </c>
      <c r="I488" s="110">
        <v>0</v>
      </c>
      <c r="J488" s="110">
        <v>0.57438254</v>
      </c>
      <c r="K488" s="110">
        <v>17.137</v>
      </c>
      <c r="L488" s="110">
        <v>0</v>
      </c>
      <c r="M488" s="110">
        <v>0</v>
      </c>
      <c r="N488" s="110">
        <v>0</v>
      </c>
      <c r="O488" s="110">
        <v>0</v>
      </c>
      <c r="P488" s="110">
        <v>0</v>
      </c>
      <c r="Q488" s="110">
        <v>0</v>
      </c>
      <c r="R488" s="110">
        <v>0</v>
      </c>
      <c r="S488" s="110">
        <v>0</v>
      </c>
      <c r="T488" s="110">
        <v>0</v>
      </c>
      <c r="U488" s="110">
        <v>0</v>
      </c>
      <c r="V488" s="110">
        <v>0</v>
      </c>
      <c r="W488" s="110">
        <v>0</v>
      </c>
    </row>
    <row r="489" spans="1:23" hidden="1">
      <c r="A489" s="110" t="str">
        <v>2889.TW</v>
      </c>
      <c r="B489" s="110">
        <v>0.57999999999999996</v>
      </c>
      <c r="C489" s="110">
        <v>0</v>
      </c>
      <c r="D489" s="110">
        <v>18.333334000000001</v>
      </c>
      <c r="E489" s="110">
        <v>5.5059999999999998E-2</v>
      </c>
      <c r="F489" s="110">
        <v>6.8199999999999997E-3</v>
      </c>
      <c r="G489" s="110">
        <v>0.99251</v>
      </c>
      <c r="H489" s="110">
        <v>0.45733002</v>
      </c>
      <c r="I489" s="110">
        <v>26.551722999999999</v>
      </c>
      <c r="J489" s="110">
        <v>1.2633306</v>
      </c>
      <c r="K489" s="110">
        <v>2.0779999999999998</v>
      </c>
      <c r="L489" s="110">
        <v>0</v>
      </c>
      <c r="M489" s="110">
        <v>0</v>
      </c>
      <c r="N489" s="110">
        <v>0</v>
      </c>
      <c r="O489" s="110">
        <v>0</v>
      </c>
      <c r="P489" s="110">
        <v>0</v>
      </c>
      <c r="Q489" s="110">
        <v>0</v>
      </c>
      <c r="R489" s="110">
        <v>0</v>
      </c>
      <c r="S489" s="110">
        <v>0</v>
      </c>
      <c r="T489" s="110">
        <v>0</v>
      </c>
      <c r="U489" s="110">
        <v>0</v>
      </c>
      <c r="V489" s="110">
        <v>0</v>
      </c>
      <c r="W489" s="110">
        <v>0</v>
      </c>
    </row>
    <row r="490" spans="1:23" hidden="1">
      <c r="A490" s="110" t="str">
        <v>2890.TW</v>
      </c>
      <c r="B490" s="110">
        <v>1.78</v>
      </c>
      <c r="C490" s="110">
        <v>0.443</v>
      </c>
      <c r="D490" s="110">
        <v>13.267046000000001</v>
      </c>
      <c r="E490" s="110">
        <v>0.11823</v>
      </c>
      <c r="F490" s="110">
        <v>7.8799995000000001E-3</v>
      </c>
      <c r="G490" s="110">
        <v>0</v>
      </c>
      <c r="H490" s="110">
        <v>0.50555000000000005</v>
      </c>
      <c r="I490" s="110">
        <v>13.117978000000001</v>
      </c>
      <c r="J490" s="110">
        <v>1.4656959000000001</v>
      </c>
      <c r="K490" s="110">
        <v>4.4710000000000001</v>
      </c>
      <c r="L490" s="110">
        <v>0</v>
      </c>
      <c r="M490" s="110">
        <v>0</v>
      </c>
      <c r="N490" s="110">
        <v>0</v>
      </c>
      <c r="O490" s="110">
        <v>0</v>
      </c>
      <c r="P490" s="110">
        <v>0</v>
      </c>
      <c r="Q490" s="110">
        <v>0</v>
      </c>
      <c r="R490" s="110">
        <v>0</v>
      </c>
      <c r="S490" s="110">
        <v>0</v>
      </c>
      <c r="T490" s="110">
        <v>0</v>
      </c>
      <c r="U490" s="110">
        <v>0</v>
      </c>
      <c r="V490" s="110">
        <v>0</v>
      </c>
      <c r="W490" s="110">
        <v>0</v>
      </c>
    </row>
    <row r="491" spans="1:23" hidden="1">
      <c r="A491" s="110" t="str">
        <v>2891.TW</v>
      </c>
      <c r="B491" s="110">
        <v>3.23</v>
      </c>
      <c r="C491" s="110">
        <v>0.64900000000000002</v>
      </c>
      <c r="D491" s="110">
        <v>11.520376000000001</v>
      </c>
      <c r="E491" s="110">
        <v>0.14724000000000001</v>
      </c>
      <c r="F491" s="110">
        <v>1.0410000000000001E-2</v>
      </c>
      <c r="G491" s="110">
        <v>0.60416000000000003</v>
      </c>
      <c r="H491" s="110">
        <v>0.29293000000000002</v>
      </c>
      <c r="I491" s="110">
        <v>11.377708</v>
      </c>
      <c r="J491" s="110">
        <v>1.5512874000000001</v>
      </c>
      <c r="K491" s="110">
        <v>21.707000000000001</v>
      </c>
      <c r="L491" s="110">
        <v>0</v>
      </c>
      <c r="M491" s="110">
        <v>0</v>
      </c>
      <c r="N491" s="110">
        <v>0</v>
      </c>
      <c r="O491" s="110">
        <v>0</v>
      </c>
      <c r="P491" s="110">
        <v>0</v>
      </c>
      <c r="Q491" s="110">
        <v>0</v>
      </c>
      <c r="R491" s="110">
        <v>0</v>
      </c>
      <c r="S491" s="110">
        <v>0</v>
      </c>
      <c r="T491" s="110">
        <v>0</v>
      </c>
      <c r="U491" s="110">
        <v>0</v>
      </c>
      <c r="V491" s="110">
        <v>0</v>
      </c>
      <c r="W491" s="110">
        <v>0</v>
      </c>
    </row>
    <row r="492" spans="1:23" hidden="1">
      <c r="A492" s="110" t="str">
        <v>2892.TW</v>
      </c>
      <c r="B492" s="110">
        <v>1.65</v>
      </c>
      <c r="C492" s="110">
        <v>0.41199999999999998</v>
      </c>
      <c r="D492" s="110">
        <v>17.103659</v>
      </c>
      <c r="E492" s="110">
        <v>9.5060000000000006E-2</v>
      </c>
      <c r="F492" s="110">
        <v>5.2300002000000003E-3</v>
      </c>
      <c r="G492" s="110">
        <v>0</v>
      </c>
      <c r="H492" s="110">
        <v>0.33942001999999999</v>
      </c>
      <c r="I492" s="110">
        <v>17</v>
      </c>
      <c r="J492" s="110">
        <v>1.5377445999999999</v>
      </c>
      <c r="K492" s="110">
        <v>4.5110000000000001</v>
      </c>
      <c r="L492" s="110">
        <v>0</v>
      </c>
      <c r="M492" s="110">
        <v>0</v>
      </c>
      <c r="N492" s="110">
        <v>0</v>
      </c>
      <c r="O492" s="110">
        <v>0</v>
      </c>
      <c r="P492" s="110">
        <v>0</v>
      </c>
      <c r="Q492" s="110">
        <v>0</v>
      </c>
      <c r="R492" s="110">
        <v>0</v>
      </c>
      <c r="S492" s="110">
        <v>0</v>
      </c>
      <c r="T492" s="110">
        <v>0</v>
      </c>
      <c r="U492" s="110">
        <v>0</v>
      </c>
      <c r="V492" s="110">
        <v>0</v>
      </c>
      <c r="W492" s="110">
        <v>0</v>
      </c>
    </row>
    <row r="493" spans="1:23" hidden="1">
      <c r="A493" s="110" t="str">
        <v>2897.TW</v>
      </c>
      <c r="B493" s="110">
        <v>0.86</v>
      </c>
      <c r="C493" s="110">
        <v>0.39400000000000002</v>
      </c>
      <c r="D493" s="110">
        <v>0</v>
      </c>
      <c r="E493" s="110">
        <v>6.0890003999999998E-2</v>
      </c>
      <c r="F493" s="110">
        <v>5.6899999999999997E-3</v>
      </c>
      <c r="G493" s="110">
        <v>0</v>
      </c>
      <c r="H493" s="110">
        <v>0.27909001999999999</v>
      </c>
      <c r="I493" s="110">
        <v>12.267442000000001</v>
      </c>
      <c r="J493" s="110">
        <v>0.77221494999999996</v>
      </c>
      <c r="K493" s="110">
        <v>3.1709999999999998</v>
      </c>
      <c r="L493" s="110">
        <v>0</v>
      </c>
      <c r="M493" s="110">
        <v>0</v>
      </c>
      <c r="N493" s="110">
        <v>0</v>
      </c>
      <c r="O493" s="110">
        <v>0</v>
      </c>
      <c r="P493" s="110">
        <v>0</v>
      </c>
      <c r="Q493" s="110">
        <v>0</v>
      </c>
      <c r="R493" s="110">
        <v>0</v>
      </c>
      <c r="S493" s="110">
        <v>0</v>
      </c>
      <c r="T493" s="110">
        <v>0</v>
      </c>
      <c r="U493" s="110">
        <v>0</v>
      </c>
      <c r="V493" s="110">
        <v>0</v>
      </c>
      <c r="W493" s="110">
        <v>0</v>
      </c>
    </row>
    <row r="494" spans="1:23" hidden="1">
      <c r="A494" s="110" t="str">
        <v>2901.TW</v>
      </c>
      <c r="B494" s="110">
        <v>0.46</v>
      </c>
      <c r="C494" s="110">
        <v>8.4000000000000005E-2</v>
      </c>
      <c r="D494" s="110">
        <v>0</v>
      </c>
      <c r="E494" s="110">
        <v>3.3910000000000003E-2</v>
      </c>
      <c r="F494" s="110">
        <v>1.6490001000000001E-2</v>
      </c>
      <c r="G494" s="110">
        <v>0.84250999999999998</v>
      </c>
      <c r="H494" s="110">
        <v>0.20864000999999999</v>
      </c>
      <c r="I494" s="110">
        <v>59.456519999999998</v>
      </c>
      <c r="J494" s="110">
        <v>2.269333</v>
      </c>
      <c r="K494" s="110">
        <v>1.825</v>
      </c>
      <c r="L494" s="110">
        <v>0</v>
      </c>
      <c r="M494" s="110">
        <v>0</v>
      </c>
      <c r="N494" s="110">
        <v>0</v>
      </c>
      <c r="O494" s="110">
        <v>0</v>
      </c>
      <c r="P494" s="110">
        <v>0</v>
      </c>
      <c r="Q494" s="110">
        <v>0</v>
      </c>
      <c r="R494" s="110">
        <v>0</v>
      </c>
      <c r="S494" s="110">
        <v>0</v>
      </c>
      <c r="T494" s="110">
        <v>0</v>
      </c>
      <c r="U494" s="110">
        <v>0</v>
      </c>
      <c r="V494" s="110">
        <v>0</v>
      </c>
      <c r="W494" s="110">
        <v>0</v>
      </c>
    </row>
    <row r="495" spans="1:23" hidden="1">
      <c r="A495" s="110" t="str">
        <v>2903.TW</v>
      </c>
      <c r="B495" s="110">
        <v>1.8</v>
      </c>
      <c r="C495" s="110">
        <v>0.28100000000000003</v>
      </c>
      <c r="D495" s="110">
        <v>29.181816000000001</v>
      </c>
      <c r="E495" s="110">
        <v>0.10158</v>
      </c>
      <c r="F495" s="110">
        <v>2.6370000000000001E-2</v>
      </c>
      <c r="G495" s="110">
        <v>0.55942999999999998</v>
      </c>
      <c r="H495" s="110">
        <v>0.12734000000000001</v>
      </c>
      <c r="I495" s="110">
        <v>17.833331999999999</v>
      </c>
      <c r="J495" s="110">
        <v>1.4437348000000001</v>
      </c>
      <c r="K495" s="110">
        <v>26.07</v>
      </c>
      <c r="L495" s="110">
        <v>0</v>
      </c>
      <c r="M495" s="110">
        <v>0</v>
      </c>
      <c r="N495" s="110">
        <v>0</v>
      </c>
      <c r="O495" s="110">
        <v>0</v>
      </c>
      <c r="P495" s="110">
        <v>0</v>
      </c>
      <c r="Q495" s="110">
        <v>0</v>
      </c>
      <c r="R495" s="110">
        <v>0</v>
      </c>
      <c r="S495" s="110">
        <v>0</v>
      </c>
      <c r="T495" s="110">
        <v>0</v>
      </c>
      <c r="U495" s="110">
        <v>0</v>
      </c>
      <c r="V495" s="110">
        <v>0</v>
      </c>
      <c r="W495" s="110">
        <v>0</v>
      </c>
    </row>
    <row r="496" spans="1:23" hidden="1">
      <c r="A496" s="110" t="str">
        <v>2904.TW</v>
      </c>
      <c r="B496" s="110">
        <v>0.83</v>
      </c>
      <c r="C496" s="110">
        <v>0.36699999999999999</v>
      </c>
      <c r="D496" s="110">
        <v>0</v>
      </c>
      <c r="E496" s="110">
        <v>5.4350000000000002E-2</v>
      </c>
      <c r="F496" s="110">
        <v>1.8790000000000001E-2</v>
      </c>
      <c r="G496" s="110">
        <v>0.28753000000000001</v>
      </c>
      <c r="H496" s="110">
        <v>7.356E-2</v>
      </c>
      <c r="I496" s="110">
        <v>22.530123</v>
      </c>
      <c r="J496" s="110">
        <v>1.2013362999999999</v>
      </c>
      <c r="K496" s="110">
        <v>5.673</v>
      </c>
      <c r="L496" s="110">
        <v>0</v>
      </c>
      <c r="M496" s="110">
        <v>0</v>
      </c>
      <c r="N496" s="110">
        <v>0</v>
      </c>
      <c r="O496" s="110">
        <v>0</v>
      </c>
      <c r="P496" s="110">
        <v>0</v>
      </c>
      <c r="Q496" s="110">
        <v>0</v>
      </c>
      <c r="R496" s="110">
        <v>0</v>
      </c>
      <c r="S496" s="110">
        <v>0</v>
      </c>
      <c r="T496" s="110">
        <v>0</v>
      </c>
      <c r="U496" s="110">
        <v>0</v>
      </c>
      <c r="V496" s="110">
        <v>0</v>
      </c>
      <c r="W496" s="110">
        <v>0</v>
      </c>
    </row>
    <row r="497" spans="1:23" hidden="1">
      <c r="A497" s="110" t="str">
        <v>2905.TW</v>
      </c>
      <c r="B497" s="110">
        <v>-1.03</v>
      </c>
      <c r="C497" s="110">
        <v>0.51200000000000001</v>
      </c>
      <c r="D497" s="110">
        <v>0</v>
      </c>
      <c r="E497" s="110">
        <v>-0.21298</v>
      </c>
      <c r="F497" s="110">
        <v>-2.0600000000000002E-3</v>
      </c>
      <c r="G497" s="110">
        <v>6.3409999999999994E-2</v>
      </c>
      <c r="H497" s="110">
        <v>0.40625998000000002</v>
      </c>
      <c r="I497" s="110">
        <v>0</v>
      </c>
      <c r="J497" s="110">
        <v>1.0938779999999999</v>
      </c>
      <c r="K497" s="110">
        <v>148.31399999999999</v>
      </c>
      <c r="L497" s="110">
        <v>0</v>
      </c>
      <c r="M497" s="110">
        <v>0</v>
      </c>
      <c r="N497" s="110">
        <v>0</v>
      </c>
      <c r="O497" s="110">
        <v>0</v>
      </c>
      <c r="P497" s="110">
        <v>0</v>
      </c>
      <c r="Q497" s="110">
        <v>0</v>
      </c>
      <c r="R497" s="110">
        <v>0</v>
      </c>
      <c r="S497" s="110">
        <v>0</v>
      </c>
      <c r="T497" s="110">
        <v>0</v>
      </c>
      <c r="U497" s="110">
        <v>0</v>
      </c>
      <c r="V497" s="110">
        <v>0</v>
      </c>
      <c r="W497" s="110">
        <v>0</v>
      </c>
    </row>
    <row r="498" spans="1:23" hidden="1">
      <c r="A498" s="110" t="str">
        <v>2906.TW</v>
      </c>
      <c r="B498" s="110">
        <v>0.6</v>
      </c>
      <c r="C498" s="110">
        <v>0</v>
      </c>
      <c r="D498" s="110">
        <v>0</v>
      </c>
      <c r="E498" s="110">
        <v>5.6550004000000001E-2</v>
      </c>
      <c r="F498" s="110">
        <v>2.6040000000000001E-2</v>
      </c>
      <c r="G498" s="110">
        <v>0.30180000000000001</v>
      </c>
      <c r="H498" s="110">
        <v>5.1429999999999997E-2</v>
      </c>
      <c r="I498" s="110">
        <v>35.083331999999999</v>
      </c>
      <c r="J498" s="110">
        <v>1.2303466000000001</v>
      </c>
      <c r="K498" s="110">
        <v>40.363</v>
      </c>
      <c r="L498" s="110">
        <v>0</v>
      </c>
      <c r="M498" s="110">
        <v>0</v>
      </c>
      <c r="N498" s="110">
        <v>0</v>
      </c>
      <c r="O498" s="110">
        <v>0</v>
      </c>
      <c r="P498" s="110">
        <v>0</v>
      </c>
      <c r="Q498" s="110">
        <v>0</v>
      </c>
      <c r="R498" s="110">
        <v>0</v>
      </c>
      <c r="S498" s="110">
        <v>0</v>
      </c>
      <c r="T498" s="110">
        <v>0</v>
      </c>
      <c r="U498" s="110">
        <v>0</v>
      </c>
      <c r="V498" s="110">
        <v>0</v>
      </c>
      <c r="W498" s="110">
        <v>0</v>
      </c>
    </row>
    <row r="499" spans="1:23" hidden="1">
      <c r="A499" s="110" t="str">
        <v>2908.TW</v>
      </c>
      <c r="B499" s="110">
        <v>0.46</v>
      </c>
      <c r="C499" s="110">
        <v>0.253</v>
      </c>
      <c r="D499" s="110">
        <v>11.703911</v>
      </c>
      <c r="E499" s="110">
        <v>3.6639999999999999E-2</v>
      </c>
      <c r="F499" s="110">
        <v>7.0700003000000004E-3</v>
      </c>
      <c r="G499" s="110">
        <v>0.2492</v>
      </c>
      <c r="H499" s="110">
        <v>2.4260001E-2</v>
      </c>
      <c r="I499" s="110">
        <v>45.543480000000002</v>
      </c>
      <c r="J499" s="110">
        <v>1.5972857</v>
      </c>
      <c r="K499" s="110">
        <v>72.203000000000003</v>
      </c>
      <c r="L499" s="110">
        <v>0</v>
      </c>
      <c r="M499" s="110">
        <v>0</v>
      </c>
      <c r="N499" s="110">
        <v>0</v>
      </c>
      <c r="O499" s="110">
        <v>0</v>
      </c>
      <c r="P499" s="110">
        <v>0</v>
      </c>
      <c r="Q499" s="110">
        <v>0</v>
      </c>
      <c r="R499" s="110">
        <v>0</v>
      </c>
      <c r="S499" s="110">
        <v>0</v>
      </c>
      <c r="T499" s="110">
        <v>0</v>
      </c>
      <c r="U499" s="110">
        <v>0</v>
      </c>
      <c r="V499" s="110">
        <v>0</v>
      </c>
      <c r="W499" s="110">
        <v>0</v>
      </c>
    </row>
    <row r="500" spans="1:23" hidden="1">
      <c r="A500" s="110" t="str">
        <v>2910.TW</v>
      </c>
      <c r="B500" s="110">
        <v>1.1399999999999999</v>
      </c>
      <c r="C500" s="110">
        <v>0.621</v>
      </c>
      <c r="D500" s="110">
        <v>0</v>
      </c>
      <c r="E500" s="110">
        <v>8.2329996000000003E-2</v>
      </c>
      <c r="F500" s="110">
        <v>2.3120001000000001E-2</v>
      </c>
      <c r="G500" s="110">
        <v>0.58431999999999995</v>
      </c>
      <c r="H500" s="110">
        <v>0.20582001</v>
      </c>
      <c r="I500" s="110">
        <v>24.298245999999999</v>
      </c>
      <c r="J500" s="110">
        <v>1.8759313</v>
      </c>
      <c r="K500" s="110">
        <v>3.9</v>
      </c>
      <c r="L500" s="110">
        <v>0</v>
      </c>
      <c r="M500" s="110">
        <v>0</v>
      </c>
      <c r="N500" s="110">
        <v>0</v>
      </c>
      <c r="O500" s="110">
        <v>0</v>
      </c>
      <c r="P500" s="110">
        <v>0</v>
      </c>
      <c r="Q500" s="110">
        <v>0</v>
      </c>
      <c r="R500" s="110">
        <v>0</v>
      </c>
      <c r="S500" s="110">
        <v>0</v>
      </c>
      <c r="T500" s="110">
        <v>0</v>
      </c>
      <c r="U500" s="110">
        <v>0</v>
      </c>
      <c r="V500" s="110">
        <v>0</v>
      </c>
      <c r="W500" s="110">
        <v>0</v>
      </c>
    </row>
    <row r="501" spans="1:23" hidden="1">
      <c r="A501" s="110" t="str">
        <v>2911.TW</v>
      </c>
      <c r="B501" s="110">
        <v>-5.04</v>
      </c>
      <c r="C501" s="110">
        <v>0.44800000000000001</v>
      </c>
      <c r="D501" s="110">
        <v>-10.31884</v>
      </c>
      <c r="E501" s="110">
        <v>-0.46096999999999999</v>
      </c>
      <c r="F501" s="110">
        <v>-8.4779999999999994E-2</v>
      </c>
      <c r="G501" s="110">
        <v>0.40311000000000002</v>
      </c>
      <c r="H501" s="110">
        <v>-0.21127000000000001</v>
      </c>
      <c r="I501" s="110">
        <v>0</v>
      </c>
      <c r="J501" s="110">
        <v>1.1762762</v>
      </c>
      <c r="K501" s="110">
        <v>22.222000000000001</v>
      </c>
      <c r="L501" s="110">
        <v>0</v>
      </c>
      <c r="M501" s="110">
        <v>0</v>
      </c>
      <c r="N501" s="110">
        <v>0</v>
      </c>
      <c r="O501" s="110">
        <v>0</v>
      </c>
      <c r="P501" s="110">
        <v>0</v>
      </c>
      <c r="Q501" s="110">
        <v>0</v>
      </c>
      <c r="R501" s="110">
        <v>0</v>
      </c>
      <c r="S501" s="110">
        <v>0</v>
      </c>
      <c r="T501" s="110">
        <v>0</v>
      </c>
      <c r="U501" s="110">
        <v>0</v>
      </c>
      <c r="V501" s="110">
        <v>0</v>
      </c>
      <c r="W501" s="110">
        <v>0</v>
      </c>
    </row>
    <row r="502" spans="1:23" hidden="1">
      <c r="A502" s="110" t="str">
        <v>2912.TW</v>
      </c>
      <c r="B502" s="110">
        <v>10.31</v>
      </c>
      <c r="C502" s="110">
        <v>8.6999999999999994E-2</v>
      </c>
      <c r="D502" s="110">
        <v>21.986969999999999</v>
      </c>
      <c r="E502" s="110">
        <v>0.25333</v>
      </c>
      <c r="F502" s="110">
        <v>3.5540000000000002E-2</v>
      </c>
      <c r="G502" s="110">
        <v>0.34036</v>
      </c>
      <c r="H502" s="110">
        <v>4.5039999999999997E-2</v>
      </c>
      <c r="I502" s="110">
        <v>26.188165999999999</v>
      </c>
      <c r="J502" s="110">
        <v>6.6762275999999998</v>
      </c>
      <c r="K502" s="110">
        <v>310.34199999999998</v>
      </c>
      <c r="L502" s="110">
        <v>0</v>
      </c>
      <c r="M502" s="110">
        <v>0</v>
      </c>
      <c r="N502" s="110">
        <v>0</v>
      </c>
      <c r="O502" s="110">
        <v>0</v>
      </c>
      <c r="P502" s="110">
        <v>0</v>
      </c>
      <c r="Q502" s="110">
        <v>0</v>
      </c>
      <c r="R502" s="110">
        <v>0</v>
      </c>
      <c r="S502" s="110">
        <v>0</v>
      </c>
      <c r="T502" s="110">
        <v>0</v>
      </c>
      <c r="U502" s="110">
        <v>0</v>
      </c>
      <c r="V502" s="110">
        <v>0</v>
      </c>
      <c r="W502" s="110">
        <v>0</v>
      </c>
    </row>
    <row r="503" spans="1:23" hidden="1">
      <c r="A503" s="110" t="str">
        <v>2913.TW</v>
      </c>
      <c r="B503" s="110">
        <v>-0.34</v>
      </c>
      <c r="C503" s="110">
        <v>0.70899999999999996</v>
      </c>
      <c r="D503" s="110">
        <v>0</v>
      </c>
      <c r="E503" s="110">
        <v>-2.2380000000000001E-2</v>
      </c>
      <c r="F503" s="110">
        <v>-3.5899998999999998E-3</v>
      </c>
      <c r="G503" s="110">
        <v>0.36375000000000002</v>
      </c>
      <c r="H503" s="110">
        <v>-0.28892002</v>
      </c>
      <c r="I503" s="110">
        <v>0</v>
      </c>
      <c r="J503" s="110">
        <v>1.3212710000000001</v>
      </c>
      <c r="K503" s="110">
        <v>0.48</v>
      </c>
      <c r="L503" s="110">
        <v>0</v>
      </c>
      <c r="M503" s="110">
        <v>0</v>
      </c>
      <c r="N503" s="110">
        <v>0</v>
      </c>
      <c r="O503" s="110">
        <v>0</v>
      </c>
      <c r="P503" s="110">
        <v>0</v>
      </c>
      <c r="Q503" s="110">
        <v>0</v>
      </c>
      <c r="R503" s="110">
        <v>0</v>
      </c>
      <c r="S503" s="110">
        <v>0</v>
      </c>
      <c r="T503" s="110">
        <v>0</v>
      </c>
      <c r="U503" s="110">
        <v>0</v>
      </c>
      <c r="V503" s="110">
        <v>0</v>
      </c>
      <c r="W503" s="110">
        <v>0</v>
      </c>
    </row>
    <row r="504" spans="1:23" hidden="1">
      <c r="A504" s="110" t="str">
        <v>2915.TW</v>
      </c>
      <c r="B504" s="110">
        <v>11.32</v>
      </c>
      <c r="C504" s="110">
        <v>0</v>
      </c>
      <c r="D504" s="110">
        <v>8.2593040000000002</v>
      </c>
      <c r="E504" s="110">
        <v>0.121759996</v>
      </c>
      <c r="F504" s="110">
        <v>2.4000000999999999E-4</v>
      </c>
      <c r="G504" s="110">
        <v>0.35214000000000001</v>
      </c>
      <c r="H504" s="110">
        <v>1.359E-2</v>
      </c>
      <c r="I504" s="110">
        <v>6.0777390000000002</v>
      </c>
      <c r="J504" s="110">
        <v>0.69633513999999996</v>
      </c>
      <c r="K504" s="110">
        <v>2.5070000000000001</v>
      </c>
      <c r="L504" s="110">
        <v>0</v>
      </c>
      <c r="M504" s="110">
        <v>0</v>
      </c>
      <c r="N504" s="110">
        <v>0</v>
      </c>
      <c r="O504" s="110">
        <v>0</v>
      </c>
      <c r="P504" s="110">
        <v>0</v>
      </c>
      <c r="Q504" s="110">
        <v>0</v>
      </c>
      <c r="R504" s="110">
        <v>0</v>
      </c>
      <c r="S504" s="110">
        <v>0</v>
      </c>
      <c r="T504" s="110">
        <v>0</v>
      </c>
      <c r="U504" s="110">
        <v>0</v>
      </c>
      <c r="V504" s="110">
        <v>0</v>
      </c>
      <c r="W504" s="110">
        <v>0</v>
      </c>
    </row>
    <row r="505" spans="1:23" hidden="1">
      <c r="A505" s="110" t="str">
        <v>2923.TW</v>
      </c>
      <c r="B505" s="110">
        <v>0.47</v>
      </c>
      <c r="C505" s="110">
        <v>0.81699999999999995</v>
      </c>
      <c r="D505" s="110">
        <v>50.666663999999997</v>
      </c>
      <c r="E505" s="110">
        <v>1.1270000000000001E-2</v>
      </c>
      <c r="F505" s="110">
        <v>3.1669999999999997E-2</v>
      </c>
      <c r="G505" s="110">
        <v>0.55518000000000001</v>
      </c>
      <c r="H505" s="110">
        <v>0.57264999999999999</v>
      </c>
      <c r="I505" s="110">
        <v>64.680850000000007</v>
      </c>
      <c r="J505" s="110">
        <v>1.0827367000000001</v>
      </c>
      <c r="K505" s="110">
        <v>6.742</v>
      </c>
      <c r="L505" s="110">
        <v>0</v>
      </c>
      <c r="M505" s="110">
        <v>0</v>
      </c>
      <c r="N505" s="110">
        <v>0</v>
      </c>
      <c r="O505" s="110">
        <v>0</v>
      </c>
      <c r="P505" s="110">
        <v>0</v>
      </c>
      <c r="Q505" s="110">
        <v>0</v>
      </c>
      <c r="R505" s="110">
        <v>0</v>
      </c>
      <c r="S505" s="110">
        <v>0</v>
      </c>
      <c r="T505" s="110">
        <v>0</v>
      </c>
      <c r="U505" s="110">
        <v>0</v>
      </c>
      <c r="V505" s="110">
        <v>0</v>
      </c>
      <c r="W505" s="110">
        <v>0</v>
      </c>
    </row>
    <row r="506" spans="1:23" hidden="1">
      <c r="A506" s="110" t="str">
        <v>2929.TW</v>
      </c>
      <c r="B506" s="110">
        <v>-0.64</v>
      </c>
      <c r="C506" s="110">
        <v>0.751</v>
      </c>
      <c r="D506" s="110">
        <v>0.74762653999999995</v>
      </c>
      <c r="E506" s="110">
        <v>-2.3829998000000002E-2</v>
      </c>
      <c r="F506" s="110">
        <v>-5.9000000000000003E-4</v>
      </c>
      <c r="G506" s="110">
        <v>0.16441</v>
      </c>
      <c r="H506" s="110">
        <v>4.9730000000000003E-2</v>
      </c>
      <c r="I506" s="110">
        <v>0</v>
      </c>
      <c r="J506" s="110">
        <v>0.36766135999999999</v>
      </c>
      <c r="K506" s="110">
        <v>21.895</v>
      </c>
      <c r="L506" s="110">
        <v>0</v>
      </c>
      <c r="M506" s="110">
        <v>0</v>
      </c>
      <c r="N506" s="110">
        <v>0</v>
      </c>
      <c r="O506" s="110">
        <v>0</v>
      </c>
      <c r="P506" s="110">
        <v>0</v>
      </c>
      <c r="Q506" s="110">
        <v>0</v>
      </c>
      <c r="R506" s="110">
        <v>0</v>
      </c>
      <c r="S506" s="110">
        <v>0</v>
      </c>
      <c r="T506" s="110">
        <v>0</v>
      </c>
      <c r="U506" s="110">
        <v>0</v>
      </c>
      <c r="V506" s="110">
        <v>0</v>
      </c>
      <c r="W506" s="110">
        <v>0</v>
      </c>
    </row>
    <row r="507" spans="1:23" hidden="1">
      <c r="A507" s="110" t="str">
        <v>2939.TW</v>
      </c>
      <c r="B507" s="110">
        <v>-0.75</v>
      </c>
      <c r="C507" s="110">
        <v>-0.159</v>
      </c>
      <c r="D507" s="110">
        <v>0</v>
      </c>
      <c r="E507" s="110">
        <v>-8.899E-2</v>
      </c>
      <c r="F507" s="110">
        <v>-8.8719993999999996E-2</v>
      </c>
      <c r="G507" s="110">
        <v>0.23346001</v>
      </c>
      <c r="H507" s="110">
        <v>-0.25846999999999998</v>
      </c>
      <c r="I507" s="110">
        <v>0</v>
      </c>
      <c r="J507" s="110">
        <v>1.3539292999999999</v>
      </c>
      <c r="K507" s="110">
        <v>8.8629999999999995</v>
      </c>
      <c r="L507" s="110">
        <v>0</v>
      </c>
      <c r="M507" s="110">
        <v>0</v>
      </c>
      <c r="N507" s="110">
        <v>0</v>
      </c>
      <c r="O507" s="110">
        <v>0</v>
      </c>
      <c r="P507" s="110">
        <v>0</v>
      </c>
      <c r="Q507" s="110">
        <v>0</v>
      </c>
      <c r="R507" s="110">
        <v>0</v>
      </c>
      <c r="S507" s="110">
        <v>0</v>
      </c>
      <c r="T507" s="110">
        <v>0</v>
      </c>
      <c r="U507" s="110">
        <v>0</v>
      </c>
      <c r="V507" s="110">
        <v>0</v>
      </c>
      <c r="W507" s="110">
        <v>0</v>
      </c>
    </row>
    <row r="508" spans="1:23" hidden="1">
      <c r="A508" s="110" t="str">
        <v>2945.TW</v>
      </c>
      <c r="B508" s="110">
        <v>1.5</v>
      </c>
      <c r="C508" s="110">
        <v>0.52900000000000003</v>
      </c>
      <c r="D508" s="110">
        <v>0</v>
      </c>
      <c r="E508" s="110">
        <v>5.4629996E-2</v>
      </c>
      <c r="F508" s="110">
        <v>1.6239999000000001E-2</v>
      </c>
      <c r="G508" s="110">
        <v>0.26255000000000001</v>
      </c>
      <c r="H508" s="110">
        <v>1.191E-2</v>
      </c>
      <c r="I508" s="110">
        <v>30.066666000000001</v>
      </c>
      <c r="J508" s="110">
        <v>1.6241132</v>
      </c>
      <c r="K508" s="110">
        <v>208.952</v>
      </c>
      <c r="L508" s="110">
        <v>0</v>
      </c>
      <c r="M508" s="110">
        <v>0</v>
      </c>
      <c r="N508" s="110">
        <v>0</v>
      </c>
      <c r="O508" s="110">
        <v>0</v>
      </c>
      <c r="P508" s="110">
        <v>0</v>
      </c>
      <c r="Q508" s="110">
        <v>0</v>
      </c>
      <c r="R508" s="110">
        <v>0</v>
      </c>
      <c r="S508" s="110">
        <v>0</v>
      </c>
      <c r="T508" s="110">
        <v>0</v>
      </c>
      <c r="U508" s="110">
        <v>0</v>
      </c>
      <c r="V508" s="110">
        <v>0</v>
      </c>
      <c r="W508" s="110">
        <v>0</v>
      </c>
    </row>
    <row r="509" spans="1:23" hidden="1">
      <c r="A509" s="110" t="str">
        <v>3002.TW</v>
      </c>
      <c r="B509" s="110">
        <v>0.25</v>
      </c>
      <c r="C509" s="110">
        <v>0.32900000000000001</v>
      </c>
      <c r="D509" s="110">
        <v>0</v>
      </c>
      <c r="E509" s="110">
        <v>4.3499999999999997E-3</v>
      </c>
      <c r="F509" s="110">
        <v>-7.1799997000000001E-3</v>
      </c>
      <c r="G509" s="110">
        <v>0.21862000000000001</v>
      </c>
      <c r="H509" s="110">
        <v>-0.10579000400000001</v>
      </c>
      <c r="I509" s="110">
        <v>64.2</v>
      </c>
      <c r="J509" s="110">
        <v>1.2902966</v>
      </c>
      <c r="K509" s="110">
        <v>5.992</v>
      </c>
      <c r="L509" s="110">
        <v>0</v>
      </c>
      <c r="M509" s="110">
        <v>0</v>
      </c>
      <c r="N509" s="110">
        <v>0</v>
      </c>
      <c r="O509" s="110">
        <v>0</v>
      </c>
      <c r="P509" s="110">
        <v>0</v>
      </c>
      <c r="Q509" s="110">
        <v>0</v>
      </c>
      <c r="R509" s="110">
        <v>0</v>
      </c>
      <c r="S509" s="110">
        <v>0</v>
      </c>
      <c r="T509" s="110">
        <v>0</v>
      </c>
      <c r="U509" s="110">
        <v>0</v>
      </c>
      <c r="V509" s="110">
        <v>0</v>
      </c>
      <c r="W509" s="110">
        <v>0</v>
      </c>
    </row>
    <row r="510" spans="1:23" hidden="1">
      <c r="A510" s="110" t="str">
        <v>3003.TW</v>
      </c>
      <c r="B510" s="110">
        <v>3.57</v>
      </c>
      <c r="C510" s="110">
        <v>1.024</v>
      </c>
      <c r="D510" s="110">
        <v>20.473814000000001</v>
      </c>
      <c r="E510" s="110">
        <v>8.8580000000000006E-2</v>
      </c>
      <c r="F510" s="110">
        <v>5.3319998E-2</v>
      </c>
      <c r="G510" s="110">
        <v>0.30735000000000001</v>
      </c>
      <c r="H510" s="110">
        <v>0.15156001</v>
      </c>
      <c r="I510" s="110">
        <v>22.997198000000001</v>
      </c>
      <c r="J510" s="110">
        <v>2.0424920000000002</v>
      </c>
      <c r="K510" s="110">
        <v>26.788</v>
      </c>
      <c r="L510" s="110">
        <v>0</v>
      </c>
      <c r="M510" s="110">
        <v>0</v>
      </c>
      <c r="N510" s="110">
        <v>0</v>
      </c>
      <c r="O510" s="110">
        <v>0</v>
      </c>
      <c r="P510" s="110">
        <v>0</v>
      </c>
      <c r="Q510" s="110">
        <v>0</v>
      </c>
      <c r="R510" s="110">
        <v>0</v>
      </c>
      <c r="S510" s="110">
        <v>0</v>
      </c>
      <c r="T510" s="110">
        <v>0</v>
      </c>
      <c r="U510" s="110">
        <v>0</v>
      </c>
      <c r="V510" s="110">
        <v>0</v>
      </c>
      <c r="W510" s="110">
        <v>0</v>
      </c>
    </row>
    <row r="511" spans="1:23" hidden="1">
      <c r="A511" s="110" t="str">
        <v>3004.TW</v>
      </c>
      <c r="B511" s="110">
        <v>6.28</v>
      </c>
      <c r="C511" s="110">
        <v>0</v>
      </c>
      <c r="D511" s="110">
        <v>0</v>
      </c>
      <c r="E511" s="110">
        <v>0.15956001</v>
      </c>
      <c r="F511" s="110">
        <v>4.6210000000000001E-2</v>
      </c>
      <c r="G511" s="110">
        <v>0.26766002</v>
      </c>
      <c r="H511" s="110">
        <v>0.14560999999999999</v>
      </c>
      <c r="I511" s="110">
        <v>17.356687999999998</v>
      </c>
      <c r="J511" s="110">
        <v>2.5111737000000001</v>
      </c>
      <c r="K511" s="110">
        <v>59.805999999999997</v>
      </c>
      <c r="L511" s="110">
        <v>0</v>
      </c>
      <c r="M511" s="110">
        <v>0</v>
      </c>
      <c r="N511" s="110">
        <v>0</v>
      </c>
      <c r="O511" s="110">
        <v>0</v>
      </c>
      <c r="P511" s="110">
        <v>0</v>
      </c>
      <c r="Q511" s="110">
        <v>0</v>
      </c>
      <c r="R511" s="110">
        <v>0</v>
      </c>
      <c r="S511" s="110">
        <v>0</v>
      </c>
      <c r="T511" s="110">
        <v>0</v>
      </c>
      <c r="U511" s="110">
        <v>0</v>
      </c>
      <c r="V511" s="110">
        <v>0</v>
      </c>
      <c r="W511" s="110">
        <v>0</v>
      </c>
    </row>
    <row r="512" spans="1:23" hidden="1">
      <c r="A512" s="110" t="str">
        <v>3005.TW</v>
      </c>
      <c r="B512" s="110">
        <v>6.55</v>
      </c>
      <c r="C512" s="110">
        <v>0</v>
      </c>
      <c r="D512" s="110">
        <v>13.691195</v>
      </c>
      <c r="E512" s="110">
        <v>0.20199</v>
      </c>
      <c r="F512" s="110">
        <v>6.8640000000000007E-2</v>
      </c>
      <c r="G512" s="110">
        <v>0.29207</v>
      </c>
      <c r="H512" s="110">
        <v>0.14230999999999999</v>
      </c>
      <c r="I512" s="110">
        <v>17.328243000000001</v>
      </c>
      <c r="J512" s="110">
        <v>3.3970850000000001</v>
      </c>
      <c r="K512" s="110">
        <v>58.052999999999997</v>
      </c>
      <c r="L512" s="110">
        <v>0</v>
      </c>
      <c r="M512" s="110">
        <v>0</v>
      </c>
      <c r="N512" s="110">
        <v>0</v>
      </c>
      <c r="O512" s="110">
        <v>0</v>
      </c>
      <c r="P512" s="110">
        <v>0</v>
      </c>
      <c r="Q512" s="110">
        <v>0</v>
      </c>
      <c r="R512" s="110">
        <v>0</v>
      </c>
      <c r="S512" s="110">
        <v>0</v>
      </c>
      <c r="T512" s="110">
        <v>0</v>
      </c>
      <c r="U512" s="110">
        <v>0</v>
      </c>
      <c r="V512" s="110">
        <v>0</v>
      </c>
      <c r="W512" s="110">
        <v>0</v>
      </c>
    </row>
    <row r="513" spans="1:23" hidden="1">
      <c r="A513" s="110" t="str">
        <v>3006.TW</v>
      </c>
      <c r="B513" s="110">
        <v>-3.25</v>
      </c>
      <c r="C513" s="110">
        <v>1.33</v>
      </c>
      <c r="D513" s="110">
        <v>92.307689999999994</v>
      </c>
      <c r="E513" s="110">
        <v>-8.6360000000000006E-2</v>
      </c>
      <c r="F513" s="110">
        <v>-5.1370001999999998E-2</v>
      </c>
      <c r="G513" s="110">
        <v>2.8490000000000001E-2</v>
      </c>
      <c r="H513" s="110">
        <v>-8.1259999999999999E-2</v>
      </c>
      <c r="I513" s="110">
        <v>0</v>
      </c>
      <c r="J513" s="110">
        <v>2.671862</v>
      </c>
      <c r="K513" s="110">
        <v>44.552</v>
      </c>
      <c r="L513" s="110">
        <v>0</v>
      </c>
      <c r="M513" s="110">
        <v>0</v>
      </c>
      <c r="N513" s="110">
        <v>0</v>
      </c>
      <c r="O513" s="110">
        <v>0</v>
      </c>
      <c r="P513" s="110">
        <v>0</v>
      </c>
      <c r="Q513" s="110">
        <v>0</v>
      </c>
      <c r="R513" s="110">
        <v>0</v>
      </c>
      <c r="S513" s="110">
        <v>0</v>
      </c>
      <c r="T513" s="110">
        <v>0</v>
      </c>
      <c r="U513" s="110">
        <v>0</v>
      </c>
      <c r="V513" s="110">
        <v>0</v>
      </c>
      <c r="W513" s="110">
        <v>0</v>
      </c>
    </row>
    <row r="514" spans="1:23" hidden="1">
      <c r="A514" s="110" t="str">
        <v>3008.TW</v>
      </c>
      <c r="B514" s="110">
        <v>153.87</v>
      </c>
      <c r="C514" s="110">
        <v>0.91900000000000004</v>
      </c>
      <c r="D514" s="110">
        <v>13.054830000000001</v>
      </c>
      <c r="E514" s="110">
        <v>0.12922</v>
      </c>
      <c r="F514" s="110">
        <v>5.849E-2</v>
      </c>
      <c r="G514" s="110">
        <v>0.48633999999999999</v>
      </c>
      <c r="H514" s="110">
        <v>0.35009997999999998</v>
      </c>
      <c r="I514" s="110">
        <v>14.297784</v>
      </c>
      <c r="J514" s="110">
        <v>1.7482363999999999</v>
      </c>
      <c r="K514" s="110">
        <v>382.26</v>
      </c>
      <c r="L514" s="110">
        <v>0</v>
      </c>
      <c r="M514" s="110">
        <v>0</v>
      </c>
      <c r="N514" s="110">
        <v>0</v>
      </c>
      <c r="O514" s="110">
        <v>0</v>
      </c>
      <c r="P514" s="110">
        <v>0</v>
      </c>
      <c r="Q514" s="110">
        <v>0</v>
      </c>
      <c r="R514" s="110">
        <v>0</v>
      </c>
      <c r="S514" s="110">
        <v>0</v>
      </c>
      <c r="T514" s="110">
        <v>0</v>
      </c>
      <c r="U514" s="110">
        <v>0</v>
      </c>
      <c r="V514" s="110">
        <v>0</v>
      </c>
      <c r="W514" s="110">
        <v>0</v>
      </c>
    </row>
    <row r="515" spans="1:23" hidden="1">
      <c r="A515" s="110" t="str">
        <v>3010.TW</v>
      </c>
      <c r="B515" s="110">
        <v>8.67</v>
      </c>
      <c r="C515" s="110">
        <v>0.51100000000000001</v>
      </c>
      <c r="D515" s="110">
        <v>12.998976000000001</v>
      </c>
      <c r="E515" s="110">
        <v>0.11889</v>
      </c>
      <c r="F515" s="110">
        <v>3.3020000000000001E-2</v>
      </c>
      <c r="G515" s="110">
        <v>8.2749989999999995E-2</v>
      </c>
      <c r="H515" s="110">
        <v>4.3309998000000002E-2</v>
      </c>
      <c r="I515" s="110">
        <v>14.648211999999999</v>
      </c>
      <c r="J515" s="110">
        <v>1.6137025</v>
      </c>
      <c r="K515" s="110">
        <v>282.93200000000002</v>
      </c>
      <c r="L515" s="110">
        <v>0</v>
      </c>
      <c r="M515" s="110">
        <v>0</v>
      </c>
      <c r="N515" s="110">
        <v>0</v>
      </c>
      <c r="O515" s="110">
        <v>0</v>
      </c>
      <c r="P515" s="110">
        <v>0</v>
      </c>
      <c r="Q515" s="110">
        <v>0</v>
      </c>
      <c r="R515" s="110">
        <v>0</v>
      </c>
      <c r="S515" s="110">
        <v>0</v>
      </c>
      <c r="T515" s="110">
        <v>0</v>
      </c>
      <c r="U515" s="110">
        <v>0</v>
      </c>
      <c r="V515" s="110">
        <v>0</v>
      </c>
      <c r="W515" s="110">
        <v>0</v>
      </c>
    </row>
    <row r="516" spans="1:23" hidden="1">
      <c r="A516" s="110" t="str">
        <v>3011.TW</v>
      </c>
      <c r="B516" s="110">
        <v>-1.19</v>
      </c>
      <c r="C516" s="110">
        <v>0.64100000000000001</v>
      </c>
      <c r="D516" s="110">
        <v>0</v>
      </c>
      <c r="E516" s="110">
        <v>-0.13844000000000001</v>
      </c>
      <c r="F516" s="110">
        <v>-5.849E-2</v>
      </c>
      <c r="G516" s="110">
        <v>0.124689996</v>
      </c>
      <c r="H516" s="110">
        <v>-0.24304001</v>
      </c>
      <c r="I516" s="110">
        <v>0</v>
      </c>
      <c r="J516" s="110">
        <v>4.0105240000000002</v>
      </c>
      <c r="K516" s="110">
        <v>10.208</v>
      </c>
      <c r="L516" s="110">
        <v>0</v>
      </c>
      <c r="M516" s="110">
        <v>0</v>
      </c>
      <c r="N516" s="110">
        <v>0</v>
      </c>
      <c r="O516" s="110">
        <v>0</v>
      </c>
      <c r="P516" s="110">
        <v>0</v>
      </c>
      <c r="Q516" s="110">
        <v>0</v>
      </c>
      <c r="R516" s="110">
        <v>0</v>
      </c>
      <c r="S516" s="110">
        <v>0</v>
      </c>
      <c r="T516" s="110">
        <v>0</v>
      </c>
      <c r="U516" s="110">
        <v>0</v>
      </c>
      <c r="V516" s="110">
        <v>0</v>
      </c>
      <c r="W516" s="110">
        <v>0</v>
      </c>
    </row>
    <row r="517" spans="1:23" hidden="1">
      <c r="A517" s="110" t="str">
        <v>3013.TW</v>
      </c>
      <c r="B517" s="110">
        <v>1.53</v>
      </c>
      <c r="C517" s="110">
        <v>0</v>
      </c>
      <c r="D517" s="110">
        <v>0</v>
      </c>
      <c r="E517" s="110">
        <v>9.3780000000000002E-2</v>
      </c>
      <c r="F517" s="110">
        <v>2.392E-2</v>
      </c>
      <c r="G517" s="110">
        <v>0.12911001</v>
      </c>
      <c r="H517" s="110">
        <v>4.3659999999999997E-2</v>
      </c>
      <c r="I517" s="110">
        <v>59.869280000000003</v>
      </c>
      <c r="J517" s="110">
        <v>5.1918607000000003</v>
      </c>
      <c r="K517" s="110">
        <v>32.500999999999998</v>
      </c>
      <c r="L517" s="110">
        <v>0</v>
      </c>
      <c r="M517" s="110">
        <v>0</v>
      </c>
      <c r="N517" s="110">
        <v>0</v>
      </c>
      <c r="O517" s="110">
        <v>0</v>
      </c>
      <c r="P517" s="110">
        <v>0</v>
      </c>
      <c r="Q517" s="110">
        <v>0</v>
      </c>
      <c r="R517" s="110">
        <v>0</v>
      </c>
      <c r="S517" s="110">
        <v>0</v>
      </c>
      <c r="T517" s="110">
        <v>0</v>
      </c>
      <c r="U517" s="110">
        <v>0</v>
      </c>
      <c r="V517" s="110">
        <v>0</v>
      </c>
      <c r="W517" s="110">
        <v>0</v>
      </c>
    </row>
    <row r="518" spans="1:23" hidden="1">
      <c r="A518" s="110" t="str">
        <v>3014.TW</v>
      </c>
      <c r="B518" s="110">
        <v>10.1</v>
      </c>
      <c r="C518" s="110">
        <v>0</v>
      </c>
      <c r="D518" s="110">
        <v>37.960953000000003</v>
      </c>
      <c r="E518" s="110">
        <v>0.25685000000000002</v>
      </c>
      <c r="F518" s="110">
        <v>0.14071</v>
      </c>
      <c r="G518" s="110">
        <v>0.54107000000000005</v>
      </c>
      <c r="H518" s="110">
        <v>0.27304</v>
      </c>
      <c r="I518" s="110">
        <v>17.326733000000001</v>
      </c>
      <c r="J518" s="110">
        <v>4.1516419999999998</v>
      </c>
      <c r="K518" s="110">
        <v>40.159999999999997</v>
      </c>
      <c r="L518" s="110">
        <v>0</v>
      </c>
      <c r="M518" s="110">
        <v>0</v>
      </c>
      <c r="N518" s="110">
        <v>0</v>
      </c>
      <c r="O518" s="110">
        <v>0</v>
      </c>
      <c r="P518" s="110">
        <v>0</v>
      </c>
      <c r="Q518" s="110">
        <v>0</v>
      </c>
      <c r="R518" s="110">
        <v>0</v>
      </c>
      <c r="S518" s="110">
        <v>0</v>
      </c>
      <c r="T518" s="110">
        <v>0</v>
      </c>
      <c r="U518" s="110">
        <v>0</v>
      </c>
      <c r="V518" s="110">
        <v>0</v>
      </c>
      <c r="W518" s="110">
        <v>0</v>
      </c>
    </row>
    <row r="519" spans="1:23" hidden="1">
      <c r="A519" s="110" t="str">
        <v>3015.TW</v>
      </c>
      <c r="B519" s="110">
        <v>3.34</v>
      </c>
      <c r="C519" s="110">
        <v>0.69599999999999995</v>
      </c>
      <c r="D519" s="110">
        <v>0</v>
      </c>
      <c r="E519" s="110">
        <v>4.6379999999999998E-2</v>
      </c>
      <c r="F519" s="110">
        <v>1.039E-2</v>
      </c>
      <c r="G519" s="110">
        <v>0.18608999000000001</v>
      </c>
      <c r="H519" s="110">
        <v>-1.9499999999999999E-3</v>
      </c>
      <c r="I519" s="110">
        <v>19.131737000000001</v>
      </c>
      <c r="J519" s="110">
        <v>0.84416616</v>
      </c>
      <c r="K519" s="110">
        <v>66.491</v>
      </c>
      <c r="L519" s="110">
        <v>0</v>
      </c>
      <c r="M519" s="110">
        <v>0</v>
      </c>
      <c r="N519" s="110">
        <v>0</v>
      </c>
      <c r="O519" s="110">
        <v>0</v>
      </c>
      <c r="P519" s="110">
        <v>0</v>
      </c>
      <c r="Q519" s="110">
        <v>0</v>
      </c>
      <c r="R519" s="110">
        <v>0</v>
      </c>
      <c r="S519" s="110">
        <v>0</v>
      </c>
      <c r="T519" s="110">
        <v>0</v>
      </c>
      <c r="U519" s="110">
        <v>0</v>
      </c>
      <c r="V519" s="110">
        <v>0</v>
      </c>
      <c r="W519" s="110">
        <v>0</v>
      </c>
    </row>
    <row r="520" spans="1:23" hidden="1">
      <c r="A520" s="110" t="str">
        <v>3016.TW</v>
      </c>
      <c r="B520" s="110">
        <v>0.56999999999999995</v>
      </c>
      <c r="C520" s="110">
        <v>0.65</v>
      </c>
      <c r="D520" s="110">
        <v>55.614037000000003</v>
      </c>
      <c r="E520" s="110">
        <v>4.0960003000000002E-2</v>
      </c>
      <c r="F520" s="110">
        <v>1.9560000000000001E-2</v>
      </c>
      <c r="G520" s="110">
        <v>0.11979999400000001</v>
      </c>
      <c r="H520" s="110">
        <v>3.2669999999999998E-2</v>
      </c>
      <c r="I520" s="110">
        <v>111.22807</v>
      </c>
      <c r="J520" s="110">
        <v>3.7753828</v>
      </c>
      <c r="K520" s="110">
        <v>15.803000000000001</v>
      </c>
      <c r="L520" s="110">
        <v>0</v>
      </c>
      <c r="M520" s="110">
        <v>0</v>
      </c>
      <c r="N520" s="110">
        <v>0</v>
      </c>
      <c r="O520" s="110">
        <v>0</v>
      </c>
      <c r="P520" s="110">
        <v>0</v>
      </c>
      <c r="Q520" s="110">
        <v>0</v>
      </c>
      <c r="R520" s="110">
        <v>0</v>
      </c>
      <c r="S520" s="110">
        <v>0</v>
      </c>
      <c r="T520" s="110">
        <v>0</v>
      </c>
      <c r="U520" s="110">
        <v>0</v>
      </c>
      <c r="V520" s="110">
        <v>0</v>
      </c>
      <c r="W520" s="110">
        <v>0</v>
      </c>
    </row>
    <row r="521" spans="1:23" hidden="1">
      <c r="A521" s="110" t="str">
        <v>3017.TW</v>
      </c>
      <c r="B521" s="110">
        <v>14.83</v>
      </c>
      <c r="C521" s="110">
        <v>0</v>
      </c>
      <c r="D521" s="110">
        <v>28.338761999999999</v>
      </c>
      <c r="E521" s="110">
        <v>0.30150998000000001</v>
      </c>
      <c r="F521" s="110">
        <v>7.399E-2</v>
      </c>
      <c r="G521" s="110">
        <v>0.21420998999999999</v>
      </c>
      <c r="H521" s="110">
        <v>0.12639</v>
      </c>
      <c r="I521" s="110">
        <v>52.798380000000002</v>
      </c>
      <c r="J521" s="110">
        <v>13.963442000000001</v>
      </c>
      <c r="K521" s="110">
        <v>163.37299999999999</v>
      </c>
      <c r="L521" s="110">
        <v>0</v>
      </c>
      <c r="M521" s="110">
        <v>0</v>
      </c>
      <c r="N521" s="110">
        <v>0</v>
      </c>
      <c r="O521" s="110">
        <v>0</v>
      </c>
      <c r="P521" s="110">
        <v>0</v>
      </c>
      <c r="Q521" s="110">
        <v>0</v>
      </c>
      <c r="R521" s="110">
        <v>0</v>
      </c>
      <c r="S521" s="110">
        <v>0</v>
      </c>
      <c r="T521" s="110">
        <v>0</v>
      </c>
      <c r="U521" s="110">
        <v>0</v>
      </c>
      <c r="V521" s="110">
        <v>0</v>
      </c>
      <c r="W521" s="110">
        <v>0</v>
      </c>
    </row>
    <row r="522" spans="1:23" hidden="1">
      <c r="A522" s="110" t="str">
        <v>3018.TW</v>
      </c>
      <c r="B522" s="110">
        <v>-3.44</v>
      </c>
      <c r="C522" s="110">
        <v>0.69199999999999995</v>
      </c>
      <c r="D522" s="110">
        <v>1.7075893</v>
      </c>
      <c r="E522" s="110">
        <v>-0.7893</v>
      </c>
      <c r="F522" s="110">
        <v>-6.9260000000000002E-2</v>
      </c>
      <c r="G522" s="110">
        <v>4.0300000000000002E-2</v>
      </c>
      <c r="H522" s="110">
        <v>-0.40359001999999999</v>
      </c>
      <c r="I522" s="110">
        <v>0</v>
      </c>
      <c r="J522" s="110">
        <v>5.0049070000000002</v>
      </c>
      <c r="K522" s="110">
        <v>9.0440000000000005</v>
      </c>
      <c r="L522" s="110">
        <v>0</v>
      </c>
      <c r="M522" s="110">
        <v>0</v>
      </c>
      <c r="N522" s="110">
        <v>0</v>
      </c>
      <c r="O522" s="110">
        <v>0</v>
      </c>
      <c r="P522" s="110">
        <v>0</v>
      </c>
      <c r="Q522" s="110">
        <v>0</v>
      </c>
      <c r="R522" s="110">
        <v>0</v>
      </c>
      <c r="S522" s="110">
        <v>0</v>
      </c>
      <c r="T522" s="110">
        <v>0</v>
      </c>
      <c r="U522" s="110">
        <v>0</v>
      </c>
      <c r="V522" s="110">
        <v>0</v>
      </c>
      <c r="W522" s="110">
        <v>0</v>
      </c>
    </row>
    <row r="523" spans="1:23" hidden="1">
      <c r="A523" s="110" t="str">
        <v>3019.TW</v>
      </c>
      <c r="B523" s="110">
        <v>3.07</v>
      </c>
      <c r="C523" s="110">
        <v>1.1890000000000001</v>
      </c>
      <c r="D523" s="110">
        <v>24.558824999999999</v>
      </c>
      <c r="E523" s="110">
        <v>7.3669999999999999E-2</v>
      </c>
      <c r="F523" s="110">
        <v>2.7609998E-2</v>
      </c>
      <c r="G523" s="110">
        <v>0.17862</v>
      </c>
      <c r="H523" s="110">
        <v>4.82E-2</v>
      </c>
      <c r="I523" s="110">
        <v>21.758959000000001</v>
      </c>
      <c r="J523" s="110">
        <v>1.4855339999999999</v>
      </c>
      <c r="K523" s="110">
        <v>63.851999999999997</v>
      </c>
      <c r="L523" s="110">
        <v>0</v>
      </c>
      <c r="M523" s="110">
        <v>0</v>
      </c>
      <c r="N523" s="110">
        <v>0</v>
      </c>
      <c r="O523" s="110">
        <v>0</v>
      </c>
      <c r="P523" s="110">
        <v>0</v>
      </c>
      <c r="Q523" s="110">
        <v>0</v>
      </c>
      <c r="R523" s="110">
        <v>0</v>
      </c>
      <c r="S523" s="110">
        <v>0</v>
      </c>
      <c r="T523" s="110">
        <v>0</v>
      </c>
      <c r="U523" s="110">
        <v>0</v>
      </c>
      <c r="V523" s="110">
        <v>0</v>
      </c>
      <c r="W523" s="110">
        <v>0</v>
      </c>
    </row>
    <row r="524" spans="1:23" hidden="1">
      <c r="A524" s="110" t="str">
        <v>3021.TW</v>
      </c>
      <c r="B524" s="110">
        <v>1.35</v>
      </c>
      <c r="C524" s="110">
        <v>7.1999999999999995E-2</v>
      </c>
      <c r="D524" s="110">
        <v>14.532164</v>
      </c>
      <c r="E524" s="110">
        <v>8.5190000000000002E-2</v>
      </c>
      <c r="F524" s="110">
        <v>3.7850000000000002E-2</v>
      </c>
      <c r="G524" s="110">
        <v>0.19042000000000001</v>
      </c>
      <c r="H524" s="110">
        <v>7.4740000000000001E-2</v>
      </c>
      <c r="I524" s="110">
        <v>18.407408</v>
      </c>
      <c r="J524" s="110">
        <v>1.5527369</v>
      </c>
      <c r="K524" s="110">
        <v>31.251000000000001</v>
      </c>
      <c r="L524" s="110">
        <v>0</v>
      </c>
      <c r="M524" s="110">
        <v>0</v>
      </c>
      <c r="N524" s="110">
        <v>0</v>
      </c>
      <c r="O524" s="110">
        <v>0</v>
      </c>
      <c r="P524" s="110">
        <v>0</v>
      </c>
      <c r="Q524" s="110">
        <v>0</v>
      </c>
      <c r="R524" s="110">
        <v>0</v>
      </c>
      <c r="S524" s="110">
        <v>0</v>
      </c>
      <c r="T524" s="110">
        <v>0</v>
      </c>
      <c r="U524" s="110">
        <v>0</v>
      </c>
      <c r="V524" s="110">
        <v>0</v>
      </c>
      <c r="W524" s="110">
        <v>0</v>
      </c>
    </row>
    <row r="525" spans="1:23" hidden="1">
      <c r="A525" s="110" t="str">
        <v>3022.TW</v>
      </c>
      <c r="B525" s="110">
        <v>7.77</v>
      </c>
      <c r="C525" s="110">
        <v>1.2250000000000001</v>
      </c>
      <c r="D525" s="110">
        <v>10.775969999999999</v>
      </c>
      <c r="E525" s="110">
        <v>0.14299999999999999</v>
      </c>
      <c r="F525" s="110">
        <v>5.2170000000000001E-2</v>
      </c>
      <c r="G525" s="110">
        <v>0.37019999999999997</v>
      </c>
      <c r="H525" s="110">
        <v>0.13340001000000001</v>
      </c>
      <c r="I525" s="110">
        <v>11.08108</v>
      </c>
      <c r="J525" s="110">
        <v>1.5069572</v>
      </c>
      <c r="K525" s="110">
        <v>42.91</v>
      </c>
      <c r="L525" s="110">
        <v>0</v>
      </c>
      <c r="M525" s="110">
        <v>0</v>
      </c>
      <c r="N525" s="110">
        <v>0</v>
      </c>
      <c r="O525" s="110">
        <v>0</v>
      </c>
      <c r="P525" s="110">
        <v>0</v>
      </c>
      <c r="Q525" s="110">
        <v>0</v>
      </c>
      <c r="R525" s="110">
        <v>0</v>
      </c>
      <c r="S525" s="110">
        <v>0</v>
      </c>
      <c r="T525" s="110">
        <v>0</v>
      </c>
      <c r="U525" s="110">
        <v>0</v>
      </c>
      <c r="V525" s="110">
        <v>0</v>
      </c>
      <c r="W525" s="110">
        <v>0</v>
      </c>
    </row>
    <row r="526" spans="1:23" hidden="1">
      <c r="A526" s="110" t="str">
        <v>3023.TW</v>
      </c>
      <c r="B526" s="110">
        <v>13.64</v>
      </c>
      <c r="C526" s="110">
        <v>0.55200000000000005</v>
      </c>
      <c r="D526" s="110">
        <v>17.675255</v>
      </c>
      <c r="E526" s="110">
        <v>0.20705000000000001</v>
      </c>
      <c r="F526" s="110">
        <v>6.4070000000000002E-2</v>
      </c>
      <c r="G526" s="110">
        <v>0.25570999999999999</v>
      </c>
      <c r="H526" s="110">
        <v>0.111949995</v>
      </c>
      <c r="I526" s="110">
        <v>21.627565000000001</v>
      </c>
      <c r="J526" s="110">
        <v>4.7533880000000002</v>
      </c>
      <c r="K526" s="110">
        <v>134.78399999999999</v>
      </c>
      <c r="L526" s="110">
        <v>0</v>
      </c>
      <c r="M526" s="110">
        <v>0</v>
      </c>
      <c r="N526" s="110">
        <v>0</v>
      </c>
      <c r="O526" s="110">
        <v>0</v>
      </c>
      <c r="P526" s="110">
        <v>0</v>
      </c>
      <c r="Q526" s="110">
        <v>0</v>
      </c>
      <c r="R526" s="110">
        <v>0</v>
      </c>
      <c r="S526" s="110">
        <v>0</v>
      </c>
      <c r="T526" s="110">
        <v>0</v>
      </c>
      <c r="U526" s="110">
        <v>0</v>
      </c>
      <c r="V526" s="110">
        <v>0</v>
      </c>
      <c r="W526" s="110">
        <v>0</v>
      </c>
    </row>
    <row r="527" spans="1:23" hidden="1">
      <c r="A527" s="110" t="str">
        <v>3024.TW</v>
      </c>
      <c r="B527" s="110">
        <v>0.38</v>
      </c>
      <c r="C527" s="110">
        <v>0.72099999999999997</v>
      </c>
      <c r="D527" s="110">
        <v>0</v>
      </c>
      <c r="E527" s="110">
        <v>3.8640000000000001E-2</v>
      </c>
      <c r="F527" s="110">
        <v>1.3569999500000001E-2</v>
      </c>
      <c r="G527" s="110">
        <v>0.27703</v>
      </c>
      <c r="H527" s="110">
        <v>6.4890000000000003E-2</v>
      </c>
      <c r="I527" s="110">
        <v>57.63158</v>
      </c>
      <c r="J527" s="110">
        <v>2.1586987999999998</v>
      </c>
      <c r="K527" s="110">
        <v>5.508</v>
      </c>
      <c r="L527" s="110">
        <v>0</v>
      </c>
      <c r="M527" s="110">
        <v>0</v>
      </c>
      <c r="N527" s="110">
        <v>0</v>
      </c>
      <c r="O527" s="110">
        <v>0</v>
      </c>
      <c r="P527" s="110">
        <v>0</v>
      </c>
      <c r="Q527" s="110">
        <v>0</v>
      </c>
      <c r="R527" s="110">
        <v>0</v>
      </c>
      <c r="S527" s="110">
        <v>0</v>
      </c>
      <c r="T527" s="110">
        <v>0</v>
      </c>
      <c r="U527" s="110">
        <v>0</v>
      </c>
      <c r="V527" s="110">
        <v>0</v>
      </c>
      <c r="W527" s="110">
        <v>0</v>
      </c>
    </row>
    <row r="528" spans="1:23" hidden="1">
      <c r="A528" s="110" t="str">
        <v>3025.TW</v>
      </c>
      <c r="B528" s="110">
        <v>2.99</v>
      </c>
      <c r="C528" s="110">
        <v>1.202</v>
      </c>
      <c r="D528" s="110">
        <v>0</v>
      </c>
      <c r="E528" s="110">
        <v>0.23555000000000001</v>
      </c>
      <c r="F528" s="110">
        <v>0.10216</v>
      </c>
      <c r="G528" s="110">
        <v>0.68718999999999997</v>
      </c>
      <c r="H528" s="110">
        <v>0.49887002000000003</v>
      </c>
      <c r="I528" s="110">
        <v>23.244146000000001</v>
      </c>
      <c r="J528" s="110">
        <v>4.6766705999999996</v>
      </c>
      <c r="K528" s="110">
        <v>9.7620000000000005</v>
      </c>
      <c r="L528" s="110">
        <v>0</v>
      </c>
      <c r="M528" s="110">
        <v>0</v>
      </c>
      <c r="N528" s="110">
        <v>0</v>
      </c>
      <c r="O528" s="110">
        <v>0</v>
      </c>
      <c r="P528" s="110">
        <v>0</v>
      </c>
      <c r="Q528" s="110">
        <v>0</v>
      </c>
      <c r="R528" s="110">
        <v>0</v>
      </c>
      <c r="S528" s="110">
        <v>0</v>
      </c>
      <c r="T528" s="110">
        <v>0</v>
      </c>
      <c r="U528" s="110">
        <v>0</v>
      </c>
      <c r="V528" s="110">
        <v>0</v>
      </c>
      <c r="W528" s="110">
        <v>0</v>
      </c>
    </row>
    <row r="529" spans="1:23" hidden="1">
      <c r="A529" s="110" t="str">
        <v>3026.TW</v>
      </c>
      <c r="B529" s="110">
        <v>4.16</v>
      </c>
      <c r="C529" s="110">
        <v>0.67900000000000005</v>
      </c>
      <c r="D529" s="110">
        <v>11.894484</v>
      </c>
      <c r="E529" s="110">
        <v>6.5500000000000003E-2</v>
      </c>
      <c r="F529" s="110">
        <v>2.878E-2</v>
      </c>
      <c r="G529" s="110">
        <v>0.17308001000000001</v>
      </c>
      <c r="H529" s="110">
        <v>-7.1700000000000002E-3</v>
      </c>
      <c r="I529" s="110">
        <v>23.846153000000001</v>
      </c>
      <c r="J529" s="110">
        <v>1.6732731000000001</v>
      </c>
      <c r="K529" s="110">
        <v>79.813999999999993</v>
      </c>
      <c r="L529" s="110">
        <v>0</v>
      </c>
      <c r="M529" s="110">
        <v>0</v>
      </c>
      <c r="N529" s="110">
        <v>0</v>
      </c>
      <c r="O529" s="110">
        <v>0</v>
      </c>
      <c r="P529" s="110">
        <v>0</v>
      </c>
      <c r="Q529" s="110">
        <v>0</v>
      </c>
      <c r="R529" s="110">
        <v>0</v>
      </c>
      <c r="S529" s="110">
        <v>0</v>
      </c>
      <c r="T529" s="110">
        <v>0</v>
      </c>
      <c r="U529" s="110">
        <v>0</v>
      </c>
      <c r="V529" s="110">
        <v>0</v>
      </c>
      <c r="W529" s="110">
        <v>0</v>
      </c>
    </row>
    <row r="530" spans="1:23" hidden="1">
      <c r="A530" s="110" t="str">
        <v>3027.TW</v>
      </c>
      <c r="B530" s="110">
        <v>1.1200000000000001</v>
      </c>
      <c r="C530" s="110">
        <v>1.4550000000000001</v>
      </c>
      <c r="D530" s="110">
        <v>19.129463000000001</v>
      </c>
      <c r="E530" s="110">
        <v>5.4890000000000001E-2</v>
      </c>
      <c r="F530" s="110">
        <v>-4.2000000000000002E-4</v>
      </c>
      <c r="G530" s="110">
        <v>0.21851000000000001</v>
      </c>
      <c r="H530" s="110">
        <v>-3.3800002000000003E-2</v>
      </c>
      <c r="I530" s="110">
        <v>38.258926000000002</v>
      </c>
      <c r="J530" s="110">
        <v>2.2550256000000002</v>
      </c>
      <c r="K530" s="110">
        <v>16.495999999999999</v>
      </c>
      <c r="L530" s="110">
        <v>0</v>
      </c>
      <c r="M530" s="110">
        <v>0</v>
      </c>
      <c r="N530" s="110">
        <v>0</v>
      </c>
      <c r="O530" s="110">
        <v>0</v>
      </c>
      <c r="P530" s="110">
        <v>0</v>
      </c>
      <c r="Q530" s="110">
        <v>0</v>
      </c>
      <c r="R530" s="110">
        <v>0</v>
      </c>
      <c r="S530" s="110">
        <v>0</v>
      </c>
      <c r="T530" s="110">
        <v>0</v>
      </c>
      <c r="U530" s="110">
        <v>0</v>
      </c>
      <c r="V530" s="110">
        <v>0</v>
      </c>
      <c r="W530" s="110">
        <v>0</v>
      </c>
    </row>
    <row r="531" spans="1:23" hidden="1">
      <c r="A531" s="110" t="str">
        <v>3028.TW</v>
      </c>
      <c r="B531" s="110">
        <v>1.79</v>
      </c>
      <c r="C531" s="110">
        <v>0</v>
      </c>
      <c r="D531" s="110">
        <v>0</v>
      </c>
      <c r="E531" s="110">
        <v>7.9140000000000002E-2</v>
      </c>
      <c r="F531" s="110">
        <v>2.3570001E-2</v>
      </c>
      <c r="G531" s="110">
        <v>6.6919999999999993E-2</v>
      </c>
      <c r="H531" s="110">
        <v>1.289E-2</v>
      </c>
      <c r="I531" s="110">
        <v>20.279330000000002</v>
      </c>
      <c r="J531" s="110">
        <v>1.5313870999999999</v>
      </c>
      <c r="K531" s="110">
        <v>148.03800000000001</v>
      </c>
      <c r="L531" s="110">
        <v>0</v>
      </c>
      <c r="M531" s="110">
        <v>0</v>
      </c>
      <c r="N531" s="110">
        <v>0</v>
      </c>
      <c r="O531" s="110">
        <v>0</v>
      </c>
      <c r="P531" s="110">
        <v>0</v>
      </c>
      <c r="Q531" s="110">
        <v>0</v>
      </c>
      <c r="R531" s="110">
        <v>0</v>
      </c>
      <c r="S531" s="110">
        <v>0</v>
      </c>
      <c r="T531" s="110">
        <v>0</v>
      </c>
      <c r="U531" s="110">
        <v>0</v>
      </c>
      <c r="V531" s="110">
        <v>0</v>
      </c>
      <c r="W531" s="110">
        <v>0</v>
      </c>
    </row>
    <row r="532" spans="1:23" hidden="1">
      <c r="A532" s="110" t="str">
        <v>3029.TW</v>
      </c>
      <c r="B532" s="110">
        <v>4.5999999999999996</v>
      </c>
      <c r="C532" s="110">
        <v>0</v>
      </c>
      <c r="D532" s="110">
        <v>0</v>
      </c>
      <c r="E532" s="110">
        <v>0.17119999999999999</v>
      </c>
      <c r="F532" s="110">
        <v>6.0659999999999999E-2</v>
      </c>
      <c r="G532" s="110">
        <v>0.12325</v>
      </c>
      <c r="H532" s="110">
        <v>6.4299999999999996E-2</v>
      </c>
      <c r="I532" s="110">
        <v>16.217392</v>
      </c>
      <c r="J532" s="110">
        <v>3.0641582000000001</v>
      </c>
      <c r="K532" s="110">
        <v>92.179000000000002</v>
      </c>
      <c r="L532" s="110">
        <v>0</v>
      </c>
      <c r="M532" s="110">
        <v>0</v>
      </c>
      <c r="N532" s="110">
        <v>0</v>
      </c>
      <c r="O532" s="110">
        <v>0</v>
      </c>
      <c r="P532" s="110">
        <v>0</v>
      </c>
      <c r="Q532" s="110">
        <v>0</v>
      </c>
      <c r="R532" s="110">
        <v>0</v>
      </c>
      <c r="S532" s="110">
        <v>0</v>
      </c>
      <c r="T532" s="110">
        <v>0</v>
      </c>
      <c r="U532" s="110">
        <v>0</v>
      </c>
      <c r="V532" s="110">
        <v>0</v>
      </c>
      <c r="W532" s="110">
        <v>0</v>
      </c>
    </row>
    <row r="533" spans="1:23" hidden="1">
      <c r="A533" s="110" t="str">
        <v>3030.TW</v>
      </c>
      <c r="B533" s="110">
        <v>5.01</v>
      </c>
      <c r="C533" s="110">
        <v>0.27600000000000002</v>
      </c>
      <c r="D533" s="110">
        <v>0</v>
      </c>
      <c r="E533" s="110">
        <v>0.13855999999999999</v>
      </c>
      <c r="F533" s="110">
        <v>8.3549999999999999E-2</v>
      </c>
      <c r="G533" s="110">
        <v>0.59314</v>
      </c>
      <c r="H533" s="110">
        <v>0.31337999999999999</v>
      </c>
      <c r="I533" s="110">
        <v>37.025948</v>
      </c>
      <c r="J533" s="110">
        <v>6.0979619999999999</v>
      </c>
      <c r="K533" s="110">
        <v>18.776</v>
      </c>
      <c r="L533" s="110">
        <v>0</v>
      </c>
      <c r="M533" s="110">
        <v>0</v>
      </c>
      <c r="N533" s="110">
        <v>0</v>
      </c>
      <c r="O533" s="110">
        <v>0</v>
      </c>
      <c r="P533" s="110">
        <v>0</v>
      </c>
      <c r="Q533" s="110">
        <v>0</v>
      </c>
      <c r="R533" s="110">
        <v>0</v>
      </c>
      <c r="S533" s="110">
        <v>0</v>
      </c>
      <c r="T533" s="110">
        <v>0</v>
      </c>
      <c r="U533" s="110">
        <v>0</v>
      </c>
      <c r="V533" s="110">
        <v>0</v>
      </c>
      <c r="W533" s="110">
        <v>0</v>
      </c>
    </row>
    <row r="534" spans="1:23" hidden="1">
      <c r="A534" s="110" t="str">
        <v>3031.TW</v>
      </c>
      <c r="B534" s="110">
        <v>1</v>
      </c>
      <c r="C534" s="110">
        <v>0.501</v>
      </c>
      <c r="D534" s="110">
        <v>38.644069999999999</v>
      </c>
      <c r="E534" s="110">
        <v>5.9089999999999997E-2</v>
      </c>
      <c r="F534" s="110">
        <v>1.2E-2</v>
      </c>
      <c r="G534" s="110">
        <v>0.27063999999999999</v>
      </c>
      <c r="H534" s="110">
        <v>6.4409999999999995E-2</v>
      </c>
      <c r="I534" s="110">
        <v>22.8</v>
      </c>
      <c r="J534" s="110">
        <v>1.3403091</v>
      </c>
      <c r="K534" s="110">
        <v>6.5389999999999997</v>
      </c>
      <c r="L534" s="110">
        <v>0</v>
      </c>
      <c r="M534" s="110">
        <v>0</v>
      </c>
      <c r="N534" s="110">
        <v>0</v>
      </c>
      <c r="O534" s="110">
        <v>0</v>
      </c>
      <c r="P534" s="110">
        <v>0</v>
      </c>
      <c r="Q534" s="110">
        <v>0</v>
      </c>
      <c r="R534" s="110">
        <v>0</v>
      </c>
      <c r="S534" s="110">
        <v>0</v>
      </c>
      <c r="T534" s="110">
        <v>0</v>
      </c>
      <c r="U534" s="110">
        <v>0</v>
      </c>
      <c r="V534" s="110">
        <v>0</v>
      </c>
      <c r="W534" s="110">
        <v>0</v>
      </c>
    </row>
    <row r="535" spans="1:23" hidden="1">
      <c r="A535" s="110" t="str">
        <v>3032.TW</v>
      </c>
      <c r="B535" s="110">
        <v>5.9</v>
      </c>
      <c r="C535" s="110">
        <v>0.58599999999999997</v>
      </c>
      <c r="D535" s="110">
        <v>0</v>
      </c>
      <c r="E535" s="110">
        <v>0.18603</v>
      </c>
      <c r="F535" s="110">
        <v>6.5579999999999999E-2</v>
      </c>
      <c r="G535" s="110">
        <v>0.23021</v>
      </c>
      <c r="H535" s="110">
        <v>0.11177000400000001</v>
      </c>
      <c r="I535" s="110">
        <v>13.152542</v>
      </c>
      <c r="J535" s="110">
        <v>2.9155395</v>
      </c>
      <c r="K535" s="110">
        <v>72.688999999999993</v>
      </c>
      <c r="L535" s="110">
        <v>0</v>
      </c>
      <c r="M535" s="110">
        <v>0</v>
      </c>
      <c r="N535" s="110">
        <v>0</v>
      </c>
      <c r="O535" s="110">
        <v>0</v>
      </c>
      <c r="P535" s="110">
        <v>0</v>
      </c>
      <c r="Q535" s="110">
        <v>0</v>
      </c>
      <c r="R535" s="110">
        <v>0</v>
      </c>
      <c r="S535" s="110">
        <v>0</v>
      </c>
      <c r="T535" s="110">
        <v>0</v>
      </c>
      <c r="U535" s="110">
        <v>0</v>
      </c>
      <c r="V535" s="110">
        <v>0</v>
      </c>
      <c r="W535" s="110">
        <v>0</v>
      </c>
    </row>
    <row r="536" spans="1:23" hidden="1">
      <c r="A536" s="110" t="str">
        <v>3033.TW</v>
      </c>
      <c r="B536" s="110">
        <v>1.61</v>
      </c>
      <c r="C536" s="110">
        <v>0</v>
      </c>
      <c r="D536" s="110">
        <v>0</v>
      </c>
      <c r="E536" s="110">
        <v>8.4919999999999995E-2</v>
      </c>
      <c r="F536" s="110">
        <v>3.3959999999999997E-2</v>
      </c>
      <c r="G536" s="110">
        <v>6.1629999999999997E-2</v>
      </c>
      <c r="H536" s="110">
        <v>2.6300001999999999E-2</v>
      </c>
      <c r="I536" s="110">
        <v>24.068322999999999</v>
      </c>
      <c r="J536" s="110">
        <v>1.8272268</v>
      </c>
      <c r="K536" s="110">
        <v>170.221</v>
      </c>
      <c r="L536" s="110">
        <v>0</v>
      </c>
      <c r="M536" s="110">
        <v>0</v>
      </c>
      <c r="N536" s="110">
        <v>0</v>
      </c>
      <c r="O536" s="110">
        <v>0</v>
      </c>
      <c r="P536" s="110">
        <v>0</v>
      </c>
      <c r="Q536" s="110">
        <v>0</v>
      </c>
      <c r="R536" s="110">
        <v>0</v>
      </c>
      <c r="S536" s="110">
        <v>0</v>
      </c>
      <c r="T536" s="110">
        <v>0</v>
      </c>
      <c r="U536" s="110">
        <v>0</v>
      </c>
      <c r="V536" s="110">
        <v>0</v>
      </c>
      <c r="W536" s="110">
        <v>0</v>
      </c>
    </row>
    <row r="537" spans="1:23" hidden="1">
      <c r="A537" s="110" t="str">
        <v>3034.TW</v>
      </c>
      <c r="B537" s="110">
        <v>38.54</v>
      </c>
      <c r="C537" s="110">
        <v>1.071</v>
      </c>
      <c r="D537" s="110">
        <v>15.066506</v>
      </c>
      <c r="E537" s="110">
        <v>0.32799998000000002</v>
      </c>
      <c r="F537" s="110">
        <v>0.1512</v>
      </c>
      <c r="G537" s="110">
        <v>0.41665999999999997</v>
      </c>
      <c r="H537" s="110">
        <v>0.21059</v>
      </c>
      <c r="I537" s="110">
        <v>16.165023999999999</v>
      </c>
      <c r="J537" s="110">
        <v>5.2581379999999998</v>
      </c>
      <c r="K537" s="110">
        <v>182.101</v>
      </c>
      <c r="L537" s="110">
        <v>0</v>
      </c>
      <c r="M537" s="110">
        <v>0</v>
      </c>
      <c r="N537" s="110">
        <v>0</v>
      </c>
      <c r="O537" s="110">
        <v>0</v>
      </c>
      <c r="P537" s="110">
        <v>0</v>
      </c>
      <c r="Q537" s="110">
        <v>0</v>
      </c>
      <c r="R537" s="110">
        <v>0</v>
      </c>
      <c r="S537" s="110">
        <v>0</v>
      </c>
      <c r="T537" s="110">
        <v>0</v>
      </c>
      <c r="U537" s="110">
        <v>0</v>
      </c>
      <c r="V537" s="110">
        <v>0</v>
      </c>
      <c r="W537" s="110">
        <v>0</v>
      </c>
    </row>
    <row r="538" spans="1:23" hidden="1">
      <c r="A538" s="110" t="str">
        <v>3035.TW</v>
      </c>
      <c r="B538" s="110">
        <v>5.44</v>
      </c>
      <c r="C538" s="110">
        <v>0</v>
      </c>
      <c r="D538" s="110">
        <v>28.018433000000002</v>
      </c>
      <c r="E538" s="110">
        <v>0.11419</v>
      </c>
      <c r="F538" s="110">
        <v>6.3240000000000005E-2</v>
      </c>
      <c r="G538" s="110">
        <v>0.44746999999999998</v>
      </c>
      <c r="H538" s="110">
        <v>0.12275</v>
      </c>
      <c r="I538" s="110">
        <v>55.882350000000002</v>
      </c>
      <c r="J538" s="110">
        <v>5.5411763000000001</v>
      </c>
      <c r="K538" s="110">
        <v>45.411000000000001</v>
      </c>
      <c r="L538" s="110">
        <v>0</v>
      </c>
      <c r="M538" s="110">
        <v>0</v>
      </c>
      <c r="N538" s="110">
        <v>0</v>
      </c>
      <c r="O538" s="110">
        <v>0</v>
      </c>
      <c r="P538" s="110">
        <v>0</v>
      </c>
      <c r="Q538" s="110">
        <v>0</v>
      </c>
      <c r="R538" s="110">
        <v>0</v>
      </c>
      <c r="S538" s="110">
        <v>0</v>
      </c>
      <c r="T538" s="110">
        <v>0</v>
      </c>
      <c r="U538" s="110">
        <v>0</v>
      </c>
      <c r="V538" s="110">
        <v>0</v>
      </c>
      <c r="W538" s="110">
        <v>0</v>
      </c>
    </row>
    <row r="539" spans="1:23" hidden="1">
      <c r="A539" s="110" t="str">
        <v>3036.TW</v>
      </c>
      <c r="B539" s="110">
        <v>4.91</v>
      </c>
      <c r="C539" s="110">
        <v>0</v>
      </c>
      <c r="D539" s="110">
        <v>8.7159250000000004</v>
      </c>
      <c r="E539" s="110">
        <v>6.6309999999999994E-2</v>
      </c>
      <c r="F539" s="110">
        <v>2.2780001000000001E-2</v>
      </c>
      <c r="G539" s="110">
        <v>2.8680000000000001E-2</v>
      </c>
      <c r="H539" s="110">
        <v>1.355E-2</v>
      </c>
      <c r="I539" s="110">
        <v>24.745418999999998</v>
      </c>
      <c r="J539" s="110">
        <v>1.4611970999999999</v>
      </c>
      <c r="K539" s="110">
        <v>728.35799999999995</v>
      </c>
      <c r="L539" s="110">
        <v>0</v>
      </c>
      <c r="M539" s="110">
        <v>0</v>
      </c>
      <c r="N539" s="110">
        <v>0</v>
      </c>
      <c r="O539" s="110">
        <v>0</v>
      </c>
      <c r="P539" s="110">
        <v>0</v>
      </c>
      <c r="Q539" s="110">
        <v>0</v>
      </c>
      <c r="R539" s="110">
        <v>0</v>
      </c>
      <c r="S539" s="110">
        <v>0</v>
      </c>
      <c r="T539" s="110">
        <v>0</v>
      </c>
      <c r="U539" s="110">
        <v>0</v>
      </c>
      <c r="V539" s="110">
        <v>0</v>
      </c>
      <c r="W539" s="110">
        <v>0</v>
      </c>
    </row>
    <row r="540" spans="1:23" hidden="1">
      <c r="A540" s="110" t="str">
        <v>3037.TW</v>
      </c>
      <c r="B540" s="110">
        <v>6.68</v>
      </c>
      <c r="C540" s="110">
        <v>1.5720000000000001</v>
      </c>
      <c r="D540" s="110">
        <v>13.061225</v>
      </c>
      <c r="E540" s="110">
        <v>0.10614</v>
      </c>
      <c r="F540" s="110">
        <v>2.1300000999999999E-2</v>
      </c>
      <c r="G540" s="110">
        <v>0.18417998999999999</v>
      </c>
      <c r="H540" s="110">
        <v>5.978E-2</v>
      </c>
      <c r="I540" s="110">
        <v>28.742515999999998</v>
      </c>
      <c r="J540" s="110">
        <v>3.0933316</v>
      </c>
      <c r="K540" s="110">
        <v>68.341999999999999</v>
      </c>
      <c r="L540" s="110">
        <v>0</v>
      </c>
      <c r="M540" s="110">
        <v>0</v>
      </c>
      <c r="N540" s="110">
        <v>0</v>
      </c>
      <c r="O540" s="110">
        <v>0</v>
      </c>
      <c r="P540" s="110">
        <v>0</v>
      </c>
      <c r="Q540" s="110">
        <v>0</v>
      </c>
      <c r="R540" s="110">
        <v>0</v>
      </c>
      <c r="S540" s="110">
        <v>0</v>
      </c>
      <c r="T540" s="110">
        <v>0</v>
      </c>
      <c r="U540" s="110">
        <v>0</v>
      </c>
      <c r="V540" s="110">
        <v>0</v>
      </c>
      <c r="W540" s="110">
        <v>0</v>
      </c>
    </row>
    <row r="541" spans="1:23" hidden="1">
      <c r="A541" s="110" t="str">
        <v>3038.TW</v>
      </c>
      <c r="B541" s="110">
        <v>2.97</v>
      </c>
      <c r="C541" s="110">
        <v>0.29799999999999999</v>
      </c>
      <c r="D541" s="110">
        <v>11.648936000000001</v>
      </c>
      <c r="E541" s="110">
        <v>0.16893</v>
      </c>
      <c r="F541" s="110">
        <v>6.6640000000000005E-2</v>
      </c>
      <c r="G541" s="110">
        <v>0.23040000999999999</v>
      </c>
      <c r="H541" s="110">
        <v>0.13785</v>
      </c>
      <c r="I541" s="110">
        <v>11.060605000000001</v>
      </c>
      <c r="J541" s="110">
        <v>1.8861965000000001</v>
      </c>
      <c r="K541" s="110">
        <v>29.518000000000001</v>
      </c>
      <c r="L541" s="110">
        <v>0</v>
      </c>
      <c r="M541" s="110">
        <v>0</v>
      </c>
      <c r="N541" s="110">
        <v>0</v>
      </c>
      <c r="O541" s="110">
        <v>0</v>
      </c>
      <c r="P541" s="110">
        <v>0</v>
      </c>
      <c r="Q541" s="110">
        <v>0</v>
      </c>
      <c r="R541" s="110">
        <v>0</v>
      </c>
      <c r="S541" s="110">
        <v>0</v>
      </c>
      <c r="T541" s="110">
        <v>0</v>
      </c>
      <c r="U541" s="110">
        <v>0</v>
      </c>
      <c r="V541" s="110">
        <v>0</v>
      </c>
      <c r="W541" s="110">
        <v>0</v>
      </c>
    </row>
    <row r="542" spans="1:23" hidden="1">
      <c r="A542" s="110" t="str">
        <v>3040.TW</v>
      </c>
      <c r="B542" s="110">
        <v>1.06</v>
      </c>
      <c r="C542" s="110">
        <v>0</v>
      </c>
      <c r="D542" s="110">
        <v>0</v>
      </c>
      <c r="E542" s="110">
        <v>4.4760000000000001E-2</v>
      </c>
      <c r="F542" s="110">
        <v>2.5729999E-2</v>
      </c>
      <c r="G542" s="110">
        <v>0.68767</v>
      </c>
      <c r="H542" s="110">
        <v>0.31463000000000002</v>
      </c>
      <c r="I542" s="110">
        <v>32.264153</v>
      </c>
      <c r="J542" s="110">
        <v>1.461039</v>
      </c>
      <c r="K542" s="110">
        <v>2.411</v>
      </c>
      <c r="L542" s="110">
        <v>0</v>
      </c>
      <c r="M542" s="110">
        <v>0</v>
      </c>
      <c r="N542" s="110">
        <v>0</v>
      </c>
      <c r="O542" s="110">
        <v>0</v>
      </c>
      <c r="P542" s="110">
        <v>0</v>
      </c>
      <c r="Q542" s="110">
        <v>0</v>
      </c>
      <c r="R542" s="110">
        <v>0</v>
      </c>
      <c r="S542" s="110">
        <v>0</v>
      </c>
      <c r="T542" s="110">
        <v>0</v>
      </c>
      <c r="U542" s="110">
        <v>0</v>
      </c>
      <c r="V542" s="110">
        <v>0</v>
      </c>
      <c r="W542" s="110">
        <v>0</v>
      </c>
    </row>
    <row r="543" spans="1:23" hidden="1">
      <c r="A543" s="110" t="str">
        <v>3041.TW</v>
      </c>
      <c r="B543" s="110">
        <v>-8.81</v>
      </c>
      <c r="C543" s="110">
        <v>1.2829999999999999</v>
      </c>
      <c r="D543" s="110">
        <v>23.298970000000001</v>
      </c>
      <c r="E543" s="110">
        <v>-0.69454000000000005</v>
      </c>
      <c r="F543" s="110">
        <v>-0.12950999999999999</v>
      </c>
      <c r="G543" s="110">
        <v>0.21110001</v>
      </c>
      <c r="H543" s="110">
        <v>-0.26665001999999999</v>
      </c>
      <c r="I543" s="110">
        <v>0</v>
      </c>
      <c r="J543" s="110">
        <v>2.72519</v>
      </c>
      <c r="K543" s="110">
        <v>7.4809999999999999</v>
      </c>
      <c r="L543" s="110">
        <v>0</v>
      </c>
      <c r="M543" s="110">
        <v>0</v>
      </c>
      <c r="N543" s="110">
        <v>0</v>
      </c>
      <c r="O543" s="110">
        <v>0</v>
      </c>
      <c r="P543" s="110">
        <v>0</v>
      </c>
      <c r="Q543" s="110">
        <v>0</v>
      </c>
      <c r="R543" s="110">
        <v>0</v>
      </c>
      <c r="S543" s="110">
        <v>0</v>
      </c>
      <c r="T543" s="110">
        <v>0</v>
      </c>
      <c r="U543" s="110">
        <v>0</v>
      </c>
      <c r="V543" s="110">
        <v>0</v>
      </c>
      <c r="W543" s="110">
        <v>0</v>
      </c>
    </row>
    <row r="544" spans="1:23" hidden="1">
      <c r="A544" s="110" t="str">
        <v>3042.TW</v>
      </c>
      <c r="B544" s="110">
        <v>6.1</v>
      </c>
      <c r="C544" s="110">
        <v>0</v>
      </c>
      <c r="D544" s="110">
        <v>14.60177</v>
      </c>
      <c r="E544" s="110">
        <v>0.15371999</v>
      </c>
      <c r="F544" s="110">
        <v>6.3659999999999994E-2</v>
      </c>
      <c r="G544" s="110">
        <v>0.35965002000000001</v>
      </c>
      <c r="H544" s="110">
        <v>0.16911000000000001</v>
      </c>
      <c r="I544" s="110">
        <v>18.934426999999999</v>
      </c>
      <c r="J544" s="110">
        <v>2.8184480000000001</v>
      </c>
      <c r="K544" s="110">
        <v>36.436</v>
      </c>
      <c r="L544" s="110">
        <v>0</v>
      </c>
      <c r="M544" s="110">
        <v>0</v>
      </c>
      <c r="N544" s="110">
        <v>0</v>
      </c>
      <c r="O544" s="110">
        <v>0</v>
      </c>
      <c r="P544" s="110">
        <v>0</v>
      </c>
      <c r="Q544" s="110">
        <v>0</v>
      </c>
      <c r="R544" s="110">
        <v>0</v>
      </c>
      <c r="S544" s="110">
        <v>0</v>
      </c>
      <c r="T544" s="110">
        <v>0</v>
      </c>
      <c r="U544" s="110">
        <v>0</v>
      </c>
      <c r="V544" s="110">
        <v>0</v>
      </c>
      <c r="W544" s="110">
        <v>0</v>
      </c>
    </row>
    <row r="545" spans="1:23" hidden="1">
      <c r="A545" s="110" t="str">
        <v>3043.TW</v>
      </c>
      <c r="B545" s="110">
        <v>0.01</v>
      </c>
      <c r="C545" s="110">
        <v>0.55500000000000005</v>
      </c>
      <c r="D545" s="110">
        <v>0</v>
      </c>
      <c r="E545" s="110">
        <v>-1.8099998999999999E-3</v>
      </c>
      <c r="F545" s="110">
        <v>2.3120001000000001E-2</v>
      </c>
      <c r="G545" s="110">
        <v>0.21075000999999999</v>
      </c>
      <c r="H545" s="110">
        <v>-0.19627</v>
      </c>
      <c r="I545" s="110">
        <v>3160</v>
      </c>
      <c r="J545" s="110">
        <v>2.9030776</v>
      </c>
      <c r="K545" s="110">
        <v>34.045000000000002</v>
      </c>
      <c r="L545" s="110">
        <v>0</v>
      </c>
      <c r="M545" s="110">
        <v>0</v>
      </c>
      <c r="N545" s="110">
        <v>0</v>
      </c>
      <c r="O545" s="110">
        <v>0</v>
      </c>
      <c r="P545" s="110">
        <v>0</v>
      </c>
      <c r="Q545" s="110">
        <v>0</v>
      </c>
      <c r="R545" s="110">
        <v>0</v>
      </c>
      <c r="S545" s="110">
        <v>0</v>
      </c>
      <c r="T545" s="110">
        <v>0</v>
      </c>
      <c r="U545" s="110">
        <v>0</v>
      </c>
      <c r="V545" s="110">
        <v>0</v>
      </c>
      <c r="W545" s="110">
        <v>0</v>
      </c>
    </row>
    <row r="546" spans="1:23" hidden="1">
      <c r="A546" s="110" t="str">
        <v>3044.TW</v>
      </c>
      <c r="B546" s="110">
        <v>12.82</v>
      </c>
      <c r="C546" s="110">
        <v>0.71399999999999997</v>
      </c>
      <c r="D546" s="110">
        <v>11.561643999999999</v>
      </c>
      <c r="E546" s="110">
        <v>0.15065999999999999</v>
      </c>
      <c r="F546" s="110">
        <v>6.0949995999999999E-2</v>
      </c>
      <c r="G546" s="110">
        <v>0.20974001</v>
      </c>
      <c r="H546" s="110">
        <v>0.13986999999999999</v>
      </c>
      <c r="I546" s="110">
        <v>16.458658</v>
      </c>
      <c r="J546" s="110">
        <v>2.3706800000000001</v>
      </c>
      <c r="K546" s="110">
        <v>113.952</v>
      </c>
      <c r="L546" s="110">
        <v>0</v>
      </c>
      <c r="M546" s="110">
        <v>0</v>
      </c>
      <c r="N546" s="110">
        <v>0</v>
      </c>
      <c r="O546" s="110">
        <v>0</v>
      </c>
      <c r="P546" s="110">
        <v>0</v>
      </c>
      <c r="Q546" s="110">
        <v>0</v>
      </c>
      <c r="R546" s="110">
        <v>0</v>
      </c>
      <c r="S546" s="110">
        <v>0</v>
      </c>
      <c r="T546" s="110">
        <v>0</v>
      </c>
      <c r="U546" s="110">
        <v>0</v>
      </c>
      <c r="V546" s="110">
        <v>0</v>
      </c>
      <c r="W546" s="110">
        <v>0</v>
      </c>
    </row>
    <row r="547" spans="1:23" hidden="1">
      <c r="A547" s="110" t="str">
        <v>3045.TW</v>
      </c>
      <c r="B547" s="110">
        <v>4.34</v>
      </c>
      <c r="C547" s="110">
        <v>9.6000000000000002E-2</v>
      </c>
      <c r="D547" s="110">
        <v>23.127753999999999</v>
      </c>
      <c r="E547" s="110">
        <v>0.16866999999999999</v>
      </c>
      <c r="F547" s="110">
        <v>5.2010002999999999E-2</v>
      </c>
      <c r="G547" s="110">
        <v>0.18913000999999999</v>
      </c>
      <c r="H547" s="110">
        <v>9.6429996000000004E-2</v>
      </c>
      <c r="I547" s="110">
        <v>24.193548</v>
      </c>
      <c r="J547" s="110">
        <v>3.6154535000000001</v>
      </c>
      <c r="K547" s="110">
        <v>65.289000000000001</v>
      </c>
      <c r="L547" s="110">
        <v>0</v>
      </c>
      <c r="M547" s="110">
        <v>0</v>
      </c>
      <c r="N547" s="110">
        <v>0</v>
      </c>
      <c r="O547" s="110">
        <v>0</v>
      </c>
      <c r="P547" s="110">
        <v>0</v>
      </c>
      <c r="Q547" s="110">
        <v>0</v>
      </c>
      <c r="R547" s="110">
        <v>0</v>
      </c>
      <c r="S547" s="110">
        <v>0</v>
      </c>
      <c r="T547" s="110">
        <v>0</v>
      </c>
      <c r="U547" s="110">
        <v>0</v>
      </c>
      <c r="V547" s="110">
        <v>0</v>
      </c>
      <c r="W547" s="110">
        <v>0</v>
      </c>
    </row>
    <row r="548" spans="1:23" hidden="1">
      <c r="A548" s="110" t="str">
        <v>3046.TW</v>
      </c>
      <c r="B548" s="110">
        <v>3.37</v>
      </c>
      <c r="C548" s="110">
        <v>0</v>
      </c>
      <c r="D548" s="110">
        <v>67.263159999999999</v>
      </c>
      <c r="E548" s="110">
        <v>0.23818001</v>
      </c>
      <c r="F548" s="110">
        <v>4.2069997999999997E-2</v>
      </c>
      <c r="G548" s="110">
        <v>7.0419999999999996E-2</v>
      </c>
      <c r="H548" s="110">
        <v>3.959E-2</v>
      </c>
      <c r="I548" s="110">
        <v>18.961425999999999</v>
      </c>
      <c r="J548" s="110">
        <v>3.760151</v>
      </c>
      <c r="K548" s="110">
        <v>80.512</v>
      </c>
      <c r="L548" s="110">
        <v>0</v>
      </c>
      <c r="M548" s="110">
        <v>0</v>
      </c>
      <c r="N548" s="110">
        <v>0</v>
      </c>
      <c r="O548" s="110">
        <v>0</v>
      </c>
      <c r="P548" s="110">
        <v>0</v>
      </c>
      <c r="Q548" s="110">
        <v>0</v>
      </c>
      <c r="R548" s="110">
        <v>0</v>
      </c>
      <c r="S548" s="110">
        <v>0</v>
      </c>
      <c r="T548" s="110">
        <v>0</v>
      </c>
      <c r="U548" s="110">
        <v>0</v>
      </c>
      <c r="V548" s="110">
        <v>0</v>
      </c>
      <c r="W548" s="110">
        <v>0</v>
      </c>
    </row>
    <row r="549" spans="1:23" hidden="1">
      <c r="A549" s="110" t="str">
        <v>3047.TW</v>
      </c>
      <c r="B549" s="110">
        <v>-0.46</v>
      </c>
      <c r="C549" s="110">
        <v>0</v>
      </c>
      <c r="D549" s="110">
        <v>0</v>
      </c>
      <c r="E549" s="110">
        <v>-0.10902000000000001</v>
      </c>
      <c r="F549" s="110">
        <v>-3.4500000000000003E-2</v>
      </c>
      <c r="G549" s="110">
        <v>0.23096000999999999</v>
      </c>
      <c r="H549" s="110">
        <v>-0.21474001000000001</v>
      </c>
      <c r="I549" s="110">
        <v>0</v>
      </c>
      <c r="J549" s="110">
        <v>2.0618558</v>
      </c>
      <c r="K549" s="110">
        <v>19.021000000000001</v>
      </c>
      <c r="L549" s="110">
        <v>0</v>
      </c>
      <c r="M549" s="110">
        <v>0</v>
      </c>
      <c r="N549" s="110">
        <v>0</v>
      </c>
      <c r="O549" s="110">
        <v>0</v>
      </c>
      <c r="P549" s="110">
        <v>0</v>
      </c>
      <c r="Q549" s="110">
        <v>0</v>
      </c>
      <c r="R549" s="110">
        <v>0</v>
      </c>
      <c r="S549" s="110">
        <v>0</v>
      </c>
      <c r="T549" s="110">
        <v>0</v>
      </c>
      <c r="U549" s="110">
        <v>0</v>
      </c>
      <c r="V549" s="110">
        <v>0</v>
      </c>
      <c r="W549" s="110">
        <v>0</v>
      </c>
    </row>
    <row r="550" spans="1:23" hidden="1">
      <c r="A550" s="110" t="str">
        <v>3048.TW</v>
      </c>
      <c r="B550" s="110">
        <v>0.31</v>
      </c>
      <c r="C550" s="110">
        <v>0</v>
      </c>
      <c r="D550" s="110">
        <v>24.449541</v>
      </c>
      <c r="E550" s="110">
        <v>1.5829999000000001E-2</v>
      </c>
      <c r="F550" s="110">
        <v>3.209E-2</v>
      </c>
      <c r="G550" s="110">
        <v>3.0720001E-2</v>
      </c>
      <c r="H550" s="110">
        <v>1.3350001E-2</v>
      </c>
      <c r="I550" s="110">
        <v>85.967740000000006</v>
      </c>
      <c r="J550" s="110">
        <v>1.3585155</v>
      </c>
      <c r="K550" s="110">
        <v>431.661</v>
      </c>
      <c r="L550" s="110">
        <v>0</v>
      </c>
      <c r="M550" s="110">
        <v>0</v>
      </c>
      <c r="N550" s="110">
        <v>0</v>
      </c>
      <c r="O550" s="110">
        <v>0</v>
      </c>
      <c r="P550" s="110">
        <v>0</v>
      </c>
      <c r="Q550" s="110">
        <v>0</v>
      </c>
      <c r="R550" s="110">
        <v>0</v>
      </c>
      <c r="S550" s="110">
        <v>0</v>
      </c>
      <c r="T550" s="110">
        <v>0</v>
      </c>
      <c r="U550" s="110">
        <v>0</v>
      </c>
      <c r="V550" s="110">
        <v>0</v>
      </c>
      <c r="W550" s="110">
        <v>0</v>
      </c>
    </row>
    <row r="551" spans="1:23" hidden="1">
      <c r="A551" s="110" t="str">
        <v>3049.TW</v>
      </c>
      <c r="B551" s="110">
        <v>-1.2</v>
      </c>
      <c r="C551" s="110">
        <v>0</v>
      </c>
      <c r="D551" s="110">
        <v>28.322579999999999</v>
      </c>
      <c r="E551" s="110">
        <v>-0.10324999999999999</v>
      </c>
      <c r="F551" s="110">
        <v>-5.0090000000000003E-2</v>
      </c>
      <c r="G551" s="110">
        <v>-0.73811996000000002</v>
      </c>
      <c r="H551" s="110">
        <v>-0.98706000000000005</v>
      </c>
      <c r="I551" s="110">
        <v>0</v>
      </c>
      <c r="J551" s="110">
        <v>0.81131030000000004</v>
      </c>
      <c r="K551" s="110">
        <v>1.5169999999999999</v>
      </c>
      <c r="L551" s="110">
        <v>0</v>
      </c>
      <c r="M551" s="110">
        <v>0</v>
      </c>
      <c r="N551" s="110">
        <v>0</v>
      </c>
      <c r="O551" s="110">
        <v>0</v>
      </c>
      <c r="P551" s="110">
        <v>0</v>
      </c>
      <c r="Q551" s="110">
        <v>0</v>
      </c>
      <c r="R551" s="110">
        <v>0</v>
      </c>
      <c r="S551" s="110">
        <v>0</v>
      </c>
      <c r="T551" s="110">
        <v>0</v>
      </c>
      <c r="U551" s="110">
        <v>0</v>
      </c>
      <c r="V551" s="110">
        <v>0</v>
      </c>
      <c r="W551" s="110">
        <v>0</v>
      </c>
    </row>
    <row r="552" spans="1:23" hidden="1">
      <c r="A552" s="110" t="str">
        <v>3050.TW</v>
      </c>
      <c r="B552" s="110">
        <v>0.72</v>
      </c>
      <c r="C552" s="110">
        <v>0.627</v>
      </c>
      <c r="D552" s="110">
        <v>0</v>
      </c>
      <c r="E552" s="110">
        <v>3.3140000000000003E-2</v>
      </c>
      <c r="F552" s="110">
        <v>1.3789999000000001E-2</v>
      </c>
      <c r="G552" s="110">
        <v>0.38922000000000001</v>
      </c>
      <c r="H552" s="110">
        <v>1.82E-3</v>
      </c>
      <c r="I552" s="110">
        <v>30.694445000000002</v>
      </c>
      <c r="J552" s="110">
        <v>1.3538349000000001</v>
      </c>
      <c r="K552" s="110">
        <v>7.7850000000000001</v>
      </c>
      <c r="L552" s="110">
        <v>0</v>
      </c>
      <c r="M552" s="110">
        <v>0</v>
      </c>
      <c r="N552" s="110">
        <v>0</v>
      </c>
      <c r="O552" s="110">
        <v>0</v>
      </c>
      <c r="P552" s="110">
        <v>0</v>
      </c>
      <c r="Q552" s="110">
        <v>0</v>
      </c>
      <c r="R552" s="110">
        <v>0</v>
      </c>
      <c r="S552" s="110">
        <v>0</v>
      </c>
      <c r="T552" s="110">
        <v>0</v>
      </c>
      <c r="U552" s="110">
        <v>0</v>
      </c>
      <c r="V552" s="110">
        <v>0</v>
      </c>
      <c r="W552" s="110">
        <v>0</v>
      </c>
    </row>
    <row r="553" spans="1:23" hidden="1">
      <c r="A553" s="110" t="str">
        <v>3051.TW</v>
      </c>
      <c r="B553" s="110">
        <v>1.69</v>
      </c>
      <c r="C553" s="110">
        <v>1.359</v>
      </c>
      <c r="D553" s="110">
        <v>0</v>
      </c>
      <c r="E553" s="110">
        <v>7.0690000000000003E-2</v>
      </c>
      <c r="F553" s="110">
        <v>2.981E-2</v>
      </c>
      <c r="G553" s="110">
        <v>0.26596999999999998</v>
      </c>
      <c r="H553" s="110">
        <v>0.28021000000000001</v>
      </c>
      <c r="I553" s="110">
        <v>20.56213</v>
      </c>
      <c r="J553" s="110">
        <v>2.3870037000000002</v>
      </c>
      <c r="K553" s="110">
        <v>11.933</v>
      </c>
      <c r="L553" s="110">
        <v>0</v>
      </c>
      <c r="M553" s="110">
        <v>0</v>
      </c>
      <c r="N553" s="110">
        <v>0</v>
      </c>
      <c r="O553" s="110">
        <v>0</v>
      </c>
      <c r="P553" s="110">
        <v>0</v>
      </c>
      <c r="Q553" s="110">
        <v>0</v>
      </c>
      <c r="R553" s="110">
        <v>0</v>
      </c>
      <c r="S553" s="110">
        <v>0</v>
      </c>
      <c r="T553" s="110">
        <v>0</v>
      </c>
      <c r="U553" s="110">
        <v>0</v>
      </c>
      <c r="V553" s="110">
        <v>0</v>
      </c>
      <c r="W553" s="110">
        <v>0</v>
      </c>
    </row>
    <row r="554" spans="1:23" hidden="1">
      <c r="A554" s="110" t="str">
        <v>3052.TW</v>
      </c>
      <c r="B554" s="110">
        <v>1.06</v>
      </c>
      <c r="C554" s="110">
        <v>0.61599999999999999</v>
      </c>
      <c r="D554" s="110">
        <v>0</v>
      </c>
      <c r="E554" s="110">
        <v>6.3070000000000001E-2</v>
      </c>
      <c r="F554" s="110">
        <v>1.6299999999999999E-2</v>
      </c>
      <c r="G554" s="110">
        <v>0.11133999999999999</v>
      </c>
      <c r="H554" s="110">
        <v>5.1299999999999998E-2</v>
      </c>
      <c r="I554" s="110">
        <v>12.311321</v>
      </c>
      <c r="J554" s="110">
        <v>0.80880076000000001</v>
      </c>
      <c r="K554" s="110">
        <v>17.654</v>
      </c>
      <c r="L554" s="110">
        <v>0</v>
      </c>
      <c r="M554" s="110">
        <v>0</v>
      </c>
      <c r="N554" s="110">
        <v>0</v>
      </c>
      <c r="O554" s="110">
        <v>0</v>
      </c>
      <c r="P554" s="110">
        <v>0</v>
      </c>
      <c r="Q554" s="110">
        <v>0</v>
      </c>
      <c r="R554" s="110">
        <v>0</v>
      </c>
      <c r="S554" s="110">
        <v>0</v>
      </c>
      <c r="T554" s="110">
        <v>0</v>
      </c>
      <c r="U554" s="110">
        <v>0</v>
      </c>
      <c r="V554" s="110">
        <v>0</v>
      </c>
      <c r="W554" s="110">
        <v>0</v>
      </c>
    </row>
    <row r="555" spans="1:23" hidden="1">
      <c r="A555" s="110" t="str">
        <v>3054.TW</v>
      </c>
      <c r="B555" s="110">
        <v>-0.25</v>
      </c>
      <c r="C555" s="110">
        <v>0</v>
      </c>
      <c r="D555" s="110">
        <v>0</v>
      </c>
      <c r="E555" s="110">
        <v>-2.5870000000000001E-2</v>
      </c>
      <c r="F555" s="110">
        <v>-2.794E-2</v>
      </c>
      <c r="G555" s="110">
        <v>0.29264997999999998</v>
      </c>
      <c r="H555" s="110">
        <v>-0.13078000000000001</v>
      </c>
      <c r="I555" s="110">
        <v>0</v>
      </c>
      <c r="J555" s="110">
        <v>2.2223442000000002</v>
      </c>
      <c r="K555" s="110">
        <v>0.81399999999999995</v>
      </c>
      <c r="L555" s="110">
        <v>0</v>
      </c>
      <c r="M555" s="110">
        <v>0</v>
      </c>
      <c r="N555" s="110">
        <v>0</v>
      </c>
      <c r="O555" s="110">
        <v>0</v>
      </c>
      <c r="P555" s="110">
        <v>0</v>
      </c>
      <c r="Q555" s="110">
        <v>0</v>
      </c>
      <c r="R555" s="110">
        <v>0</v>
      </c>
      <c r="S555" s="110">
        <v>0</v>
      </c>
      <c r="T555" s="110">
        <v>0</v>
      </c>
      <c r="U555" s="110">
        <v>0</v>
      </c>
      <c r="V555" s="110">
        <v>0</v>
      </c>
      <c r="W555" s="110">
        <v>0</v>
      </c>
    </row>
    <row r="556" spans="1:23" hidden="1">
      <c r="A556" s="110" t="str">
        <v>3055.TW</v>
      </c>
      <c r="B556" s="110">
        <v>-2.2999999999999998</v>
      </c>
      <c r="C556" s="110">
        <v>0.28299999999999997</v>
      </c>
      <c r="D556" s="110">
        <v>-55.180720000000001</v>
      </c>
      <c r="E556" s="110">
        <v>-2.0330000000000001E-2</v>
      </c>
      <c r="F556" s="110">
        <v>-3.0929999999999999E-2</v>
      </c>
      <c r="G556" s="110">
        <v>0.17757000000000001</v>
      </c>
      <c r="H556" s="110">
        <v>-0.11552</v>
      </c>
      <c r="I556" s="110">
        <v>0</v>
      </c>
      <c r="J556" s="110">
        <v>4.1496779999999998</v>
      </c>
      <c r="K556" s="110">
        <v>11.772</v>
      </c>
      <c r="L556" s="110">
        <v>0</v>
      </c>
      <c r="M556" s="110">
        <v>0</v>
      </c>
      <c r="N556" s="110">
        <v>0</v>
      </c>
      <c r="O556" s="110">
        <v>0</v>
      </c>
      <c r="P556" s="110">
        <v>0</v>
      </c>
      <c r="Q556" s="110">
        <v>0</v>
      </c>
      <c r="R556" s="110">
        <v>0</v>
      </c>
      <c r="S556" s="110">
        <v>0</v>
      </c>
      <c r="T556" s="110">
        <v>0</v>
      </c>
      <c r="U556" s="110">
        <v>0</v>
      </c>
      <c r="V556" s="110">
        <v>0</v>
      </c>
      <c r="W556" s="110">
        <v>0</v>
      </c>
    </row>
    <row r="557" spans="1:23" hidden="1">
      <c r="A557" s="110" t="str">
        <v>3056.TW</v>
      </c>
      <c r="B557" s="110">
        <v>0.72</v>
      </c>
      <c r="C557" s="110">
        <v>0.58199999999999996</v>
      </c>
      <c r="D557" s="110">
        <v>10.871710999999999</v>
      </c>
      <c r="E557" s="110">
        <v>4.2389999999999997E-2</v>
      </c>
      <c r="F557" s="110">
        <v>1.0140000999999999E-2</v>
      </c>
      <c r="G557" s="110">
        <v>0.42126997999999999</v>
      </c>
      <c r="H557" s="110">
        <v>-2.10114</v>
      </c>
      <c r="I557" s="110">
        <v>45.902774999999998</v>
      </c>
      <c r="J557" s="110">
        <v>1.6406056</v>
      </c>
      <c r="K557" s="110">
        <v>4.4470000000000001</v>
      </c>
      <c r="L557" s="110">
        <v>0</v>
      </c>
      <c r="M557" s="110">
        <v>0</v>
      </c>
      <c r="N557" s="110">
        <v>0</v>
      </c>
      <c r="O557" s="110">
        <v>0</v>
      </c>
      <c r="P557" s="110">
        <v>0</v>
      </c>
      <c r="Q557" s="110">
        <v>0</v>
      </c>
      <c r="R557" s="110">
        <v>0</v>
      </c>
      <c r="S557" s="110">
        <v>0</v>
      </c>
      <c r="T557" s="110">
        <v>0</v>
      </c>
      <c r="U557" s="110">
        <v>0</v>
      </c>
      <c r="V557" s="110">
        <v>0</v>
      </c>
      <c r="W557" s="110">
        <v>0</v>
      </c>
    </row>
    <row r="558" spans="1:23" hidden="1">
      <c r="A558" s="110" t="str">
        <v>3057.TW</v>
      </c>
      <c r="B558" s="110">
        <v>-1.43</v>
      </c>
      <c r="C558" s="110">
        <v>1.306</v>
      </c>
      <c r="D558" s="110">
        <v>35.875</v>
      </c>
      <c r="E558" s="110">
        <v>-0.17848</v>
      </c>
      <c r="F558" s="110">
        <v>-6.2190000000000002E-2</v>
      </c>
      <c r="G558" s="110">
        <v>0.34605997999999999</v>
      </c>
      <c r="H558" s="110">
        <v>-0.32090999999999997</v>
      </c>
      <c r="I558" s="110">
        <v>0</v>
      </c>
      <c r="J558" s="110">
        <v>1.8127842999999999</v>
      </c>
      <c r="K558" s="110">
        <v>6.3070000000000004</v>
      </c>
      <c r="L558" s="110">
        <v>0</v>
      </c>
      <c r="M558" s="110">
        <v>0</v>
      </c>
      <c r="N558" s="110">
        <v>0</v>
      </c>
      <c r="O558" s="110">
        <v>0</v>
      </c>
      <c r="P558" s="110">
        <v>0</v>
      </c>
      <c r="Q558" s="110">
        <v>0</v>
      </c>
      <c r="R558" s="110">
        <v>0</v>
      </c>
      <c r="S558" s="110">
        <v>0</v>
      </c>
      <c r="T558" s="110">
        <v>0</v>
      </c>
      <c r="U558" s="110">
        <v>0</v>
      </c>
      <c r="V558" s="110">
        <v>0</v>
      </c>
      <c r="W558" s="110">
        <v>0</v>
      </c>
    </row>
    <row r="559" spans="1:23" hidden="1">
      <c r="A559" s="110" t="str">
        <v>3058.TW</v>
      </c>
      <c r="B559" s="110">
        <v>-0.44</v>
      </c>
      <c r="C559" s="110">
        <v>0.64700000000000002</v>
      </c>
      <c r="D559" s="110">
        <v>0</v>
      </c>
      <c r="E559" s="110">
        <v>2.7859999999999999E-2</v>
      </c>
      <c r="F559" s="110">
        <v>-9.5200000000000007E-3</v>
      </c>
      <c r="G559" s="110">
        <v>0.14555999999999999</v>
      </c>
      <c r="H559" s="110">
        <v>-2.1819999999999999E-2</v>
      </c>
      <c r="I559" s="110">
        <v>0</v>
      </c>
      <c r="J559" s="110">
        <v>2.1464381000000001</v>
      </c>
      <c r="K559" s="110">
        <v>23.506</v>
      </c>
      <c r="L559" s="110">
        <v>0</v>
      </c>
      <c r="M559" s="110">
        <v>0</v>
      </c>
      <c r="N559" s="110">
        <v>0</v>
      </c>
      <c r="O559" s="110">
        <v>0</v>
      </c>
      <c r="P559" s="110">
        <v>0</v>
      </c>
      <c r="Q559" s="110">
        <v>0</v>
      </c>
      <c r="R559" s="110">
        <v>0</v>
      </c>
      <c r="S559" s="110">
        <v>0</v>
      </c>
      <c r="T559" s="110">
        <v>0</v>
      </c>
      <c r="U559" s="110">
        <v>0</v>
      </c>
      <c r="V559" s="110">
        <v>0</v>
      </c>
      <c r="W559" s="110">
        <v>0</v>
      </c>
    </row>
    <row r="560" spans="1:23" hidden="1">
      <c r="A560" s="110" t="str">
        <v>3059.TW</v>
      </c>
      <c r="B560" s="110">
        <v>1.29</v>
      </c>
      <c r="C560" s="110">
        <v>0.81</v>
      </c>
      <c r="D560" s="110">
        <v>0</v>
      </c>
      <c r="E560" s="110">
        <v>4.7909997000000003E-2</v>
      </c>
      <c r="F560" s="110">
        <v>1.4989999E-2</v>
      </c>
      <c r="G560" s="110">
        <v>0.28905999999999998</v>
      </c>
      <c r="H560" s="110">
        <v>5.0219998000000002E-2</v>
      </c>
      <c r="I560" s="110">
        <v>33.449615000000001</v>
      </c>
      <c r="J560" s="110">
        <v>1.3341786</v>
      </c>
      <c r="K560" s="110">
        <v>30.521000000000001</v>
      </c>
      <c r="L560" s="110">
        <v>0</v>
      </c>
      <c r="M560" s="110">
        <v>0</v>
      </c>
      <c r="N560" s="110">
        <v>0</v>
      </c>
      <c r="O560" s="110">
        <v>0</v>
      </c>
      <c r="P560" s="110">
        <v>0</v>
      </c>
      <c r="Q560" s="110">
        <v>0</v>
      </c>
      <c r="R560" s="110">
        <v>0</v>
      </c>
      <c r="S560" s="110">
        <v>0</v>
      </c>
      <c r="T560" s="110">
        <v>0</v>
      </c>
      <c r="U560" s="110">
        <v>0</v>
      </c>
      <c r="V560" s="110">
        <v>0</v>
      </c>
      <c r="W560" s="110">
        <v>0</v>
      </c>
    </row>
    <row r="561" spans="1:23" hidden="1">
      <c r="A561" s="110" t="str">
        <v>3060.TW</v>
      </c>
      <c r="B561" s="110">
        <v>-0.62</v>
      </c>
      <c r="C561" s="110">
        <v>1</v>
      </c>
      <c r="D561" s="110">
        <v>0</v>
      </c>
      <c r="E561" s="110">
        <v>-8.6789994999999995E-2</v>
      </c>
      <c r="F561" s="110">
        <v>-3.1579999999999997E-2</v>
      </c>
      <c r="G561" s="110">
        <v>8.3929989999999996E-2</v>
      </c>
      <c r="H561" s="110">
        <v>-9.3500000000000007E-3</v>
      </c>
      <c r="I561" s="110">
        <v>0</v>
      </c>
      <c r="J561" s="110">
        <v>1.9876419999999999</v>
      </c>
      <c r="K561" s="110">
        <v>19.303999999999998</v>
      </c>
      <c r="L561" s="110">
        <v>0</v>
      </c>
      <c r="M561" s="110">
        <v>0</v>
      </c>
      <c r="N561" s="110">
        <v>0</v>
      </c>
      <c r="O561" s="110">
        <v>0</v>
      </c>
      <c r="P561" s="110">
        <v>0</v>
      </c>
      <c r="Q561" s="110">
        <v>0</v>
      </c>
      <c r="R561" s="110">
        <v>0</v>
      </c>
      <c r="S561" s="110">
        <v>0</v>
      </c>
      <c r="T561" s="110">
        <v>0</v>
      </c>
      <c r="U561" s="110">
        <v>0</v>
      </c>
      <c r="V561" s="110">
        <v>0</v>
      </c>
      <c r="W561" s="110">
        <v>0</v>
      </c>
    </row>
    <row r="562" spans="1:23" hidden="1">
      <c r="A562" s="110" t="str">
        <v>3062.TW</v>
      </c>
      <c r="B562" s="110">
        <v>-0.6</v>
      </c>
      <c r="C562" s="110">
        <v>0.73099999999999998</v>
      </c>
      <c r="D562" s="110">
        <v>0</v>
      </c>
      <c r="E562" s="110">
        <v>-6.4430000000000001E-2</v>
      </c>
      <c r="F562" s="110">
        <v>-3.9989999999999998E-2</v>
      </c>
      <c r="G562" s="110">
        <v>2.6099999999999999E-3</v>
      </c>
      <c r="H562" s="110">
        <v>-0.11942999999999999</v>
      </c>
      <c r="I562" s="110">
        <v>0</v>
      </c>
      <c r="J562" s="110">
        <v>1.7027756999999999</v>
      </c>
      <c r="K562" s="110">
        <v>11.603</v>
      </c>
      <c r="L562" s="110">
        <v>0</v>
      </c>
      <c r="M562" s="110">
        <v>0</v>
      </c>
      <c r="N562" s="110">
        <v>0</v>
      </c>
      <c r="O562" s="110">
        <v>0</v>
      </c>
      <c r="P562" s="110">
        <v>0</v>
      </c>
      <c r="Q562" s="110">
        <v>0</v>
      </c>
      <c r="R562" s="110">
        <v>0</v>
      </c>
      <c r="S562" s="110">
        <v>0</v>
      </c>
      <c r="T562" s="110">
        <v>0</v>
      </c>
      <c r="U562" s="110">
        <v>0</v>
      </c>
      <c r="V562" s="110">
        <v>0</v>
      </c>
      <c r="W562" s="110">
        <v>0</v>
      </c>
    </row>
    <row r="563" spans="1:23" hidden="1">
      <c r="A563" s="110" t="str">
        <v>3090.TW</v>
      </c>
      <c r="B563" s="110">
        <v>3.84</v>
      </c>
      <c r="C563" s="110">
        <v>0.56899999999999995</v>
      </c>
      <c r="D563" s="110">
        <v>17.252473999999999</v>
      </c>
      <c r="E563" s="110">
        <v>0.11156000000000001</v>
      </c>
      <c r="F563" s="110">
        <v>5.8220000000000001E-2</v>
      </c>
      <c r="G563" s="110">
        <v>0.15412000000000001</v>
      </c>
      <c r="H563" s="110">
        <v>7.4340000000000003E-2</v>
      </c>
      <c r="I563" s="110">
        <v>18.151040999999999</v>
      </c>
      <c r="J563" s="110">
        <v>2.3776221</v>
      </c>
      <c r="K563" s="110">
        <v>51.067999999999998</v>
      </c>
      <c r="L563" s="110">
        <v>0</v>
      </c>
      <c r="M563" s="110">
        <v>0</v>
      </c>
      <c r="N563" s="110">
        <v>0</v>
      </c>
      <c r="O563" s="110">
        <v>0</v>
      </c>
      <c r="P563" s="110">
        <v>0</v>
      </c>
      <c r="Q563" s="110">
        <v>0</v>
      </c>
      <c r="R563" s="110">
        <v>0</v>
      </c>
      <c r="S563" s="110">
        <v>0</v>
      </c>
      <c r="T563" s="110">
        <v>0</v>
      </c>
      <c r="U563" s="110">
        <v>0</v>
      </c>
      <c r="V563" s="110">
        <v>0</v>
      </c>
      <c r="W563" s="110">
        <v>0</v>
      </c>
    </row>
    <row r="564" spans="1:23" hidden="1">
      <c r="A564" s="110" t="str">
        <v>3092.TW</v>
      </c>
      <c r="B564" s="110">
        <v>-1.28</v>
      </c>
      <c r="C564" s="110">
        <v>0</v>
      </c>
      <c r="D564" s="110">
        <v>0</v>
      </c>
      <c r="E564" s="110">
        <v>-4.3970000000000002E-2</v>
      </c>
      <c r="F564" s="110">
        <v>-1.609E-2</v>
      </c>
      <c r="G564" s="110">
        <v>0.14907000000000001</v>
      </c>
      <c r="H564" s="110">
        <v>-3.7260000000000001E-2</v>
      </c>
      <c r="I564" s="110">
        <v>0</v>
      </c>
      <c r="J564" s="110">
        <v>1.5979977999999999</v>
      </c>
      <c r="K564" s="110">
        <v>19.728000000000002</v>
      </c>
      <c r="L564" s="110">
        <v>0</v>
      </c>
      <c r="M564" s="110">
        <v>0</v>
      </c>
      <c r="N564" s="110">
        <v>0</v>
      </c>
      <c r="O564" s="110">
        <v>0</v>
      </c>
      <c r="P564" s="110">
        <v>0</v>
      </c>
      <c r="Q564" s="110">
        <v>0</v>
      </c>
      <c r="R564" s="110">
        <v>0</v>
      </c>
      <c r="S564" s="110">
        <v>0</v>
      </c>
      <c r="T564" s="110">
        <v>0</v>
      </c>
      <c r="U564" s="110">
        <v>0</v>
      </c>
      <c r="V564" s="110">
        <v>0</v>
      </c>
      <c r="W564" s="110">
        <v>0</v>
      </c>
    </row>
    <row r="565" spans="1:23" hidden="1">
      <c r="A565" s="110" t="str">
        <v>3094.TW</v>
      </c>
      <c r="B565" s="110">
        <v>0.45</v>
      </c>
      <c r="C565" s="110">
        <v>0</v>
      </c>
      <c r="D565" s="110">
        <v>0</v>
      </c>
      <c r="E565" s="110">
        <v>3.6740000000000002E-2</v>
      </c>
      <c r="F565" s="110">
        <v>-1.8400000000000001E-3</v>
      </c>
      <c r="G565" s="110">
        <v>0.67227994999999996</v>
      </c>
      <c r="H565" s="110">
        <v>-0.24610001000000001</v>
      </c>
      <c r="I565" s="110">
        <v>74</v>
      </c>
      <c r="J565" s="110">
        <v>3.0179442999999999</v>
      </c>
      <c r="K565" s="110">
        <v>2.5030000000000001</v>
      </c>
      <c r="L565" s="110">
        <v>0</v>
      </c>
      <c r="M565" s="110">
        <v>0</v>
      </c>
      <c r="N565" s="110">
        <v>0</v>
      </c>
      <c r="O565" s="110">
        <v>0</v>
      </c>
      <c r="P565" s="110">
        <v>0</v>
      </c>
      <c r="Q565" s="110">
        <v>0</v>
      </c>
      <c r="R565" s="110">
        <v>0</v>
      </c>
      <c r="S565" s="110">
        <v>0</v>
      </c>
      <c r="T565" s="110">
        <v>0</v>
      </c>
      <c r="U565" s="110">
        <v>0</v>
      </c>
      <c r="V565" s="110">
        <v>0</v>
      </c>
      <c r="W565" s="110">
        <v>0</v>
      </c>
    </row>
    <row r="566" spans="1:23" hidden="1">
      <c r="A566" s="110" t="str">
        <v>3130.TW</v>
      </c>
      <c r="B566" s="110">
        <v>13.36</v>
      </c>
      <c r="C566" s="110">
        <v>0.20399999999999999</v>
      </c>
      <c r="D566" s="110">
        <v>23.316832000000002</v>
      </c>
      <c r="E566" s="110">
        <v>0.27277002</v>
      </c>
      <c r="F566" s="110">
        <v>9.4079999999999997E-2</v>
      </c>
      <c r="G566" s="110">
        <v>0.86873</v>
      </c>
      <c r="H566" s="110">
        <v>0.16906999</v>
      </c>
      <c r="I566" s="110">
        <v>17.627247000000001</v>
      </c>
      <c r="J566" s="110">
        <v>4.7142425000000001</v>
      </c>
      <c r="K566" s="110">
        <v>70.183999999999997</v>
      </c>
      <c r="L566" s="110">
        <v>0</v>
      </c>
      <c r="M566" s="110">
        <v>0</v>
      </c>
      <c r="N566" s="110">
        <v>0</v>
      </c>
      <c r="O566" s="110">
        <v>0</v>
      </c>
      <c r="P566" s="110">
        <v>0</v>
      </c>
      <c r="Q566" s="110">
        <v>0</v>
      </c>
      <c r="R566" s="110">
        <v>0</v>
      </c>
      <c r="S566" s="110">
        <v>0</v>
      </c>
      <c r="T566" s="110">
        <v>0</v>
      </c>
      <c r="U566" s="110">
        <v>0</v>
      </c>
      <c r="V566" s="110">
        <v>0</v>
      </c>
      <c r="W566" s="110">
        <v>0</v>
      </c>
    </row>
    <row r="567" spans="1:23" hidden="1">
      <c r="A567" s="110" t="str">
        <v>3138.TW</v>
      </c>
      <c r="B567" s="110">
        <v>3.62</v>
      </c>
      <c r="C567" s="110">
        <v>1.242</v>
      </c>
      <c r="D567" s="110">
        <v>0</v>
      </c>
      <c r="E567" s="110">
        <v>0.12570000000000001</v>
      </c>
      <c r="F567" s="110">
        <v>4.5890002999999999E-2</v>
      </c>
      <c r="G567" s="110">
        <v>0.43719999999999998</v>
      </c>
      <c r="H567" s="110">
        <v>0.10231</v>
      </c>
      <c r="I567" s="110">
        <v>37.56906</v>
      </c>
      <c r="J567" s="110">
        <v>3.8288288000000001</v>
      </c>
      <c r="K567" s="110">
        <v>38.121000000000002</v>
      </c>
      <c r="L567" s="110">
        <v>0</v>
      </c>
      <c r="M567" s="110">
        <v>0</v>
      </c>
      <c r="N567" s="110">
        <v>0</v>
      </c>
      <c r="O567" s="110">
        <v>0</v>
      </c>
      <c r="P567" s="110">
        <v>0</v>
      </c>
      <c r="Q567" s="110">
        <v>0</v>
      </c>
      <c r="R567" s="110">
        <v>0</v>
      </c>
      <c r="S567" s="110">
        <v>0</v>
      </c>
      <c r="T567" s="110">
        <v>0</v>
      </c>
      <c r="U567" s="110">
        <v>0</v>
      </c>
      <c r="V567" s="110">
        <v>0</v>
      </c>
      <c r="W567" s="110">
        <v>0</v>
      </c>
    </row>
    <row r="568" spans="1:23" hidden="1">
      <c r="A568" s="110" t="str">
        <v>3149.TW</v>
      </c>
      <c r="B568" s="110">
        <v>-0.72</v>
      </c>
      <c r="C568" s="110">
        <v>1.2829999999999999</v>
      </c>
      <c r="D568" s="110">
        <v>-17.657343000000001</v>
      </c>
      <c r="E568" s="110">
        <v>-8.2849999999999993E-2</v>
      </c>
      <c r="F568" s="110">
        <v>-2.9420000000000002E-2</v>
      </c>
      <c r="G568" s="110">
        <v>3.3660000000000002E-2</v>
      </c>
      <c r="H568" s="110">
        <v>-9.6169989999999997E-2</v>
      </c>
      <c r="I568" s="110">
        <v>0</v>
      </c>
      <c r="J568" s="110">
        <v>2.6674414</v>
      </c>
      <c r="K568" s="110">
        <v>12.885</v>
      </c>
      <c r="L568" s="110">
        <v>0</v>
      </c>
      <c r="M568" s="110">
        <v>0</v>
      </c>
      <c r="N568" s="110">
        <v>0</v>
      </c>
      <c r="O568" s="110">
        <v>0</v>
      </c>
      <c r="P568" s="110">
        <v>0</v>
      </c>
      <c r="Q568" s="110">
        <v>0</v>
      </c>
      <c r="R568" s="110">
        <v>0</v>
      </c>
      <c r="S568" s="110">
        <v>0</v>
      </c>
      <c r="T568" s="110">
        <v>0</v>
      </c>
      <c r="U568" s="110">
        <v>0</v>
      </c>
      <c r="V568" s="110">
        <v>0</v>
      </c>
      <c r="W568" s="110">
        <v>0</v>
      </c>
    </row>
    <row r="569" spans="1:23" hidden="1">
      <c r="A569" s="110" t="str">
        <v>3164.TW</v>
      </c>
      <c r="B569" s="110">
        <v>0.68</v>
      </c>
      <c r="C569" s="110">
        <v>0.35599999999999998</v>
      </c>
      <c r="D569" s="110">
        <v>0</v>
      </c>
      <c r="E569" s="110">
        <v>1.523E-2</v>
      </c>
      <c r="F569" s="110">
        <v>2.6099999999999999E-3</v>
      </c>
      <c r="G569" s="110">
        <v>0.66408999999999996</v>
      </c>
      <c r="H569" s="110">
        <v>4.1009999999999998E-2</v>
      </c>
      <c r="I569" s="110">
        <v>35.808822999999997</v>
      </c>
      <c r="J569" s="110">
        <v>1.6003944000000001</v>
      </c>
      <c r="K569" s="110">
        <v>3.68</v>
      </c>
      <c r="L569" s="110">
        <v>0</v>
      </c>
      <c r="M569" s="110">
        <v>0</v>
      </c>
      <c r="N569" s="110">
        <v>0</v>
      </c>
      <c r="O569" s="110">
        <v>0</v>
      </c>
      <c r="P569" s="110">
        <v>0</v>
      </c>
      <c r="Q569" s="110">
        <v>0</v>
      </c>
      <c r="R569" s="110">
        <v>0</v>
      </c>
      <c r="S569" s="110">
        <v>0</v>
      </c>
      <c r="T569" s="110">
        <v>0</v>
      </c>
      <c r="U569" s="110">
        <v>0</v>
      </c>
      <c r="V569" s="110">
        <v>0</v>
      </c>
      <c r="W569" s="110">
        <v>0</v>
      </c>
    </row>
    <row r="570" spans="1:23" hidden="1">
      <c r="A570" s="110" t="str">
        <v>3167.TW</v>
      </c>
      <c r="B570" s="110">
        <v>0.26</v>
      </c>
      <c r="C570" s="110">
        <v>0.59299999999999997</v>
      </c>
      <c r="D570" s="110">
        <v>12.621145</v>
      </c>
      <c r="E570" s="110">
        <v>5.3100003999999998E-3</v>
      </c>
      <c r="F570" s="110">
        <v>-6.5399999999999998E-3</v>
      </c>
      <c r="G570" s="110">
        <v>0.25319000000000003</v>
      </c>
      <c r="H570" s="110">
        <v>5.5329999999999997E-2</v>
      </c>
      <c r="I570" s="110">
        <v>220.38461000000001</v>
      </c>
      <c r="J570" s="110">
        <v>2.2360102999999998</v>
      </c>
      <c r="K570" s="110">
        <v>15.657999999999999</v>
      </c>
      <c r="L570" s="110">
        <v>0</v>
      </c>
      <c r="M570" s="110">
        <v>0</v>
      </c>
      <c r="N570" s="110">
        <v>0</v>
      </c>
      <c r="O570" s="110">
        <v>0</v>
      </c>
      <c r="P570" s="110">
        <v>0</v>
      </c>
      <c r="Q570" s="110">
        <v>0</v>
      </c>
      <c r="R570" s="110">
        <v>0</v>
      </c>
      <c r="S570" s="110">
        <v>0</v>
      </c>
      <c r="T570" s="110">
        <v>0</v>
      </c>
      <c r="U570" s="110">
        <v>0</v>
      </c>
      <c r="V570" s="110">
        <v>0</v>
      </c>
      <c r="W570" s="110">
        <v>0</v>
      </c>
    </row>
    <row r="571" spans="1:23" hidden="1">
      <c r="A571" s="110" t="str">
        <v>3168.TW</v>
      </c>
      <c r="B571" s="110">
        <v>0</v>
      </c>
      <c r="C571" s="110">
        <v>0.51800000000000002</v>
      </c>
      <c r="D571" s="110">
        <v>0</v>
      </c>
      <c r="E571" s="110">
        <v>0.13372999999999999</v>
      </c>
      <c r="F571" s="110">
        <v>6.9110000000000005E-2</v>
      </c>
      <c r="G571" s="110">
        <v>0.23743998999999999</v>
      </c>
      <c r="H571" s="110">
        <v>7.8869999999999996E-2</v>
      </c>
      <c r="I571" s="110">
        <v>0</v>
      </c>
      <c r="J571" s="110">
        <v>0</v>
      </c>
      <c r="K571" s="110">
        <v>56.43</v>
      </c>
      <c r="L571" s="110">
        <v>0</v>
      </c>
      <c r="M571" s="110">
        <v>0</v>
      </c>
      <c r="N571" s="110">
        <v>0</v>
      </c>
      <c r="O571" s="110">
        <v>0</v>
      </c>
      <c r="P571" s="110">
        <v>0</v>
      </c>
      <c r="Q571" s="110">
        <v>0</v>
      </c>
      <c r="R571" s="110">
        <v>0</v>
      </c>
      <c r="S571" s="110">
        <v>0</v>
      </c>
      <c r="T571" s="110">
        <v>0</v>
      </c>
      <c r="U571" s="110">
        <v>0</v>
      </c>
      <c r="V571" s="110">
        <v>0</v>
      </c>
      <c r="W571" s="110">
        <v>0</v>
      </c>
    </row>
    <row r="572" spans="1:23" hidden="1">
      <c r="A572" s="110" t="str">
        <v>3189.TW</v>
      </c>
      <c r="B572" s="110">
        <v>0.13</v>
      </c>
      <c r="C572" s="110">
        <v>0</v>
      </c>
      <c r="D572" s="110">
        <v>13.092643000000001</v>
      </c>
      <c r="E572" s="110">
        <v>3.6170002E-2</v>
      </c>
      <c r="F572" s="110">
        <v>9.0600000000000003E-3</v>
      </c>
      <c r="G572" s="110">
        <v>0.26107000000000002</v>
      </c>
      <c r="H572" s="110">
        <v>4.5929999999999999E-2</v>
      </c>
      <c r="I572" s="110">
        <v>739.23080000000004</v>
      </c>
      <c r="J572" s="110">
        <v>1.5003667999999999</v>
      </c>
      <c r="K572" s="110">
        <v>56.88</v>
      </c>
      <c r="L572" s="110">
        <v>0</v>
      </c>
      <c r="M572" s="110">
        <v>0</v>
      </c>
      <c r="N572" s="110">
        <v>0</v>
      </c>
      <c r="O572" s="110">
        <v>0</v>
      </c>
      <c r="P572" s="110">
        <v>0</v>
      </c>
      <c r="Q572" s="110">
        <v>0</v>
      </c>
      <c r="R572" s="110">
        <v>0</v>
      </c>
      <c r="S572" s="110">
        <v>0</v>
      </c>
      <c r="T572" s="110">
        <v>0</v>
      </c>
      <c r="U572" s="110">
        <v>0</v>
      </c>
      <c r="V572" s="110">
        <v>0</v>
      </c>
      <c r="W572" s="110">
        <v>0</v>
      </c>
    </row>
    <row r="573" spans="1:23" hidden="1">
      <c r="A573" s="110" t="str">
        <v>3209.TW</v>
      </c>
      <c r="B573" s="110">
        <v>2.5</v>
      </c>
      <c r="C573" s="110">
        <v>0.56999999999999995</v>
      </c>
      <c r="D573" s="110">
        <v>14.715446999999999</v>
      </c>
      <c r="E573" s="110">
        <v>0.12339</v>
      </c>
      <c r="F573" s="110">
        <v>3.8469999999999997E-2</v>
      </c>
      <c r="G573" s="110">
        <v>4.1160002000000001E-2</v>
      </c>
      <c r="H573" s="110">
        <v>1.9460000000000002E-2</v>
      </c>
      <c r="I573" s="110">
        <v>14.480000499999999</v>
      </c>
      <c r="J573" s="110">
        <v>1.7556623</v>
      </c>
      <c r="K573" s="110">
        <v>245.126</v>
      </c>
      <c r="L573" s="110">
        <v>0</v>
      </c>
      <c r="M573" s="110">
        <v>0</v>
      </c>
      <c r="N573" s="110">
        <v>0</v>
      </c>
      <c r="O573" s="110">
        <v>0</v>
      </c>
      <c r="P573" s="110">
        <v>0</v>
      </c>
      <c r="Q573" s="110">
        <v>0</v>
      </c>
      <c r="R573" s="110">
        <v>0</v>
      </c>
      <c r="S573" s="110">
        <v>0</v>
      </c>
      <c r="T573" s="110">
        <v>0</v>
      </c>
      <c r="U573" s="110">
        <v>0</v>
      </c>
      <c r="V573" s="110">
        <v>0</v>
      </c>
      <c r="W573" s="110">
        <v>0</v>
      </c>
    </row>
    <row r="574" spans="1:23" hidden="1">
      <c r="A574" s="110" t="str">
        <v>3229.TW</v>
      </c>
      <c r="B574" s="110">
        <v>-0.54</v>
      </c>
      <c r="C574" s="110">
        <v>0.33700000000000002</v>
      </c>
      <c r="D574" s="110">
        <v>0</v>
      </c>
      <c r="E574" s="110">
        <v>-4.0320000000000002E-2</v>
      </c>
      <c r="F574" s="110">
        <v>-2.0709999999999999E-2</v>
      </c>
      <c r="G574" s="110">
        <v>5.3999999999999999E-2</v>
      </c>
      <c r="H574" s="110">
        <v>-1.6049999999999998E-2</v>
      </c>
      <c r="I574" s="110">
        <v>0</v>
      </c>
      <c r="J574" s="110">
        <v>1.6110591000000001</v>
      </c>
      <c r="K574" s="110">
        <v>14.443</v>
      </c>
      <c r="L574" s="110">
        <v>0</v>
      </c>
      <c r="M574" s="110">
        <v>0</v>
      </c>
      <c r="N574" s="110">
        <v>0</v>
      </c>
      <c r="O574" s="110">
        <v>0</v>
      </c>
      <c r="P574" s="110">
        <v>0</v>
      </c>
      <c r="Q574" s="110">
        <v>0</v>
      </c>
      <c r="R574" s="110">
        <v>0</v>
      </c>
      <c r="S574" s="110">
        <v>0</v>
      </c>
      <c r="T574" s="110">
        <v>0</v>
      </c>
      <c r="U574" s="110">
        <v>0</v>
      </c>
      <c r="V574" s="110">
        <v>0</v>
      </c>
      <c r="W574" s="110">
        <v>0</v>
      </c>
    </row>
    <row r="575" spans="1:23" hidden="1">
      <c r="A575" s="110" t="str">
        <v>3231.TW</v>
      </c>
      <c r="B575" s="110">
        <v>5.14</v>
      </c>
      <c r="C575" s="110">
        <v>0.879</v>
      </c>
      <c r="D575" s="110">
        <v>13.693902</v>
      </c>
      <c r="E575" s="110">
        <v>0.17141001</v>
      </c>
      <c r="F575" s="110">
        <v>4.1840002000000001E-2</v>
      </c>
      <c r="G575" s="110">
        <v>7.979E-2</v>
      </c>
      <c r="H575" s="110">
        <v>2.9499999999999998E-2</v>
      </c>
      <c r="I575" s="110">
        <v>23.151751999999998</v>
      </c>
      <c r="J575" s="110">
        <v>3.0233737999999999</v>
      </c>
      <c r="K575" s="110">
        <v>317.12299999999999</v>
      </c>
      <c r="L575" s="110">
        <v>0</v>
      </c>
      <c r="M575" s="110">
        <v>0</v>
      </c>
      <c r="N575" s="110">
        <v>0</v>
      </c>
      <c r="O575" s="110">
        <v>0</v>
      </c>
      <c r="P575" s="110">
        <v>0</v>
      </c>
      <c r="Q575" s="110">
        <v>0</v>
      </c>
      <c r="R575" s="110">
        <v>0</v>
      </c>
      <c r="S575" s="110">
        <v>0</v>
      </c>
      <c r="T575" s="110">
        <v>0</v>
      </c>
      <c r="U575" s="110">
        <v>0</v>
      </c>
      <c r="V575" s="110">
        <v>0</v>
      </c>
      <c r="W575" s="110">
        <v>0</v>
      </c>
    </row>
    <row r="576" spans="1:23" hidden="1">
      <c r="A576" s="110" t="str">
        <v>3257.TW</v>
      </c>
      <c r="B576" s="110">
        <v>3.51</v>
      </c>
      <c r="C576" s="110">
        <v>0.80700000000000005</v>
      </c>
      <c r="D576" s="110">
        <v>40</v>
      </c>
      <c r="E576" s="110">
        <v>0.15946001000000001</v>
      </c>
      <c r="F576" s="110">
        <v>0.1016</v>
      </c>
      <c r="G576" s="110">
        <v>0.47833002000000002</v>
      </c>
      <c r="H576" s="110">
        <v>0.26486999999999999</v>
      </c>
      <c r="I576" s="110">
        <v>18.233618</v>
      </c>
      <c r="J576" s="110">
        <v>3.082703</v>
      </c>
      <c r="K576" s="110">
        <v>13.452999999999999</v>
      </c>
      <c r="L576" s="110">
        <v>0</v>
      </c>
      <c r="M576" s="110">
        <v>0</v>
      </c>
      <c r="N576" s="110">
        <v>0</v>
      </c>
      <c r="O576" s="110">
        <v>0</v>
      </c>
      <c r="P576" s="110">
        <v>0</v>
      </c>
      <c r="Q576" s="110">
        <v>0</v>
      </c>
      <c r="R576" s="110">
        <v>0</v>
      </c>
      <c r="S576" s="110">
        <v>0</v>
      </c>
      <c r="T576" s="110">
        <v>0</v>
      </c>
      <c r="U576" s="110">
        <v>0</v>
      </c>
      <c r="V576" s="110">
        <v>0</v>
      </c>
      <c r="W576" s="110">
        <v>0</v>
      </c>
    </row>
    <row r="577" spans="1:23" hidden="1">
      <c r="A577" s="110" t="str">
        <v>3266.TW</v>
      </c>
      <c r="B577" s="110">
        <v>2.33</v>
      </c>
      <c r="C577" s="110">
        <v>0</v>
      </c>
      <c r="D577" s="110">
        <v>0</v>
      </c>
      <c r="E577" s="110">
        <v>0.13092000000000001</v>
      </c>
      <c r="F577" s="110">
        <v>4.0660000000000002E-2</v>
      </c>
      <c r="G577" s="110">
        <v>0.29566999999999999</v>
      </c>
      <c r="H577" s="110">
        <v>0.14974000000000001</v>
      </c>
      <c r="I577" s="110">
        <v>10.343348499999999</v>
      </c>
      <c r="J577" s="110">
        <v>1.3829115999999999</v>
      </c>
      <c r="K577" s="110">
        <v>13.858000000000001</v>
      </c>
      <c r="L577" s="110">
        <v>0</v>
      </c>
      <c r="M577" s="110">
        <v>0</v>
      </c>
      <c r="N577" s="110">
        <v>0</v>
      </c>
      <c r="O577" s="110">
        <v>0</v>
      </c>
      <c r="P577" s="110">
        <v>0</v>
      </c>
      <c r="Q577" s="110">
        <v>0</v>
      </c>
      <c r="R577" s="110">
        <v>0</v>
      </c>
      <c r="S577" s="110">
        <v>0</v>
      </c>
      <c r="T577" s="110">
        <v>0</v>
      </c>
      <c r="U577" s="110">
        <v>0</v>
      </c>
      <c r="V577" s="110">
        <v>0</v>
      </c>
      <c r="W577" s="110">
        <v>0</v>
      </c>
    </row>
    <row r="578" spans="1:23" hidden="1">
      <c r="A578" s="110" t="str">
        <v>3296.TW</v>
      </c>
      <c r="B578" s="110">
        <v>-0.91</v>
      </c>
      <c r="C578" s="110">
        <v>0.38700000000000001</v>
      </c>
      <c r="D578" s="110">
        <v>0</v>
      </c>
      <c r="E578" s="110">
        <v>-7.3260000000000006E-2</v>
      </c>
      <c r="F578" s="110">
        <v>-3.0050001999999999E-2</v>
      </c>
      <c r="G578" s="110">
        <v>0.19533001</v>
      </c>
      <c r="H578" s="110">
        <v>-0.13375999999999999</v>
      </c>
      <c r="I578" s="110">
        <v>0</v>
      </c>
      <c r="J578" s="110">
        <v>2.0375380000000001</v>
      </c>
      <c r="K578" s="110">
        <v>15.406000000000001</v>
      </c>
      <c r="L578" s="110">
        <v>0</v>
      </c>
      <c r="M578" s="110">
        <v>0</v>
      </c>
      <c r="N578" s="110">
        <v>0</v>
      </c>
      <c r="O578" s="110">
        <v>0</v>
      </c>
      <c r="P578" s="110">
        <v>0</v>
      </c>
      <c r="Q578" s="110">
        <v>0</v>
      </c>
      <c r="R578" s="110">
        <v>0</v>
      </c>
      <c r="S578" s="110">
        <v>0</v>
      </c>
      <c r="T578" s="110">
        <v>0</v>
      </c>
      <c r="U578" s="110">
        <v>0</v>
      </c>
      <c r="V578" s="110">
        <v>0</v>
      </c>
      <c r="W578" s="110">
        <v>0</v>
      </c>
    </row>
    <row r="579" spans="1:23" hidden="1">
      <c r="A579" s="110" t="str">
        <v>3305.TW</v>
      </c>
      <c r="B579" s="110">
        <v>2.2000000000000002</v>
      </c>
      <c r="C579" s="110">
        <v>0.98</v>
      </c>
      <c r="D579" s="110">
        <v>22.879256999999999</v>
      </c>
      <c r="E579" s="110">
        <v>4.8710000000000003E-2</v>
      </c>
      <c r="F579" s="110">
        <v>2.9870000000000001E-2</v>
      </c>
      <c r="G579" s="110">
        <v>0.1449</v>
      </c>
      <c r="H579" s="110">
        <v>4.4760000000000001E-2</v>
      </c>
      <c r="I579" s="110">
        <v>33.590907999999999</v>
      </c>
      <c r="J579" s="110">
        <v>2.0628628999999998</v>
      </c>
      <c r="K579" s="110">
        <v>46.390999999999998</v>
      </c>
      <c r="L579" s="110">
        <v>0</v>
      </c>
      <c r="M579" s="110">
        <v>0</v>
      </c>
      <c r="N579" s="110">
        <v>0</v>
      </c>
      <c r="O579" s="110">
        <v>0</v>
      </c>
      <c r="P579" s="110">
        <v>0</v>
      </c>
      <c r="Q579" s="110">
        <v>0</v>
      </c>
      <c r="R579" s="110">
        <v>0</v>
      </c>
      <c r="S579" s="110">
        <v>0</v>
      </c>
      <c r="T579" s="110">
        <v>0</v>
      </c>
      <c r="U579" s="110">
        <v>0</v>
      </c>
      <c r="V579" s="110">
        <v>0</v>
      </c>
      <c r="W579" s="110">
        <v>0</v>
      </c>
    </row>
    <row r="580" spans="1:23" hidden="1">
      <c r="A580" s="110" t="str">
        <v>3308.TW</v>
      </c>
      <c r="B580" s="110">
        <v>1.78</v>
      </c>
      <c r="C580" s="110">
        <v>0.47</v>
      </c>
      <c r="D580" s="110">
        <v>0</v>
      </c>
      <c r="E580" s="110">
        <v>0.49187999999999998</v>
      </c>
      <c r="F580" s="110">
        <v>1.26E-2</v>
      </c>
      <c r="G580" s="110">
        <v>0.32327</v>
      </c>
      <c r="H580" s="110">
        <v>-0.80335999999999996</v>
      </c>
      <c r="I580" s="110">
        <v>14.101124</v>
      </c>
      <c r="J580" s="110">
        <v>1.3640563000000001</v>
      </c>
      <c r="K580" s="110">
        <v>8.9770000000000003</v>
      </c>
      <c r="L580" s="110">
        <v>0</v>
      </c>
      <c r="M580" s="110">
        <v>0</v>
      </c>
      <c r="N580" s="110">
        <v>0</v>
      </c>
      <c r="O580" s="110">
        <v>0</v>
      </c>
      <c r="P580" s="110">
        <v>0</v>
      </c>
      <c r="Q580" s="110">
        <v>0</v>
      </c>
      <c r="R580" s="110">
        <v>0</v>
      </c>
      <c r="S580" s="110">
        <v>0</v>
      </c>
      <c r="T580" s="110">
        <v>0</v>
      </c>
      <c r="U580" s="110">
        <v>0</v>
      </c>
      <c r="V580" s="110">
        <v>0</v>
      </c>
      <c r="W580" s="110">
        <v>0</v>
      </c>
    </row>
    <row r="581" spans="1:23" hidden="1">
      <c r="A581" s="110" t="str">
        <v>3311.TW</v>
      </c>
      <c r="B581" s="110">
        <v>1.81</v>
      </c>
      <c r="C581" s="110">
        <v>0.57199999999999995</v>
      </c>
      <c r="D581" s="110">
        <v>-57.183098000000001</v>
      </c>
      <c r="E581" s="110">
        <v>4.6680002999999998E-2</v>
      </c>
      <c r="F581" s="110">
        <v>1.4030000000000001E-2</v>
      </c>
      <c r="G581" s="110">
        <v>0.15067</v>
      </c>
      <c r="H581" s="110">
        <v>2.1129999999999999E-2</v>
      </c>
      <c r="I581" s="110">
        <v>22.430938999999999</v>
      </c>
      <c r="J581" s="110">
        <v>1.0266005</v>
      </c>
      <c r="K581" s="110">
        <v>31.629000000000001</v>
      </c>
      <c r="L581" s="110">
        <v>0</v>
      </c>
      <c r="M581" s="110">
        <v>0</v>
      </c>
      <c r="N581" s="110">
        <v>0</v>
      </c>
      <c r="O581" s="110">
        <v>0</v>
      </c>
      <c r="P581" s="110">
        <v>0</v>
      </c>
      <c r="Q581" s="110">
        <v>0</v>
      </c>
      <c r="R581" s="110">
        <v>0</v>
      </c>
      <c r="S581" s="110">
        <v>0</v>
      </c>
      <c r="T581" s="110">
        <v>0</v>
      </c>
      <c r="U581" s="110">
        <v>0</v>
      </c>
      <c r="V581" s="110">
        <v>0</v>
      </c>
      <c r="W581" s="110">
        <v>0</v>
      </c>
    </row>
    <row r="582" spans="1:23" hidden="1">
      <c r="A582" s="110" t="str">
        <v>3312.TW</v>
      </c>
      <c r="B582" s="110">
        <v>2.1800000000000002</v>
      </c>
      <c r="C582" s="110">
        <v>0.60199999999999998</v>
      </c>
      <c r="D582" s="110">
        <v>0</v>
      </c>
      <c r="E582" s="110">
        <v>0.116510004</v>
      </c>
      <c r="F582" s="110">
        <v>3.3970001999999999E-2</v>
      </c>
      <c r="G582" s="110">
        <v>5.6660000000000002E-2</v>
      </c>
      <c r="H582" s="110">
        <v>4.0939997999999998E-2</v>
      </c>
      <c r="I582" s="110">
        <v>27.155961999999999</v>
      </c>
      <c r="J582" s="110">
        <v>3.6345774999999998</v>
      </c>
      <c r="K582" s="110">
        <v>93.938999999999993</v>
      </c>
      <c r="L582" s="110">
        <v>0</v>
      </c>
      <c r="M582" s="110">
        <v>0</v>
      </c>
      <c r="N582" s="110">
        <v>0</v>
      </c>
      <c r="O582" s="110">
        <v>0</v>
      </c>
      <c r="P582" s="110">
        <v>0</v>
      </c>
      <c r="Q582" s="110">
        <v>0</v>
      </c>
      <c r="R582" s="110">
        <v>0</v>
      </c>
      <c r="S582" s="110">
        <v>0</v>
      </c>
      <c r="T582" s="110">
        <v>0</v>
      </c>
      <c r="U582" s="110">
        <v>0</v>
      </c>
      <c r="V582" s="110">
        <v>0</v>
      </c>
      <c r="W582" s="110">
        <v>0</v>
      </c>
    </row>
    <row r="583" spans="1:23" hidden="1">
      <c r="A583" s="110" t="str">
        <v>3321.TW</v>
      </c>
      <c r="B583" s="110">
        <v>-2.97</v>
      </c>
      <c r="C583" s="110">
        <v>1.147</v>
      </c>
      <c r="D583" s="110">
        <v>0</v>
      </c>
      <c r="E583" s="110">
        <v>-0.38638001999999999</v>
      </c>
      <c r="F583" s="110">
        <v>-8.1190004999999996E-2</v>
      </c>
      <c r="G583" s="110">
        <v>2.001E-2</v>
      </c>
      <c r="H583" s="110">
        <v>-0.12637999999999999</v>
      </c>
      <c r="I583" s="110">
        <v>0</v>
      </c>
      <c r="J583" s="110">
        <v>3.037601</v>
      </c>
      <c r="K583" s="110">
        <v>22.007000000000001</v>
      </c>
      <c r="L583" s="110">
        <v>0</v>
      </c>
      <c r="M583" s="110">
        <v>0</v>
      </c>
      <c r="N583" s="110">
        <v>0</v>
      </c>
      <c r="O583" s="110">
        <v>0</v>
      </c>
      <c r="P583" s="110">
        <v>0</v>
      </c>
      <c r="Q583" s="110">
        <v>0</v>
      </c>
      <c r="R583" s="110">
        <v>0</v>
      </c>
      <c r="S583" s="110">
        <v>0</v>
      </c>
      <c r="T583" s="110">
        <v>0</v>
      </c>
      <c r="U583" s="110">
        <v>0</v>
      </c>
      <c r="V583" s="110">
        <v>0</v>
      </c>
      <c r="W583" s="110">
        <v>0</v>
      </c>
    </row>
    <row r="584" spans="1:23" hidden="1">
      <c r="A584" s="110" t="str">
        <v>3338.TW</v>
      </c>
      <c r="B584" s="110">
        <v>3.25</v>
      </c>
      <c r="C584" s="110">
        <v>0</v>
      </c>
      <c r="D584" s="110">
        <v>25.694050000000001</v>
      </c>
      <c r="E584" s="110">
        <v>0.14685999999999999</v>
      </c>
      <c r="F584" s="110">
        <v>4.6669996999999998E-2</v>
      </c>
      <c r="G584" s="110">
        <v>0.20691000000000001</v>
      </c>
      <c r="H584" s="110">
        <v>5.4089999999999999E-2</v>
      </c>
      <c r="I584" s="110">
        <v>27.907692000000001</v>
      </c>
      <c r="J584" s="110">
        <v>4.0076000000000001</v>
      </c>
      <c r="K584" s="110">
        <v>43.951000000000001</v>
      </c>
      <c r="L584" s="110">
        <v>0</v>
      </c>
      <c r="M584" s="110">
        <v>0</v>
      </c>
      <c r="N584" s="110">
        <v>0</v>
      </c>
      <c r="O584" s="110">
        <v>0</v>
      </c>
      <c r="P584" s="110">
        <v>0</v>
      </c>
      <c r="Q584" s="110">
        <v>0</v>
      </c>
      <c r="R584" s="110">
        <v>0</v>
      </c>
      <c r="S584" s="110">
        <v>0</v>
      </c>
      <c r="T584" s="110">
        <v>0</v>
      </c>
      <c r="U584" s="110">
        <v>0</v>
      </c>
      <c r="V584" s="110">
        <v>0</v>
      </c>
      <c r="W584" s="110">
        <v>0</v>
      </c>
    </row>
    <row r="585" spans="1:23" hidden="1">
      <c r="A585" s="110" t="str">
        <v>3346.TW</v>
      </c>
      <c r="B585" s="110">
        <v>2.65</v>
      </c>
      <c r="C585" s="110">
        <v>1.056</v>
      </c>
      <c r="D585" s="110">
        <v>10.178572000000001</v>
      </c>
      <c r="E585" s="110">
        <v>0.10326</v>
      </c>
      <c r="F585" s="110">
        <v>2.4559999999999998E-2</v>
      </c>
      <c r="G585" s="110">
        <v>0.14432</v>
      </c>
      <c r="H585" s="110">
        <v>6.4250000000000002E-2</v>
      </c>
      <c r="I585" s="110">
        <v>16.132073999999999</v>
      </c>
      <c r="J585" s="110">
        <v>1.4781647</v>
      </c>
      <c r="K585" s="110">
        <v>77.222999999999999</v>
      </c>
      <c r="L585" s="110">
        <v>0</v>
      </c>
      <c r="M585" s="110">
        <v>0</v>
      </c>
      <c r="N585" s="110">
        <v>0</v>
      </c>
      <c r="O585" s="110">
        <v>0</v>
      </c>
      <c r="P585" s="110">
        <v>0</v>
      </c>
      <c r="Q585" s="110">
        <v>0</v>
      </c>
      <c r="R585" s="110">
        <v>0</v>
      </c>
      <c r="S585" s="110">
        <v>0</v>
      </c>
      <c r="T585" s="110">
        <v>0</v>
      </c>
      <c r="U585" s="110">
        <v>0</v>
      </c>
      <c r="V585" s="110">
        <v>0</v>
      </c>
      <c r="W585" s="110">
        <v>0</v>
      </c>
    </row>
    <row r="586" spans="1:23" hidden="1">
      <c r="A586" s="110" t="str">
        <v>3356.TW</v>
      </c>
      <c r="B586" s="110">
        <v>4.76</v>
      </c>
      <c r="C586" s="110">
        <v>0.91400000000000003</v>
      </c>
      <c r="D586" s="110">
        <v>241.07142999999999</v>
      </c>
      <c r="E586" s="110">
        <v>0.14915999999999999</v>
      </c>
      <c r="F586" s="110">
        <v>3.5909999999999997E-2</v>
      </c>
      <c r="G586" s="110">
        <v>0.47761002000000002</v>
      </c>
      <c r="H586" s="110">
        <v>0.15135000000000001</v>
      </c>
      <c r="I586" s="110">
        <v>14.180671999999999</v>
      </c>
      <c r="J586" s="110">
        <v>2.9984009999999999</v>
      </c>
      <c r="K586" s="110">
        <v>14.073</v>
      </c>
      <c r="L586" s="110">
        <v>0</v>
      </c>
      <c r="M586" s="110">
        <v>0</v>
      </c>
      <c r="N586" s="110">
        <v>0</v>
      </c>
      <c r="O586" s="110">
        <v>0</v>
      </c>
      <c r="P586" s="110">
        <v>0</v>
      </c>
      <c r="Q586" s="110">
        <v>0</v>
      </c>
      <c r="R586" s="110">
        <v>0</v>
      </c>
      <c r="S586" s="110">
        <v>0</v>
      </c>
      <c r="T586" s="110">
        <v>0</v>
      </c>
      <c r="U586" s="110">
        <v>0</v>
      </c>
      <c r="V586" s="110">
        <v>0</v>
      </c>
      <c r="W586" s="110">
        <v>0</v>
      </c>
    </row>
    <row r="587" spans="1:23" hidden="1">
      <c r="A587" s="110" t="str">
        <v>3376.TW</v>
      </c>
      <c r="B587" s="110">
        <v>5.31</v>
      </c>
      <c r="C587" s="110">
        <v>0</v>
      </c>
      <c r="D587" s="110">
        <v>24.319306999999998</v>
      </c>
      <c r="E587" s="110">
        <v>6.2309999999999997E-2</v>
      </c>
      <c r="F587" s="110">
        <v>3.0159999999999999E-2</v>
      </c>
      <c r="G587" s="110">
        <v>0.1825</v>
      </c>
      <c r="H587" s="110">
        <v>9.0020000000000003E-2</v>
      </c>
      <c r="I587" s="110">
        <v>37.005650000000003</v>
      </c>
      <c r="J587" s="110">
        <v>2.3057156000000001</v>
      </c>
      <c r="K587" s="110">
        <v>58.996000000000002</v>
      </c>
      <c r="L587" s="110">
        <v>0</v>
      </c>
      <c r="M587" s="110">
        <v>0</v>
      </c>
      <c r="N587" s="110">
        <v>0</v>
      </c>
      <c r="O587" s="110">
        <v>0</v>
      </c>
      <c r="P587" s="110">
        <v>0</v>
      </c>
      <c r="Q587" s="110">
        <v>0</v>
      </c>
      <c r="R587" s="110">
        <v>0</v>
      </c>
      <c r="S587" s="110">
        <v>0</v>
      </c>
      <c r="T587" s="110">
        <v>0</v>
      </c>
      <c r="U587" s="110">
        <v>0</v>
      </c>
      <c r="V587" s="110">
        <v>0</v>
      </c>
      <c r="W587" s="110">
        <v>0</v>
      </c>
    </row>
    <row r="588" spans="1:23" hidden="1">
      <c r="A588" s="110" t="str">
        <v>3380.TW</v>
      </c>
      <c r="B588" s="110">
        <v>0.81</v>
      </c>
      <c r="C588" s="110">
        <v>0.82899999999999996</v>
      </c>
      <c r="D588" s="110">
        <v>16.399082</v>
      </c>
      <c r="E588" s="110">
        <v>4.165E-2</v>
      </c>
      <c r="F588" s="110">
        <v>1.487E-2</v>
      </c>
      <c r="G588" s="110">
        <v>0.18837999</v>
      </c>
      <c r="H588" s="110">
        <v>1.874E-2</v>
      </c>
      <c r="I588" s="110">
        <v>44.135803000000003</v>
      </c>
      <c r="J588" s="110">
        <v>2.0372690000000002</v>
      </c>
      <c r="K588" s="110">
        <v>46.991</v>
      </c>
      <c r="L588" s="110">
        <v>0</v>
      </c>
      <c r="M588" s="110">
        <v>0</v>
      </c>
      <c r="N588" s="110">
        <v>0</v>
      </c>
      <c r="O588" s="110">
        <v>0</v>
      </c>
      <c r="P588" s="110">
        <v>0</v>
      </c>
      <c r="Q588" s="110">
        <v>0</v>
      </c>
      <c r="R588" s="110">
        <v>0</v>
      </c>
      <c r="S588" s="110">
        <v>0</v>
      </c>
      <c r="T588" s="110">
        <v>0</v>
      </c>
      <c r="U588" s="110">
        <v>0</v>
      </c>
      <c r="V588" s="110">
        <v>0</v>
      </c>
      <c r="W588" s="110">
        <v>0</v>
      </c>
    </row>
    <row r="589" spans="1:23" hidden="1">
      <c r="A589" s="110" t="str">
        <v>3406.TW</v>
      </c>
      <c r="B589" s="110">
        <v>34.770000000000003</v>
      </c>
      <c r="C589" s="110">
        <v>1.4330000000000001</v>
      </c>
      <c r="D589" s="110">
        <v>15.386922999999999</v>
      </c>
      <c r="E589" s="110">
        <v>0.15132000000000001</v>
      </c>
      <c r="F589" s="110">
        <v>6.1170000000000002E-2</v>
      </c>
      <c r="G589" s="110">
        <v>0.34675</v>
      </c>
      <c r="H589" s="110">
        <v>0.23629</v>
      </c>
      <c r="I589" s="110">
        <v>14.754098000000001</v>
      </c>
      <c r="J589" s="110">
        <v>2.7375913000000001</v>
      </c>
      <c r="K589" s="110">
        <v>192.249</v>
      </c>
      <c r="L589" s="110">
        <v>0</v>
      </c>
      <c r="M589" s="110">
        <v>0</v>
      </c>
      <c r="N589" s="110">
        <v>0</v>
      </c>
      <c r="O589" s="110">
        <v>0</v>
      </c>
      <c r="P589" s="110">
        <v>0</v>
      </c>
      <c r="Q589" s="110">
        <v>0</v>
      </c>
      <c r="R589" s="110">
        <v>0</v>
      </c>
      <c r="S589" s="110">
        <v>0</v>
      </c>
      <c r="T589" s="110">
        <v>0</v>
      </c>
      <c r="U589" s="110">
        <v>0</v>
      </c>
      <c r="V589" s="110">
        <v>0</v>
      </c>
      <c r="W589" s="110">
        <v>0</v>
      </c>
    </row>
    <row r="590" spans="1:23" hidden="1">
      <c r="A590" s="110" t="str">
        <v>3413.TW</v>
      </c>
      <c r="B590" s="110">
        <v>19.62</v>
      </c>
      <c r="C590" s="110">
        <v>0</v>
      </c>
      <c r="D590" s="110">
        <v>11.841592</v>
      </c>
      <c r="E590" s="110">
        <v>0.19458</v>
      </c>
      <c r="F590" s="110">
        <v>6.2549999999999994E-2</v>
      </c>
      <c r="G590" s="110">
        <v>0.25890000000000002</v>
      </c>
      <c r="H590" s="110">
        <v>0.14513000000000001</v>
      </c>
      <c r="I590" s="110">
        <v>15.468908000000001</v>
      </c>
      <c r="J590" s="110">
        <v>2.5063173999999999</v>
      </c>
      <c r="K590" s="110">
        <v>132.85400000000001</v>
      </c>
      <c r="L590" s="110">
        <v>0</v>
      </c>
      <c r="M590" s="110">
        <v>0</v>
      </c>
      <c r="N590" s="110">
        <v>0</v>
      </c>
      <c r="O590" s="110">
        <v>0</v>
      </c>
      <c r="P590" s="110">
        <v>0</v>
      </c>
      <c r="Q590" s="110">
        <v>0</v>
      </c>
      <c r="R590" s="110">
        <v>0</v>
      </c>
      <c r="S590" s="110">
        <v>0</v>
      </c>
      <c r="T590" s="110">
        <v>0</v>
      </c>
      <c r="U590" s="110">
        <v>0</v>
      </c>
      <c r="V590" s="110">
        <v>0</v>
      </c>
      <c r="W590" s="110">
        <v>0</v>
      </c>
    </row>
    <row r="591" spans="1:23" hidden="1">
      <c r="A591" s="110" t="str">
        <v>3416.TW</v>
      </c>
      <c r="B591" s="110">
        <v>6.62</v>
      </c>
      <c r="C591" s="110">
        <v>0.23</v>
      </c>
      <c r="D591" s="110">
        <v>15.077821999999999</v>
      </c>
      <c r="E591" s="110">
        <v>0.18053</v>
      </c>
      <c r="F591" s="110">
        <v>9.4490009999999999E-2</v>
      </c>
      <c r="G591" s="110">
        <v>0.39983999999999997</v>
      </c>
      <c r="H591" s="110">
        <v>0.22688</v>
      </c>
      <c r="I591" s="110">
        <v>23.413898</v>
      </c>
      <c r="J591" s="110">
        <v>3.9535773000000001</v>
      </c>
      <c r="K591" s="110">
        <v>33.988999999999997</v>
      </c>
      <c r="L591" s="110">
        <v>0</v>
      </c>
      <c r="M591" s="110">
        <v>0</v>
      </c>
      <c r="N591" s="110">
        <v>0</v>
      </c>
      <c r="O591" s="110">
        <v>0</v>
      </c>
      <c r="P591" s="110">
        <v>0</v>
      </c>
      <c r="Q591" s="110">
        <v>0</v>
      </c>
      <c r="R591" s="110">
        <v>0</v>
      </c>
      <c r="S591" s="110">
        <v>0</v>
      </c>
      <c r="T591" s="110">
        <v>0</v>
      </c>
      <c r="U591" s="110">
        <v>0</v>
      </c>
      <c r="V591" s="110">
        <v>0</v>
      </c>
      <c r="W591" s="110">
        <v>0</v>
      </c>
    </row>
    <row r="592" spans="1:23" hidden="1">
      <c r="A592" s="110" t="str">
        <v>3419.TW</v>
      </c>
      <c r="B592" s="110">
        <v>-1.02</v>
      </c>
      <c r="C592" s="110">
        <v>0</v>
      </c>
      <c r="D592" s="110">
        <v>31.886793000000001</v>
      </c>
      <c r="E592" s="110">
        <v>-9.1869999999999993E-2</v>
      </c>
      <c r="F592" s="110">
        <v>-6.2039999999999998E-2</v>
      </c>
      <c r="G592" s="110">
        <v>0.15540999999999999</v>
      </c>
      <c r="H592" s="110">
        <v>-0.15611</v>
      </c>
      <c r="I592" s="110">
        <v>0</v>
      </c>
      <c r="J592" s="110">
        <v>1.5987134000000001</v>
      </c>
      <c r="K592" s="110">
        <v>11.202</v>
      </c>
      <c r="L592" s="110">
        <v>0</v>
      </c>
      <c r="M592" s="110">
        <v>0</v>
      </c>
      <c r="N592" s="110">
        <v>0</v>
      </c>
      <c r="O592" s="110">
        <v>0</v>
      </c>
      <c r="P592" s="110">
        <v>0</v>
      </c>
      <c r="Q592" s="110">
        <v>0</v>
      </c>
      <c r="R592" s="110">
        <v>0</v>
      </c>
      <c r="S592" s="110">
        <v>0</v>
      </c>
      <c r="T592" s="110">
        <v>0</v>
      </c>
      <c r="U592" s="110">
        <v>0</v>
      </c>
      <c r="V592" s="110">
        <v>0</v>
      </c>
      <c r="W592" s="110">
        <v>0</v>
      </c>
    </row>
    <row r="593" spans="1:23" hidden="1">
      <c r="A593" s="110" t="str">
        <v>3432.TW</v>
      </c>
      <c r="B593" s="110">
        <v>-9.91</v>
      </c>
      <c r="C593" s="110">
        <v>0</v>
      </c>
      <c r="D593" s="110">
        <v>0</v>
      </c>
      <c r="E593" s="110">
        <v>-6.9129999999999997E-2</v>
      </c>
      <c r="F593" s="110">
        <v>-4.231E-2</v>
      </c>
      <c r="G593" s="110">
        <v>0.17867</v>
      </c>
      <c r="H593" s="110">
        <v>-1.0543499999999999</v>
      </c>
      <c r="I593" s="110">
        <v>0</v>
      </c>
      <c r="J593" s="110">
        <v>2.7750246999999999</v>
      </c>
      <c r="K593" s="110">
        <v>0.48799999999999999</v>
      </c>
      <c r="L593" s="110">
        <v>0</v>
      </c>
      <c r="M593" s="110">
        <v>0</v>
      </c>
      <c r="N593" s="110">
        <v>0</v>
      </c>
      <c r="O593" s="110">
        <v>0</v>
      </c>
      <c r="P593" s="110">
        <v>0</v>
      </c>
      <c r="Q593" s="110">
        <v>0</v>
      </c>
      <c r="R593" s="110">
        <v>0</v>
      </c>
      <c r="S593" s="110">
        <v>0</v>
      </c>
      <c r="T593" s="110">
        <v>0</v>
      </c>
      <c r="U593" s="110">
        <v>0</v>
      </c>
      <c r="V593" s="110">
        <v>0</v>
      </c>
      <c r="W593" s="110">
        <v>0</v>
      </c>
    </row>
    <row r="594" spans="1:23" hidden="1">
      <c r="A594" s="110" t="str">
        <v>3437.TW</v>
      </c>
      <c r="B594" s="110">
        <v>-0.7</v>
      </c>
      <c r="C594" s="110">
        <v>1.6020000000000001</v>
      </c>
      <c r="D594" s="110">
        <v>0</v>
      </c>
      <c r="E594" s="110">
        <v>-5.7600002999999997E-2</v>
      </c>
      <c r="F594" s="110">
        <v>-3.1510000000000003E-2</v>
      </c>
      <c r="G594" s="110">
        <v>0.19395999999999999</v>
      </c>
      <c r="H594" s="110">
        <v>-0.15026999999999999</v>
      </c>
      <c r="I594" s="110">
        <v>0</v>
      </c>
      <c r="J594" s="110">
        <v>1.5973881000000001</v>
      </c>
      <c r="K594" s="110">
        <v>13.647</v>
      </c>
      <c r="L594" s="110">
        <v>0</v>
      </c>
      <c r="M594" s="110">
        <v>0</v>
      </c>
      <c r="N594" s="110">
        <v>0</v>
      </c>
      <c r="O594" s="110">
        <v>0</v>
      </c>
      <c r="P594" s="110">
        <v>0</v>
      </c>
      <c r="Q594" s="110">
        <v>0</v>
      </c>
      <c r="R594" s="110">
        <v>0</v>
      </c>
      <c r="S594" s="110">
        <v>0</v>
      </c>
      <c r="T594" s="110">
        <v>0</v>
      </c>
      <c r="U594" s="110">
        <v>0</v>
      </c>
      <c r="V594" s="110">
        <v>0</v>
      </c>
      <c r="W594" s="110">
        <v>0</v>
      </c>
    </row>
    <row r="595" spans="1:23" hidden="1">
      <c r="A595" s="110" t="str">
        <v>3443.TW</v>
      </c>
      <c r="B595" s="110">
        <v>24.07</v>
      </c>
      <c r="C595" s="110">
        <v>1.1160000000000001</v>
      </c>
      <c r="D595" s="110">
        <v>40.572792</v>
      </c>
      <c r="E595" s="110">
        <v>0.33438000000000001</v>
      </c>
      <c r="F595" s="110">
        <v>0.10416</v>
      </c>
      <c r="G595" s="110">
        <v>0.29842999999999997</v>
      </c>
      <c r="H595" s="110">
        <v>0.12397</v>
      </c>
      <c r="I595" s="110">
        <v>63.564605999999998</v>
      </c>
      <c r="J595" s="110">
        <v>19.787894999999999</v>
      </c>
      <c r="K595" s="110">
        <v>189.553</v>
      </c>
      <c r="L595" s="110">
        <v>0</v>
      </c>
      <c r="M595" s="110">
        <v>0</v>
      </c>
      <c r="N595" s="110">
        <v>0</v>
      </c>
      <c r="O595" s="110">
        <v>0</v>
      </c>
      <c r="P595" s="110">
        <v>0</v>
      </c>
      <c r="Q595" s="110">
        <v>0</v>
      </c>
      <c r="R595" s="110">
        <v>0</v>
      </c>
      <c r="S595" s="110">
        <v>0</v>
      </c>
      <c r="T595" s="110">
        <v>0</v>
      </c>
      <c r="U595" s="110">
        <v>0</v>
      </c>
      <c r="V595" s="110">
        <v>0</v>
      </c>
      <c r="W595" s="110">
        <v>0</v>
      </c>
    </row>
    <row r="596" spans="1:23" hidden="1">
      <c r="A596" s="110" t="str">
        <v>3447.TW</v>
      </c>
      <c r="B596" s="110">
        <v>-1.93</v>
      </c>
      <c r="C596" s="110">
        <v>0</v>
      </c>
      <c r="D596" s="110">
        <v>0</v>
      </c>
      <c r="E596" s="110">
        <v>-0.13045000000000001</v>
      </c>
      <c r="F596" s="110">
        <v>-4.0599997999999998E-2</v>
      </c>
      <c r="G596" s="110">
        <v>5.0169999999999999E-2</v>
      </c>
      <c r="H596" s="110">
        <v>-9.2130005000000001E-2</v>
      </c>
      <c r="I596" s="110">
        <v>0</v>
      </c>
      <c r="J596" s="110">
        <v>2.4176543000000001</v>
      </c>
      <c r="K596" s="110">
        <v>27.681000000000001</v>
      </c>
      <c r="L596" s="110">
        <v>0</v>
      </c>
      <c r="M596" s="110">
        <v>0</v>
      </c>
      <c r="N596" s="110">
        <v>0</v>
      </c>
      <c r="O596" s="110">
        <v>0</v>
      </c>
      <c r="P596" s="110">
        <v>0</v>
      </c>
      <c r="Q596" s="110">
        <v>0</v>
      </c>
      <c r="R596" s="110">
        <v>0</v>
      </c>
      <c r="S596" s="110">
        <v>0</v>
      </c>
      <c r="T596" s="110">
        <v>0</v>
      </c>
      <c r="U596" s="110">
        <v>0</v>
      </c>
      <c r="V596" s="110">
        <v>0</v>
      </c>
      <c r="W596" s="110">
        <v>0</v>
      </c>
    </row>
    <row r="597" spans="1:23" hidden="1">
      <c r="A597" s="110" t="str">
        <v>3450.TW</v>
      </c>
      <c r="B597" s="110">
        <v>0.06</v>
      </c>
      <c r="C597" s="110">
        <v>0.82299999999999995</v>
      </c>
      <c r="D597" s="110">
        <v>18.367730999999999</v>
      </c>
      <c r="E597" s="110">
        <v>2.162E-2</v>
      </c>
      <c r="F597" s="110">
        <v>1.235E-2</v>
      </c>
      <c r="G597" s="110">
        <v>0.14915</v>
      </c>
      <c r="H597" s="110">
        <v>5.0709999999999998E-2</v>
      </c>
      <c r="I597" s="110">
        <v>1631.6667</v>
      </c>
      <c r="J597" s="110">
        <v>3.7485162999999999</v>
      </c>
      <c r="K597" s="110">
        <v>37.061999999999998</v>
      </c>
      <c r="L597" s="110">
        <v>0</v>
      </c>
      <c r="M597" s="110">
        <v>0</v>
      </c>
      <c r="N597" s="110">
        <v>0</v>
      </c>
      <c r="O597" s="110">
        <v>0</v>
      </c>
      <c r="P597" s="110">
        <v>0</v>
      </c>
      <c r="Q597" s="110">
        <v>0</v>
      </c>
      <c r="R597" s="110">
        <v>0</v>
      </c>
      <c r="S597" s="110">
        <v>0</v>
      </c>
      <c r="T597" s="110">
        <v>0</v>
      </c>
      <c r="U597" s="110">
        <v>0</v>
      </c>
      <c r="V597" s="110">
        <v>0</v>
      </c>
      <c r="W597" s="110">
        <v>0</v>
      </c>
    </row>
    <row r="598" spans="1:23" hidden="1">
      <c r="A598" s="110" t="str">
        <v>3454.TW</v>
      </c>
      <c r="B598" s="110">
        <v>4.1100000000000003</v>
      </c>
      <c r="C598" s="110">
        <v>0.877</v>
      </c>
      <c r="D598" s="110">
        <v>23.045603</v>
      </c>
      <c r="E598" s="110">
        <v>0.10256999999999999</v>
      </c>
      <c r="F598" s="110">
        <v>3.422E-2</v>
      </c>
      <c r="G598" s="110">
        <v>0.2762</v>
      </c>
      <c r="H598" s="110">
        <v>-1.1610000000000001E-2</v>
      </c>
      <c r="I598" s="110">
        <v>34.428223000000003</v>
      </c>
      <c r="J598" s="110">
        <v>3.438472</v>
      </c>
      <c r="K598" s="110">
        <v>96.108999999999995</v>
      </c>
      <c r="L598" s="110">
        <v>0</v>
      </c>
      <c r="M598" s="110">
        <v>0</v>
      </c>
      <c r="N598" s="110">
        <v>0</v>
      </c>
      <c r="O598" s="110">
        <v>0</v>
      </c>
      <c r="P598" s="110">
        <v>0</v>
      </c>
      <c r="Q598" s="110">
        <v>0</v>
      </c>
      <c r="R598" s="110">
        <v>0</v>
      </c>
      <c r="S598" s="110">
        <v>0</v>
      </c>
      <c r="T598" s="110">
        <v>0</v>
      </c>
      <c r="U598" s="110">
        <v>0</v>
      </c>
      <c r="V598" s="110">
        <v>0</v>
      </c>
      <c r="W598" s="110">
        <v>0</v>
      </c>
    </row>
    <row r="599" spans="1:23" hidden="1">
      <c r="A599" s="110" t="str">
        <v>3481.TW</v>
      </c>
      <c r="B599" s="110">
        <v>-1.64</v>
      </c>
      <c r="C599" s="110">
        <v>1.3320000000000001</v>
      </c>
      <c r="D599" s="110">
        <v>26.296295000000001</v>
      </c>
      <c r="E599" s="110">
        <v>-6.2789999999999999E-2</v>
      </c>
      <c r="F599" s="110">
        <v>-2.1839999999999998E-2</v>
      </c>
      <c r="G599" s="110">
        <v>3.9039999999999998E-2</v>
      </c>
      <c r="H599" s="110">
        <v>-6.2800005000000006E-2</v>
      </c>
      <c r="I599" s="110">
        <v>0</v>
      </c>
      <c r="J599" s="110">
        <v>0.59151876000000003</v>
      </c>
      <c r="K599" s="110">
        <v>23.292000000000002</v>
      </c>
      <c r="L599" s="110">
        <v>0</v>
      </c>
      <c r="M599" s="110">
        <v>0</v>
      </c>
      <c r="N599" s="110">
        <v>0</v>
      </c>
      <c r="O599" s="110">
        <v>0</v>
      </c>
      <c r="P599" s="110">
        <v>0</v>
      </c>
      <c r="Q599" s="110">
        <v>0</v>
      </c>
      <c r="R599" s="110">
        <v>0</v>
      </c>
      <c r="S599" s="110">
        <v>0</v>
      </c>
      <c r="T599" s="110">
        <v>0</v>
      </c>
      <c r="U599" s="110">
        <v>0</v>
      </c>
      <c r="V599" s="110">
        <v>0</v>
      </c>
      <c r="W599" s="110">
        <v>0</v>
      </c>
    </row>
    <row r="600" spans="1:23" hidden="1">
      <c r="A600" s="110" t="str">
        <v>3494.TW</v>
      </c>
      <c r="B600" s="110">
        <v>-1.53</v>
      </c>
      <c r="C600" s="110">
        <v>0.73799999999999999</v>
      </c>
      <c r="D600" s="110">
        <v>0</v>
      </c>
      <c r="E600" s="110">
        <v>-0.38198003000000003</v>
      </c>
      <c r="F600" s="110">
        <v>-6.6129999999999994E-2</v>
      </c>
      <c r="G600" s="110">
        <v>5.74E-2</v>
      </c>
      <c r="H600" s="110">
        <v>-0.48548999999999998</v>
      </c>
      <c r="I600" s="110">
        <v>0</v>
      </c>
      <c r="J600" s="110">
        <v>1.8560000999999999</v>
      </c>
      <c r="K600" s="110">
        <v>5.0410000000000004</v>
      </c>
      <c r="L600" s="110">
        <v>0</v>
      </c>
      <c r="M600" s="110">
        <v>0</v>
      </c>
      <c r="N600" s="110">
        <v>0</v>
      </c>
      <c r="O600" s="110">
        <v>0</v>
      </c>
      <c r="P600" s="110">
        <v>0</v>
      </c>
      <c r="Q600" s="110">
        <v>0</v>
      </c>
      <c r="R600" s="110">
        <v>0</v>
      </c>
      <c r="S600" s="110">
        <v>0</v>
      </c>
      <c r="T600" s="110">
        <v>0</v>
      </c>
      <c r="U600" s="110">
        <v>0</v>
      </c>
      <c r="V600" s="110">
        <v>0</v>
      </c>
      <c r="W600" s="110">
        <v>0</v>
      </c>
    </row>
    <row r="601" spans="1:23" hidden="1">
      <c r="A601" s="110" t="str">
        <v>3501.TW</v>
      </c>
      <c r="B601" s="110">
        <v>5.07</v>
      </c>
      <c r="C601" s="110">
        <v>0.38500000000000001</v>
      </c>
      <c r="D601" s="110">
        <v>10.949367000000001</v>
      </c>
      <c r="E601" s="110">
        <v>7.7289999999999998E-2</v>
      </c>
      <c r="F601" s="110">
        <v>4.5130000000000003E-2</v>
      </c>
      <c r="G601" s="110">
        <v>0.23878999000000001</v>
      </c>
      <c r="H601" s="110">
        <v>0.13783999999999999</v>
      </c>
      <c r="I601" s="110">
        <v>13.648914</v>
      </c>
      <c r="J601" s="110">
        <v>1.2511752</v>
      </c>
      <c r="K601" s="110">
        <v>45.061</v>
      </c>
      <c r="L601" s="110">
        <v>0</v>
      </c>
      <c r="M601" s="110">
        <v>0</v>
      </c>
      <c r="N601" s="110">
        <v>0</v>
      </c>
      <c r="O601" s="110">
        <v>0</v>
      </c>
      <c r="P601" s="110">
        <v>0</v>
      </c>
      <c r="Q601" s="110">
        <v>0</v>
      </c>
      <c r="R601" s="110">
        <v>0</v>
      </c>
      <c r="S601" s="110">
        <v>0</v>
      </c>
      <c r="T601" s="110">
        <v>0</v>
      </c>
      <c r="U601" s="110">
        <v>0</v>
      </c>
      <c r="V601" s="110">
        <v>0</v>
      </c>
      <c r="W601" s="110">
        <v>0</v>
      </c>
    </row>
    <row r="602" spans="1:23" hidden="1">
      <c r="A602" s="110" t="str">
        <v>3504.TW</v>
      </c>
      <c r="B602" s="110">
        <v>-3.78</v>
      </c>
      <c r="C602" s="110">
        <v>1.302</v>
      </c>
      <c r="D602" s="110">
        <v>232.8</v>
      </c>
      <c r="E602" s="110">
        <v>-0.14327999999999999</v>
      </c>
      <c r="F602" s="110">
        <v>-4.6519999999999999E-2</v>
      </c>
      <c r="G602" s="110">
        <v>9.8669999999999994E-2</v>
      </c>
      <c r="H602" s="110">
        <v>-0.20236999</v>
      </c>
      <c r="I602" s="110">
        <v>0</v>
      </c>
      <c r="J602" s="110">
        <v>2.3758981000000001</v>
      </c>
      <c r="K602" s="110">
        <v>24.907</v>
      </c>
      <c r="L602" s="110">
        <v>0</v>
      </c>
      <c r="M602" s="110">
        <v>0</v>
      </c>
      <c r="N602" s="110">
        <v>0</v>
      </c>
      <c r="O602" s="110">
        <v>0</v>
      </c>
      <c r="P602" s="110">
        <v>0</v>
      </c>
      <c r="Q602" s="110">
        <v>0</v>
      </c>
      <c r="R602" s="110">
        <v>0</v>
      </c>
      <c r="S602" s="110">
        <v>0</v>
      </c>
      <c r="T602" s="110">
        <v>0</v>
      </c>
      <c r="U602" s="110">
        <v>0</v>
      </c>
      <c r="V602" s="110">
        <v>0</v>
      </c>
      <c r="W602" s="110">
        <v>0</v>
      </c>
    </row>
    <row r="603" spans="1:23" hidden="1">
      <c r="A603" s="110" t="str">
        <v>3515.TW</v>
      </c>
      <c r="B603" s="110">
        <v>9.0399999999999991</v>
      </c>
      <c r="C603" s="110">
        <v>0</v>
      </c>
      <c r="D603" s="110">
        <v>18.527508000000001</v>
      </c>
      <c r="E603" s="110">
        <v>0.14671000000000001</v>
      </c>
      <c r="F603" s="110">
        <v>5.5899999999999998E-2</v>
      </c>
      <c r="G603" s="110">
        <v>0.21030001000000001</v>
      </c>
      <c r="H603" s="110">
        <v>6.0609999999999997E-2</v>
      </c>
      <c r="I603" s="110">
        <v>25.331858</v>
      </c>
      <c r="J603" s="110">
        <v>3.5876546</v>
      </c>
      <c r="K603" s="110">
        <v>160.286</v>
      </c>
      <c r="L603" s="110">
        <v>0</v>
      </c>
      <c r="M603" s="110">
        <v>0</v>
      </c>
      <c r="N603" s="110">
        <v>0</v>
      </c>
      <c r="O603" s="110">
        <v>0</v>
      </c>
      <c r="P603" s="110">
        <v>0</v>
      </c>
      <c r="Q603" s="110">
        <v>0</v>
      </c>
      <c r="R603" s="110">
        <v>0</v>
      </c>
      <c r="S603" s="110">
        <v>0</v>
      </c>
      <c r="T603" s="110">
        <v>0</v>
      </c>
      <c r="U603" s="110">
        <v>0</v>
      </c>
      <c r="V603" s="110">
        <v>0</v>
      </c>
      <c r="W603" s="110">
        <v>0</v>
      </c>
    </row>
    <row r="604" spans="1:23" hidden="1">
      <c r="A604" s="110" t="str">
        <v>3518.TW</v>
      </c>
      <c r="B604" s="110">
        <v>-1.25</v>
      </c>
      <c r="C604" s="110">
        <v>0</v>
      </c>
      <c r="D604" s="110">
        <v>0</v>
      </c>
      <c r="E604" s="110">
        <v>-7.6950000000000005E-2</v>
      </c>
      <c r="F604" s="110">
        <v>-2.8580000000000001E-2</v>
      </c>
      <c r="G604" s="110">
        <v>0.25252999999999998</v>
      </c>
      <c r="H604" s="110">
        <v>-0.41070997999999997</v>
      </c>
      <c r="I604" s="110">
        <v>0</v>
      </c>
      <c r="J604" s="110">
        <v>2.2511684999999999</v>
      </c>
      <c r="K604" s="110">
        <v>4.5780000000000003</v>
      </c>
      <c r="L604" s="110">
        <v>0</v>
      </c>
      <c r="M604" s="110">
        <v>0</v>
      </c>
      <c r="N604" s="110">
        <v>0</v>
      </c>
      <c r="O604" s="110">
        <v>0</v>
      </c>
      <c r="P604" s="110">
        <v>0</v>
      </c>
      <c r="Q604" s="110">
        <v>0</v>
      </c>
      <c r="R604" s="110">
        <v>0</v>
      </c>
      <c r="S604" s="110">
        <v>0</v>
      </c>
      <c r="T604" s="110">
        <v>0</v>
      </c>
      <c r="U604" s="110">
        <v>0</v>
      </c>
      <c r="V604" s="110">
        <v>0</v>
      </c>
      <c r="W604" s="110">
        <v>0</v>
      </c>
    </row>
    <row r="605" spans="1:23" hidden="1">
      <c r="A605" s="110" t="str">
        <v>3528.TW</v>
      </c>
      <c r="B605" s="110">
        <v>2.72</v>
      </c>
      <c r="C605" s="110">
        <v>0</v>
      </c>
      <c r="D605" s="110">
        <v>13.971830000000001</v>
      </c>
      <c r="E605" s="110">
        <v>6.5079999999999999E-2</v>
      </c>
      <c r="F605" s="110">
        <v>3.2309997999999999E-2</v>
      </c>
      <c r="G605" s="110">
        <v>0.11806</v>
      </c>
      <c r="H605" s="110">
        <v>6.7760000000000001E-2</v>
      </c>
      <c r="I605" s="110">
        <v>18.235292000000001</v>
      </c>
      <c r="J605" s="110">
        <v>1.8900998</v>
      </c>
      <c r="K605" s="110">
        <v>85.605999999999995</v>
      </c>
      <c r="L605" s="110">
        <v>0</v>
      </c>
      <c r="M605" s="110">
        <v>0</v>
      </c>
      <c r="N605" s="110">
        <v>0</v>
      </c>
      <c r="O605" s="110">
        <v>0</v>
      </c>
      <c r="P605" s="110">
        <v>0</v>
      </c>
      <c r="Q605" s="110">
        <v>0</v>
      </c>
      <c r="R605" s="110">
        <v>0</v>
      </c>
      <c r="S605" s="110">
        <v>0</v>
      </c>
      <c r="T605" s="110">
        <v>0</v>
      </c>
      <c r="U605" s="110">
        <v>0</v>
      </c>
      <c r="V605" s="110">
        <v>0</v>
      </c>
      <c r="W605" s="110">
        <v>0</v>
      </c>
    </row>
    <row r="606" spans="1:23" hidden="1">
      <c r="A606" s="110" t="str">
        <v>3530.TW</v>
      </c>
      <c r="B606" s="110">
        <v>-1.79</v>
      </c>
      <c r="C606" s="110">
        <v>0</v>
      </c>
      <c r="D606" s="110">
        <v>28.983515000000001</v>
      </c>
      <c r="E606" s="110">
        <v>-5.7180000000000002E-2</v>
      </c>
      <c r="F606" s="110">
        <v>-4.5370000000000001E-2</v>
      </c>
      <c r="G606" s="110">
        <v>6.6659999999999997E-2</v>
      </c>
      <c r="H606" s="110">
        <v>-0.1719</v>
      </c>
      <c r="I606" s="110">
        <v>0</v>
      </c>
      <c r="J606" s="110">
        <v>0.29193564999999999</v>
      </c>
      <c r="K606" s="110">
        <v>241.631</v>
      </c>
      <c r="L606" s="110">
        <v>0</v>
      </c>
      <c r="M606" s="110">
        <v>0</v>
      </c>
      <c r="N606" s="110">
        <v>0</v>
      </c>
      <c r="O606" s="110">
        <v>0</v>
      </c>
      <c r="P606" s="110">
        <v>0</v>
      </c>
      <c r="Q606" s="110">
        <v>0</v>
      </c>
      <c r="R606" s="110">
        <v>0</v>
      </c>
      <c r="S606" s="110">
        <v>0</v>
      </c>
      <c r="T606" s="110">
        <v>0</v>
      </c>
      <c r="U606" s="110">
        <v>0</v>
      </c>
      <c r="V606" s="110">
        <v>0</v>
      </c>
      <c r="W606" s="110">
        <v>0</v>
      </c>
    </row>
    <row r="607" spans="1:23" hidden="1">
      <c r="A607" s="110" t="str">
        <v>3532.TW</v>
      </c>
      <c r="B607" s="110">
        <v>8.92</v>
      </c>
      <c r="C607" s="110">
        <v>0.86199999999999999</v>
      </c>
      <c r="D607" s="110">
        <v>17.610064000000001</v>
      </c>
      <c r="E607" s="110">
        <v>0.15709000000000001</v>
      </c>
      <c r="F607" s="110">
        <v>7.4120000000000005E-2</v>
      </c>
      <c r="G607" s="110">
        <v>0.35324</v>
      </c>
      <c r="H607" s="110">
        <v>0.27738002</v>
      </c>
      <c r="I607" s="110">
        <v>18.83408</v>
      </c>
      <c r="J607" s="110">
        <v>2.6275453999999998</v>
      </c>
      <c r="K607" s="110">
        <v>39.783999999999999</v>
      </c>
      <c r="L607" s="110">
        <v>0</v>
      </c>
      <c r="M607" s="110">
        <v>0</v>
      </c>
      <c r="N607" s="110">
        <v>0</v>
      </c>
      <c r="O607" s="110">
        <v>0</v>
      </c>
      <c r="P607" s="110">
        <v>0</v>
      </c>
      <c r="Q607" s="110">
        <v>0</v>
      </c>
      <c r="R607" s="110">
        <v>0</v>
      </c>
      <c r="S607" s="110">
        <v>0</v>
      </c>
      <c r="T607" s="110">
        <v>0</v>
      </c>
      <c r="U607" s="110">
        <v>0</v>
      </c>
      <c r="V607" s="110">
        <v>0</v>
      </c>
      <c r="W607" s="110">
        <v>0</v>
      </c>
    </row>
    <row r="608" spans="1:23" hidden="1">
      <c r="A608" s="110" t="str">
        <v>3533.TW</v>
      </c>
      <c r="B608" s="110">
        <v>52.15</v>
      </c>
      <c r="C608" s="110">
        <v>0.38500000000000001</v>
      </c>
      <c r="D608" s="110">
        <v>18.930323000000001</v>
      </c>
      <c r="E608" s="110">
        <v>0.21253</v>
      </c>
      <c r="F608" s="110">
        <v>0.12171999999999999</v>
      </c>
      <c r="G608" s="110">
        <v>0.46893000000000001</v>
      </c>
      <c r="H608" s="110">
        <v>0.30306</v>
      </c>
      <c r="I608" s="110">
        <v>31.831254999999999</v>
      </c>
      <c r="J608" s="110">
        <v>6.6541867000000003</v>
      </c>
      <c r="K608" s="110">
        <v>221.738</v>
      </c>
      <c r="L608" s="110">
        <v>0</v>
      </c>
      <c r="M608" s="110">
        <v>0</v>
      </c>
      <c r="N608" s="110">
        <v>0</v>
      </c>
      <c r="O608" s="110">
        <v>0</v>
      </c>
      <c r="P608" s="110">
        <v>0</v>
      </c>
      <c r="Q608" s="110">
        <v>0</v>
      </c>
      <c r="R608" s="110">
        <v>0</v>
      </c>
      <c r="S608" s="110">
        <v>0</v>
      </c>
      <c r="T608" s="110">
        <v>0</v>
      </c>
      <c r="U608" s="110">
        <v>0</v>
      </c>
      <c r="V608" s="110">
        <v>0</v>
      </c>
      <c r="W608" s="110">
        <v>0</v>
      </c>
    </row>
    <row r="609" spans="1:23" hidden="1">
      <c r="A609" s="110" t="str">
        <v>3535.TW</v>
      </c>
      <c r="B609" s="110">
        <v>-0.54</v>
      </c>
      <c r="C609" s="110">
        <v>0</v>
      </c>
      <c r="D609" s="110">
        <v>145.90908999999999</v>
      </c>
      <c r="E609" s="110">
        <v>-3.6470000000000002E-2</v>
      </c>
      <c r="F609" s="110">
        <v>-1.7380000999999999E-2</v>
      </c>
      <c r="G609" s="110">
        <v>0.51812000000000002</v>
      </c>
      <c r="H609" s="110">
        <v>-0.45082</v>
      </c>
      <c r="I609" s="110">
        <v>0</v>
      </c>
      <c r="J609" s="110">
        <v>2.2607224000000001</v>
      </c>
      <c r="K609" s="110">
        <v>4.4189999999999996</v>
      </c>
      <c r="L609" s="110">
        <v>0</v>
      </c>
      <c r="M609" s="110">
        <v>0</v>
      </c>
      <c r="N609" s="110">
        <v>0</v>
      </c>
      <c r="O609" s="110">
        <v>0</v>
      </c>
      <c r="P609" s="110">
        <v>0</v>
      </c>
      <c r="Q609" s="110">
        <v>0</v>
      </c>
      <c r="R609" s="110">
        <v>0</v>
      </c>
      <c r="S609" s="110">
        <v>0</v>
      </c>
      <c r="T609" s="110">
        <v>0</v>
      </c>
      <c r="U609" s="110">
        <v>0</v>
      </c>
      <c r="V609" s="110">
        <v>0</v>
      </c>
      <c r="W609" s="110">
        <v>0</v>
      </c>
    </row>
    <row r="610" spans="1:23" hidden="1">
      <c r="A610" s="110" t="str">
        <v>3543.TW</v>
      </c>
      <c r="B610" s="110">
        <v>0.78</v>
      </c>
      <c r="C610" s="110">
        <v>0.318</v>
      </c>
      <c r="D610" s="110">
        <v>0</v>
      </c>
      <c r="E610" s="110">
        <v>1.7610000000000001E-2</v>
      </c>
      <c r="F610" s="110">
        <v>1.0570001000000001E-2</v>
      </c>
      <c r="G610" s="110">
        <v>0.17601</v>
      </c>
      <c r="H610" s="110">
        <v>2.48E-3</v>
      </c>
      <c r="I610" s="110">
        <v>30.641026</v>
      </c>
      <c r="J610" s="110">
        <v>0.77436495000000005</v>
      </c>
      <c r="K610" s="110">
        <v>36.435000000000002</v>
      </c>
      <c r="L610" s="110">
        <v>0</v>
      </c>
      <c r="M610" s="110">
        <v>0</v>
      </c>
      <c r="N610" s="110">
        <v>0</v>
      </c>
      <c r="O610" s="110">
        <v>0</v>
      </c>
      <c r="P610" s="110">
        <v>0</v>
      </c>
      <c r="Q610" s="110">
        <v>0</v>
      </c>
      <c r="R610" s="110">
        <v>0</v>
      </c>
      <c r="S610" s="110">
        <v>0</v>
      </c>
      <c r="T610" s="110">
        <v>0</v>
      </c>
      <c r="U610" s="110">
        <v>0</v>
      </c>
      <c r="V610" s="110">
        <v>0</v>
      </c>
      <c r="W610" s="110">
        <v>0</v>
      </c>
    </row>
    <row r="611" spans="1:23" hidden="1">
      <c r="A611" s="110" t="str">
        <v>3545.TW</v>
      </c>
      <c r="B611" s="110">
        <v>1.98</v>
      </c>
      <c r="C611" s="110">
        <v>0.879</v>
      </c>
      <c r="D611" s="110">
        <v>39.913795</v>
      </c>
      <c r="E611" s="110">
        <v>3.8879999999999998E-2</v>
      </c>
      <c r="F611" s="110">
        <v>3.9100000000000003E-3</v>
      </c>
      <c r="G611" s="110">
        <v>0.19962999000000001</v>
      </c>
      <c r="H611" s="110">
        <v>1.001E-2</v>
      </c>
      <c r="I611" s="110">
        <v>46.767676999999999</v>
      </c>
      <c r="J611" s="110">
        <v>2.1548414</v>
      </c>
      <c r="K611" s="110">
        <v>65.313999999999993</v>
      </c>
      <c r="L611" s="110">
        <v>0</v>
      </c>
      <c r="M611" s="110">
        <v>0</v>
      </c>
      <c r="N611" s="110">
        <v>0</v>
      </c>
      <c r="O611" s="110">
        <v>0</v>
      </c>
      <c r="P611" s="110">
        <v>0</v>
      </c>
      <c r="Q611" s="110">
        <v>0</v>
      </c>
      <c r="R611" s="110">
        <v>0</v>
      </c>
      <c r="S611" s="110">
        <v>0</v>
      </c>
      <c r="T611" s="110">
        <v>0</v>
      </c>
      <c r="U611" s="110">
        <v>0</v>
      </c>
      <c r="V611" s="110">
        <v>0</v>
      </c>
      <c r="W611" s="110">
        <v>0</v>
      </c>
    </row>
    <row r="612" spans="1:23" hidden="1">
      <c r="A612" s="110" t="str">
        <v>3550.TW</v>
      </c>
      <c r="B612" s="110">
        <v>-1.67</v>
      </c>
      <c r="C612" s="110">
        <v>0.41299999999999998</v>
      </c>
      <c r="D612" s="110">
        <v>0</v>
      </c>
      <c r="E612" s="110">
        <v>-0.21138999999999999</v>
      </c>
      <c r="F612" s="110">
        <v>-5.1929999999999997E-2</v>
      </c>
      <c r="G612" s="110">
        <v>9.9809999999999996E-2</v>
      </c>
      <c r="H612" s="110">
        <v>-0.24709999999999999</v>
      </c>
      <c r="I612" s="110">
        <v>0</v>
      </c>
      <c r="J612" s="110">
        <v>0.91011169999999997</v>
      </c>
      <c r="K612" s="110">
        <v>41.606000000000002</v>
      </c>
      <c r="L612" s="110">
        <v>0</v>
      </c>
      <c r="M612" s="110">
        <v>0</v>
      </c>
      <c r="N612" s="110">
        <v>0</v>
      </c>
      <c r="O612" s="110">
        <v>0</v>
      </c>
      <c r="P612" s="110">
        <v>0</v>
      </c>
      <c r="Q612" s="110">
        <v>0</v>
      </c>
      <c r="R612" s="110">
        <v>0</v>
      </c>
      <c r="S612" s="110">
        <v>0</v>
      </c>
      <c r="T612" s="110">
        <v>0</v>
      </c>
      <c r="U612" s="110">
        <v>0</v>
      </c>
      <c r="V612" s="110">
        <v>0</v>
      </c>
      <c r="W612" s="110">
        <v>0</v>
      </c>
    </row>
    <row r="613" spans="1:23" hidden="1">
      <c r="A613" s="110" t="str">
        <v>3557.TW</v>
      </c>
      <c r="B613" s="110">
        <v>6.4</v>
      </c>
      <c r="C613" s="110">
        <v>0</v>
      </c>
      <c r="D613" s="110">
        <v>12.680412</v>
      </c>
      <c r="E613" s="110">
        <v>0.22322</v>
      </c>
      <c r="F613" s="110">
        <v>8.6239990000000002E-2</v>
      </c>
      <c r="G613" s="110">
        <v>0.38363999999999998</v>
      </c>
      <c r="H613" s="110">
        <v>0.18484999999999999</v>
      </c>
      <c r="I613" s="110">
        <v>11.53125</v>
      </c>
      <c r="J613" s="110">
        <v>2.4008588999999998</v>
      </c>
      <c r="K613" s="110">
        <v>66.293000000000006</v>
      </c>
      <c r="L613" s="110">
        <v>0</v>
      </c>
      <c r="M613" s="110">
        <v>0</v>
      </c>
      <c r="N613" s="110">
        <v>0</v>
      </c>
      <c r="O613" s="110">
        <v>0</v>
      </c>
      <c r="P613" s="110">
        <v>0</v>
      </c>
      <c r="Q613" s="110">
        <v>0</v>
      </c>
      <c r="R613" s="110">
        <v>0</v>
      </c>
      <c r="S613" s="110">
        <v>0</v>
      </c>
      <c r="T613" s="110">
        <v>0</v>
      </c>
      <c r="U613" s="110">
        <v>0</v>
      </c>
      <c r="V613" s="110">
        <v>0</v>
      </c>
      <c r="W613" s="110">
        <v>0</v>
      </c>
    </row>
    <row r="614" spans="1:23" hidden="1">
      <c r="A614" s="110" t="str">
        <v>3563.TW</v>
      </c>
      <c r="B614" s="110">
        <v>5.19</v>
      </c>
      <c r="C614" s="110">
        <v>0</v>
      </c>
      <c r="D614" s="110">
        <v>19.270575999999998</v>
      </c>
      <c r="E614" s="110">
        <v>7.5850000000000001E-2</v>
      </c>
      <c r="F614" s="110">
        <v>3.134E-2</v>
      </c>
      <c r="G614" s="110">
        <v>0.57099999999999995</v>
      </c>
      <c r="H614" s="110">
        <v>-7.5420000000000001E-2</v>
      </c>
      <c r="I614" s="110">
        <v>75.337190000000007</v>
      </c>
      <c r="J614" s="110">
        <v>4.7288474999999996</v>
      </c>
      <c r="K614" s="110">
        <v>27.170999999999999</v>
      </c>
      <c r="L614" s="110">
        <v>0</v>
      </c>
      <c r="M614" s="110">
        <v>0</v>
      </c>
      <c r="N614" s="110">
        <v>0</v>
      </c>
      <c r="O614" s="110">
        <v>0</v>
      </c>
      <c r="P614" s="110">
        <v>0</v>
      </c>
      <c r="Q614" s="110">
        <v>0</v>
      </c>
      <c r="R614" s="110">
        <v>0</v>
      </c>
      <c r="S614" s="110">
        <v>0</v>
      </c>
      <c r="T614" s="110">
        <v>0</v>
      </c>
      <c r="U614" s="110">
        <v>0</v>
      </c>
      <c r="V614" s="110">
        <v>0</v>
      </c>
      <c r="W614" s="110">
        <v>0</v>
      </c>
    </row>
    <row r="615" spans="1:23" hidden="1">
      <c r="A615" s="110" t="str">
        <v>3576.TW</v>
      </c>
      <c r="B615" s="110">
        <v>-2.59</v>
      </c>
      <c r="C615" s="110">
        <v>0</v>
      </c>
      <c r="D615" s="110">
        <v>9.4230780000000003</v>
      </c>
      <c r="E615" s="110">
        <v>-0.28121000000000002</v>
      </c>
      <c r="F615" s="110">
        <v>-6.6379999999999995E-2</v>
      </c>
      <c r="G615" s="110">
        <v>-0.23468</v>
      </c>
      <c r="H615" s="110">
        <v>-0.20921999999999999</v>
      </c>
      <c r="I615" s="110">
        <v>0</v>
      </c>
      <c r="J615" s="110">
        <v>1.5705127999999999</v>
      </c>
      <c r="K615" s="110">
        <v>5.57</v>
      </c>
      <c r="L615" s="110">
        <v>0</v>
      </c>
      <c r="M615" s="110">
        <v>0</v>
      </c>
      <c r="N615" s="110">
        <v>0</v>
      </c>
      <c r="O615" s="110">
        <v>0</v>
      </c>
      <c r="P615" s="110">
        <v>0</v>
      </c>
      <c r="Q615" s="110">
        <v>0</v>
      </c>
      <c r="R615" s="110">
        <v>0</v>
      </c>
      <c r="S615" s="110">
        <v>0</v>
      </c>
      <c r="T615" s="110">
        <v>0</v>
      </c>
      <c r="U615" s="110">
        <v>0</v>
      </c>
      <c r="V615" s="110">
        <v>0</v>
      </c>
      <c r="W615" s="110">
        <v>0</v>
      </c>
    </row>
    <row r="616" spans="1:23" hidden="1">
      <c r="A616" s="110" t="str">
        <v>3583.TW</v>
      </c>
      <c r="B616" s="110">
        <v>8.86</v>
      </c>
      <c r="C616" s="110">
        <v>1.665</v>
      </c>
      <c r="D616" s="110">
        <v>47.966340000000002</v>
      </c>
      <c r="E616" s="110">
        <v>0.17177000000000001</v>
      </c>
      <c r="F616" s="110">
        <v>2.6749999999999999E-2</v>
      </c>
      <c r="G616" s="110">
        <v>0.31917000000000001</v>
      </c>
      <c r="H616" s="110">
        <v>0.15086000999999999</v>
      </c>
      <c r="I616" s="110">
        <v>38.600451999999997</v>
      </c>
      <c r="J616" s="110">
        <v>6.8865533000000001</v>
      </c>
      <c r="K616" s="110">
        <v>86.046999999999997</v>
      </c>
      <c r="L616" s="110">
        <v>0</v>
      </c>
      <c r="M616" s="110">
        <v>0</v>
      </c>
      <c r="N616" s="110">
        <v>0</v>
      </c>
      <c r="O616" s="110">
        <v>0</v>
      </c>
      <c r="P616" s="110">
        <v>0</v>
      </c>
      <c r="Q616" s="110">
        <v>0</v>
      </c>
      <c r="R616" s="110">
        <v>0</v>
      </c>
      <c r="S616" s="110">
        <v>0</v>
      </c>
      <c r="T616" s="110">
        <v>0</v>
      </c>
      <c r="U616" s="110">
        <v>0</v>
      </c>
      <c r="V616" s="110">
        <v>0</v>
      </c>
      <c r="W616" s="110">
        <v>0</v>
      </c>
    </row>
    <row r="617" spans="1:23" hidden="1">
      <c r="A617" s="110" t="str">
        <v>3588.TW</v>
      </c>
      <c r="B617" s="110">
        <v>0.96</v>
      </c>
      <c r="C617" s="110">
        <v>1.052</v>
      </c>
      <c r="D617" s="110">
        <v>0</v>
      </c>
      <c r="E617" s="110">
        <v>1.7520000000000001E-2</v>
      </c>
      <c r="F617" s="110">
        <v>-1.89E-3</v>
      </c>
      <c r="G617" s="110">
        <v>0.37624999999999997</v>
      </c>
      <c r="H617" s="110">
        <v>9.0530009999999994E-2</v>
      </c>
      <c r="I617" s="110">
        <v>90.937510000000003</v>
      </c>
      <c r="J617" s="110">
        <v>3.1306033000000002</v>
      </c>
      <c r="K617" s="110">
        <v>19.777999999999999</v>
      </c>
      <c r="L617" s="110">
        <v>0</v>
      </c>
      <c r="M617" s="110">
        <v>0</v>
      </c>
      <c r="N617" s="110">
        <v>0</v>
      </c>
      <c r="O617" s="110">
        <v>0</v>
      </c>
      <c r="P617" s="110">
        <v>0</v>
      </c>
      <c r="Q617" s="110">
        <v>0</v>
      </c>
      <c r="R617" s="110">
        <v>0</v>
      </c>
      <c r="S617" s="110">
        <v>0</v>
      </c>
      <c r="T617" s="110">
        <v>0</v>
      </c>
      <c r="U617" s="110">
        <v>0</v>
      </c>
      <c r="V617" s="110">
        <v>0</v>
      </c>
      <c r="W617" s="110">
        <v>0</v>
      </c>
    </row>
    <row r="618" spans="1:23" hidden="1">
      <c r="A618" s="110" t="str">
        <v>3591.TW</v>
      </c>
      <c r="B618" s="110">
        <v>0.11</v>
      </c>
      <c r="C618" s="110">
        <v>0</v>
      </c>
      <c r="D618" s="110">
        <v>44.473686000000001</v>
      </c>
      <c r="E618" s="110">
        <v>2.0150000000000001E-2</v>
      </c>
      <c r="F618" s="110">
        <v>8.3400000000000002E-3</v>
      </c>
      <c r="G618" s="110">
        <v>0.25206000000000001</v>
      </c>
      <c r="H618" s="110">
        <v>4.163E-2</v>
      </c>
      <c r="I618" s="110">
        <v>230.45454000000001</v>
      </c>
      <c r="J618" s="110">
        <v>1.2579397000000001</v>
      </c>
      <c r="K618" s="110">
        <v>14.827</v>
      </c>
      <c r="L618" s="110">
        <v>0</v>
      </c>
      <c r="M618" s="110">
        <v>0</v>
      </c>
      <c r="N618" s="110">
        <v>0</v>
      </c>
      <c r="O618" s="110">
        <v>0</v>
      </c>
      <c r="P618" s="110">
        <v>0</v>
      </c>
      <c r="Q618" s="110">
        <v>0</v>
      </c>
      <c r="R618" s="110">
        <v>0</v>
      </c>
      <c r="S618" s="110">
        <v>0</v>
      </c>
      <c r="T618" s="110">
        <v>0</v>
      </c>
      <c r="U618" s="110">
        <v>0</v>
      </c>
      <c r="V618" s="110">
        <v>0</v>
      </c>
      <c r="W618" s="110">
        <v>0</v>
      </c>
    </row>
    <row r="619" spans="1:23" hidden="1">
      <c r="A619" s="110" t="str">
        <v>3592.TW</v>
      </c>
      <c r="B619" s="110">
        <v>23.82</v>
      </c>
      <c r="C619" s="110">
        <v>1.1479999999999999</v>
      </c>
      <c r="D619" s="110">
        <v>12.332039</v>
      </c>
      <c r="E619" s="110">
        <v>0.11946</v>
      </c>
      <c r="F619" s="110">
        <v>4.1950002E-2</v>
      </c>
      <c r="G619" s="110">
        <v>0.28947001999999999</v>
      </c>
      <c r="H619" s="110">
        <v>0.10641</v>
      </c>
      <c r="I619" s="110">
        <v>17.338370999999999</v>
      </c>
      <c r="J619" s="110">
        <v>2.7926350000000002</v>
      </c>
      <c r="K619" s="110">
        <v>241.864</v>
      </c>
      <c r="L619" s="110">
        <v>0</v>
      </c>
      <c r="M619" s="110">
        <v>0</v>
      </c>
      <c r="N619" s="110">
        <v>0</v>
      </c>
      <c r="O619" s="110">
        <v>0</v>
      </c>
      <c r="P619" s="110">
        <v>0</v>
      </c>
      <c r="Q619" s="110">
        <v>0</v>
      </c>
      <c r="R619" s="110">
        <v>0</v>
      </c>
      <c r="S619" s="110">
        <v>0</v>
      </c>
      <c r="T619" s="110">
        <v>0</v>
      </c>
      <c r="U619" s="110">
        <v>0</v>
      </c>
      <c r="V619" s="110">
        <v>0</v>
      </c>
      <c r="W619" s="110">
        <v>0</v>
      </c>
    </row>
    <row r="620" spans="1:23" hidden="1">
      <c r="A620" s="110" t="str">
        <v>3593.TW</v>
      </c>
      <c r="B620" s="110">
        <v>-0.62</v>
      </c>
      <c r="C620" s="110">
        <v>0.41899999999999998</v>
      </c>
      <c r="D620" s="110">
        <v>0</v>
      </c>
      <c r="E620" s="110">
        <v>-0.13951999000000001</v>
      </c>
      <c r="F620" s="110">
        <v>-1.8700000000000001E-2</v>
      </c>
      <c r="G620" s="110">
        <v>8.4739999999999996E-2</v>
      </c>
      <c r="H620" s="110">
        <v>4.0599996999999997E-3</v>
      </c>
      <c r="I620" s="110">
        <v>0</v>
      </c>
      <c r="J620" s="110">
        <v>2.2890844000000001</v>
      </c>
      <c r="K620" s="110">
        <v>9.4550000000000001</v>
      </c>
      <c r="L620" s="110">
        <v>0</v>
      </c>
      <c r="M620" s="110">
        <v>0</v>
      </c>
      <c r="N620" s="110">
        <v>0</v>
      </c>
      <c r="O620" s="110">
        <v>0</v>
      </c>
      <c r="P620" s="110">
        <v>0</v>
      </c>
      <c r="Q620" s="110">
        <v>0</v>
      </c>
      <c r="R620" s="110">
        <v>0</v>
      </c>
      <c r="S620" s="110">
        <v>0</v>
      </c>
      <c r="T620" s="110">
        <v>0</v>
      </c>
      <c r="U620" s="110">
        <v>0</v>
      </c>
      <c r="V620" s="110">
        <v>0</v>
      </c>
      <c r="W620" s="110">
        <v>0</v>
      </c>
    </row>
    <row r="621" spans="1:23" hidden="1">
      <c r="A621" s="110" t="str">
        <v>3596.TW</v>
      </c>
      <c r="B621" s="110">
        <v>11.41</v>
      </c>
      <c r="C621" s="110">
        <v>0.55300000000000005</v>
      </c>
      <c r="D621" s="110">
        <v>13.609959</v>
      </c>
      <c r="E621" s="110">
        <v>0.18556</v>
      </c>
      <c r="F621" s="110">
        <v>4.9779999999999998E-2</v>
      </c>
      <c r="G621" s="110">
        <v>0.14576</v>
      </c>
      <c r="H621" s="110">
        <v>6.0399998000000003E-2</v>
      </c>
      <c r="I621" s="110">
        <v>14.373357</v>
      </c>
      <c r="J621" s="110">
        <v>2.5827992000000002</v>
      </c>
      <c r="K621" s="110">
        <v>239.08699999999999</v>
      </c>
      <c r="L621" s="110">
        <v>0</v>
      </c>
      <c r="M621" s="110">
        <v>0</v>
      </c>
      <c r="N621" s="110">
        <v>0</v>
      </c>
      <c r="O621" s="110">
        <v>0</v>
      </c>
      <c r="P621" s="110">
        <v>0</v>
      </c>
      <c r="Q621" s="110">
        <v>0</v>
      </c>
      <c r="R621" s="110">
        <v>0</v>
      </c>
      <c r="S621" s="110">
        <v>0</v>
      </c>
      <c r="T621" s="110">
        <v>0</v>
      </c>
      <c r="U621" s="110">
        <v>0</v>
      </c>
      <c r="V621" s="110">
        <v>0</v>
      </c>
      <c r="W621" s="110">
        <v>0</v>
      </c>
    </row>
    <row r="622" spans="1:23" hidden="1">
      <c r="A622" s="110" t="str">
        <v>3605.TW</v>
      </c>
      <c r="B622" s="110">
        <v>-0.75</v>
      </c>
      <c r="C622" s="110">
        <v>0.98599999999999999</v>
      </c>
      <c r="D622" s="110">
        <v>17.871621999999999</v>
      </c>
      <c r="E622" s="110">
        <v>-4.9160000000000002E-2</v>
      </c>
      <c r="F622" s="110">
        <v>-1.6480000000000002E-2</v>
      </c>
      <c r="G622" s="110">
        <v>0.20643</v>
      </c>
      <c r="H622" s="110">
        <v>-2.2130001E-2</v>
      </c>
      <c r="I622" s="110">
        <v>0</v>
      </c>
      <c r="J622" s="110">
        <v>1.3531835000000001</v>
      </c>
      <c r="K622" s="110">
        <v>63.133000000000003</v>
      </c>
      <c r="L622" s="110">
        <v>0</v>
      </c>
      <c r="M622" s="110">
        <v>0</v>
      </c>
      <c r="N622" s="110">
        <v>0</v>
      </c>
      <c r="O622" s="110">
        <v>0</v>
      </c>
      <c r="P622" s="110">
        <v>0</v>
      </c>
      <c r="Q622" s="110">
        <v>0</v>
      </c>
      <c r="R622" s="110">
        <v>0</v>
      </c>
      <c r="S622" s="110">
        <v>0</v>
      </c>
      <c r="T622" s="110">
        <v>0</v>
      </c>
      <c r="U622" s="110">
        <v>0</v>
      </c>
      <c r="V622" s="110">
        <v>0</v>
      </c>
      <c r="W622" s="110">
        <v>0</v>
      </c>
    </row>
    <row r="623" spans="1:23" hidden="1">
      <c r="A623" s="110" t="str">
        <v>3607.TW</v>
      </c>
      <c r="B623" s="110">
        <v>-0.86</v>
      </c>
      <c r="C623" s="110">
        <v>1.1779999999999999</v>
      </c>
      <c r="D623" s="110">
        <v>0</v>
      </c>
      <c r="E623" s="110">
        <v>-2.0760000000000001E-2</v>
      </c>
      <c r="F623" s="110">
        <v>-2.6619998999999998E-2</v>
      </c>
      <c r="G623" s="110">
        <v>8.6599999999999996E-2</v>
      </c>
      <c r="H623" s="110">
        <v>-3.4709999999999998E-2</v>
      </c>
      <c r="I623" s="110">
        <v>0</v>
      </c>
      <c r="J623" s="110">
        <v>1.2006918</v>
      </c>
      <c r="K623" s="110">
        <v>21.677</v>
      </c>
      <c r="L623" s="110">
        <v>0</v>
      </c>
      <c r="M623" s="110">
        <v>0</v>
      </c>
      <c r="N623" s="110">
        <v>0</v>
      </c>
      <c r="O623" s="110">
        <v>0</v>
      </c>
      <c r="P623" s="110">
        <v>0</v>
      </c>
      <c r="Q623" s="110">
        <v>0</v>
      </c>
      <c r="R623" s="110">
        <v>0</v>
      </c>
      <c r="S623" s="110">
        <v>0</v>
      </c>
      <c r="T623" s="110">
        <v>0</v>
      </c>
      <c r="U623" s="110">
        <v>0</v>
      </c>
      <c r="V623" s="110">
        <v>0</v>
      </c>
      <c r="W623" s="110">
        <v>0</v>
      </c>
    </row>
    <row r="624" spans="1:23" hidden="1">
      <c r="A624" s="110" t="str">
        <v>3617.TW</v>
      </c>
      <c r="B624" s="110">
        <v>18.96</v>
      </c>
      <c r="C624" s="110">
        <v>0.86</v>
      </c>
      <c r="D624" s="110">
        <v>33.748516000000002</v>
      </c>
      <c r="E624" s="110">
        <v>0.23125999999999999</v>
      </c>
      <c r="F624" s="110">
        <v>9.1319999999999998E-2</v>
      </c>
      <c r="G624" s="110">
        <v>0.47675000000000001</v>
      </c>
      <c r="H624" s="110">
        <v>0.18833</v>
      </c>
      <c r="I624" s="110">
        <v>15.005274999999999</v>
      </c>
      <c r="J624" s="110">
        <v>3.5474700000000001</v>
      </c>
      <c r="K624" s="110">
        <v>132.43100000000001</v>
      </c>
      <c r="L624" s="110">
        <v>0</v>
      </c>
      <c r="M624" s="110">
        <v>0</v>
      </c>
      <c r="N624" s="110">
        <v>0</v>
      </c>
      <c r="O624" s="110">
        <v>0</v>
      </c>
      <c r="P624" s="110">
        <v>0</v>
      </c>
      <c r="Q624" s="110">
        <v>0</v>
      </c>
      <c r="R624" s="110">
        <v>0</v>
      </c>
      <c r="S624" s="110">
        <v>0</v>
      </c>
      <c r="T624" s="110">
        <v>0</v>
      </c>
      <c r="U624" s="110">
        <v>0</v>
      </c>
      <c r="V624" s="110">
        <v>0</v>
      </c>
      <c r="W624" s="110">
        <v>0</v>
      </c>
    </row>
    <row r="625" spans="1:23" hidden="1">
      <c r="A625" s="110" t="str">
        <v>3622.TW</v>
      </c>
      <c r="B625" s="110">
        <v>4.41</v>
      </c>
      <c r="C625" s="110">
        <v>0</v>
      </c>
      <c r="D625" s="110">
        <v>15.972972</v>
      </c>
      <c r="E625" s="110">
        <v>0.11185</v>
      </c>
      <c r="F625" s="110">
        <v>3.7870000000000001E-2</v>
      </c>
      <c r="G625" s="110">
        <v>0.41300999999999999</v>
      </c>
      <c r="H625" s="110">
        <v>0.34744000000000003</v>
      </c>
      <c r="I625" s="110">
        <v>13.401360499999999</v>
      </c>
      <c r="J625" s="110">
        <v>1.3006161000000001</v>
      </c>
      <c r="K625" s="110">
        <v>11.118</v>
      </c>
      <c r="L625" s="110">
        <v>0</v>
      </c>
      <c r="M625" s="110">
        <v>0</v>
      </c>
      <c r="N625" s="110">
        <v>0</v>
      </c>
      <c r="O625" s="110">
        <v>0</v>
      </c>
      <c r="P625" s="110">
        <v>0</v>
      </c>
      <c r="Q625" s="110">
        <v>0</v>
      </c>
      <c r="R625" s="110">
        <v>0</v>
      </c>
      <c r="S625" s="110">
        <v>0</v>
      </c>
      <c r="T625" s="110">
        <v>0</v>
      </c>
      <c r="U625" s="110">
        <v>0</v>
      </c>
      <c r="V625" s="110">
        <v>0</v>
      </c>
      <c r="W625" s="110">
        <v>0</v>
      </c>
    </row>
    <row r="626" spans="1:23" hidden="1">
      <c r="A626" s="110" t="str">
        <v>3645.TW</v>
      </c>
      <c r="B626" s="110">
        <v>-0.06</v>
      </c>
      <c r="C626" s="110">
        <v>1.177</v>
      </c>
      <c r="D626" s="110">
        <v>14.238410999999999</v>
      </c>
      <c r="E626" s="110">
        <v>-5.2449997999999998E-2</v>
      </c>
      <c r="F626" s="110">
        <v>-1.5689999999999999E-2</v>
      </c>
      <c r="G626" s="110">
        <v>0.15151000000000001</v>
      </c>
      <c r="H626" s="110">
        <v>-0.20121998999999999</v>
      </c>
      <c r="I626" s="110">
        <v>0</v>
      </c>
      <c r="J626" s="110">
        <v>2.0261037000000002</v>
      </c>
      <c r="K626" s="110">
        <v>12.071999999999999</v>
      </c>
      <c r="L626" s="110">
        <v>0</v>
      </c>
      <c r="M626" s="110">
        <v>0</v>
      </c>
      <c r="N626" s="110">
        <v>0</v>
      </c>
      <c r="O626" s="110">
        <v>0</v>
      </c>
      <c r="P626" s="110">
        <v>0</v>
      </c>
      <c r="Q626" s="110">
        <v>0</v>
      </c>
      <c r="R626" s="110">
        <v>0</v>
      </c>
      <c r="S626" s="110">
        <v>0</v>
      </c>
      <c r="T626" s="110">
        <v>0</v>
      </c>
      <c r="U626" s="110">
        <v>0</v>
      </c>
      <c r="V626" s="110">
        <v>0</v>
      </c>
      <c r="W626" s="110">
        <v>0</v>
      </c>
    </row>
    <row r="627" spans="1:23" hidden="1">
      <c r="A627" s="110" t="str">
        <v>3652.TW</v>
      </c>
      <c r="B627" s="110">
        <v>0.64</v>
      </c>
      <c r="C627" s="110">
        <v>0.77600000000000002</v>
      </c>
      <c r="D627" s="110">
        <v>0</v>
      </c>
      <c r="E627" s="110">
        <v>2.249E-2</v>
      </c>
      <c r="F627" s="110">
        <v>7.3699999999999998E-3</v>
      </c>
      <c r="G627" s="110">
        <v>0.32439997999999998</v>
      </c>
      <c r="H627" s="110">
        <v>2.6929999999999999E-2</v>
      </c>
      <c r="I627" s="110">
        <v>52.03125</v>
      </c>
      <c r="J627" s="110">
        <v>1.3817427</v>
      </c>
      <c r="K627" s="110">
        <v>29.86</v>
      </c>
      <c r="L627" s="110">
        <v>0</v>
      </c>
      <c r="M627" s="110">
        <v>0</v>
      </c>
      <c r="N627" s="110">
        <v>0</v>
      </c>
      <c r="O627" s="110">
        <v>0</v>
      </c>
      <c r="P627" s="110">
        <v>0</v>
      </c>
      <c r="Q627" s="110">
        <v>0</v>
      </c>
      <c r="R627" s="110">
        <v>0</v>
      </c>
      <c r="S627" s="110">
        <v>0</v>
      </c>
      <c r="T627" s="110">
        <v>0</v>
      </c>
      <c r="U627" s="110">
        <v>0</v>
      </c>
      <c r="V627" s="110">
        <v>0</v>
      </c>
      <c r="W627" s="110">
        <v>0</v>
      </c>
    </row>
    <row r="628" spans="1:23" hidden="1">
      <c r="A628" s="110" t="str">
        <v>3653.TW</v>
      </c>
      <c r="B628" s="110">
        <v>17.79</v>
      </c>
      <c r="C628" s="110">
        <v>0.46700000000000003</v>
      </c>
      <c r="D628" s="110">
        <v>44.217686</v>
      </c>
      <c r="E628" s="110">
        <v>0.22721</v>
      </c>
      <c r="F628" s="110">
        <v>0.10428</v>
      </c>
      <c r="G628" s="110">
        <v>0.34040999999999999</v>
      </c>
      <c r="H628" s="110">
        <v>0.22966998999999999</v>
      </c>
      <c r="I628" s="110">
        <v>58.459805000000003</v>
      </c>
      <c r="J628" s="110">
        <v>13.387399</v>
      </c>
      <c r="K628" s="110">
        <v>86.69</v>
      </c>
      <c r="L628" s="110">
        <v>0</v>
      </c>
      <c r="M628" s="110">
        <v>0</v>
      </c>
      <c r="N628" s="110">
        <v>0</v>
      </c>
      <c r="O628" s="110">
        <v>0</v>
      </c>
      <c r="P628" s="110">
        <v>0</v>
      </c>
      <c r="Q628" s="110">
        <v>0</v>
      </c>
      <c r="R628" s="110">
        <v>0</v>
      </c>
      <c r="S628" s="110">
        <v>0</v>
      </c>
      <c r="T628" s="110">
        <v>0</v>
      </c>
      <c r="U628" s="110">
        <v>0</v>
      </c>
      <c r="V628" s="110">
        <v>0</v>
      </c>
      <c r="W628" s="110">
        <v>0</v>
      </c>
    </row>
    <row r="629" spans="1:23" hidden="1">
      <c r="A629" s="110" t="str">
        <v>3661.TW</v>
      </c>
      <c r="B629" s="110">
        <v>50.55</v>
      </c>
      <c r="C629" s="110">
        <v>1.3</v>
      </c>
      <c r="D629" s="110">
        <v>28.35201</v>
      </c>
      <c r="E629" s="110">
        <v>0.16882</v>
      </c>
      <c r="F629" s="110">
        <v>7.7100000000000002E-2</v>
      </c>
      <c r="G629" s="110">
        <v>0.21462999999999999</v>
      </c>
      <c r="H629" s="110">
        <v>0.11553001</v>
      </c>
      <c r="I629" s="110">
        <v>58.061324999999997</v>
      </c>
      <c r="J629" s="110">
        <v>6.9660525</v>
      </c>
      <c r="K629" s="110">
        <v>472.9</v>
      </c>
      <c r="L629" s="110">
        <v>0</v>
      </c>
      <c r="M629" s="110">
        <v>0</v>
      </c>
      <c r="N629" s="110">
        <v>0</v>
      </c>
      <c r="O629" s="110">
        <v>0</v>
      </c>
      <c r="P629" s="110">
        <v>0</v>
      </c>
      <c r="Q629" s="110">
        <v>0</v>
      </c>
      <c r="R629" s="110">
        <v>0</v>
      </c>
      <c r="S629" s="110">
        <v>0</v>
      </c>
      <c r="T629" s="110">
        <v>0</v>
      </c>
      <c r="U629" s="110">
        <v>0</v>
      </c>
      <c r="V629" s="110">
        <v>0</v>
      </c>
      <c r="W629" s="110">
        <v>0</v>
      </c>
    </row>
    <row r="630" spans="1:23" hidden="1">
      <c r="A630" s="110" t="str">
        <v>3665.TW</v>
      </c>
      <c r="B630" s="110">
        <v>13.9</v>
      </c>
      <c r="C630" s="110">
        <v>0.77100000000000002</v>
      </c>
      <c r="D630" s="110">
        <v>10.808614</v>
      </c>
      <c r="E630" s="110">
        <v>9.8120003999999997E-2</v>
      </c>
      <c r="F630" s="110">
        <v>4.8869999999999997E-2</v>
      </c>
      <c r="G630" s="110">
        <v>0.24655000999999999</v>
      </c>
      <c r="H630" s="110">
        <v>7.0889999999999995E-2</v>
      </c>
      <c r="I630" s="110">
        <v>19.136692</v>
      </c>
      <c r="J630" s="110">
        <v>1.766937</v>
      </c>
      <c r="K630" s="110">
        <v>316.47899999999998</v>
      </c>
      <c r="L630" s="110">
        <v>0</v>
      </c>
      <c r="M630" s="110">
        <v>0</v>
      </c>
      <c r="N630" s="110">
        <v>0</v>
      </c>
      <c r="O630" s="110">
        <v>0</v>
      </c>
      <c r="P630" s="110">
        <v>0</v>
      </c>
      <c r="Q630" s="110">
        <v>0</v>
      </c>
      <c r="R630" s="110">
        <v>0</v>
      </c>
      <c r="S630" s="110">
        <v>0</v>
      </c>
      <c r="T630" s="110">
        <v>0</v>
      </c>
      <c r="U630" s="110">
        <v>0</v>
      </c>
      <c r="V630" s="110">
        <v>0</v>
      </c>
      <c r="W630" s="110">
        <v>0</v>
      </c>
    </row>
    <row r="631" spans="1:23" hidden="1">
      <c r="A631" s="110" t="str">
        <v>3669.TW</v>
      </c>
      <c r="B631" s="110">
        <v>3.1</v>
      </c>
      <c r="C631" s="110">
        <v>0.91900000000000004</v>
      </c>
      <c r="D631" s="110">
        <v>0</v>
      </c>
      <c r="E631" s="110">
        <v>8.2729995000000001E-2</v>
      </c>
      <c r="F631" s="110">
        <v>1.5810000000000001E-2</v>
      </c>
      <c r="G631" s="110">
        <v>0.56913000000000002</v>
      </c>
      <c r="H631" s="110">
        <v>8.4130003999999994E-2</v>
      </c>
      <c r="I631" s="110">
        <v>17.451612000000001</v>
      </c>
      <c r="J631" s="110">
        <v>1.5588082000000001</v>
      </c>
      <c r="K631" s="110">
        <v>26.741</v>
      </c>
      <c r="L631" s="110">
        <v>0</v>
      </c>
      <c r="M631" s="110">
        <v>0</v>
      </c>
      <c r="N631" s="110">
        <v>0</v>
      </c>
      <c r="O631" s="110">
        <v>0</v>
      </c>
      <c r="P631" s="110">
        <v>0</v>
      </c>
      <c r="Q631" s="110">
        <v>0</v>
      </c>
      <c r="R631" s="110">
        <v>0</v>
      </c>
      <c r="S631" s="110">
        <v>0</v>
      </c>
      <c r="T631" s="110">
        <v>0</v>
      </c>
      <c r="U631" s="110">
        <v>0</v>
      </c>
      <c r="V631" s="110">
        <v>0</v>
      </c>
      <c r="W631" s="110">
        <v>0</v>
      </c>
    </row>
    <row r="632" spans="1:23" hidden="1">
      <c r="A632" s="110" t="str">
        <v>3673.TW</v>
      </c>
      <c r="B632" s="110">
        <v>0.55000000000000004</v>
      </c>
      <c r="C632" s="110">
        <v>0.82799999999999996</v>
      </c>
      <c r="D632" s="110">
        <v>18.013698999999999</v>
      </c>
      <c r="E632" s="110">
        <v>5.5900000000000004E-3</v>
      </c>
      <c r="F632" s="110">
        <v>-2.5000000000000001E-4</v>
      </c>
      <c r="G632" s="110">
        <v>4.6989999999999997E-2</v>
      </c>
      <c r="H632" s="110">
        <v>-9.3900000000000008E-3</v>
      </c>
      <c r="I632" s="110">
        <v>71.727270000000004</v>
      </c>
      <c r="J632" s="110">
        <v>0.41066372000000001</v>
      </c>
      <c r="K632" s="110">
        <v>166.85300000000001</v>
      </c>
      <c r="L632" s="110">
        <v>0</v>
      </c>
      <c r="M632" s="110">
        <v>0</v>
      </c>
      <c r="N632" s="110">
        <v>0</v>
      </c>
      <c r="O632" s="110">
        <v>0</v>
      </c>
      <c r="P632" s="110">
        <v>0</v>
      </c>
      <c r="Q632" s="110">
        <v>0</v>
      </c>
      <c r="R632" s="110">
        <v>0</v>
      </c>
      <c r="S632" s="110">
        <v>0</v>
      </c>
      <c r="T632" s="110">
        <v>0</v>
      </c>
      <c r="U632" s="110">
        <v>0</v>
      </c>
      <c r="V632" s="110">
        <v>0</v>
      </c>
      <c r="W632" s="110">
        <v>0</v>
      </c>
    </row>
    <row r="633" spans="1:23" hidden="1">
      <c r="A633" s="110" t="str">
        <v>3679.TW</v>
      </c>
      <c r="B633" s="110">
        <v>13.4</v>
      </c>
      <c r="C633" s="110">
        <v>0.78700000000000003</v>
      </c>
      <c r="D633" s="110">
        <v>20.128021</v>
      </c>
      <c r="E633" s="110">
        <v>0.10709</v>
      </c>
      <c r="F633" s="110">
        <v>3.3770002E-2</v>
      </c>
      <c r="G633" s="110">
        <v>0.26101999999999997</v>
      </c>
      <c r="H633" s="110">
        <v>0.15670000000000001</v>
      </c>
      <c r="I633" s="110">
        <v>10.559702</v>
      </c>
      <c r="J633" s="110">
        <v>2.0043912000000002</v>
      </c>
      <c r="K633" s="110">
        <v>55.982999999999997</v>
      </c>
      <c r="L633" s="110">
        <v>0</v>
      </c>
      <c r="M633" s="110">
        <v>0</v>
      </c>
      <c r="N633" s="110">
        <v>0</v>
      </c>
      <c r="O633" s="110">
        <v>0</v>
      </c>
      <c r="P633" s="110">
        <v>0</v>
      </c>
      <c r="Q633" s="110">
        <v>0</v>
      </c>
      <c r="R633" s="110">
        <v>0</v>
      </c>
      <c r="S633" s="110">
        <v>0</v>
      </c>
      <c r="T633" s="110">
        <v>0</v>
      </c>
      <c r="U633" s="110">
        <v>0</v>
      </c>
      <c r="V633" s="110">
        <v>0</v>
      </c>
      <c r="W633" s="110">
        <v>0</v>
      </c>
    </row>
    <row r="634" spans="1:23" hidden="1">
      <c r="A634" s="110" t="str">
        <v>3686.TW</v>
      </c>
      <c r="B634" s="110">
        <v>-0.26</v>
      </c>
      <c r="C634" s="110">
        <v>1.448</v>
      </c>
      <c r="D634" s="110">
        <v>0</v>
      </c>
      <c r="E634" s="110">
        <v>-4.0799997999999997E-2</v>
      </c>
      <c r="F634" s="110">
        <v>-3.4860000000000002E-2</v>
      </c>
      <c r="G634" s="110">
        <v>-1.8960001000000001E-2</v>
      </c>
      <c r="H634" s="110">
        <v>-0.36370999999999998</v>
      </c>
      <c r="I634" s="110">
        <v>0</v>
      </c>
      <c r="J634" s="110">
        <v>2.2685335000000002</v>
      </c>
      <c r="K634" s="110">
        <v>0.53600000000000003</v>
      </c>
      <c r="L634" s="110">
        <v>0</v>
      </c>
      <c r="M634" s="110">
        <v>0</v>
      </c>
      <c r="N634" s="110">
        <v>0</v>
      </c>
      <c r="O634" s="110">
        <v>0</v>
      </c>
      <c r="P634" s="110">
        <v>0</v>
      </c>
      <c r="Q634" s="110">
        <v>0</v>
      </c>
      <c r="R634" s="110">
        <v>0</v>
      </c>
      <c r="S634" s="110">
        <v>0</v>
      </c>
      <c r="T634" s="110">
        <v>0</v>
      </c>
      <c r="U634" s="110">
        <v>0</v>
      </c>
      <c r="V634" s="110">
        <v>0</v>
      </c>
      <c r="W634" s="110">
        <v>0</v>
      </c>
    </row>
    <row r="635" spans="1:23" hidden="1">
      <c r="A635" s="110" t="str">
        <v>3694.TW</v>
      </c>
      <c r="B635" s="110">
        <v>2.35</v>
      </c>
      <c r="C635" s="110">
        <v>1.109</v>
      </c>
      <c r="D635" s="110">
        <v>0</v>
      </c>
      <c r="E635" s="110">
        <v>0.119720004</v>
      </c>
      <c r="F635" s="110">
        <v>3.5200000000000002E-2</v>
      </c>
      <c r="G635" s="110">
        <v>0.13277</v>
      </c>
      <c r="H635" s="110">
        <v>2.6819998000000001E-2</v>
      </c>
      <c r="I635" s="110">
        <v>23.489363000000001</v>
      </c>
      <c r="J635" s="110">
        <v>2.8547785000000001</v>
      </c>
      <c r="K635" s="110">
        <v>62.423000000000002</v>
      </c>
      <c r="L635" s="110">
        <v>0</v>
      </c>
      <c r="M635" s="110">
        <v>0</v>
      </c>
      <c r="N635" s="110">
        <v>0</v>
      </c>
      <c r="O635" s="110">
        <v>0</v>
      </c>
      <c r="P635" s="110">
        <v>0</v>
      </c>
      <c r="Q635" s="110">
        <v>0</v>
      </c>
      <c r="R635" s="110">
        <v>0</v>
      </c>
      <c r="S635" s="110">
        <v>0</v>
      </c>
      <c r="T635" s="110">
        <v>0</v>
      </c>
      <c r="U635" s="110">
        <v>0</v>
      </c>
      <c r="V635" s="110">
        <v>0</v>
      </c>
      <c r="W635" s="110">
        <v>0</v>
      </c>
    </row>
    <row r="636" spans="1:23" hidden="1">
      <c r="A636" s="110" t="str">
        <v>3701.TW</v>
      </c>
      <c r="B636" s="110">
        <v>1.51</v>
      </c>
      <c r="C636" s="110">
        <v>0.248</v>
      </c>
      <c r="D636" s="110">
        <v>0</v>
      </c>
      <c r="E636" s="110">
        <v>0.13703000000000001</v>
      </c>
      <c r="F636" s="110">
        <v>4.249E-2</v>
      </c>
      <c r="G636" s="110">
        <v>0.16164999999999999</v>
      </c>
      <c r="H636" s="110">
        <v>8.5569999999999993E-2</v>
      </c>
      <c r="I636" s="110">
        <v>37.814568000000001</v>
      </c>
      <c r="J636" s="110">
        <v>3.1552190000000002</v>
      </c>
      <c r="K636" s="110">
        <v>62.698999999999998</v>
      </c>
      <c r="L636" s="110">
        <v>0</v>
      </c>
      <c r="M636" s="110">
        <v>0</v>
      </c>
      <c r="N636" s="110">
        <v>0</v>
      </c>
      <c r="O636" s="110">
        <v>0</v>
      </c>
      <c r="P636" s="110">
        <v>0</v>
      </c>
      <c r="Q636" s="110">
        <v>0</v>
      </c>
      <c r="R636" s="110">
        <v>0</v>
      </c>
      <c r="S636" s="110">
        <v>0</v>
      </c>
      <c r="T636" s="110">
        <v>0</v>
      </c>
      <c r="U636" s="110">
        <v>0</v>
      </c>
      <c r="V636" s="110">
        <v>0</v>
      </c>
      <c r="W636" s="110">
        <v>0</v>
      </c>
    </row>
    <row r="637" spans="1:23" hidden="1">
      <c r="A637" s="110" t="str">
        <v>3702.TW</v>
      </c>
      <c r="B637" s="110">
        <v>5.34</v>
      </c>
      <c r="C637" s="110">
        <v>0.27400000000000002</v>
      </c>
      <c r="D637" s="110">
        <v>15.310345</v>
      </c>
      <c r="E637" s="110">
        <v>0.108780004</v>
      </c>
      <c r="F637" s="110">
        <v>2.3519999999999999E-2</v>
      </c>
      <c r="G637" s="110">
        <v>3.7449999999999997E-2</v>
      </c>
      <c r="H637" s="110">
        <v>1.788E-2</v>
      </c>
      <c r="I637" s="110">
        <v>16.629213</v>
      </c>
      <c r="J637" s="110">
        <v>1.6852334</v>
      </c>
      <c r="K637" s="110">
        <v>422.28399999999999</v>
      </c>
      <c r="L637" s="110">
        <v>0</v>
      </c>
      <c r="M637" s="110">
        <v>0</v>
      </c>
      <c r="N637" s="110">
        <v>0</v>
      </c>
      <c r="O637" s="110">
        <v>0</v>
      </c>
      <c r="P637" s="110">
        <v>0</v>
      </c>
      <c r="Q637" s="110">
        <v>0</v>
      </c>
      <c r="R637" s="110">
        <v>0</v>
      </c>
      <c r="S637" s="110">
        <v>0</v>
      </c>
      <c r="T637" s="110">
        <v>0</v>
      </c>
      <c r="U637" s="110">
        <v>0</v>
      </c>
      <c r="V637" s="110">
        <v>0</v>
      </c>
      <c r="W637" s="110">
        <v>0</v>
      </c>
    </row>
    <row r="638" spans="1:23" hidden="1">
      <c r="A638" s="110" t="str">
        <v>3703.TW</v>
      </c>
      <c r="B638" s="110">
        <v>1.94</v>
      </c>
      <c r="C638" s="110">
        <v>0.497</v>
      </c>
      <c r="D638" s="110">
        <v>11.913793</v>
      </c>
      <c r="E638" s="110">
        <v>4.4229999999999998E-2</v>
      </c>
      <c r="F638" s="110">
        <v>1.77E-2</v>
      </c>
      <c r="G638" s="110">
        <v>0.13969999999999999</v>
      </c>
      <c r="H638" s="110">
        <v>6.8110000000000004E-2</v>
      </c>
      <c r="I638" s="110">
        <v>17.809277000000002</v>
      </c>
      <c r="J638" s="110">
        <v>1.0398482</v>
      </c>
      <c r="K638" s="110">
        <v>37.18</v>
      </c>
      <c r="L638" s="110">
        <v>0</v>
      </c>
      <c r="M638" s="110">
        <v>0</v>
      </c>
      <c r="N638" s="110">
        <v>0</v>
      </c>
      <c r="O638" s="110">
        <v>0</v>
      </c>
      <c r="P638" s="110">
        <v>0</v>
      </c>
      <c r="Q638" s="110">
        <v>0</v>
      </c>
      <c r="R638" s="110">
        <v>0</v>
      </c>
      <c r="S638" s="110">
        <v>0</v>
      </c>
      <c r="T638" s="110">
        <v>0</v>
      </c>
      <c r="U638" s="110">
        <v>0</v>
      </c>
      <c r="V638" s="110">
        <v>0</v>
      </c>
      <c r="W638" s="110">
        <v>0</v>
      </c>
    </row>
    <row r="639" spans="1:23" hidden="1">
      <c r="A639" s="110" t="str">
        <v>3704.TW</v>
      </c>
      <c r="B639" s="110">
        <v>2.29</v>
      </c>
      <c r="C639" s="110">
        <v>1.1559999999999999</v>
      </c>
      <c r="D639" s="110">
        <v>8.613963</v>
      </c>
      <c r="E639" s="110">
        <v>0.12831001</v>
      </c>
      <c r="F639" s="110">
        <v>3.295E-2</v>
      </c>
      <c r="G639" s="110">
        <v>0.21984999999999999</v>
      </c>
      <c r="H639" s="110">
        <v>3.7199999999999997E-2</v>
      </c>
      <c r="I639" s="110">
        <v>18.318777000000001</v>
      </c>
      <c r="J639" s="110">
        <v>1.5459168999999999</v>
      </c>
      <c r="K639" s="110">
        <v>76.460999999999999</v>
      </c>
      <c r="L639" s="110">
        <v>0</v>
      </c>
      <c r="M639" s="110">
        <v>0</v>
      </c>
      <c r="N639" s="110">
        <v>0</v>
      </c>
      <c r="O639" s="110">
        <v>0</v>
      </c>
      <c r="P639" s="110">
        <v>0</v>
      </c>
      <c r="Q639" s="110">
        <v>0</v>
      </c>
      <c r="R639" s="110">
        <v>0</v>
      </c>
      <c r="S639" s="110">
        <v>0</v>
      </c>
      <c r="T639" s="110">
        <v>0</v>
      </c>
      <c r="U639" s="110">
        <v>0</v>
      </c>
      <c r="V639" s="110">
        <v>0</v>
      </c>
      <c r="W639" s="110">
        <v>0</v>
      </c>
    </row>
    <row r="640" spans="1:23" hidden="1">
      <c r="A640" s="110" t="str">
        <v>3705.TW</v>
      </c>
      <c r="B640" s="110">
        <v>3.46</v>
      </c>
      <c r="C640" s="110">
        <v>4.5999999999999999E-2</v>
      </c>
      <c r="D640" s="110">
        <v>0</v>
      </c>
      <c r="E640" s="110">
        <v>0.11156000000000001</v>
      </c>
      <c r="F640" s="110">
        <v>4.9730000000000003E-2</v>
      </c>
      <c r="G640" s="110">
        <v>0.42363998000000003</v>
      </c>
      <c r="H640" s="110">
        <v>0.14532999999999999</v>
      </c>
      <c r="I640" s="110">
        <v>15.433526000000001</v>
      </c>
      <c r="J640" s="110">
        <v>1.9371691</v>
      </c>
      <c r="K640" s="110">
        <v>26.385000000000002</v>
      </c>
      <c r="L640" s="110">
        <v>0</v>
      </c>
      <c r="M640" s="110">
        <v>0</v>
      </c>
      <c r="N640" s="110">
        <v>0</v>
      </c>
      <c r="O640" s="110">
        <v>0</v>
      </c>
      <c r="P640" s="110">
        <v>0</v>
      </c>
      <c r="Q640" s="110">
        <v>0</v>
      </c>
      <c r="R640" s="110">
        <v>0</v>
      </c>
      <c r="S640" s="110">
        <v>0</v>
      </c>
      <c r="T640" s="110">
        <v>0</v>
      </c>
      <c r="U640" s="110">
        <v>0</v>
      </c>
      <c r="V640" s="110">
        <v>0</v>
      </c>
      <c r="W640" s="110">
        <v>0</v>
      </c>
    </row>
    <row r="641" spans="1:23" hidden="1">
      <c r="A641" s="110" t="str">
        <v>3706.TW</v>
      </c>
      <c r="B641" s="110">
        <v>1.91</v>
      </c>
      <c r="C641" s="110">
        <v>0</v>
      </c>
      <c r="D641" s="110">
        <v>25.718084000000001</v>
      </c>
      <c r="E641" s="110">
        <v>3.9359999999999999E-2</v>
      </c>
      <c r="F641" s="110">
        <v>1.8000001E-3</v>
      </c>
      <c r="G641" s="110">
        <v>0.12955</v>
      </c>
      <c r="H641" s="110">
        <v>5.7000000000000002E-3</v>
      </c>
      <c r="I641" s="110">
        <v>25.314136999999999</v>
      </c>
      <c r="J641" s="110">
        <v>0.98528694999999999</v>
      </c>
      <c r="K641" s="110">
        <v>30.126000000000001</v>
      </c>
      <c r="L641" s="110">
        <v>0</v>
      </c>
      <c r="M641" s="110">
        <v>0</v>
      </c>
      <c r="N641" s="110">
        <v>0</v>
      </c>
      <c r="O641" s="110">
        <v>0</v>
      </c>
      <c r="P641" s="110">
        <v>0</v>
      </c>
      <c r="Q641" s="110">
        <v>0</v>
      </c>
      <c r="R641" s="110">
        <v>0</v>
      </c>
      <c r="S641" s="110">
        <v>0</v>
      </c>
      <c r="T641" s="110">
        <v>0</v>
      </c>
      <c r="U641" s="110">
        <v>0</v>
      </c>
      <c r="V641" s="110">
        <v>0</v>
      </c>
      <c r="W641" s="110">
        <v>0</v>
      </c>
    </row>
    <row r="642" spans="1:23" hidden="1">
      <c r="A642" s="110" t="str">
        <v>3708.TW</v>
      </c>
      <c r="B642" s="110">
        <v>11.53</v>
      </c>
      <c r="C642" s="110">
        <v>0.75800000000000001</v>
      </c>
      <c r="D642" s="110">
        <v>26.725838</v>
      </c>
      <c r="E642" s="110">
        <v>0.15434</v>
      </c>
      <c r="F642" s="110">
        <v>1.035E-2</v>
      </c>
      <c r="G642" s="110">
        <v>0.18293999999999999</v>
      </c>
      <c r="H642" s="110">
        <v>3.338E-2</v>
      </c>
      <c r="I642" s="110">
        <v>11.751951999999999</v>
      </c>
      <c r="J642" s="110">
        <v>1.801215</v>
      </c>
      <c r="K642" s="110">
        <v>74.75</v>
      </c>
      <c r="L642" s="110">
        <v>0</v>
      </c>
      <c r="M642" s="110">
        <v>0</v>
      </c>
      <c r="N642" s="110">
        <v>0</v>
      </c>
      <c r="O642" s="110">
        <v>0</v>
      </c>
      <c r="P642" s="110">
        <v>0</v>
      </c>
      <c r="Q642" s="110">
        <v>0</v>
      </c>
      <c r="R642" s="110">
        <v>0</v>
      </c>
      <c r="S642" s="110">
        <v>0</v>
      </c>
      <c r="T642" s="110">
        <v>0</v>
      </c>
      <c r="U642" s="110">
        <v>0</v>
      </c>
      <c r="V642" s="110">
        <v>0</v>
      </c>
      <c r="W642" s="110">
        <v>0</v>
      </c>
    </row>
    <row r="643" spans="1:23" hidden="1">
      <c r="A643" s="110" t="str">
        <v>3711.TW</v>
      </c>
      <c r="B643" s="110">
        <v>8.0299999999999994</v>
      </c>
      <c r="C643" s="110">
        <v>1.093</v>
      </c>
      <c r="D643" s="110">
        <v>11.217510000000001</v>
      </c>
      <c r="E643" s="110">
        <v>0.111049995</v>
      </c>
      <c r="F643" s="110">
        <v>3.6989998000000003E-2</v>
      </c>
      <c r="G643" s="110">
        <v>0.15978000000000001</v>
      </c>
      <c r="H643" s="110">
        <v>5.6660000000000002E-2</v>
      </c>
      <c r="I643" s="110">
        <v>20.423411999999999</v>
      </c>
      <c r="J643" s="110">
        <v>2.4346793</v>
      </c>
      <c r="K643" s="110">
        <v>135.71600000000001</v>
      </c>
      <c r="L643" s="110">
        <v>0</v>
      </c>
      <c r="M643" s="110">
        <v>0</v>
      </c>
      <c r="N643" s="110">
        <v>0</v>
      </c>
      <c r="O643" s="110">
        <v>0</v>
      </c>
      <c r="P643" s="110">
        <v>0</v>
      </c>
      <c r="Q643" s="110">
        <v>0</v>
      </c>
      <c r="R643" s="110">
        <v>0</v>
      </c>
      <c r="S643" s="110">
        <v>0</v>
      </c>
      <c r="T643" s="110">
        <v>0</v>
      </c>
      <c r="U643" s="110">
        <v>0</v>
      </c>
      <c r="V643" s="110">
        <v>0</v>
      </c>
      <c r="W643" s="110">
        <v>0</v>
      </c>
    </row>
    <row r="644" spans="1:23" hidden="1">
      <c r="A644" s="110" t="str">
        <v>3712.TW</v>
      </c>
      <c r="B644" s="110">
        <v>3.07</v>
      </c>
      <c r="C644" s="110">
        <v>1.2649999999999999</v>
      </c>
      <c r="D644" s="110">
        <v>0</v>
      </c>
      <c r="E644" s="110">
        <v>3.8870000000000002E-2</v>
      </c>
      <c r="F644" s="110">
        <v>1.171E-2</v>
      </c>
      <c r="G644" s="110">
        <v>0.12881999999999999</v>
      </c>
      <c r="H644" s="110">
        <v>6.3109999999999999E-2</v>
      </c>
      <c r="I644" s="110">
        <v>16.319217999999999</v>
      </c>
      <c r="J644" s="110">
        <v>1.5750259</v>
      </c>
      <c r="K644" s="110">
        <v>57.332000000000001</v>
      </c>
      <c r="L644" s="110">
        <v>0</v>
      </c>
      <c r="M644" s="110">
        <v>0</v>
      </c>
      <c r="N644" s="110">
        <v>0</v>
      </c>
      <c r="O644" s="110">
        <v>0</v>
      </c>
      <c r="P644" s="110">
        <v>0</v>
      </c>
      <c r="Q644" s="110">
        <v>0</v>
      </c>
      <c r="R644" s="110">
        <v>0</v>
      </c>
      <c r="S644" s="110">
        <v>0</v>
      </c>
      <c r="T644" s="110">
        <v>0</v>
      </c>
      <c r="U644" s="110">
        <v>0</v>
      </c>
      <c r="V644" s="110">
        <v>0</v>
      </c>
      <c r="W644" s="110">
        <v>0</v>
      </c>
    </row>
    <row r="645" spans="1:23" hidden="1">
      <c r="A645" s="110" t="str">
        <v>3714.TW</v>
      </c>
      <c r="B645" s="110">
        <v>-7.99</v>
      </c>
      <c r="C645" s="110">
        <v>1.0669999999999999</v>
      </c>
      <c r="D645" s="110">
        <v>-605.00005999999996</v>
      </c>
      <c r="E645" s="110">
        <v>-0.12567</v>
      </c>
      <c r="F645" s="110">
        <v>-2.9509998999999999E-2</v>
      </c>
      <c r="G645" s="110">
        <v>8.4230005999999996E-2</v>
      </c>
      <c r="H645" s="110">
        <v>-9.3450000000000005E-2</v>
      </c>
      <c r="I645" s="110">
        <v>0</v>
      </c>
      <c r="J645" s="110">
        <v>0.7801922</v>
      </c>
      <c r="K645" s="110">
        <v>30.812999999999999</v>
      </c>
      <c r="L645" s="110">
        <v>0</v>
      </c>
      <c r="M645" s="110">
        <v>0</v>
      </c>
      <c r="N645" s="110">
        <v>0</v>
      </c>
      <c r="O645" s="110">
        <v>0</v>
      </c>
      <c r="P645" s="110">
        <v>0</v>
      </c>
      <c r="Q645" s="110">
        <v>0</v>
      </c>
      <c r="R645" s="110">
        <v>0</v>
      </c>
      <c r="S645" s="110">
        <v>0</v>
      </c>
      <c r="T645" s="110">
        <v>0</v>
      </c>
      <c r="U645" s="110">
        <v>0</v>
      </c>
      <c r="V645" s="110">
        <v>0</v>
      </c>
      <c r="W645" s="110">
        <v>0</v>
      </c>
    </row>
    <row r="646" spans="1:23" hidden="1">
      <c r="A646" s="110" t="str">
        <v>3715.TW</v>
      </c>
      <c r="B646" s="110">
        <v>4.29</v>
      </c>
      <c r="C646" s="110">
        <v>0</v>
      </c>
      <c r="D646" s="110">
        <v>12.7530365</v>
      </c>
      <c r="E646" s="110">
        <v>0.12894</v>
      </c>
      <c r="F646" s="110">
        <v>4.0849999999999997E-2</v>
      </c>
      <c r="G646" s="110">
        <v>0.23451</v>
      </c>
      <c r="H646" s="110">
        <v>6.1279997000000003E-2</v>
      </c>
      <c r="I646" s="110">
        <v>14.685314999999999</v>
      </c>
      <c r="J646" s="110">
        <v>2.6009411999999998</v>
      </c>
      <c r="K646" s="110">
        <v>54.670999999999999</v>
      </c>
      <c r="L646" s="110">
        <v>0</v>
      </c>
      <c r="M646" s="110">
        <v>0</v>
      </c>
      <c r="N646" s="110">
        <v>0</v>
      </c>
      <c r="O646" s="110">
        <v>0</v>
      </c>
      <c r="P646" s="110">
        <v>0</v>
      </c>
      <c r="Q646" s="110">
        <v>0</v>
      </c>
      <c r="R646" s="110">
        <v>0</v>
      </c>
      <c r="S646" s="110">
        <v>0</v>
      </c>
      <c r="T646" s="110">
        <v>0</v>
      </c>
      <c r="U646" s="110">
        <v>0</v>
      </c>
      <c r="V646" s="110">
        <v>0</v>
      </c>
      <c r="W646" s="110">
        <v>0</v>
      </c>
    </row>
    <row r="647" spans="1:23" hidden="1">
      <c r="A647" s="110" t="str">
        <v>4104.TW</v>
      </c>
      <c r="B647" s="110">
        <v>4.68</v>
      </c>
      <c r="C647" s="110">
        <v>0.10299999999999999</v>
      </c>
      <c r="D647" s="110">
        <v>0</v>
      </c>
      <c r="E647" s="110">
        <v>8.7019995000000003E-2</v>
      </c>
      <c r="F647" s="110">
        <v>2.5420000000000002E-2</v>
      </c>
      <c r="G647" s="110">
        <v>0.20280000000000001</v>
      </c>
      <c r="H647" s="110">
        <v>8.8999993999999999E-2</v>
      </c>
      <c r="I647" s="110">
        <v>19.273503999999999</v>
      </c>
      <c r="J647" s="110">
        <v>1.6296885000000001</v>
      </c>
      <c r="K647" s="110">
        <v>52.908000000000001</v>
      </c>
      <c r="L647" s="110">
        <v>0</v>
      </c>
      <c r="M647" s="110">
        <v>0</v>
      </c>
      <c r="N647" s="110">
        <v>0</v>
      </c>
      <c r="O647" s="110">
        <v>0</v>
      </c>
      <c r="P647" s="110">
        <v>0</v>
      </c>
      <c r="Q647" s="110">
        <v>0</v>
      </c>
      <c r="R647" s="110">
        <v>0</v>
      </c>
      <c r="S647" s="110">
        <v>0</v>
      </c>
      <c r="T647" s="110">
        <v>0</v>
      </c>
      <c r="U647" s="110">
        <v>0</v>
      </c>
      <c r="V647" s="110">
        <v>0</v>
      </c>
      <c r="W647" s="110">
        <v>0</v>
      </c>
    </row>
    <row r="648" spans="1:23" hidden="1">
      <c r="A648" s="110" t="str">
        <v>4106.TW</v>
      </c>
      <c r="B648" s="110">
        <v>1.39</v>
      </c>
      <c r="C648" s="110">
        <v>0</v>
      </c>
      <c r="D648" s="110">
        <v>17.6875</v>
      </c>
      <c r="E648" s="110">
        <v>6.1290003000000003E-2</v>
      </c>
      <c r="F648" s="110">
        <v>3.6150000000000002E-2</v>
      </c>
      <c r="G648" s="110">
        <v>0.43230000000000002</v>
      </c>
      <c r="H648" s="110">
        <v>7.5329999999999994E-2</v>
      </c>
      <c r="I648" s="110">
        <v>20.359712999999999</v>
      </c>
      <c r="J648" s="110">
        <v>1.2145923000000001</v>
      </c>
      <c r="K648" s="110">
        <v>25.797000000000001</v>
      </c>
      <c r="L648" s="110">
        <v>0</v>
      </c>
      <c r="M648" s="110">
        <v>0</v>
      </c>
      <c r="N648" s="110">
        <v>0</v>
      </c>
      <c r="O648" s="110">
        <v>0</v>
      </c>
      <c r="P648" s="110">
        <v>0</v>
      </c>
      <c r="Q648" s="110">
        <v>0</v>
      </c>
      <c r="R648" s="110">
        <v>0</v>
      </c>
      <c r="S648" s="110">
        <v>0</v>
      </c>
      <c r="T648" s="110">
        <v>0</v>
      </c>
      <c r="U648" s="110">
        <v>0</v>
      </c>
      <c r="V648" s="110">
        <v>0</v>
      </c>
      <c r="W648" s="110">
        <v>0</v>
      </c>
    </row>
    <row r="649" spans="1:23" hidden="1">
      <c r="A649" s="110" t="str">
        <v>4108.TW</v>
      </c>
      <c r="B649" s="110">
        <v>-0.34</v>
      </c>
      <c r="C649" s="110">
        <v>1.0069999999999999</v>
      </c>
      <c r="D649" s="110">
        <v>0</v>
      </c>
      <c r="E649" s="110">
        <v>-3.261E-2</v>
      </c>
      <c r="F649" s="110">
        <v>-3.2259999999999997E-2</v>
      </c>
      <c r="G649" s="110">
        <v>0.41629000999999999</v>
      </c>
      <c r="H649" s="110">
        <v>-0.90654999999999997</v>
      </c>
      <c r="I649" s="110">
        <v>0</v>
      </c>
      <c r="J649" s="110">
        <v>2.0303</v>
      </c>
      <c r="K649" s="110">
        <v>0.81799999999999995</v>
      </c>
      <c r="L649" s="110">
        <v>0</v>
      </c>
      <c r="M649" s="110">
        <v>0</v>
      </c>
      <c r="N649" s="110">
        <v>0</v>
      </c>
      <c r="O649" s="110">
        <v>0</v>
      </c>
      <c r="P649" s="110">
        <v>0</v>
      </c>
      <c r="Q649" s="110">
        <v>0</v>
      </c>
      <c r="R649" s="110">
        <v>0</v>
      </c>
      <c r="S649" s="110">
        <v>0</v>
      </c>
      <c r="T649" s="110">
        <v>0</v>
      </c>
      <c r="U649" s="110">
        <v>0</v>
      </c>
      <c r="V649" s="110">
        <v>0</v>
      </c>
      <c r="W649" s="110">
        <v>0</v>
      </c>
    </row>
    <row r="650" spans="1:23" hidden="1">
      <c r="A650" s="110" t="str">
        <v>4119.TW</v>
      </c>
      <c r="B650" s="110">
        <v>2.4700000000000002</v>
      </c>
      <c r="C650" s="110">
        <v>-0.156</v>
      </c>
      <c r="D650" s="110">
        <v>16.429839999999999</v>
      </c>
      <c r="E650" s="110">
        <v>6.7530000000000007E-2</v>
      </c>
      <c r="F650" s="110">
        <v>1.72E-2</v>
      </c>
      <c r="G650" s="110">
        <v>0.29093000000000002</v>
      </c>
      <c r="H650" s="110">
        <v>3.0580000999999999E-2</v>
      </c>
      <c r="I650" s="110">
        <v>37.449390000000001</v>
      </c>
      <c r="J650" s="110">
        <v>2.1675960000000001</v>
      </c>
      <c r="K650" s="110">
        <v>11.016</v>
      </c>
      <c r="L650" s="110">
        <v>0</v>
      </c>
      <c r="M650" s="110">
        <v>0</v>
      </c>
      <c r="N650" s="110">
        <v>0</v>
      </c>
      <c r="O650" s="110">
        <v>0</v>
      </c>
      <c r="P650" s="110">
        <v>0</v>
      </c>
      <c r="Q650" s="110">
        <v>0</v>
      </c>
      <c r="R650" s="110">
        <v>0</v>
      </c>
      <c r="S650" s="110">
        <v>0</v>
      </c>
      <c r="T650" s="110">
        <v>0</v>
      </c>
      <c r="U650" s="110">
        <v>0</v>
      </c>
      <c r="V650" s="110">
        <v>0</v>
      </c>
      <c r="W650" s="110">
        <v>0</v>
      </c>
    </row>
    <row r="651" spans="1:23" hidden="1">
      <c r="A651" s="110" t="str">
        <v>4133.TW</v>
      </c>
      <c r="B651" s="110">
        <v>0.98</v>
      </c>
      <c r="C651" s="110">
        <v>0.41299999999999998</v>
      </c>
      <c r="D651" s="110">
        <v>26.229507000000002</v>
      </c>
      <c r="E651" s="110">
        <v>3.388E-2</v>
      </c>
      <c r="F651" s="110">
        <v>2.1600000000000001E-2</v>
      </c>
      <c r="G651" s="110">
        <v>0.45521</v>
      </c>
      <c r="H651" s="110">
        <v>0.14706</v>
      </c>
      <c r="I651" s="110">
        <v>32.653060000000004</v>
      </c>
      <c r="J651" s="110">
        <v>1.5063785000000001</v>
      </c>
      <c r="K651" s="110">
        <v>6.3090000000000002</v>
      </c>
      <c r="L651" s="110">
        <v>0</v>
      </c>
      <c r="M651" s="110">
        <v>0</v>
      </c>
      <c r="N651" s="110">
        <v>0</v>
      </c>
      <c r="O651" s="110">
        <v>0</v>
      </c>
      <c r="P651" s="110">
        <v>0</v>
      </c>
      <c r="Q651" s="110">
        <v>0</v>
      </c>
      <c r="R651" s="110">
        <v>0</v>
      </c>
      <c r="S651" s="110">
        <v>0</v>
      </c>
      <c r="T651" s="110">
        <v>0</v>
      </c>
      <c r="U651" s="110">
        <v>0</v>
      </c>
      <c r="V651" s="110">
        <v>0</v>
      </c>
      <c r="W651" s="110">
        <v>0</v>
      </c>
    </row>
    <row r="652" spans="1:23" hidden="1">
      <c r="A652" s="110" t="str">
        <v>4137.TW</v>
      </c>
      <c r="B652" s="110">
        <v>8.85</v>
      </c>
      <c r="C652" s="110">
        <v>0</v>
      </c>
      <c r="D652" s="110">
        <v>11.09652</v>
      </c>
      <c r="E652" s="110">
        <v>0.13599</v>
      </c>
      <c r="F652" s="110">
        <v>7.8340000000000007E-2</v>
      </c>
      <c r="G652" s="110">
        <v>0.83565</v>
      </c>
      <c r="H652" s="110">
        <v>0.21125999000000001</v>
      </c>
      <c r="I652" s="110">
        <v>19.096045</v>
      </c>
      <c r="J652" s="110">
        <v>2.498891</v>
      </c>
      <c r="K652" s="110">
        <v>57.735999999999997</v>
      </c>
      <c r="L652" s="110">
        <v>0</v>
      </c>
      <c r="M652" s="110">
        <v>0</v>
      </c>
      <c r="N652" s="110">
        <v>0</v>
      </c>
      <c r="O652" s="110">
        <v>0</v>
      </c>
      <c r="P652" s="110">
        <v>0</v>
      </c>
      <c r="Q652" s="110">
        <v>0</v>
      </c>
      <c r="R652" s="110">
        <v>0</v>
      </c>
      <c r="S652" s="110">
        <v>0</v>
      </c>
      <c r="T652" s="110">
        <v>0</v>
      </c>
      <c r="U652" s="110">
        <v>0</v>
      </c>
      <c r="V652" s="110">
        <v>0</v>
      </c>
      <c r="W652" s="110">
        <v>0</v>
      </c>
    </row>
    <row r="653" spans="1:23" hidden="1">
      <c r="A653" s="110" t="str">
        <v>4142.TW</v>
      </c>
      <c r="B653" s="110">
        <v>-1.37</v>
      </c>
      <c r="C653" s="110">
        <v>0</v>
      </c>
      <c r="D653" s="110">
        <v>8.2100589999999993</v>
      </c>
      <c r="E653" s="110">
        <v>-0.11803000399999999</v>
      </c>
      <c r="F653" s="110">
        <v>-4.4560000000000002E-2</v>
      </c>
      <c r="G653" s="110">
        <v>0.24138999999999999</v>
      </c>
      <c r="H653" s="110">
        <v>-4.4527299999999999</v>
      </c>
      <c r="I653" s="110">
        <v>0</v>
      </c>
      <c r="J653" s="110">
        <v>2.1872783</v>
      </c>
      <c r="K653" s="110">
        <v>3.9460000000000002</v>
      </c>
      <c r="L653" s="110">
        <v>0</v>
      </c>
      <c r="M653" s="110">
        <v>0</v>
      </c>
      <c r="N653" s="110">
        <v>0</v>
      </c>
      <c r="O653" s="110">
        <v>0</v>
      </c>
      <c r="P653" s="110">
        <v>0</v>
      </c>
      <c r="Q653" s="110">
        <v>0</v>
      </c>
      <c r="R653" s="110">
        <v>0</v>
      </c>
      <c r="S653" s="110">
        <v>0</v>
      </c>
      <c r="T653" s="110">
        <v>0</v>
      </c>
      <c r="U653" s="110">
        <v>0</v>
      </c>
      <c r="V653" s="110">
        <v>0</v>
      </c>
      <c r="W653" s="110">
        <v>0</v>
      </c>
    </row>
    <row r="654" spans="1:23" hidden="1">
      <c r="A654" s="110" t="str">
        <v>4148.TW</v>
      </c>
      <c r="B654" s="110">
        <v>1.84</v>
      </c>
      <c r="C654" s="110">
        <v>0.90100000000000002</v>
      </c>
      <c r="D654" s="110">
        <v>9.8619330000000005</v>
      </c>
      <c r="E654" s="110">
        <v>6.6689999999999999E-2</v>
      </c>
      <c r="F654" s="110">
        <v>3.049E-2</v>
      </c>
      <c r="G654" s="110">
        <v>0.20802000000000001</v>
      </c>
      <c r="H654" s="110">
        <v>6.8210000000000007E-2</v>
      </c>
      <c r="I654" s="110">
        <v>27.173912000000001</v>
      </c>
      <c r="J654" s="110">
        <v>1.4202527</v>
      </c>
      <c r="K654" s="110">
        <v>44.142000000000003</v>
      </c>
      <c r="L654" s="110">
        <v>0</v>
      </c>
      <c r="M654" s="110">
        <v>0</v>
      </c>
      <c r="N654" s="110">
        <v>0</v>
      </c>
      <c r="O654" s="110">
        <v>0</v>
      </c>
      <c r="P654" s="110">
        <v>0</v>
      </c>
      <c r="Q654" s="110">
        <v>0</v>
      </c>
      <c r="R654" s="110">
        <v>0</v>
      </c>
      <c r="S654" s="110">
        <v>0</v>
      </c>
      <c r="T654" s="110">
        <v>0</v>
      </c>
      <c r="U654" s="110">
        <v>0</v>
      </c>
      <c r="V654" s="110">
        <v>0</v>
      </c>
      <c r="W654" s="110">
        <v>0</v>
      </c>
    </row>
    <row r="655" spans="1:23" hidden="1">
      <c r="A655" s="110" t="str">
        <v>4155.TW</v>
      </c>
      <c r="B655" s="110">
        <v>0.11</v>
      </c>
      <c r="C655" s="110">
        <v>0.32900000000000001</v>
      </c>
      <c r="D655" s="110">
        <v>0</v>
      </c>
      <c r="E655" s="110">
        <v>-7.5000000000000002E-4</v>
      </c>
      <c r="F655" s="110">
        <v>-2.4599999999999999E-3</v>
      </c>
      <c r="G655" s="110">
        <v>0.16517000000000001</v>
      </c>
      <c r="H655" s="110">
        <v>-4.7649999999999998E-2</v>
      </c>
      <c r="I655" s="110">
        <v>234.54545999999999</v>
      </c>
      <c r="J655" s="110">
        <v>1.5683889</v>
      </c>
      <c r="K655" s="110">
        <v>9.2949999999999999</v>
      </c>
      <c r="L655" s="110">
        <v>0</v>
      </c>
      <c r="M655" s="110">
        <v>0</v>
      </c>
      <c r="N655" s="110">
        <v>0</v>
      </c>
      <c r="O655" s="110">
        <v>0</v>
      </c>
      <c r="P655" s="110">
        <v>0</v>
      </c>
      <c r="Q655" s="110">
        <v>0</v>
      </c>
      <c r="R655" s="110">
        <v>0</v>
      </c>
      <c r="S655" s="110">
        <v>0</v>
      </c>
      <c r="T655" s="110">
        <v>0</v>
      </c>
      <c r="U655" s="110">
        <v>0</v>
      </c>
      <c r="V655" s="110">
        <v>0</v>
      </c>
      <c r="W655" s="110">
        <v>0</v>
      </c>
    </row>
    <row r="656" spans="1:23" hidden="1">
      <c r="A656" s="110" t="str">
        <v>4164.TW</v>
      </c>
      <c r="B656" s="110">
        <v>1.85</v>
      </c>
      <c r="C656" s="110">
        <v>0</v>
      </c>
      <c r="D656" s="110">
        <v>14.741142999999999</v>
      </c>
      <c r="E656" s="110">
        <v>5.3350000000000002E-2</v>
      </c>
      <c r="F656" s="110">
        <v>2.3820000000000001E-2</v>
      </c>
      <c r="G656" s="110">
        <v>0.26369999999999999</v>
      </c>
      <c r="H656" s="110">
        <v>3.0949999999999998E-2</v>
      </c>
      <c r="I656" s="110">
        <v>29.243241999999999</v>
      </c>
      <c r="J656" s="110">
        <v>1.9884588000000001</v>
      </c>
      <c r="K656" s="110">
        <v>20.678000000000001</v>
      </c>
      <c r="L656" s="110">
        <v>0</v>
      </c>
      <c r="M656" s="110">
        <v>0</v>
      </c>
      <c r="N656" s="110">
        <v>0</v>
      </c>
      <c r="O656" s="110">
        <v>0</v>
      </c>
      <c r="P656" s="110">
        <v>0</v>
      </c>
      <c r="Q656" s="110">
        <v>0</v>
      </c>
      <c r="R656" s="110">
        <v>0</v>
      </c>
      <c r="S656" s="110">
        <v>0</v>
      </c>
      <c r="T656" s="110">
        <v>0</v>
      </c>
      <c r="U656" s="110">
        <v>0</v>
      </c>
      <c r="V656" s="110">
        <v>0</v>
      </c>
      <c r="W656" s="110">
        <v>0</v>
      </c>
    </row>
    <row r="657" spans="1:23" hidden="1">
      <c r="A657" s="110" t="str">
        <v>4190.TW</v>
      </c>
      <c r="B657" s="110">
        <v>-1.62</v>
      </c>
      <c r="C657" s="110">
        <v>0.5</v>
      </c>
      <c r="D657" s="110">
        <v>35.444443</v>
      </c>
      <c r="E657" s="110">
        <v>-4.7629999999999999E-2</v>
      </c>
      <c r="F657" s="110">
        <v>-4.7600000000000003E-3</v>
      </c>
      <c r="G657" s="110">
        <v>0.66308</v>
      </c>
      <c r="H657" s="110">
        <v>-0.12279</v>
      </c>
      <c r="I657" s="110">
        <v>0</v>
      </c>
      <c r="J657" s="110">
        <v>1.5001409999999999</v>
      </c>
      <c r="K657" s="110">
        <v>45.884</v>
      </c>
      <c r="L657" s="110">
        <v>0</v>
      </c>
      <c r="M657" s="110">
        <v>0</v>
      </c>
      <c r="N657" s="110">
        <v>0</v>
      </c>
      <c r="O657" s="110">
        <v>0</v>
      </c>
      <c r="P657" s="110">
        <v>0</v>
      </c>
      <c r="Q657" s="110">
        <v>0</v>
      </c>
      <c r="R657" s="110">
        <v>0</v>
      </c>
      <c r="S657" s="110">
        <v>0</v>
      </c>
      <c r="T657" s="110">
        <v>0</v>
      </c>
      <c r="U657" s="110">
        <v>0</v>
      </c>
      <c r="V657" s="110">
        <v>0</v>
      </c>
      <c r="W657" s="110">
        <v>0</v>
      </c>
    </row>
    <row r="658" spans="1:23" hidden="1">
      <c r="A658" s="110" t="str">
        <v>4306.TW</v>
      </c>
      <c r="B658" s="110">
        <v>1.37</v>
      </c>
      <c r="C658" s="110">
        <v>0.66200000000000003</v>
      </c>
      <c r="D658" s="110">
        <v>0</v>
      </c>
      <c r="E658" s="110">
        <v>6.9759995000000005E-2</v>
      </c>
      <c r="F658" s="110">
        <v>1.3860000000000001E-2</v>
      </c>
      <c r="G658" s="110">
        <v>0.16472999999999999</v>
      </c>
      <c r="H658" s="110">
        <v>4.9250003000000001E-2</v>
      </c>
      <c r="I658" s="110">
        <v>14.708029</v>
      </c>
      <c r="J658" s="110">
        <v>1.0594110000000001</v>
      </c>
      <c r="K658" s="110">
        <v>21.376000000000001</v>
      </c>
      <c r="L658" s="110">
        <v>0</v>
      </c>
      <c r="M658" s="110">
        <v>0</v>
      </c>
      <c r="N658" s="110">
        <v>0</v>
      </c>
      <c r="O658" s="110">
        <v>0</v>
      </c>
      <c r="P658" s="110">
        <v>0</v>
      </c>
      <c r="Q658" s="110">
        <v>0</v>
      </c>
      <c r="R658" s="110">
        <v>0</v>
      </c>
      <c r="S658" s="110">
        <v>0</v>
      </c>
      <c r="T658" s="110">
        <v>0</v>
      </c>
      <c r="U658" s="110">
        <v>0</v>
      </c>
      <c r="V658" s="110">
        <v>0</v>
      </c>
      <c r="W658" s="110">
        <v>0</v>
      </c>
    </row>
    <row r="659" spans="1:23" hidden="1">
      <c r="A659" s="110" t="str">
        <v>4414.TW</v>
      </c>
      <c r="B659" s="110">
        <v>-0.18</v>
      </c>
      <c r="C659" s="110">
        <v>0.70299999999999996</v>
      </c>
      <c r="D659" s="110">
        <v>1.7074468</v>
      </c>
      <c r="E659" s="110">
        <v>-0.12701999999999999</v>
      </c>
      <c r="F659" s="110">
        <v>-9.4999999999999998E-3</v>
      </c>
      <c r="G659" s="110">
        <v>0.16410999000000001</v>
      </c>
      <c r="H659" s="110">
        <v>7.1209999999999996E-2</v>
      </c>
      <c r="I659" s="110">
        <v>0</v>
      </c>
      <c r="J659" s="110">
        <v>0.73539524999999994</v>
      </c>
      <c r="K659" s="110">
        <v>16.172999999999998</v>
      </c>
      <c r="L659" s="110">
        <v>0</v>
      </c>
      <c r="M659" s="110">
        <v>0</v>
      </c>
      <c r="N659" s="110">
        <v>0</v>
      </c>
      <c r="O659" s="110">
        <v>0</v>
      </c>
      <c r="P659" s="110">
        <v>0</v>
      </c>
      <c r="Q659" s="110">
        <v>0</v>
      </c>
      <c r="R659" s="110">
        <v>0</v>
      </c>
      <c r="S659" s="110">
        <v>0</v>
      </c>
      <c r="T659" s="110">
        <v>0</v>
      </c>
      <c r="U659" s="110">
        <v>0</v>
      </c>
      <c r="V659" s="110">
        <v>0</v>
      </c>
      <c r="W659" s="110">
        <v>0</v>
      </c>
    </row>
    <row r="660" spans="1:23" hidden="1">
      <c r="A660" s="110" t="str">
        <v>4426.TW</v>
      </c>
      <c r="B660" s="110">
        <v>-0.3</v>
      </c>
      <c r="C660" s="110">
        <v>0</v>
      </c>
      <c r="D660" s="110">
        <v>0</v>
      </c>
      <c r="E660" s="110">
        <v>-1.9279999999999999E-2</v>
      </c>
      <c r="F660" s="110">
        <v>-1.0959999999999999E-2</v>
      </c>
      <c r="G660" s="110">
        <v>0.13982000999999999</v>
      </c>
      <c r="H660" s="110">
        <v>-0.12142</v>
      </c>
      <c r="I660" s="110">
        <v>0</v>
      </c>
      <c r="J660" s="110">
        <v>1.1042546</v>
      </c>
      <c r="K660" s="110">
        <v>7.4829999999999997</v>
      </c>
      <c r="L660" s="110">
        <v>0</v>
      </c>
      <c r="M660" s="110">
        <v>0</v>
      </c>
      <c r="N660" s="110">
        <v>0</v>
      </c>
      <c r="O660" s="110">
        <v>0</v>
      </c>
      <c r="P660" s="110">
        <v>0</v>
      </c>
      <c r="Q660" s="110">
        <v>0</v>
      </c>
      <c r="R660" s="110">
        <v>0</v>
      </c>
      <c r="S660" s="110">
        <v>0</v>
      </c>
      <c r="T660" s="110">
        <v>0</v>
      </c>
      <c r="U660" s="110">
        <v>0</v>
      </c>
      <c r="V660" s="110">
        <v>0</v>
      </c>
      <c r="W660" s="110">
        <v>0</v>
      </c>
    </row>
    <row r="661" spans="1:23" hidden="1">
      <c r="A661" s="110" t="str">
        <v>4438.TW</v>
      </c>
      <c r="B661" s="110">
        <v>5.92</v>
      </c>
      <c r="C661" s="110">
        <v>0.34499999999999997</v>
      </c>
      <c r="D661" s="110">
        <v>9.5708160000000007</v>
      </c>
      <c r="E661" s="110">
        <v>9.1770000000000004E-2</v>
      </c>
      <c r="F661" s="110">
        <v>3.5799999999999998E-2</v>
      </c>
      <c r="G661" s="110">
        <v>0.15018999999999999</v>
      </c>
      <c r="H661" s="110">
        <v>-5.0279997E-2</v>
      </c>
      <c r="I661" s="110">
        <v>18.83446</v>
      </c>
      <c r="J661" s="110">
        <v>1.4634849999999999</v>
      </c>
      <c r="K661" s="110">
        <v>160.047</v>
      </c>
      <c r="L661" s="110">
        <v>0</v>
      </c>
      <c r="M661" s="110">
        <v>0</v>
      </c>
      <c r="N661" s="110">
        <v>0</v>
      </c>
      <c r="O661" s="110">
        <v>0</v>
      </c>
      <c r="P661" s="110">
        <v>0</v>
      </c>
      <c r="Q661" s="110">
        <v>0</v>
      </c>
      <c r="R661" s="110">
        <v>0</v>
      </c>
      <c r="S661" s="110">
        <v>0</v>
      </c>
      <c r="T661" s="110">
        <v>0</v>
      </c>
      <c r="U661" s="110">
        <v>0</v>
      </c>
      <c r="V661" s="110">
        <v>0</v>
      </c>
      <c r="W661" s="110">
        <v>0</v>
      </c>
    </row>
    <row r="662" spans="1:23" hidden="1">
      <c r="A662" s="110" t="str">
        <v>4439.TW</v>
      </c>
      <c r="B662" s="110">
        <v>8.1999999999999993</v>
      </c>
      <c r="C662" s="110">
        <v>0.59499999999999997</v>
      </c>
      <c r="D662" s="110">
        <v>10.278579000000001</v>
      </c>
      <c r="E662" s="110">
        <v>9.6290000000000001E-2</v>
      </c>
      <c r="F662" s="110">
        <v>4.9500000000000002E-2</v>
      </c>
      <c r="G662" s="110">
        <v>0.21879000000000001</v>
      </c>
      <c r="H662" s="110">
        <v>7.5420000000000001E-2</v>
      </c>
      <c r="I662" s="110">
        <v>13.048780000000001</v>
      </c>
      <c r="J662" s="110">
        <v>1.2243264</v>
      </c>
      <c r="K662" s="110">
        <v>135.48699999999999</v>
      </c>
      <c r="L662" s="110">
        <v>0</v>
      </c>
      <c r="M662" s="110">
        <v>0</v>
      </c>
      <c r="N662" s="110">
        <v>0</v>
      </c>
      <c r="O662" s="110">
        <v>0</v>
      </c>
      <c r="P662" s="110">
        <v>0</v>
      </c>
      <c r="Q662" s="110">
        <v>0</v>
      </c>
      <c r="R662" s="110">
        <v>0</v>
      </c>
      <c r="S662" s="110">
        <v>0</v>
      </c>
      <c r="T662" s="110">
        <v>0</v>
      </c>
      <c r="U662" s="110">
        <v>0</v>
      </c>
      <c r="V662" s="110">
        <v>0</v>
      </c>
      <c r="W662" s="110">
        <v>0</v>
      </c>
    </row>
    <row r="663" spans="1:23" hidden="1">
      <c r="A663" s="110" t="str">
        <v>4440.TW</v>
      </c>
      <c r="B663" s="110">
        <v>1.02</v>
      </c>
      <c r="C663" s="110">
        <v>0</v>
      </c>
      <c r="D663" s="110">
        <v>0</v>
      </c>
      <c r="E663" s="110">
        <v>5.0130000000000001E-2</v>
      </c>
      <c r="F663" s="110">
        <v>6.6899999999999998E-3</v>
      </c>
      <c r="G663" s="110">
        <v>8.3960000000000007E-2</v>
      </c>
      <c r="H663" s="110">
        <v>3.031E-2</v>
      </c>
      <c r="I663" s="110">
        <v>25.294117</v>
      </c>
      <c r="J663" s="110">
        <v>1.3735824000000001</v>
      </c>
      <c r="K663" s="110">
        <v>14.435</v>
      </c>
      <c r="L663" s="110">
        <v>0</v>
      </c>
      <c r="M663" s="110">
        <v>0</v>
      </c>
      <c r="N663" s="110">
        <v>0</v>
      </c>
      <c r="O663" s="110">
        <v>0</v>
      </c>
      <c r="P663" s="110">
        <v>0</v>
      </c>
      <c r="Q663" s="110">
        <v>0</v>
      </c>
      <c r="R663" s="110">
        <v>0</v>
      </c>
      <c r="S663" s="110">
        <v>0</v>
      </c>
      <c r="T663" s="110">
        <v>0</v>
      </c>
      <c r="U663" s="110">
        <v>0</v>
      </c>
      <c r="V663" s="110">
        <v>0</v>
      </c>
      <c r="W663" s="110">
        <v>0</v>
      </c>
    </row>
    <row r="664" spans="1:23" hidden="1">
      <c r="A664" s="110" t="str">
        <v>4526.TW</v>
      </c>
      <c r="B664" s="110">
        <v>-0.19</v>
      </c>
      <c r="C664" s="110">
        <v>0.84199999999999997</v>
      </c>
      <c r="D664" s="110">
        <v>17.444443</v>
      </c>
      <c r="E664" s="110">
        <v>2.2550002E-2</v>
      </c>
      <c r="F664" s="110">
        <v>-7.0899999999999999E-3</v>
      </c>
      <c r="G664" s="110">
        <v>0.20397000000000001</v>
      </c>
      <c r="H664" s="110">
        <v>-7.2680004000000006E-2</v>
      </c>
      <c r="I664" s="110">
        <v>0</v>
      </c>
      <c r="J664" s="110">
        <v>1.1779122</v>
      </c>
      <c r="K664" s="110">
        <v>29.905000000000001</v>
      </c>
      <c r="L664" s="110">
        <v>0</v>
      </c>
      <c r="M664" s="110">
        <v>0</v>
      </c>
      <c r="N664" s="110">
        <v>0</v>
      </c>
      <c r="O664" s="110">
        <v>0</v>
      </c>
      <c r="P664" s="110">
        <v>0</v>
      </c>
      <c r="Q664" s="110">
        <v>0</v>
      </c>
      <c r="R664" s="110">
        <v>0</v>
      </c>
      <c r="S664" s="110">
        <v>0</v>
      </c>
      <c r="T664" s="110">
        <v>0</v>
      </c>
      <c r="U664" s="110">
        <v>0</v>
      </c>
      <c r="V664" s="110">
        <v>0</v>
      </c>
      <c r="W664" s="110">
        <v>0</v>
      </c>
    </row>
    <row r="665" spans="1:23" hidden="1">
      <c r="A665" s="110" t="str">
        <v>4532.TW</v>
      </c>
      <c r="B665" s="110">
        <v>1.78</v>
      </c>
      <c r="C665" s="110">
        <v>0</v>
      </c>
      <c r="D665" s="110">
        <v>14.5</v>
      </c>
      <c r="E665" s="110">
        <v>8.7319999999999995E-2</v>
      </c>
      <c r="F665" s="110">
        <v>2.6440000000000002E-2</v>
      </c>
      <c r="G665" s="110">
        <v>0.14734</v>
      </c>
      <c r="H665" s="110">
        <v>6.1890002E-2</v>
      </c>
      <c r="I665" s="110">
        <v>16.292134999999998</v>
      </c>
      <c r="J665" s="110">
        <v>1.4797429</v>
      </c>
      <c r="K665" s="110">
        <v>35.648000000000003</v>
      </c>
      <c r="L665" s="110">
        <v>0</v>
      </c>
      <c r="M665" s="110">
        <v>0</v>
      </c>
      <c r="N665" s="110">
        <v>0</v>
      </c>
      <c r="O665" s="110">
        <v>0</v>
      </c>
      <c r="P665" s="110">
        <v>0</v>
      </c>
      <c r="Q665" s="110">
        <v>0</v>
      </c>
      <c r="R665" s="110">
        <v>0</v>
      </c>
      <c r="S665" s="110">
        <v>0</v>
      </c>
      <c r="T665" s="110">
        <v>0</v>
      </c>
      <c r="U665" s="110">
        <v>0</v>
      </c>
      <c r="V665" s="110">
        <v>0</v>
      </c>
      <c r="W665" s="110">
        <v>0</v>
      </c>
    </row>
    <row r="666" spans="1:23" hidden="1">
      <c r="A666" s="110" t="str">
        <v>4536.TW</v>
      </c>
      <c r="B666" s="110">
        <v>16.190000000000001</v>
      </c>
      <c r="C666" s="110">
        <v>0.58799999999999997</v>
      </c>
      <c r="D666" s="110">
        <v>13.100576</v>
      </c>
      <c r="E666" s="110">
        <v>0.17908001000000001</v>
      </c>
      <c r="F666" s="110">
        <v>7.1100003999999994E-2</v>
      </c>
      <c r="G666" s="110">
        <v>0.32707000000000003</v>
      </c>
      <c r="H666" s="110">
        <v>0.18778</v>
      </c>
      <c r="I666" s="110">
        <v>12.631252999999999</v>
      </c>
      <c r="J666" s="110">
        <v>2.3119100000000001</v>
      </c>
      <c r="K666" s="110">
        <v>102.032</v>
      </c>
      <c r="L666" s="110">
        <v>0</v>
      </c>
      <c r="M666" s="110">
        <v>0</v>
      </c>
      <c r="N666" s="110">
        <v>0</v>
      </c>
      <c r="O666" s="110">
        <v>0</v>
      </c>
      <c r="P666" s="110">
        <v>0</v>
      </c>
      <c r="Q666" s="110">
        <v>0</v>
      </c>
      <c r="R666" s="110">
        <v>0</v>
      </c>
      <c r="S666" s="110">
        <v>0</v>
      </c>
      <c r="T666" s="110">
        <v>0</v>
      </c>
      <c r="U666" s="110">
        <v>0</v>
      </c>
      <c r="V666" s="110">
        <v>0</v>
      </c>
      <c r="W666" s="110">
        <v>0</v>
      </c>
    </row>
    <row r="667" spans="1:23" hidden="1">
      <c r="A667" s="110" t="str">
        <v>4540.TW</v>
      </c>
      <c r="B667" s="110">
        <v>-3.23</v>
      </c>
      <c r="C667" s="110">
        <v>0.81799999999999995</v>
      </c>
      <c r="D667" s="110">
        <v>11.1442</v>
      </c>
      <c r="E667" s="110">
        <v>-3.0779999999999998E-2</v>
      </c>
      <c r="F667" s="110">
        <v>-5.5999999999999999E-3</v>
      </c>
      <c r="G667" s="110">
        <v>0.16261</v>
      </c>
      <c r="H667" s="110">
        <v>-0.28569</v>
      </c>
      <c r="I667" s="110">
        <v>0</v>
      </c>
      <c r="J667" s="110">
        <v>1.0378653</v>
      </c>
      <c r="K667" s="110">
        <v>27.081</v>
      </c>
      <c r="L667" s="110">
        <v>0</v>
      </c>
      <c r="M667" s="110">
        <v>0</v>
      </c>
      <c r="N667" s="110">
        <v>0</v>
      </c>
      <c r="O667" s="110">
        <v>0</v>
      </c>
      <c r="P667" s="110">
        <v>0</v>
      </c>
      <c r="Q667" s="110">
        <v>0</v>
      </c>
      <c r="R667" s="110">
        <v>0</v>
      </c>
      <c r="S667" s="110">
        <v>0</v>
      </c>
      <c r="T667" s="110">
        <v>0</v>
      </c>
      <c r="U667" s="110">
        <v>0</v>
      </c>
      <c r="V667" s="110">
        <v>0</v>
      </c>
      <c r="W667" s="110">
        <v>0</v>
      </c>
    </row>
    <row r="668" spans="1:23" hidden="1">
      <c r="A668" s="110" t="str">
        <v>4545.TW</v>
      </c>
      <c r="B668" s="110">
        <v>1.7</v>
      </c>
      <c r="C668" s="110">
        <v>0.34100000000000003</v>
      </c>
      <c r="D668" s="110">
        <v>10.862069</v>
      </c>
      <c r="E668" s="110">
        <v>4.4170000000000001E-2</v>
      </c>
      <c r="F668" s="110">
        <v>1.7239998999999999E-2</v>
      </c>
      <c r="G668" s="110">
        <v>0.18437000000000001</v>
      </c>
      <c r="H668" s="110">
        <v>-2.1229999999999999E-2</v>
      </c>
      <c r="I668" s="110">
        <v>25.941175000000001</v>
      </c>
      <c r="J668" s="110">
        <v>1.8225399</v>
      </c>
      <c r="K668" s="110">
        <v>26.95</v>
      </c>
      <c r="L668" s="110">
        <v>0</v>
      </c>
      <c r="M668" s="110">
        <v>0</v>
      </c>
      <c r="N668" s="110">
        <v>0</v>
      </c>
      <c r="O668" s="110">
        <v>0</v>
      </c>
      <c r="P668" s="110">
        <v>0</v>
      </c>
      <c r="Q668" s="110">
        <v>0</v>
      </c>
      <c r="R668" s="110">
        <v>0</v>
      </c>
      <c r="S668" s="110">
        <v>0</v>
      </c>
      <c r="T668" s="110">
        <v>0</v>
      </c>
      <c r="U668" s="110">
        <v>0</v>
      </c>
      <c r="V668" s="110">
        <v>0</v>
      </c>
      <c r="W668" s="110">
        <v>0</v>
      </c>
    </row>
    <row r="669" spans="1:23" hidden="1">
      <c r="A669" s="110" t="str">
        <v>4551.TW</v>
      </c>
      <c r="B669" s="110">
        <v>4.58</v>
      </c>
      <c r="C669" s="110">
        <v>0.871</v>
      </c>
      <c r="D669" s="110">
        <v>13.495837999999999</v>
      </c>
      <c r="E669" s="110">
        <v>6.3969999999999999E-2</v>
      </c>
      <c r="F669" s="110">
        <v>3.4389999999999997E-2</v>
      </c>
      <c r="G669" s="110">
        <v>0.21734999999999999</v>
      </c>
      <c r="H669" s="110">
        <v>0.11001000599999999</v>
      </c>
      <c r="I669" s="110">
        <v>24.781659999999999</v>
      </c>
      <c r="J669" s="110">
        <v>1.6490381000000001</v>
      </c>
      <c r="K669" s="110">
        <v>61.81</v>
      </c>
      <c r="L669" s="110">
        <v>0</v>
      </c>
      <c r="M669" s="110">
        <v>0</v>
      </c>
      <c r="N669" s="110">
        <v>0</v>
      </c>
      <c r="O669" s="110">
        <v>0</v>
      </c>
      <c r="P669" s="110">
        <v>0</v>
      </c>
      <c r="Q669" s="110">
        <v>0</v>
      </c>
      <c r="R669" s="110">
        <v>0</v>
      </c>
      <c r="S669" s="110">
        <v>0</v>
      </c>
      <c r="T669" s="110">
        <v>0</v>
      </c>
      <c r="U669" s="110">
        <v>0</v>
      </c>
      <c r="V669" s="110">
        <v>0</v>
      </c>
      <c r="W669" s="110">
        <v>0</v>
      </c>
    </row>
    <row r="670" spans="1:23" hidden="1">
      <c r="A670" s="110" t="str">
        <v>4552.TW</v>
      </c>
      <c r="B670" s="110">
        <v>3.16</v>
      </c>
      <c r="C670" s="110">
        <v>0.39</v>
      </c>
      <c r="D670" s="110">
        <v>2.9767910999999998</v>
      </c>
      <c r="E670" s="110">
        <v>6.1219999999999997E-2</v>
      </c>
      <c r="F670" s="110">
        <v>4.6880003000000003E-2</v>
      </c>
      <c r="G670" s="110">
        <v>0.22094</v>
      </c>
      <c r="H670" s="110">
        <v>7.0059999999999997E-2</v>
      </c>
      <c r="I670" s="110">
        <v>9.3354429999999997</v>
      </c>
      <c r="J670" s="110">
        <v>0.56099650000000001</v>
      </c>
      <c r="K670" s="110">
        <v>42.695999999999998</v>
      </c>
      <c r="L670" s="110">
        <v>0</v>
      </c>
      <c r="M670" s="110">
        <v>0</v>
      </c>
      <c r="N670" s="110">
        <v>0</v>
      </c>
      <c r="O670" s="110">
        <v>0</v>
      </c>
      <c r="P670" s="110">
        <v>0</v>
      </c>
      <c r="Q670" s="110">
        <v>0</v>
      </c>
      <c r="R670" s="110">
        <v>0</v>
      </c>
      <c r="S670" s="110">
        <v>0</v>
      </c>
      <c r="T670" s="110">
        <v>0</v>
      </c>
      <c r="U670" s="110">
        <v>0</v>
      </c>
      <c r="V670" s="110">
        <v>0</v>
      </c>
      <c r="W670" s="110">
        <v>0</v>
      </c>
    </row>
    <row r="671" spans="1:23" hidden="1">
      <c r="A671" s="110" t="str">
        <v>4555.TW</v>
      </c>
      <c r="B671" s="110">
        <v>-0.64</v>
      </c>
      <c r="C671" s="110">
        <v>0.19600000000000001</v>
      </c>
      <c r="D671" s="110">
        <v>18.947368999999998</v>
      </c>
      <c r="E671" s="110">
        <v>-1.14400005E-2</v>
      </c>
      <c r="F671" s="110">
        <v>-2.9199998999999998E-3</v>
      </c>
      <c r="G671" s="110">
        <v>0.27073999999999998</v>
      </c>
      <c r="H671" s="110">
        <v>-4.4880000000000003E-2</v>
      </c>
      <c r="I671" s="110">
        <v>0</v>
      </c>
      <c r="J671" s="110">
        <v>1.3395513999999999</v>
      </c>
      <c r="K671" s="110">
        <v>20</v>
      </c>
      <c r="L671" s="110">
        <v>0</v>
      </c>
      <c r="M671" s="110">
        <v>0</v>
      </c>
      <c r="N671" s="110">
        <v>0</v>
      </c>
      <c r="O671" s="110">
        <v>0</v>
      </c>
      <c r="P671" s="110">
        <v>0</v>
      </c>
      <c r="Q671" s="110">
        <v>0</v>
      </c>
      <c r="R671" s="110">
        <v>0</v>
      </c>
      <c r="S671" s="110">
        <v>0</v>
      </c>
      <c r="T671" s="110">
        <v>0</v>
      </c>
      <c r="U671" s="110">
        <v>0</v>
      </c>
      <c r="V671" s="110">
        <v>0</v>
      </c>
      <c r="W671" s="110">
        <v>0</v>
      </c>
    </row>
    <row r="672" spans="1:23" hidden="1">
      <c r="A672" s="110" t="str">
        <v>4557.TW</v>
      </c>
      <c r="B672" s="110">
        <v>9.32</v>
      </c>
      <c r="C672" s="110">
        <v>0</v>
      </c>
      <c r="D672" s="110">
        <v>18.827159999999999</v>
      </c>
      <c r="E672" s="110">
        <v>0.17649001</v>
      </c>
      <c r="F672" s="110">
        <v>7.2909996000000005E-2</v>
      </c>
      <c r="G672" s="110">
        <v>0.30748999999999999</v>
      </c>
      <c r="H672" s="110">
        <v>0.11181000000000001</v>
      </c>
      <c r="I672" s="110">
        <v>13.090128999999999</v>
      </c>
      <c r="J672" s="110">
        <v>2.3393160000000002</v>
      </c>
      <c r="K672" s="110">
        <v>78.700999999999993</v>
      </c>
      <c r="L672" s="110">
        <v>0</v>
      </c>
      <c r="M672" s="110">
        <v>0</v>
      </c>
      <c r="N672" s="110">
        <v>0</v>
      </c>
      <c r="O672" s="110">
        <v>0</v>
      </c>
      <c r="P672" s="110">
        <v>0</v>
      </c>
      <c r="Q672" s="110">
        <v>0</v>
      </c>
      <c r="R672" s="110">
        <v>0</v>
      </c>
      <c r="S672" s="110">
        <v>0</v>
      </c>
      <c r="T672" s="110">
        <v>0</v>
      </c>
      <c r="U672" s="110">
        <v>0</v>
      </c>
      <c r="V672" s="110">
        <v>0</v>
      </c>
      <c r="W672" s="110">
        <v>0</v>
      </c>
    </row>
    <row r="673" spans="1:23" hidden="1">
      <c r="A673" s="110" t="str">
        <v>4560.TW</v>
      </c>
      <c r="B673" s="110">
        <v>1.29</v>
      </c>
      <c r="C673" s="110">
        <v>0.24199999999999999</v>
      </c>
      <c r="D673" s="110">
        <v>0</v>
      </c>
      <c r="E673" s="110">
        <v>5.7540002999999999E-2</v>
      </c>
      <c r="F673" s="110">
        <v>2.5309999E-2</v>
      </c>
      <c r="G673" s="110">
        <v>0.30736999999999998</v>
      </c>
      <c r="H673" s="110">
        <v>4.9320000000000003E-2</v>
      </c>
      <c r="I673" s="110">
        <v>28.914728</v>
      </c>
      <c r="J673" s="110">
        <v>1.4526053999999999</v>
      </c>
      <c r="K673" s="110">
        <v>18.472000000000001</v>
      </c>
      <c r="L673" s="110">
        <v>0</v>
      </c>
      <c r="M673" s="110">
        <v>0</v>
      </c>
      <c r="N673" s="110">
        <v>0</v>
      </c>
      <c r="O673" s="110">
        <v>0</v>
      </c>
      <c r="P673" s="110">
        <v>0</v>
      </c>
      <c r="Q673" s="110">
        <v>0</v>
      </c>
      <c r="R673" s="110">
        <v>0</v>
      </c>
      <c r="S673" s="110">
        <v>0</v>
      </c>
      <c r="T673" s="110">
        <v>0</v>
      </c>
      <c r="U673" s="110">
        <v>0</v>
      </c>
      <c r="V673" s="110">
        <v>0</v>
      </c>
      <c r="W673" s="110">
        <v>0</v>
      </c>
    </row>
    <row r="674" spans="1:23" hidden="1">
      <c r="A674" s="110" t="str">
        <v>4562.TW</v>
      </c>
      <c r="B674" s="110">
        <v>-1.03</v>
      </c>
      <c r="C674" s="110">
        <v>0</v>
      </c>
      <c r="D674" s="110">
        <v>0</v>
      </c>
      <c r="E674" s="110">
        <v>-8.9829995999999995E-2</v>
      </c>
      <c r="F674" s="110">
        <v>-2.35E-2</v>
      </c>
      <c r="G674" s="110">
        <v>0.31557000000000002</v>
      </c>
      <c r="H674" s="110">
        <v>-0.15976000000000001</v>
      </c>
      <c r="I674" s="110">
        <v>0</v>
      </c>
      <c r="J674" s="110">
        <v>3.1413825000000002</v>
      </c>
      <c r="K674" s="110">
        <v>8.2690000000000001</v>
      </c>
      <c r="L674" s="110">
        <v>0</v>
      </c>
      <c r="M674" s="110">
        <v>0</v>
      </c>
      <c r="N674" s="110">
        <v>0</v>
      </c>
      <c r="O674" s="110">
        <v>0</v>
      </c>
      <c r="P674" s="110">
        <v>0</v>
      </c>
      <c r="Q674" s="110">
        <v>0</v>
      </c>
      <c r="R674" s="110">
        <v>0</v>
      </c>
      <c r="S674" s="110">
        <v>0</v>
      </c>
      <c r="T674" s="110">
        <v>0</v>
      </c>
      <c r="U674" s="110">
        <v>0</v>
      </c>
      <c r="V674" s="110">
        <v>0</v>
      </c>
      <c r="W674" s="110">
        <v>0</v>
      </c>
    </row>
    <row r="675" spans="1:23" hidden="1">
      <c r="A675" s="110" t="str">
        <v>4564.TW</v>
      </c>
      <c r="B675" s="110">
        <v>-1.94</v>
      </c>
      <c r="C675" s="110">
        <v>0.68600000000000005</v>
      </c>
      <c r="D675" s="110">
        <v>0</v>
      </c>
      <c r="E675" s="110">
        <v>-8.6239990000000002E-2</v>
      </c>
      <c r="F675" s="110">
        <v>-2.726E-2</v>
      </c>
      <c r="G675" s="110">
        <v>-7.7859999999999999E-2</v>
      </c>
      <c r="H675" s="110">
        <v>-0.26091999999999999</v>
      </c>
      <c r="I675" s="110">
        <v>0</v>
      </c>
      <c r="J675" s="110">
        <v>1.1685319000000001</v>
      </c>
      <c r="K675" s="110">
        <v>6.5910000000000002</v>
      </c>
      <c r="L675" s="110">
        <v>0</v>
      </c>
      <c r="M675" s="110">
        <v>0</v>
      </c>
      <c r="N675" s="110">
        <v>0</v>
      </c>
      <c r="O675" s="110">
        <v>0</v>
      </c>
      <c r="P675" s="110">
        <v>0</v>
      </c>
      <c r="Q675" s="110">
        <v>0</v>
      </c>
      <c r="R675" s="110">
        <v>0</v>
      </c>
      <c r="S675" s="110">
        <v>0</v>
      </c>
      <c r="T675" s="110">
        <v>0</v>
      </c>
      <c r="U675" s="110">
        <v>0</v>
      </c>
      <c r="V675" s="110">
        <v>0</v>
      </c>
      <c r="W675" s="110">
        <v>0</v>
      </c>
    </row>
    <row r="676" spans="1:23" hidden="1">
      <c r="A676" s="110" t="str">
        <v>4566.TW</v>
      </c>
      <c r="B676" s="110">
        <v>3.34</v>
      </c>
      <c r="C676" s="110">
        <v>0.82799999999999996</v>
      </c>
      <c r="D676" s="110">
        <v>12.787610000000001</v>
      </c>
      <c r="E676" s="110">
        <v>7.2069994999999998E-2</v>
      </c>
      <c r="F676" s="110">
        <v>1.686E-2</v>
      </c>
      <c r="G676" s="110">
        <v>0.22113000999999999</v>
      </c>
      <c r="H676" s="110">
        <v>3.2890000000000003E-2</v>
      </c>
      <c r="I676" s="110">
        <v>17.305389999999999</v>
      </c>
      <c r="J676" s="110">
        <v>1.3388306999999999</v>
      </c>
      <c r="K676" s="110">
        <v>48.764000000000003</v>
      </c>
      <c r="L676" s="110">
        <v>0</v>
      </c>
      <c r="M676" s="110">
        <v>0</v>
      </c>
      <c r="N676" s="110">
        <v>0</v>
      </c>
      <c r="O676" s="110">
        <v>0</v>
      </c>
      <c r="P676" s="110">
        <v>0</v>
      </c>
      <c r="Q676" s="110">
        <v>0</v>
      </c>
      <c r="R676" s="110">
        <v>0</v>
      </c>
      <c r="S676" s="110">
        <v>0</v>
      </c>
      <c r="T676" s="110">
        <v>0</v>
      </c>
      <c r="U676" s="110">
        <v>0</v>
      </c>
      <c r="V676" s="110">
        <v>0</v>
      </c>
      <c r="W676" s="110">
        <v>0</v>
      </c>
    </row>
    <row r="677" spans="1:23" hidden="1">
      <c r="A677" s="110" t="str">
        <v>4569.TW</v>
      </c>
      <c r="B677" s="110">
        <v>5.2</v>
      </c>
      <c r="C677" s="110">
        <v>0</v>
      </c>
      <c r="D677" s="110">
        <v>0</v>
      </c>
      <c r="E677" s="110">
        <v>0</v>
      </c>
      <c r="F677" s="110">
        <v>0</v>
      </c>
      <c r="G677" s="110">
        <v>0.19969000000000001</v>
      </c>
      <c r="H677" s="110">
        <v>8.4860000000000005E-2</v>
      </c>
      <c r="I677" s="110">
        <v>19.711538000000001</v>
      </c>
      <c r="J677" s="110">
        <v>1.2534239</v>
      </c>
      <c r="K677" s="110">
        <v>42.319000000000003</v>
      </c>
      <c r="L677" s="110">
        <v>0</v>
      </c>
      <c r="M677" s="110">
        <v>0</v>
      </c>
      <c r="N677" s="110">
        <v>0</v>
      </c>
      <c r="O677" s="110">
        <v>0</v>
      </c>
      <c r="P677" s="110">
        <v>0</v>
      </c>
      <c r="Q677" s="110">
        <v>0</v>
      </c>
      <c r="R677" s="110">
        <v>0</v>
      </c>
      <c r="S677" s="110">
        <v>0</v>
      </c>
      <c r="T677" s="110">
        <v>0</v>
      </c>
      <c r="U677" s="110">
        <v>0</v>
      </c>
      <c r="V677" s="110">
        <v>0</v>
      </c>
      <c r="W677" s="110">
        <v>0</v>
      </c>
    </row>
    <row r="678" spans="1:23" hidden="1">
      <c r="A678" s="110" t="str">
        <v>4571.TW</v>
      </c>
      <c r="B678" s="110">
        <v>6.11</v>
      </c>
      <c r="C678" s="110">
        <v>0</v>
      </c>
      <c r="D678" s="110">
        <v>0</v>
      </c>
      <c r="E678" s="110">
        <v>0.121079996</v>
      </c>
      <c r="F678" s="110">
        <v>5.4679999999999999E-2</v>
      </c>
      <c r="G678" s="110">
        <v>0.28599000000000002</v>
      </c>
      <c r="H678" s="110">
        <v>0.15935999000000001</v>
      </c>
      <c r="I678" s="110">
        <v>18.98527</v>
      </c>
      <c r="J678" s="110">
        <v>2.2459728999999999</v>
      </c>
      <c r="K678" s="110">
        <v>48.052</v>
      </c>
      <c r="L678" s="110">
        <v>0</v>
      </c>
      <c r="M678" s="110">
        <v>0</v>
      </c>
      <c r="N678" s="110">
        <v>0</v>
      </c>
      <c r="O678" s="110">
        <v>0</v>
      </c>
      <c r="P678" s="110">
        <v>0</v>
      </c>
      <c r="Q678" s="110">
        <v>0</v>
      </c>
      <c r="R678" s="110">
        <v>0</v>
      </c>
      <c r="S678" s="110">
        <v>0</v>
      </c>
      <c r="T678" s="110">
        <v>0</v>
      </c>
      <c r="U678" s="110">
        <v>0</v>
      </c>
      <c r="V678" s="110">
        <v>0</v>
      </c>
      <c r="W678" s="110">
        <v>0</v>
      </c>
    </row>
    <row r="679" spans="1:23" hidden="1">
      <c r="A679" s="110" t="str">
        <v>4572.TW</v>
      </c>
      <c r="B679" s="110">
        <v>6.83</v>
      </c>
      <c r="C679" s="110">
        <v>0</v>
      </c>
      <c r="D679" s="110">
        <v>17.633410999999999</v>
      </c>
      <c r="E679" s="110">
        <v>0.14199999999999999</v>
      </c>
      <c r="F679" s="110">
        <v>8.0579996000000001E-2</v>
      </c>
      <c r="G679" s="110">
        <v>0.49001</v>
      </c>
      <c r="H679" s="110">
        <v>0.36191002</v>
      </c>
      <c r="I679" s="110">
        <v>22.254759</v>
      </c>
      <c r="J679" s="110">
        <v>3.0097222000000001</v>
      </c>
      <c r="K679" s="110">
        <v>22.378</v>
      </c>
      <c r="L679" s="110">
        <v>0</v>
      </c>
      <c r="M679" s="110">
        <v>0</v>
      </c>
      <c r="N679" s="110">
        <v>0</v>
      </c>
      <c r="O679" s="110">
        <v>0</v>
      </c>
      <c r="P679" s="110">
        <v>0</v>
      </c>
      <c r="Q679" s="110">
        <v>0</v>
      </c>
      <c r="R679" s="110">
        <v>0</v>
      </c>
      <c r="S679" s="110">
        <v>0</v>
      </c>
      <c r="T679" s="110">
        <v>0</v>
      </c>
      <c r="U679" s="110">
        <v>0</v>
      </c>
      <c r="V679" s="110">
        <v>0</v>
      </c>
      <c r="W679" s="110">
        <v>0</v>
      </c>
    </row>
    <row r="680" spans="1:23" hidden="1">
      <c r="A680" s="110" t="str">
        <v>4576.TW</v>
      </c>
      <c r="B680" s="110">
        <v>-0.2</v>
      </c>
      <c r="C680" s="110">
        <v>1.1240000000000001</v>
      </c>
      <c r="D680" s="110">
        <v>0</v>
      </c>
      <c r="E680" s="110">
        <v>9.6600000000000002E-3</v>
      </c>
      <c r="F680" s="110">
        <v>2.7100000000000002E-3</v>
      </c>
      <c r="G680" s="110">
        <v>0.308</v>
      </c>
      <c r="H680" s="110">
        <v>4.5949999999999998E-2</v>
      </c>
      <c r="I680" s="110">
        <v>0</v>
      </c>
      <c r="J680" s="110">
        <v>2.5950188999999999</v>
      </c>
      <c r="K680" s="110">
        <v>18.114999999999998</v>
      </c>
      <c r="L680" s="110">
        <v>0</v>
      </c>
      <c r="M680" s="110">
        <v>0</v>
      </c>
      <c r="N680" s="110">
        <v>0</v>
      </c>
      <c r="O680" s="110">
        <v>0</v>
      </c>
      <c r="P680" s="110">
        <v>0</v>
      </c>
      <c r="Q680" s="110">
        <v>0</v>
      </c>
      <c r="R680" s="110">
        <v>0</v>
      </c>
      <c r="S680" s="110">
        <v>0</v>
      </c>
      <c r="T680" s="110">
        <v>0</v>
      </c>
      <c r="U680" s="110">
        <v>0</v>
      </c>
      <c r="V680" s="110">
        <v>0</v>
      </c>
      <c r="W680" s="110">
        <v>0</v>
      </c>
    </row>
    <row r="681" spans="1:23" hidden="1">
      <c r="A681" s="110" t="str">
        <v>4581.TW</v>
      </c>
      <c r="B681" s="110">
        <v>5.8</v>
      </c>
      <c r="C681" s="110">
        <v>0</v>
      </c>
      <c r="D681" s="110">
        <v>0</v>
      </c>
      <c r="E681" s="110">
        <v>0.18507000000000001</v>
      </c>
      <c r="F681" s="110">
        <v>7.5389999999999999E-2</v>
      </c>
      <c r="G681" s="110">
        <v>0.31996000000000002</v>
      </c>
      <c r="H681" s="110">
        <v>0.16805999999999999</v>
      </c>
      <c r="I681" s="110">
        <v>11.017241500000001</v>
      </c>
      <c r="J681" s="110">
        <v>1.937538</v>
      </c>
      <c r="K681" s="110">
        <v>34.683999999999997</v>
      </c>
      <c r="L681" s="110">
        <v>0</v>
      </c>
      <c r="M681" s="110">
        <v>0</v>
      </c>
      <c r="N681" s="110">
        <v>0</v>
      </c>
      <c r="O681" s="110">
        <v>0</v>
      </c>
      <c r="P681" s="110">
        <v>0</v>
      </c>
      <c r="Q681" s="110">
        <v>0</v>
      </c>
      <c r="R681" s="110">
        <v>0</v>
      </c>
      <c r="S681" s="110">
        <v>0</v>
      </c>
      <c r="T681" s="110">
        <v>0</v>
      </c>
      <c r="U681" s="110">
        <v>0</v>
      </c>
      <c r="V681" s="110">
        <v>0</v>
      </c>
      <c r="W681" s="110">
        <v>0</v>
      </c>
    </row>
    <row r="682" spans="1:23" hidden="1">
      <c r="A682" s="110" t="str">
        <v>4583.TW</v>
      </c>
      <c r="B682" s="110">
        <v>13.04</v>
      </c>
      <c r="C682" s="110">
        <v>0</v>
      </c>
      <c r="D682" s="110">
        <v>0</v>
      </c>
      <c r="E682" s="110">
        <v>0.112440005</v>
      </c>
      <c r="F682" s="110">
        <v>5.2600003999999999E-2</v>
      </c>
      <c r="G682" s="110">
        <v>0.55317000000000005</v>
      </c>
      <c r="H682" s="110">
        <v>0.33865002</v>
      </c>
      <c r="I682" s="110">
        <v>21.855827000000001</v>
      </c>
      <c r="J682" s="110">
        <v>2.4248094999999998</v>
      </c>
      <c r="K682" s="110">
        <v>34.298999999999999</v>
      </c>
      <c r="L682" s="110">
        <v>0</v>
      </c>
      <c r="M682" s="110">
        <v>0</v>
      </c>
      <c r="N682" s="110">
        <v>0</v>
      </c>
      <c r="O682" s="110">
        <v>0</v>
      </c>
      <c r="P682" s="110">
        <v>0</v>
      </c>
      <c r="Q682" s="110">
        <v>0</v>
      </c>
      <c r="R682" s="110">
        <v>0</v>
      </c>
      <c r="S682" s="110">
        <v>0</v>
      </c>
      <c r="T682" s="110">
        <v>0</v>
      </c>
      <c r="U682" s="110">
        <v>0</v>
      </c>
      <c r="V682" s="110">
        <v>0</v>
      </c>
      <c r="W682" s="110">
        <v>0</v>
      </c>
    </row>
    <row r="683" spans="1:23" hidden="1">
      <c r="A683" s="110" t="str">
        <v>4588.TW</v>
      </c>
      <c r="B683" s="110">
        <v>0</v>
      </c>
      <c r="C683" s="110">
        <v>0</v>
      </c>
      <c r="D683" s="110">
        <v>0</v>
      </c>
      <c r="E683" s="110">
        <v>0.22159999999999999</v>
      </c>
      <c r="F683" s="110">
        <v>7.6350000000000001E-2</v>
      </c>
      <c r="G683" s="110">
        <v>0.32919997000000001</v>
      </c>
      <c r="H683" s="110">
        <v>0.15511</v>
      </c>
      <c r="I683" s="110">
        <v>0</v>
      </c>
      <c r="J683" s="110">
        <v>0</v>
      </c>
      <c r="K683" s="110">
        <v>25.846</v>
      </c>
      <c r="L683" s="110">
        <v>0</v>
      </c>
      <c r="M683" s="110">
        <v>0</v>
      </c>
      <c r="N683" s="110">
        <v>0</v>
      </c>
      <c r="O683" s="110">
        <v>0</v>
      </c>
      <c r="P683" s="110">
        <v>0</v>
      </c>
      <c r="Q683" s="110">
        <v>0</v>
      </c>
      <c r="R683" s="110">
        <v>0</v>
      </c>
      <c r="S683" s="110">
        <v>0</v>
      </c>
      <c r="T683" s="110">
        <v>0</v>
      </c>
      <c r="U683" s="110">
        <v>0</v>
      </c>
      <c r="V683" s="110">
        <v>0</v>
      </c>
      <c r="W683" s="110">
        <v>0</v>
      </c>
    </row>
    <row r="684" spans="1:23" hidden="1">
      <c r="A684" s="110" t="str">
        <v>4720.TW</v>
      </c>
      <c r="B684" s="110">
        <v>0.34</v>
      </c>
      <c r="C684" s="110">
        <v>0.66100000000000003</v>
      </c>
      <c r="D684" s="110">
        <v>0</v>
      </c>
      <c r="E684" s="110">
        <v>4.197E-2</v>
      </c>
      <c r="F684" s="110">
        <v>5.9699999999999996E-3</v>
      </c>
      <c r="G684" s="110">
        <v>0.19840999000000001</v>
      </c>
      <c r="H684" s="110">
        <v>-6.77E-3</v>
      </c>
      <c r="I684" s="110">
        <v>56.470590000000001</v>
      </c>
      <c r="J684" s="110">
        <v>1.4629687</v>
      </c>
      <c r="K684" s="110">
        <v>31.908999999999999</v>
      </c>
      <c r="L684" s="110">
        <v>0</v>
      </c>
      <c r="M684" s="110">
        <v>0</v>
      </c>
      <c r="N684" s="110">
        <v>0</v>
      </c>
      <c r="O684" s="110">
        <v>0</v>
      </c>
      <c r="P684" s="110">
        <v>0</v>
      </c>
      <c r="Q684" s="110">
        <v>0</v>
      </c>
      <c r="R684" s="110">
        <v>0</v>
      </c>
      <c r="S684" s="110">
        <v>0</v>
      </c>
      <c r="T684" s="110">
        <v>0</v>
      </c>
      <c r="U684" s="110">
        <v>0</v>
      </c>
      <c r="V684" s="110">
        <v>0</v>
      </c>
      <c r="W684" s="110">
        <v>0</v>
      </c>
    </row>
    <row r="685" spans="1:23" hidden="1">
      <c r="A685" s="110" t="str">
        <v>4722.TW</v>
      </c>
      <c r="B685" s="110">
        <v>2.2400000000000002</v>
      </c>
      <c r="C685" s="110">
        <v>0.34300000000000003</v>
      </c>
      <c r="D685" s="110">
        <v>11.80791</v>
      </c>
      <c r="E685" s="110">
        <v>5.765E-2</v>
      </c>
      <c r="F685" s="110">
        <v>2.2540000000000001E-2</v>
      </c>
      <c r="G685" s="110">
        <v>0.15275</v>
      </c>
      <c r="H685" s="110">
        <v>4.7789999999999999E-2</v>
      </c>
      <c r="I685" s="110">
        <v>18.660713000000001</v>
      </c>
      <c r="J685" s="110">
        <v>1.4470177</v>
      </c>
      <c r="K685" s="110">
        <v>34.545000000000002</v>
      </c>
      <c r="L685" s="110">
        <v>0</v>
      </c>
      <c r="M685" s="110">
        <v>0</v>
      </c>
      <c r="N685" s="110">
        <v>0</v>
      </c>
      <c r="O685" s="110">
        <v>0</v>
      </c>
      <c r="P685" s="110">
        <v>0</v>
      </c>
      <c r="Q685" s="110">
        <v>0</v>
      </c>
      <c r="R685" s="110">
        <v>0</v>
      </c>
      <c r="S685" s="110">
        <v>0</v>
      </c>
      <c r="T685" s="110">
        <v>0</v>
      </c>
      <c r="U685" s="110">
        <v>0</v>
      </c>
      <c r="V685" s="110">
        <v>0</v>
      </c>
      <c r="W685" s="110">
        <v>0</v>
      </c>
    </row>
    <row r="686" spans="1:23" hidden="1">
      <c r="A686" s="110" t="str">
        <v>4736.TW</v>
      </c>
      <c r="B686" s="110">
        <v>0</v>
      </c>
      <c r="C686" s="110">
        <v>0.161</v>
      </c>
      <c r="D686" s="110">
        <v>14.612677</v>
      </c>
      <c r="E686" s="110">
        <v>0.10936999999999999</v>
      </c>
      <c r="F686" s="110">
        <v>4.8770000000000001E-2</v>
      </c>
      <c r="G686" s="110">
        <v>0.43118997999999997</v>
      </c>
      <c r="H686" s="110">
        <v>0.1719</v>
      </c>
      <c r="I686" s="110">
        <v>0</v>
      </c>
      <c r="J686" s="110">
        <v>0</v>
      </c>
      <c r="K686" s="110">
        <v>50.420999999999999</v>
      </c>
      <c r="L686" s="110">
        <v>0</v>
      </c>
      <c r="M686" s="110">
        <v>0</v>
      </c>
      <c r="N686" s="110">
        <v>0</v>
      </c>
      <c r="O686" s="110">
        <v>0</v>
      </c>
      <c r="P686" s="110">
        <v>0</v>
      </c>
      <c r="Q686" s="110">
        <v>0</v>
      </c>
      <c r="R686" s="110">
        <v>0</v>
      </c>
      <c r="S686" s="110">
        <v>0</v>
      </c>
      <c r="T686" s="110">
        <v>0</v>
      </c>
      <c r="U686" s="110">
        <v>0</v>
      </c>
      <c r="V686" s="110">
        <v>0</v>
      </c>
      <c r="W686" s="110">
        <v>0</v>
      </c>
    </row>
    <row r="687" spans="1:23" hidden="1">
      <c r="A687" s="110" t="str">
        <v>4737.TW</v>
      </c>
      <c r="B687" s="110">
        <v>0.11</v>
      </c>
      <c r="C687" s="110">
        <v>0.59</v>
      </c>
      <c r="D687" s="110">
        <v>21.73077</v>
      </c>
      <c r="E687" s="110">
        <v>3.2100000000000002E-3</v>
      </c>
      <c r="F687" s="110">
        <v>-1.6199999999999999E-3</v>
      </c>
      <c r="G687" s="110">
        <v>0.40765000000000001</v>
      </c>
      <c r="H687" s="110">
        <v>-4.2519998000000003E-2</v>
      </c>
      <c r="I687" s="110">
        <v>616.36365000000001</v>
      </c>
      <c r="J687" s="110">
        <v>2.0763153999999999</v>
      </c>
      <c r="K687" s="110">
        <v>28.895</v>
      </c>
      <c r="L687" s="110">
        <v>0</v>
      </c>
      <c r="M687" s="110">
        <v>0</v>
      </c>
      <c r="N687" s="110">
        <v>0</v>
      </c>
      <c r="O687" s="110">
        <v>0</v>
      </c>
      <c r="P687" s="110">
        <v>0</v>
      </c>
      <c r="Q687" s="110">
        <v>0</v>
      </c>
      <c r="R687" s="110">
        <v>0</v>
      </c>
      <c r="S687" s="110">
        <v>0</v>
      </c>
      <c r="T687" s="110">
        <v>0</v>
      </c>
      <c r="U687" s="110">
        <v>0</v>
      </c>
      <c r="V687" s="110">
        <v>0</v>
      </c>
      <c r="W687" s="110">
        <v>0</v>
      </c>
    </row>
    <row r="688" spans="1:23" hidden="1">
      <c r="A688" s="110" t="str">
        <v>4739.TW</v>
      </c>
      <c r="B688" s="110">
        <v>0.03</v>
      </c>
      <c r="C688" s="110">
        <v>1.631</v>
      </c>
      <c r="D688" s="110">
        <v>17.590675000000001</v>
      </c>
      <c r="E688" s="110">
        <v>-1.2120000000000001E-2</v>
      </c>
      <c r="F688" s="110">
        <v>-5.5100000000000001E-3</v>
      </c>
      <c r="G688" s="110">
        <v>3.3660000000000002E-2</v>
      </c>
      <c r="H688" s="110">
        <v>-2.0639998999999999E-2</v>
      </c>
      <c r="I688" s="110">
        <v>2263.3335000000002</v>
      </c>
      <c r="J688" s="110">
        <v>1.4752531</v>
      </c>
      <c r="K688" s="110">
        <v>48.371000000000002</v>
      </c>
      <c r="L688" s="110">
        <v>0</v>
      </c>
      <c r="M688" s="110">
        <v>0</v>
      </c>
      <c r="N688" s="110">
        <v>0</v>
      </c>
      <c r="O688" s="110">
        <v>0</v>
      </c>
      <c r="P688" s="110">
        <v>0</v>
      </c>
      <c r="Q688" s="110">
        <v>0</v>
      </c>
      <c r="R688" s="110">
        <v>0</v>
      </c>
      <c r="S688" s="110">
        <v>0</v>
      </c>
      <c r="T688" s="110">
        <v>0</v>
      </c>
      <c r="U688" s="110">
        <v>0</v>
      </c>
      <c r="V688" s="110">
        <v>0</v>
      </c>
      <c r="W688" s="110">
        <v>0</v>
      </c>
    </row>
    <row r="689" spans="1:23" hidden="1">
      <c r="A689" s="110" t="str">
        <v>4746.TW</v>
      </c>
      <c r="B689" s="110">
        <v>0.46</v>
      </c>
      <c r="C689" s="110">
        <v>0</v>
      </c>
      <c r="D689" s="110">
        <v>10.877993</v>
      </c>
      <c r="E689" s="110">
        <v>-1.0410000000000001E-2</v>
      </c>
      <c r="F689" s="110">
        <v>3.7409999999999999E-2</v>
      </c>
      <c r="G689" s="110">
        <v>0.45009997000000002</v>
      </c>
      <c r="H689" s="110">
        <v>0.18293000000000001</v>
      </c>
      <c r="I689" s="110">
        <v>207.3913</v>
      </c>
      <c r="J689" s="110">
        <v>1.5328995000000001</v>
      </c>
      <c r="K689" s="110">
        <v>37.923999999999999</v>
      </c>
      <c r="L689" s="110">
        <v>0</v>
      </c>
      <c r="M689" s="110">
        <v>0</v>
      </c>
      <c r="N689" s="110">
        <v>0</v>
      </c>
      <c r="O689" s="110">
        <v>0</v>
      </c>
      <c r="P689" s="110">
        <v>0</v>
      </c>
      <c r="Q689" s="110">
        <v>0</v>
      </c>
      <c r="R689" s="110">
        <v>0</v>
      </c>
      <c r="S689" s="110">
        <v>0</v>
      </c>
      <c r="T689" s="110">
        <v>0</v>
      </c>
      <c r="U689" s="110">
        <v>0</v>
      </c>
      <c r="V689" s="110">
        <v>0</v>
      </c>
      <c r="W689" s="110">
        <v>0</v>
      </c>
    </row>
    <row r="690" spans="1:23" hidden="1">
      <c r="A690" s="110" t="str">
        <v>4755.TW</v>
      </c>
      <c r="B690" s="110">
        <v>4.5599999999999996</v>
      </c>
      <c r="C690" s="110">
        <v>0</v>
      </c>
      <c r="D690" s="110">
        <v>15.891474000000001</v>
      </c>
      <c r="E690" s="110">
        <v>0.105100006</v>
      </c>
      <c r="F690" s="110">
        <v>4.6899999999999997E-2</v>
      </c>
      <c r="G690" s="110">
        <v>0.21382999999999999</v>
      </c>
      <c r="H690" s="110">
        <v>0.1153</v>
      </c>
      <c r="I690" s="110">
        <v>31.4693</v>
      </c>
      <c r="J690" s="110">
        <v>3.3296207999999998</v>
      </c>
      <c r="K690" s="110">
        <v>48.886000000000003</v>
      </c>
      <c r="L690" s="110">
        <v>0</v>
      </c>
      <c r="M690" s="110">
        <v>0</v>
      </c>
      <c r="N690" s="110">
        <v>0</v>
      </c>
      <c r="O690" s="110">
        <v>0</v>
      </c>
      <c r="P690" s="110">
        <v>0</v>
      </c>
      <c r="Q690" s="110">
        <v>0</v>
      </c>
      <c r="R690" s="110">
        <v>0</v>
      </c>
      <c r="S690" s="110">
        <v>0</v>
      </c>
      <c r="T690" s="110">
        <v>0</v>
      </c>
      <c r="U690" s="110">
        <v>0</v>
      </c>
      <c r="V690" s="110">
        <v>0</v>
      </c>
      <c r="W690" s="110">
        <v>0</v>
      </c>
    </row>
    <row r="691" spans="1:23" hidden="1">
      <c r="A691" s="110" t="str">
        <v>4763.TW</v>
      </c>
      <c r="B691" s="110">
        <v>80.150000000000006</v>
      </c>
      <c r="C691" s="110">
        <v>1.1519999999999999</v>
      </c>
      <c r="D691" s="110">
        <v>6.8654019999999996</v>
      </c>
      <c r="E691" s="110">
        <v>0.74744003999999997</v>
      </c>
      <c r="F691" s="110">
        <v>0.43423998000000003</v>
      </c>
      <c r="G691" s="110">
        <v>0.62478999999999996</v>
      </c>
      <c r="H691" s="110">
        <v>0.60777999999999999</v>
      </c>
      <c r="I691" s="110">
        <v>10.430443</v>
      </c>
      <c r="J691" s="110">
        <v>7.0413639999999997</v>
      </c>
      <c r="K691" s="110">
        <v>133.18899999999999</v>
      </c>
      <c r="L691" s="110">
        <v>0</v>
      </c>
      <c r="M691" s="110">
        <v>0</v>
      </c>
      <c r="N691" s="110">
        <v>0</v>
      </c>
      <c r="O691" s="110">
        <v>0</v>
      </c>
      <c r="P691" s="110">
        <v>0</v>
      </c>
      <c r="Q691" s="110">
        <v>0</v>
      </c>
      <c r="R691" s="110">
        <v>0</v>
      </c>
      <c r="S691" s="110">
        <v>0</v>
      </c>
      <c r="T691" s="110">
        <v>0</v>
      </c>
      <c r="U691" s="110">
        <v>0</v>
      </c>
      <c r="V691" s="110">
        <v>0</v>
      </c>
      <c r="W691" s="110">
        <v>0</v>
      </c>
    </row>
    <row r="692" spans="1:23" hidden="1">
      <c r="A692" s="110" t="str">
        <v>4764.TW</v>
      </c>
      <c r="B692" s="110">
        <v>-1.08</v>
      </c>
      <c r="C692" s="110">
        <v>0</v>
      </c>
      <c r="D692" s="110">
        <v>0</v>
      </c>
      <c r="E692" s="110">
        <v>-4.1490002999999998E-2</v>
      </c>
      <c r="F692" s="110">
        <v>-1.5140001E-2</v>
      </c>
      <c r="G692" s="110">
        <v>0.11236</v>
      </c>
      <c r="H692" s="110">
        <v>-5.9830000000000001E-2</v>
      </c>
      <c r="I692" s="110">
        <v>0</v>
      </c>
      <c r="J692" s="110">
        <v>1.4009913000000001</v>
      </c>
      <c r="K692" s="110">
        <v>26.254000000000001</v>
      </c>
      <c r="L692" s="110">
        <v>0</v>
      </c>
      <c r="M692" s="110">
        <v>0</v>
      </c>
      <c r="N692" s="110">
        <v>0</v>
      </c>
      <c r="O692" s="110">
        <v>0</v>
      </c>
      <c r="P692" s="110">
        <v>0</v>
      </c>
      <c r="Q692" s="110">
        <v>0</v>
      </c>
      <c r="R692" s="110">
        <v>0</v>
      </c>
      <c r="S692" s="110">
        <v>0</v>
      </c>
      <c r="T692" s="110">
        <v>0</v>
      </c>
      <c r="U692" s="110">
        <v>0</v>
      </c>
      <c r="V692" s="110">
        <v>0</v>
      </c>
      <c r="W692" s="110">
        <v>0</v>
      </c>
    </row>
    <row r="693" spans="1:23" hidden="1">
      <c r="A693" s="110" t="str">
        <v>4766.TW</v>
      </c>
      <c r="B693" s="110">
        <v>20.059999999999999</v>
      </c>
      <c r="C693" s="110">
        <v>0.55800000000000005</v>
      </c>
      <c r="D693" s="110">
        <v>15.225066</v>
      </c>
      <c r="E693" s="110">
        <v>0.17002001</v>
      </c>
      <c r="F693" s="110">
        <v>7.6539999999999997E-2</v>
      </c>
      <c r="G693" s="110">
        <v>0.31535997999999998</v>
      </c>
      <c r="H693" s="110">
        <v>0.16816</v>
      </c>
      <c r="I693" s="110">
        <v>17.198404</v>
      </c>
      <c r="J693" s="110">
        <v>3.1567101000000002</v>
      </c>
      <c r="K693" s="110">
        <v>170.69800000000001</v>
      </c>
      <c r="L693" s="110">
        <v>0</v>
      </c>
      <c r="M693" s="110">
        <v>0</v>
      </c>
      <c r="N693" s="110">
        <v>0</v>
      </c>
      <c r="O693" s="110">
        <v>0</v>
      </c>
      <c r="P693" s="110">
        <v>0</v>
      </c>
      <c r="Q693" s="110">
        <v>0</v>
      </c>
      <c r="R693" s="110">
        <v>0</v>
      </c>
      <c r="S693" s="110">
        <v>0</v>
      </c>
      <c r="T693" s="110">
        <v>0</v>
      </c>
      <c r="U693" s="110">
        <v>0</v>
      </c>
      <c r="V693" s="110">
        <v>0</v>
      </c>
      <c r="W693" s="110">
        <v>0</v>
      </c>
    </row>
    <row r="694" spans="1:23" hidden="1">
      <c r="A694" s="110" t="str">
        <v>4770.TW</v>
      </c>
      <c r="B694" s="110">
        <v>20.46</v>
      </c>
      <c r="C694" s="110">
        <v>1.081</v>
      </c>
      <c r="D694" s="110">
        <v>14.891223</v>
      </c>
      <c r="E694" s="110">
        <v>0.23753001000000001</v>
      </c>
      <c r="F694" s="110">
        <v>0.12839999999999999</v>
      </c>
      <c r="G694" s="110">
        <v>0.46448</v>
      </c>
      <c r="H694" s="110">
        <v>0.38162000000000001</v>
      </c>
      <c r="I694" s="110">
        <v>19.403714999999998</v>
      </c>
      <c r="J694" s="110">
        <v>4.2546353000000003</v>
      </c>
      <c r="K694" s="110">
        <v>71.756</v>
      </c>
      <c r="L694" s="110">
        <v>0</v>
      </c>
      <c r="M694" s="110">
        <v>0</v>
      </c>
      <c r="N694" s="110">
        <v>0</v>
      </c>
      <c r="O694" s="110">
        <v>0</v>
      </c>
      <c r="P694" s="110">
        <v>0</v>
      </c>
      <c r="Q694" s="110">
        <v>0</v>
      </c>
      <c r="R694" s="110">
        <v>0</v>
      </c>
      <c r="S694" s="110">
        <v>0</v>
      </c>
      <c r="T694" s="110">
        <v>0</v>
      </c>
      <c r="U694" s="110">
        <v>0</v>
      </c>
      <c r="V694" s="110">
        <v>0</v>
      </c>
      <c r="W694" s="110">
        <v>0</v>
      </c>
    </row>
    <row r="695" spans="1:23" hidden="1">
      <c r="A695" s="110" t="str">
        <v>4771.TW</v>
      </c>
      <c r="B695" s="110">
        <v>0</v>
      </c>
      <c r="C695" s="110">
        <v>0</v>
      </c>
      <c r="D695" s="110">
        <v>0</v>
      </c>
      <c r="E695" s="110">
        <v>0.26984000000000002</v>
      </c>
      <c r="F695" s="110">
        <v>0.13075000000000001</v>
      </c>
      <c r="G695" s="110">
        <v>0.40943000000000002</v>
      </c>
      <c r="H695" s="110">
        <v>0.31133</v>
      </c>
      <c r="I695" s="110">
        <v>0</v>
      </c>
      <c r="J695" s="110">
        <v>0</v>
      </c>
      <c r="K695" s="110">
        <v>53.847000000000001</v>
      </c>
      <c r="L695" s="110">
        <v>0</v>
      </c>
      <c r="M695" s="110">
        <v>0</v>
      </c>
      <c r="N695" s="110">
        <v>0</v>
      </c>
      <c r="O695" s="110">
        <v>0</v>
      </c>
      <c r="P695" s="110">
        <v>0</v>
      </c>
      <c r="Q695" s="110">
        <v>0</v>
      </c>
      <c r="R695" s="110">
        <v>0</v>
      </c>
      <c r="S695" s="110">
        <v>0</v>
      </c>
      <c r="T695" s="110">
        <v>0</v>
      </c>
      <c r="U695" s="110">
        <v>0</v>
      </c>
      <c r="V695" s="110">
        <v>0</v>
      </c>
      <c r="W695" s="110">
        <v>0</v>
      </c>
    </row>
    <row r="696" spans="1:23" hidden="1">
      <c r="A696" s="110" t="str">
        <v>4807.TW</v>
      </c>
      <c r="B696" s="110">
        <v>-4.5</v>
      </c>
      <c r="C696" s="110">
        <v>0.93300000000000005</v>
      </c>
      <c r="D696" s="110">
        <v>4.0632320000000002</v>
      </c>
      <c r="E696" s="110">
        <v>-0.17242001000000001</v>
      </c>
      <c r="F696" s="110">
        <v>-0.10038</v>
      </c>
      <c r="G696" s="110">
        <v>3.7510000000000002E-2</v>
      </c>
      <c r="H696" s="110">
        <v>-5.6469999999999999E-2</v>
      </c>
      <c r="I696" s="110">
        <v>0</v>
      </c>
      <c r="J696" s="110">
        <v>0.86793399999999998</v>
      </c>
      <c r="K696" s="110">
        <v>29.917999999999999</v>
      </c>
      <c r="L696" s="110">
        <v>0</v>
      </c>
      <c r="M696" s="110">
        <v>0</v>
      </c>
      <c r="N696" s="110">
        <v>0</v>
      </c>
      <c r="O696" s="110">
        <v>0</v>
      </c>
      <c r="P696" s="110">
        <v>0</v>
      </c>
      <c r="Q696" s="110">
        <v>0</v>
      </c>
      <c r="R696" s="110">
        <v>0</v>
      </c>
      <c r="S696" s="110">
        <v>0</v>
      </c>
      <c r="T696" s="110">
        <v>0</v>
      </c>
      <c r="U696" s="110">
        <v>0</v>
      </c>
      <c r="V696" s="110">
        <v>0</v>
      </c>
      <c r="W696" s="110">
        <v>0</v>
      </c>
    </row>
    <row r="697" spans="1:23" hidden="1">
      <c r="A697" s="110" t="str">
        <v>4904.TW</v>
      </c>
      <c r="B697" s="110">
        <v>3.38</v>
      </c>
      <c r="C697" s="110">
        <v>-2E-3</v>
      </c>
      <c r="D697" s="110">
        <v>22.602740000000001</v>
      </c>
      <c r="E697" s="110">
        <v>0.14232998999999999</v>
      </c>
      <c r="F697" s="110">
        <v>4.9110000000000001E-2</v>
      </c>
      <c r="G697" s="110">
        <v>0.30286000000000002</v>
      </c>
      <c r="H697" s="110">
        <v>0.13666001</v>
      </c>
      <c r="I697" s="110">
        <v>24.408283000000001</v>
      </c>
      <c r="J697" s="110">
        <v>3.2031372</v>
      </c>
      <c r="K697" s="110">
        <v>28.895</v>
      </c>
      <c r="L697" s="110">
        <v>0</v>
      </c>
      <c r="M697" s="110">
        <v>0</v>
      </c>
      <c r="N697" s="110">
        <v>0</v>
      </c>
      <c r="O697" s="110">
        <v>0</v>
      </c>
      <c r="P697" s="110">
        <v>0</v>
      </c>
      <c r="Q697" s="110">
        <v>0</v>
      </c>
      <c r="R697" s="110">
        <v>0</v>
      </c>
      <c r="S697" s="110">
        <v>0</v>
      </c>
      <c r="T697" s="110">
        <v>0</v>
      </c>
      <c r="U697" s="110">
        <v>0</v>
      </c>
      <c r="V697" s="110">
        <v>0</v>
      </c>
      <c r="W697" s="110">
        <v>0</v>
      </c>
    </row>
    <row r="698" spans="1:23" hidden="1">
      <c r="A698" s="110" t="str">
        <v>4906.TW</v>
      </c>
      <c r="B698" s="110">
        <v>1.39</v>
      </c>
      <c r="C698" s="110">
        <v>0.56999999999999995</v>
      </c>
      <c r="D698" s="110">
        <v>12.820945999999999</v>
      </c>
      <c r="E698" s="110">
        <v>4.1059999999999999E-2</v>
      </c>
      <c r="F698" s="110">
        <v>1.238E-2</v>
      </c>
      <c r="G698" s="110">
        <v>0.106029995</v>
      </c>
      <c r="H698" s="110">
        <v>9.1900009999999997E-3</v>
      </c>
      <c r="I698" s="110">
        <v>27.302157999999999</v>
      </c>
      <c r="J698" s="110">
        <v>1.1826483000000001</v>
      </c>
      <c r="K698" s="110">
        <v>66.311000000000007</v>
      </c>
      <c r="L698" s="110">
        <v>0</v>
      </c>
      <c r="M698" s="110">
        <v>0</v>
      </c>
      <c r="N698" s="110">
        <v>0</v>
      </c>
      <c r="O698" s="110">
        <v>0</v>
      </c>
      <c r="P698" s="110">
        <v>0</v>
      </c>
      <c r="Q698" s="110">
        <v>0</v>
      </c>
      <c r="R698" s="110">
        <v>0</v>
      </c>
      <c r="S698" s="110">
        <v>0</v>
      </c>
      <c r="T698" s="110">
        <v>0</v>
      </c>
      <c r="U698" s="110">
        <v>0</v>
      </c>
      <c r="V698" s="110">
        <v>0</v>
      </c>
      <c r="W698" s="110">
        <v>0</v>
      </c>
    </row>
    <row r="699" spans="1:23" hidden="1">
      <c r="A699" s="110" t="str">
        <v>4912.TW</v>
      </c>
      <c r="B699" s="110">
        <v>5.01</v>
      </c>
      <c r="C699" s="110">
        <v>1.022</v>
      </c>
      <c r="D699" s="110">
        <v>10.55336</v>
      </c>
      <c r="E699" s="110">
        <v>7.961E-2</v>
      </c>
      <c r="F699" s="110">
        <v>2.717E-2</v>
      </c>
      <c r="G699" s="110">
        <v>0.2606</v>
      </c>
      <c r="H699" s="110">
        <v>0.10724</v>
      </c>
      <c r="I699" s="110">
        <v>26.646705999999998</v>
      </c>
      <c r="J699" s="110">
        <v>2.4312510000000001</v>
      </c>
      <c r="K699" s="110">
        <v>74.995999999999995</v>
      </c>
      <c r="L699" s="110">
        <v>0</v>
      </c>
      <c r="M699" s="110">
        <v>0</v>
      </c>
      <c r="N699" s="110">
        <v>0</v>
      </c>
      <c r="O699" s="110">
        <v>0</v>
      </c>
      <c r="P699" s="110">
        <v>0</v>
      </c>
      <c r="Q699" s="110">
        <v>0</v>
      </c>
      <c r="R699" s="110">
        <v>0</v>
      </c>
      <c r="S699" s="110">
        <v>0</v>
      </c>
      <c r="T699" s="110">
        <v>0</v>
      </c>
      <c r="U699" s="110">
        <v>0</v>
      </c>
      <c r="V699" s="110">
        <v>0</v>
      </c>
      <c r="W699" s="110">
        <v>0</v>
      </c>
    </row>
    <row r="700" spans="1:23" hidden="1">
      <c r="A700" s="110" t="str">
        <v>4915.TW</v>
      </c>
      <c r="B700" s="110">
        <v>5.46</v>
      </c>
      <c r="C700" s="110">
        <v>0</v>
      </c>
      <c r="D700" s="110">
        <v>13.454040000000001</v>
      </c>
      <c r="E700" s="110">
        <v>0.13543999000000001</v>
      </c>
      <c r="F700" s="110">
        <v>3.6429997999999998E-2</v>
      </c>
      <c r="G700" s="110">
        <v>0.16087000000000001</v>
      </c>
      <c r="H700" s="110">
        <v>4.3040000000000002E-2</v>
      </c>
      <c r="I700" s="110">
        <v>17.692307</v>
      </c>
      <c r="J700" s="110">
        <v>2.4094582</v>
      </c>
      <c r="K700" s="110">
        <v>131.249</v>
      </c>
      <c r="L700" s="110">
        <v>0</v>
      </c>
      <c r="M700" s="110">
        <v>0</v>
      </c>
      <c r="N700" s="110">
        <v>0</v>
      </c>
      <c r="O700" s="110">
        <v>0</v>
      </c>
      <c r="P700" s="110">
        <v>0</v>
      </c>
      <c r="Q700" s="110">
        <v>0</v>
      </c>
      <c r="R700" s="110">
        <v>0</v>
      </c>
      <c r="S700" s="110">
        <v>0</v>
      </c>
      <c r="T700" s="110">
        <v>0</v>
      </c>
      <c r="U700" s="110">
        <v>0</v>
      </c>
      <c r="V700" s="110">
        <v>0</v>
      </c>
      <c r="W700" s="110">
        <v>0</v>
      </c>
    </row>
    <row r="701" spans="1:23" hidden="1">
      <c r="A701" s="110" t="str">
        <v>4916.TW</v>
      </c>
      <c r="B701" s="110">
        <v>0.73</v>
      </c>
      <c r="C701" s="110">
        <v>0.78700000000000003</v>
      </c>
      <c r="D701" s="110">
        <v>8.8000000000000007</v>
      </c>
      <c r="E701" s="110">
        <v>4.6199999999999998E-2</v>
      </c>
      <c r="F701" s="110">
        <v>2.7409999000000001E-2</v>
      </c>
      <c r="G701" s="110">
        <v>0.14024</v>
      </c>
      <c r="H701" s="110">
        <v>-4.6100000000000004E-3</v>
      </c>
      <c r="I701" s="110">
        <v>42.191780000000001</v>
      </c>
      <c r="J701" s="110">
        <v>1.5126957999999999</v>
      </c>
      <c r="K701" s="110">
        <v>37.194000000000003</v>
      </c>
      <c r="L701" s="110">
        <v>0</v>
      </c>
      <c r="M701" s="110">
        <v>0</v>
      </c>
      <c r="N701" s="110">
        <v>0</v>
      </c>
      <c r="O701" s="110">
        <v>0</v>
      </c>
      <c r="P701" s="110">
        <v>0</v>
      </c>
      <c r="Q701" s="110">
        <v>0</v>
      </c>
      <c r="R701" s="110">
        <v>0</v>
      </c>
      <c r="S701" s="110">
        <v>0</v>
      </c>
      <c r="T701" s="110">
        <v>0</v>
      </c>
      <c r="U701" s="110">
        <v>0</v>
      </c>
      <c r="V701" s="110">
        <v>0</v>
      </c>
      <c r="W701" s="110">
        <v>0</v>
      </c>
    </row>
    <row r="702" spans="1:23" hidden="1">
      <c r="A702" s="110" t="str">
        <v>4919.TW</v>
      </c>
      <c r="B702" s="110">
        <v>5.13</v>
      </c>
      <c r="C702" s="110">
        <v>0</v>
      </c>
      <c r="D702" s="110">
        <v>17.14472</v>
      </c>
      <c r="E702" s="110">
        <v>0.13857000999999999</v>
      </c>
      <c r="F702" s="110">
        <v>3.2329999999999998E-2</v>
      </c>
      <c r="G702" s="110">
        <v>0.40921999999999997</v>
      </c>
      <c r="H702" s="110">
        <v>5.382E-2</v>
      </c>
      <c r="I702" s="110">
        <v>25.633527999999998</v>
      </c>
      <c r="J702" s="110">
        <v>3.4971542000000002</v>
      </c>
      <c r="K702" s="110">
        <v>82.950999999999993</v>
      </c>
      <c r="L702" s="110">
        <v>0</v>
      </c>
      <c r="M702" s="110">
        <v>0</v>
      </c>
      <c r="N702" s="110">
        <v>0</v>
      </c>
      <c r="O702" s="110">
        <v>0</v>
      </c>
      <c r="P702" s="110">
        <v>0</v>
      </c>
      <c r="Q702" s="110">
        <v>0</v>
      </c>
      <c r="R702" s="110">
        <v>0</v>
      </c>
      <c r="S702" s="110">
        <v>0</v>
      </c>
      <c r="T702" s="110">
        <v>0</v>
      </c>
      <c r="U702" s="110">
        <v>0</v>
      </c>
      <c r="V702" s="110">
        <v>0</v>
      </c>
      <c r="W702" s="110">
        <v>0</v>
      </c>
    </row>
    <row r="703" spans="1:23" hidden="1">
      <c r="A703" s="110" t="str">
        <v>4927.TW</v>
      </c>
      <c r="B703" s="110">
        <v>-5.2</v>
      </c>
      <c r="C703" s="110">
        <v>0.81899999999999995</v>
      </c>
      <c r="D703" s="110">
        <v>5.0936326999999997</v>
      </c>
      <c r="E703" s="110">
        <v>-0.14074</v>
      </c>
      <c r="F703" s="110">
        <v>-2.6159999999999999E-2</v>
      </c>
      <c r="G703" s="110">
        <v>6.8070000000000006E-2</v>
      </c>
      <c r="H703" s="110">
        <v>-8.2229994000000001E-2</v>
      </c>
      <c r="I703" s="110">
        <v>0</v>
      </c>
      <c r="J703" s="110">
        <v>1.1998587999999999</v>
      </c>
      <c r="K703" s="110">
        <v>63.965000000000003</v>
      </c>
      <c r="L703" s="110">
        <v>0</v>
      </c>
      <c r="M703" s="110">
        <v>0</v>
      </c>
      <c r="N703" s="110">
        <v>0</v>
      </c>
      <c r="O703" s="110">
        <v>0</v>
      </c>
      <c r="P703" s="110">
        <v>0</v>
      </c>
      <c r="Q703" s="110">
        <v>0</v>
      </c>
      <c r="R703" s="110">
        <v>0</v>
      </c>
      <c r="S703" s="110">
        <v>0</v>
      </c>
      <c r="T703" s="110">
        <v>0</v>
      </c>
      <c r="U703" s="110">
        <v>0</v>
      </c>
      <c r="V703" s="110">
        <v>0</v>
      </c>
      <c r="W703" s="110">
        <v>0</v>
      </c>
    </row>
    <row r="704" spans="1:23" hidden="1">
      <c r="A704" s="110" t="str">
        <v>4930.TW</v>
      </c>
      <c r="B704" s="110">
        <v>3.79</v>
      </c>
      <c r="C704" s="110">
        <v>0.64300000000000002</v>
      </c>
      <c r="D704" s="110">
        <v>0</v>
      </c>
      <c r="E704" s="110">
        <v>0.10003000500000001</v>
      </c>
      <c r="F704" s="110">
        <v>2.3039997999999999E-2</v>
      </c>
      <c r="G704" s="110">
        <v>0.186</v>
      </c>
      <c r="H704" s="110">
        <v>4.7379999999999999E-2</v>
      </c>
      <c r="I704" s="110">
        <v>9.0501319999999996</v>
      </c>
      <c r="J704" s="110">
        <v>0.8508211</v>
      </c>
      <c r="K704" s="110">
        <v>86.31</v>
      </c>
      <c r="L704" s="110">
        <v>0</v>
      </c>
      <c r="M704" s="110">
        <v>0</v>
      </c>
      <c r="N704" s="110">
        <v>0</v>
      </c>
      <c r="O704" s="110">
        <v>0</v>
      </c>
      <c r="P704" s="110">
        <v>0</v>
      </c>
      <c r="Q704" s="110">
        <v>0</v>
      </c>
      <c r="R704" s="110">
        <v>0</v>
      </c>
      <c r="S704" s="110">
        <v>0</v>
      </c>
      <c r="T704" s="110">
        <v>0</v>
      </c>
      <c r="U704" s="110">
        <v>0</v>
      </c>
      <c r="V704" s="110">
        <v>0</v>
      </c>
      <c r="W704" s="110">
        <v>0</v>
      </c>
    </row>
    <row r="705" spans="1:23" hidden="1">
      <c r="A705" s="110" t="str">
        <v>4934.TW</v>
      </c>
      <c r="B705" s="110">
        <v>-0.63</v>
      </c>
      <c r="C705" s="110">
        <v>0.80300000000000005</v>
      </c>
      <c r="D705" s="110">
        <v>0</v>
      </c>
      <c r="E705" s="110">
        <v>-7.9350000000000004E-2</v>
      </c>
      <c r="F705" s="110">
        <v>-2.6789998999999998E-2</v>
      </c>
      <c r="G705" s="110">
        <v>0.11696999499999999</v>
      </c>
      <c r="H705" s="110">
        <v>-1.03884</v>
      </c>
      <c r="I705" s="110">
        <v>0</v>
      </c>
      <c r="J705" s="110">
        <v>2.4392843000000002</v>
      </c>
      <c r="K705" s="110">
        <v>9.5340000000000007</v>
      </c>
      <c r="L705" s="110">
        <v>0</v>
      </c>
      <c r="M705" s="110">
        <v>0</v>
      </c>
      <c r="N705" s="110">
        <v>0</v>
      </c>
      <c r="O705" s="110">
        <v>0</v>
      </c>
      <c r="P705" s="110">
        <v>0</v>
      </c>
      <c r="Q705" s="110">
        <v>0</v>
      </c>
      <c r="R705" s="110">
        <v>0</v>
      </c>
      <c r="S705" s="110">
        <v>0</v>
      </c>
      <c r="T705" s="110">
        <v>0</v>
      </c>
      <c r="U705" s="110">
        <v>0</v>
      </c>
      <c r="V705" s="110">
        <v>0</v>
      </c>
      <c r="W705" s="110">
        <v>0</v>
      </c>
    </row>
    <row r="706" spans="1:23" hidden="1">
      <c r="A706" s="110" t="str">
        <v>4935.TW</v>
      </c>
      <c r="B706" s="110">
        <v>4.33</v>
      </c>
      <c r="C706" s="110">
        <v>0.58299999999999996</v>
      </c>
      <c r="D706" s="110">
        <v>4.4344206000000002</v>
      </c>
      <c r="E706" s="110">
        <v>4.0730000000000002E-2</v>
      </c>
      <c r="F706" s="110">
        <v>1.051E-2</v>
      </c>
      <c r="G706" s="110">
        <v>0.14835999999999999</v>
      </c>
      <c r="H706" s="110">
        <v>5.4250001999999999E-2</v>
      </c>
      <c r="I706" s="110">
        <v>14.757505999999999</v>
      </c>
      <c r="J706" s="110">
        <v>1.026605</v>
      </c>
      <c r="K706" s="110">
        <v>46.094000000000001</v>
      </c>
      <c r="L706" s="110">
        <v>0</v>
      </c>
      <c r="M706" s="110">
        <v>0</v>
      </c>
      <c r="N706" s="110">
        <v>0</v>
      </c>
      <c r="O706" s="110">
        <v>0</v>
      </c>
      <c r="P706" s="110">
        <v>0</v>
      </c>
      <c r="Q706" s="110">
        <v>0</v>
      </c>
      <c r="R706" s="110">
        <v>0</v>
      </c>
      <c r="S706" s="110">
        <v>0</v>
      </c>
      <c r="T706" s="110">
        <v>0</v>
      </c>
      <c r="U706" s="110">
        <v>0</v>
      </c>
      <c r="V706" s="110">
        <v>0</v>
      </c>
      <c r="W706" s="110">
        <v>0</v>
      </c>
    </row>
    <row r="707" spans="1:23" hidden="1">
      <c r="A707" s="110" t="str">
        <v>4938.TW</v>
      </c>
      <c r="B707" s="110">
        <v>5.94</v>
      </c>
      <c r="C707" s="110">
        <v>0.54</v>
      </c>
      <c r="D707" s="110">
        <v>14.266304</v>
      </c>
      <c r="E707" s="110">
        <v>8.4199999999999997E-2</v>
      </c>
      <c r="F707" s="110">
        <v>1.6400000000000001E-2</v>
      </c>
      <c r="G707" s="110">
        <v>3.8960000000000002E-2</v>
      </c>
      <c r="H707" s="110">
        <v>1.2070000000000001E-2</v>
      </c>
      <c r="I707" s="110">
        <v>17.676767000000002</v>
      </c>
      <c r="J707" s="110">
        <v>1.4819833</v>
      </c>
      <c r="K707" s="110">
        <v>446.24200000000002</v>
      </c>
      <c r="L707" s="110">
        <v>0</v>
      </c>
      <c r="M707" s="110">
        <v>0</v>
      </c>
      <c r="N707" s="110">
        <v>0</v>
      </c>
      <c r="O707" s="110">
        <v>0</v>
      </c>
      <c r="P707" s="110">
        <v>0</v>
      </c>
      <c r="Q707" s="110">
        <v>0</v>
      </c>
      <c r="R707" s="110">
        <v>0</v>
      </c>
      <c r="S707" s="110">
        <v>0</v>
      </c>
      <c r="T707" s="110">
        <v>0</v>
      </c>
      <c r="U707" s="110">
        <v>0</v>
      </c>
      <c r="V707" s="110">
        <v>0</v>
      </c>
      <c r="W707" s="110">
        <v>0</v>
      </c>
    </row>
    <row r="708" spans="1:23" hidden="1">
      <c r="A708" s="110" t="str">
        <v>4942.TW</v>
      </c>
      <c r="B708" s="110">
        <v>4.5599999999999996</v>
      </c>
      <c r="C708" s="110">
        <v>0</v>
      </c>
      <c r="D708" s="110">
        <v>10.021504</v>
      </c>
      <c r="E708" s="110">
        <v>7.7470004999999995E-2</v>
      </c>
      <c r="F708" s="110">
        <v>4.1459999999999997E-2</v>
      </c>
      <c r="G708" s="110">
        <v>0.24499000000000001</v>
      </c>
      <c r="H708" s="110">
        <v>9.3350000000000002E-2</v>
      </c>
      <c r="I708" s="110">
        <v>10.219298</v>
      </c>
      <c r="J708" s="110">
        <v>0.76943399999999995</v>
      </c>
      <c r="K708" s="110">
        <v>41.911999999999999</v>
      </c>
      <c r="L708" s="110">
        <v>0</v>
      </c>
      <c r="M708" s="110">
        <v>0</v>
      </c>
      <c r="N708" s="110">
        <v>0</v>
      </c>
      <c r="O708" s="110">
        <v>0</v>
      </c>
      <c r="P708" s="110">
        <v>0</v>
      </c>
      <c r="Q708" s="110">
        <v>0</v>
      </c>
      <c r="R708" s="110">
        <v>0</v>
      </c>
      <c r="S708" s="110">
        <v>0</v>
      </c>
      <c r="T708" s="110">
        <v>0</v>
      </c>
      <c r="U708" s="110">
        <v>0</v>
      </c>
      <c r="V708" s="110">
        <v>0</v>
      </c>
      <c r="W708" s="110">
        <v>0</v>
      </c>
    </row>
    <row r="709" spans="1:23" hidden="1">
      <c r="A709" s="110" t="str">
        <v>4943.TW</v>
      </c>
      <c r="B709" s="110">
        <v>-2.76</v>
      </c>
      <c r="C709" s="110">
        <v>0.80400000000000005</v>
      </c>
      <c r="D709" s="110">
        <v>1.672158</v>
      </c>
      <c r="E709" s="110">
        <v>-1.8806799999999999</v>
      </c>
      <c r="F709" s="110">
        <v>-8.4970000000000004E-2</v>
      </c>
      <c r="G709" s="110">
        <v>-1.6910000000000001E-2</v>
      </c>
      <c r="H709" s="110">
        <v>-0.18457999999999999</v>
      </c>
      <c r="I709" s="110">
        <v>0</v>
      </c>
      <c r="J709" s="110">
        <v>12.5</v>
      </c>
      <c r="K709" s="110">
        <v>19.259</v>
      </c>
      <c r="L709" s="110">
        <v>0</v>
      </c>
      <c r="M709" s="110">
        <v>0</v>
      </c>
      <c r="N709" s="110">
        <v>0</v>
      </c>
      <c r="O709" s="110">
        <v>0</v>
      </c>
      <c r="P709" s="110">
        <v>0</v>
      </c>
      <c r="Q709" s="110">
        <v>0</v>
      </c>
      <c r="R709" s="110">
        <v>0</v>
      </c>
      <c r="S709" s="110">
        <v>0</v>
      </c>
      <c r="T709" s="110">
        <v>0</v>
      </c>
      <c r="U709" s="110">
        <v>0</v>
      </c>
      <c r="V709" s="110">
        <v>0</v>
      </c>
      <c r="W709" s="110">
        <v>0</v>
      </c>
    </row>
    <row r="710" spans="1:23" hidden="1">
      <c r="A710" s="110" t="str">
        <v>4949.TW</v>
      </c>
      <c r="B710" s="110">
        <v>0</v>
      </c>
      <c r="C710" s="110">
        <v>0</v>
      </c>
      <c r="D710" s="110">
        <v>0</v>
      </c>
      <c r="E710" s="110">
        <v>4.0039999999999999E-2</v>
      </c>
      <c r="F710" s="110">
        <v>2.2210000000000001E-2</v>
      </c>
      <c r="G710" s="110">
        <v>0.21681998999999999</v>
      </c>
      <c r="H710" s="110">
        <v>-9.5610000000000001E-2</v>
      </c>
      <c r="I710" s="110">
        <v>0</v>
      </c>
      <c r="J710" s="110">
        <v>0</v>
      </c>
      <c r="K710" s="110">
        <v>60.832999999999998</v>
      </c>
      <c r="L710" s="110">
        <v>0</v>
      </c>
      <c r="M710" s="110">
        <v>0</v>
      </c>
      <c r="N710" s="110">
        <v>0</v>
      </c>
      <c r="O710" s="110">
        <v>0</v>
      </c>
      <c r="P710" s="110">
        <v>0</v>
      </c>
      <c r="Q710" s="110">
        <v>0</v>
      </c>
      <c r="R710" s="110">
        <v>0</v>
      </c>
      <c r="S710" s="110">
        <v>0</v>
      </c>
      <c r="T710" s="110">
        <v>0</v>
      </c>
      <c r="U710" s="110">
        <v>0</v>
      </c>
      <c r="V710" s="110">
        <v>0</v>
      </c>
      <c r="W710" s="110">
        <v>0</v>
      </c>
    </row>
    <row r="711" spans="1:23" hidden="1">
      <c r="A711" s="110" t="str">
        <v>4952.TW</v>
      </c>
      <c r="B711" s="110">
        <v>1.8</v>
      </c>
      <c r="C711" s="110">
        <v>0.45400000000000001</v>
      </c>
      <c r="D711" s="110">
        <v>21.449276000000001</v>
      </c>
      <c r="E711" s="110">
        <v>7.281E-2</v>
      </c>
      <c r="F711" s="110">
        <v>3.4380000000000001E-2</v>
      </c>
      <c r="G711" s="110">
        <v>0.37944</v>
      </c>
      <c r="H711" s="110">
        <v>5.4109997999999999E-2</v>
      </c>
      <c r="I711" s="110">
        <v>41.111109999999996</v>
      </c>
      <c r="J711" s="110">
        <v>3.8165969999999998</v>
      </c>
      <c r="K711" s="110">
        <v>19.914999999999999</v>
      </c>
      <c r="L711" s="110">
        <v>0</v>
      </c>
      <c r="M711" s="110">
        <v>0</v>
      </c>
      <c r="N711" s="110">
        <v>0</v>
      </c>
      <c r="O711" s="110">
        <v>0</v>
      </c>
      <c r="P711" s="110">
        <v>0</v>
      </c>
      <c r="Q711" s="110">
        <v>0</v>
      </c>
      <c r="R711" s="110">
        <v>0</v>
      </c>
      <c r="S711" s="110">
        <v>0</v>
      </c>
      <c r="T711" s="110">
        <v>0</v>
      </c>
      <c r="U711" s="110">
        <v>0</v>
      </c>
      <c r="V711" s="110">
        <v>0</v>
      </c>
      <c r="W711" s="110">
        <v>0</v>
      </c>
    </row>
    <row r="712" spans="1:23" hidden="1">
      <c r="A712" s="110" t="str">
        <v>4956.TW</v>
      </c>
      <c r="B712" s="110">
        <v>-1.26</v>
      </c>
      <c r="C712" s="110">
        <v>0</v>
      </c>
      <c r="D712" s="110">
        <v>13.216374</v>
      </c>
      <c r="E712" s="110">
        <v>-7.1319999999999995E-2</v>
      </c>
      <c r="F712" s="110">
        <v>-3.8199999999999998E-2</v>
      </c>
      <c r="G712" s="110">
        <v>1.2630000000000001E-2</v>
      </c>
      <c r="H712" s="110">
        <v>-0.13144</v>
      </c>
      <c r="I712" s="110">
        <v>0</v>
      </c>
      <c r="J712" s="110">
        <v>1.3276937</v>
      </c>
      <c r="K712" s="110">
        <v>11.013</v>
      </c>
      <c r="L712" s="110">
        <v>0</v>
      </c>
      <c r="M712" s="110">
        <v>0</v>
      </c>
      <c r="N712" s="110">
        <v>0</v>
      </c>
      <c r="O712" s="110">
        <v>0</v>
      </c>
      <c r="P712" s="110">
        <v>0</v>
      </c>
      <c r="Q712" s="110">
        <v>0</v>
      </c>
      <c r="R712" s="110">
        <v>0</v>
      </c>
      <c r="S712" s="110">
        <v>0</v>
      </c>
      <c r="T712" s="110">
        <v>0</v>
      </c>
      <c r="U712" s="110">
        <v>0</v>
      </c>
      <c r="V712" s="110">
        <v>0</v>
      </c>
      <c r="W712" s="110">
        <v>0</v>
      </c>
    </row>
    <row r="713" spans="1:23" hidden="1">
      <c r="A713" s="110" t="str">
        <v>4958.TW</v>
      </c>
      <c r="B713" s="110">
        <v>6.84</v>
      </c>
      <c r="C713" s="110">
        <v>0.78200000000000003</v>
      </c>
      <c r="D713" s="110">
        <v>10.441941</v>
      </c>
      <c r="E713" s="110">
        <v>7.4529999999999999E-2</v>
      </c>
      <c r="F713" s="110">
        <v>2.2869998999999998E-2</v>
      </c>
      <c r="G713" s="110">
        <v>0.18193999999999999</v>
      </c>
      <c r="H713" s="110">
        <v>2.2839999E-2</v>
      </c>
      <c r="I713" s="110">
        <v>17.616959000000001</v>
      </c>
      <c r="J713" s="110">
        <v>1.1600258000000001</v>
      </c>
      <c r="K713" s="110">
        <v>161.238</v>
      </c>
      <c r="L713" s="110">
        <v>0</v>
      </c>
      <c r="M713" s="110">
        <v>0</v>
      </c>
      <c r="N713" s="110">
        <v>0</v>
      </c>
      <c r="O713" s="110">
        <v>0</v>
      </c>
      <c r="P713" s="110">
        <v>0</v>
      </c>
      <c r="Q713" s="110">
        <v>0</v>
      </c>
      <c r="R713" s="110">
        <v>0</v>
      </c>
      <c r="S713" s="110">
        <v>0</v>
      </c>
      <c r="T713" s="110">
        <v>0</v>
      </c>
      <c r="U713" s="110">
        <v>0</v>
      </c>
      <c r="V713" s="110">
        <v>0</v>
      </c>
      <c r="W713" s="110">
        <v>0</v>
      </c>
    </row>
    <row r="714" spans="1:23" hidden="1">
      <c r="A714" s="110" t="str">
        <v>4960.TW</v>
      </c>
      <c r="B714" s="110">
        <v>-0.68</v>
      </c>
      <c r="C714" s="110">
        <v>0.99399999999999999</v>
      </c>
      <c r="D714" s="110">
        <v>-30.612244</v>
      </c>
      <c r="E714" s="110">
        <v>-5.7660000000000003E-2</v>
      </c>
      <c r="F714" s="110">
        <v>-2.2739999E-2</v>
      </c>
      <c r="G714" s="110">
        <v>3.9510000000000003E-2</v>
      </c>
      <c r="H714" s="110">
        <v>-6.6850000000000007E-2</v>
      </c>
      <c r="I714" s="110">
        <v>0</v>
      </c>
      <c r="J714" s="110">
        <v>0.93527870000000002</v>
      </c>
      <c r="K714" s="110">
        <v>15.750999999999999</v>
      </c>
      <c r="L714" s="110">
        <v>0</v>
      </c>
      <c r="M714" s="110">
        <v>0</v>
      </c>
      <c r="N714" s="110">
        <v>0</v>
      </c>
      <c r="O714" s="110">
        <v>0</v>
      </c>
      <c r="P714" s="110">
        <v>0</v>
      </c>
      <c r="Q714" s="110">
        <v>0</v>
      </c>
      <c r="R714" s="110">
        <v>0</v>
      </c>
      <c r="S714" s="110">
        <v>0</v>
      </c>
      <c r="T714" s="110">
        <v>0</v>
      </c>
      <c r="U714" s="110">
        <v>0</v>
      </c>
      <c r="V714" s="110">
        <v>0</v>
      </c>
      <c r="W714" s="110">
        <v>0</v>
      </c>
    </row>
    <row r="715" spans="1:23" hidden="1">
      <c r="A715" s="110" t="str">
        <v>4961.TW</v>
      </c>
      <c r="B715" s="110">
        <v>14.15</v>
      </c>
      <c r="C715" s="110">
        <v>0</v>
      </c>
      <c r="D715" s="110">
        <v>12.482435000000001</v>
      </c>
      <c r="E715" s="110">
        <v>0.11013000000000001</v>
      </c>
      <c r="F715" s="110">
        <v>5.4679999999999999E-2</v>
      </c>
      <c r="G715" s="110">
        <v>0.32333001</v>
      </c>
      <c r="H715" s="110">
        <v>0.10285</v>
      </c>
      <c r="I715" s="110">
        <v>18.833922999999999</v>
      </c>
      <c r="J715" s="110">
        <v>1.8244426</v>
      </c>
      <c r="K715" s="110">
        <v>110.443</v>
      </c>
      <c r="L715" s="110">
        <v>0</v>
      </c>
      <c r="M715" s="110">
        <v>0</v>
      </c>
      <c r="N715" s="110">
        <v>0</v>
      </c>
      <c r="O715" s="110">
        <v>0</v>
      </c>
      <c r="P715" s="110">
        <v>0</v>
      </c>
      <c r="Q715" s="110">
        <v>0</v>
      </c>
      <c r="R715" s="110">
        <v>0</v>
      </c>
      <c r="S715" s="110">
        <v>0</v>
      </c>
      <c r="T715" s="110">
        <v>0</v>
      </c>
      <c r="U715" s="110">
        <v>0</v>
      </c>
      <c r="V715" s="110">
        <v>0</v>
      </c>
      <c r="W715" s="110">
        <v>0</v>
      </c>
    </row>
    <row r="716" spans="1:23" hidden="1">
      <c r="A716" s="110" t="str">
        <v>4967.TW</v>
      </c>
      <c r="B716" s="110">
        <v>7.47</v>
      </c>
      <c r="C716" s="110">
        <v>0.83</v>
      </c>
      <c r="D716" s="110">
        <v>0</v>
      </c>
      <c r="E716" s="110">
        <v>0.24678</v>
      </c>
      <c r="F716" s="110">
        <v>5.0349999999999999E-2</v>
      </c>
      <c r="G716" s="110">
        <v>0.105450004</v>
      </c>
      <c r="H716" s="110">
        <v>0.11545999</v>
      </c>
      <c r="I716" s="110">
        <v>15.127174999999999</v>
      </c>
      <c r="J716" s="110">
        <v>3.0338829</v>
      </c>
      <c r="K716" s="110">
        <v>256.46800000000002</v>
      </c>
      <c r="L716" s="110">
        <v>0</v>
      </c>
      <c r="M716" s="110">
        <v>0</v>
      </c>
      <c r="N716" s="110">
        <v>0</v>
      </c>
      <c r="O716" s="110">
        <v>0</v>
      </c>
      <c r="P716" s="110">
        <v>0</v>
      </c>
      <c r="Q716" s="110">
        <v>0</v>
      </c>
      <c r="R716" s="110">
        <v>0</v>
      </c>
      <c r="S716" s="110">
        <v>0</v>
      </c>
      <c r="T716" s="110">
        <v>0</v>
      </c>
      <c r="U716" s="110">
        <v>0</v>
      </c>
      <c r="V716" s="110">
        <v>0</v>
      </c>
      <c r="W716" s="110">
        <v>0</v>
      </c>
    </row>
    <row r="717" spans="1:23" hidden="1">
      <c r="A717" s="110" t="str">
        <v>4968.TW</v>
      </c>
      <c r="B717" s="110">
        <v>-1.17</v>
      </c>
      <c r="C717" s="110">
        <v>2.1709999999999998</v>
      </c>
      <c r="D717" s="110">
        <v>31.134969999999999</v>
      </c>
      <c r="E717" s="110">
        <v>-4.6719997999999999E-2</v>
      </c>
      <c r="F717" s="110">
        <v>-3.5209999999999998E-2</v>
      </c>
      <c r="G717" s="110">
        <v>0.28804000000000002</v>
      </c>
      <c r="H717" s="110">
        <v>4.0000000000000002E-4</v>
      </c>
      <c r="I717" s="110">
        <v>0</v>
      </c>
      <c r="J717" s="110">
        <v>8.2246170000000003</v>
      </c>
      <c r="K717" s="110">
        <v>35.523000000000003</v>
      </c>
      <c r="L717" s="110">
        <v>0</v>
      </c>
      <c r="M717" s="110">
        <v>0</v>
      </c>
      <c r="N717" s="110">
        <v>0</v>
      </c>
      <c r="O717" s="110">
        <v>0</v>
      </c>
      <c r="P717" s="110">
        <v>0</v>
      </c>
      <c r="Q717" s="110">
        <v>0</v>
      </c>
      <c r="R717" s="110">
        <v>0</v>
      </c>
      <c r="S717" s="110">
        <v>0</v>
      </c>
      <c r="T717" s="110">
        <v>0</v>
      </c>
      <c r="U717" s="110">
        <v>0</v>
      </c>
      <c r="V717" s="110">
        <v>0</v>
      </c>
      <c r="W717" s="110">
        <v>0</v>
      </c>
    </row>
    <row r="718" spans="1:23" hidden="1">
      <c r="A718" s="110" t="str">
        <v>4976.TW</v>
      </c>
      <c r="B718" s="110">
        <v>-1.5</v>
      </c>
      <c r="C718" s="110">
        <v>1.5329999999999999</v>
      </c>
      <c r="D718" s="110">
        <v>31.655628</v>
      </c>
      <c r="E718" s="110">
        <v>-9.9630005999999993E-2</v>
      </c>
      <c r="F718" s="110">
        <v>-5.6110001999999999E-2</v>
      </c>
      <c r="G718" s="110">
        <v>-0.13918</v>
      </c>
      <c r="H718" s="110">
        <v>-0.49807000000000001</v>
      </c>
      <c r="I718" s="110">
        <v>0</v>
      </c>
      <c r="J718" s="110">
        <v>2.6543758</v>
      </c>
      <c r="K718" s="110">
        <v>6.7389999999999999</v>
      </c>
      <c r="L718" s="110">
        <v>0</v>
      </c>
      <c r="M718" s="110">
        <v>0</v>
      </c>
      <c r="N718" s="110">
        <v>0</v>
      </c>
      <c r="O718" s="110">
        <v>0</v>
      </c>
      <c r="P718" s="110">
        <v>0</v>
      </c>
      <c r="Q718" s="110">
        <v>0</v>
      </c>
      <c r="R718" s="110">
        <v>0</v>
      </c>
      <c r="S718" s="110">
        <v>0</v>
      </c>
      <c r="T718" s="110">
        <v>0</v>
      </c>
      <c r="U718" s="110">
        <v>0</v>
      </c>
      <c r="V718" s="110">
        <v>0</v>
      </c>
      <c r="W718" s="110">
        <v>0</v>
      </c>
    </row>
    <row r="719" spans="1:23" hidden="1">
      <c r="A719" s="110" t="str">
        <v>4977.TW</v>
      </c>
      <c r="B719" s="110">
        <v>1.89</v>
      </c>
      <c r="C719" s="110">
        <v>0</v>
      </c>
      <c r="D719" s="110">
        <v>19.336735000000001</v>
      </c>
      <c r="E719" s="110">
        <v>3.458E-2</v>
      </c>
      <c r="F719" s="110">
        <v>-9.5E-4</v>
      </c>
      <c r="G719" s="110">
        <v>0.15423000000000001</v>
      </c>
      <c r="H719" s="110">
        <v>-0.18471001000000001</v>
      </c>
      <c r="I719" s="110">
        <v>40.105823999999998</v>
      </c>
      <c r="J719" s="110">
        <v>1.5844151</v>
      </c>
      <c r="K719" s="110">
        <v>13.765000000000001</v>
      </c>
      <c r="L719" s="110">
        <v>0</v>
      </c>
      <c r="M719" s="110">
        <v>0</v>
      </c>
      <c r="N719" s="110">
        <v>0</v>
      </c>
      <c r="O719" s="110">
        <v>0</v>
      </c>
      <c r="P719" s="110">
        <v>0</v>
      </c>
      <c r="Q719" s="110">
        <v>0</v>
      </c>
      <c r="R719" s="110">
        <v>0</v>
      </c>
      <c r="S719" s="110">
        <v>0</v>
      </c>
      <c r="T719" s="110">
        <v>0</v>
      </c>
      <c r="U719" s="110">
        <v>0</v>
      </c>
      <c r="V719" s="110">
        <v>0</v>
      </c>
      <c r="W719" s="110">
        <v>0</v>
      </c>
    </row>
    <row r="720" spans="1:23" hidden="1">
      <c r="A720" s="110" t="str">
        <v>4989.TW</v>
      </c>
      <c r="B720" s="110">
        <v>-1.1399999999999999</v>
      </c>
      <c r="C720" s="110">
        <v>0</v>
      </c>
      <c r="D720" s="110">
        <v>0</v>
      </c>
      <c r="E720" s="110">
        <v>-6.9460005000000005E-2</v>
      </c>
      <c r="F720" s="110">
        <v>-5.6660000000000002E-2</v>
      </c>
      <c r="G720" s="110">
        <v>-3.1850000000000003E-2</v>
      </c>
      <c r="H720" s="110">
        <v>-9.6659999999999996E-2</v>
      </c>
      <c r="I720" s="110">
        <v>0</v>
      </c>
      <c r="J720" s="110">
        <v>1.6569567000000001</v>
      </c>
      <c r="K720" s="110">
        <v>23.613</v>
      </c>
      <c r="L720" s="110">
        <v>0</v>
      </c>
      <c r="M720" s="110">
        <v>0</v>
      </c>
      <c r="N720" s="110">
        <v>0</v>
      </c>
      <c r="O720" s="110">
        <v>0</v>
      </c>
      <c r="P720" s="110">
        <v>0</v>
      </c>
      <c r="Q720" s="110">
        <v>0</v>
      </c>
      <c r="R720" s="110">
        <v>0</v>
      </c>
      <c r="S720" s="110">
        <v>0</v>
      </c>
      <c r="T720" s="110">
        <v>0</v>
      </c>
      <c r="U720" s="110">
        <v>0</v>
      </c>
      <c r="V720" s="110">
        <v>0</v>
      </c>
      <c r="W720" s="110">
        <v>0</v>
      </c>
    </row>
    <row r="721" spans="1:23" hidden="1">
      <c r="A721" s="110" t="str">
        <v>4994.TW</v>
      </c>
      <c r="B721" s="110">
        <v>3.33</v>
      </c>
      <c r="C721" s="110">
        <v>0</v>
      </c>
      <c r="D721" s="110">
        <v>37.652439999999999</v>
      </c>
      <c r="E721" s="110">
        <v>0.17334999000000001</v>
      </c>
      <c r="F721" s="110">
        <v>7.9060000000000005E-2</v>
      </c>
      <c r="G721" s="110">
        <v>0.61050000000000004</v>
      </c>
      <c r="H721" s="110">
        <v>0.30212998000000002</v>
      </c>
      <c r="I721" s="110">
        <v>37.087090000000003</v>
      </c>
      <c r="J721" s="110">
        <v>6.2741312999999996</v>
      </c>
      <c r="K721" s="110">
        <v>25.286000000000001</v>
      </c>
      <c r="L721" s="110">
        <v>0</v>
      </c>
      <c r="M721" s="110">
        <v>0</v>
      </c>
      <c r="N721" s="110">
        <v>0</v>
      </c>
      <c r="O721" s="110">
        <v>0</v>
      </c>
      <c r="P721" s="110">
        <v>0</v>
      </c>
      <c r="Q721" s="110">
        <v>0</v>
      </c>
      <c r="R721" s="110">
        <v>0</v>
      </c>
      <c r="S721" s="110">
        <v>0</v>
      </c>
      <c r="T721" s="110">
        <v>0</v>
      </c>
      <c r="U721" s="110">
        <v>0</v>
      </c>
      <c r="V721" s="110">
        <v>0</v>
      </c>
      <c r="W721" s="110">
        <v>0</v>
      </c>
    </row>
    <row r="722" spans="1:23" hidden="1">
      <c r="A722" s="110" t="str">
        <v>4999.TW</v>
      </c>
      <c r="B722" s="110">
        <v>1.0900000000000001</v>
      </c>
      <c r="C722" s="110">
        <v>0.56599999999999995</v>
      </c>
      <c r="D722" s="110">
        <v>26.268656</v>
      </c>
      <c r="E722" s="110">
        <v>1.1000000000000001E-3</v>
      </c>
      <c r="F722" s="110">
        <v>-3.4499999999999999E-3</v>
      </c>
      <c r="G722" s="110">
        <v>0.16405001</v>
      </c>
      <c r="H722" s="110">
        <v>1.1670000999999999E-2</v>
      </c>
      <c r="I722" s="110">
        <v>32.293579999999999</v>
      </c>
      <c r="J722" s="110">
        <v>0.76468544999999999</v>
      </c>
      <c r="K722" s="110">
        <v>25.925000000000001</v>
      </c>
      <c r="L722" s="110">
        <v>0</v>
      </c>
      <c r="M722" s="110">
        <v>0</v>
      </c>
      <c r="N722" s="110">
        <v>0</v>
      </c>
      <c r="O722" s="110">
        <v>0</v>
      </c>
      <c r="P722" s="110">
        <v>0</v>
      </c>
      <c r="Q722" s="110">
        <v>0</v>
      </c>
      <c r="R722" s="110">
        <v>0</v>
      </c>
      <c r="S722" s="110">
        <v>0</v>
      </c>
      <c r="T722" s="110">
        <v>0</v>
      </c>
      <c r="U722" s="110">
        <v>0</v>
      </c>
      <c r="V722" s="110">
        <v>0</v>
      </c>
      <c r="W722" s="110">
        <v>0</v>
      </c>
    </row>
    <row r="723" spans="1:23" hidden="1">
      <c r="A723" s="110" t="str">
        <v>5007.TW</v>
      </c>
      <c r="B723" s="110">
        <v>3.57</v>
      </c>
      <c r="C723" s="110">
        <v>0.29799999999999999</v>
      </c>
      <c r="D723" s="110">
        <v>13.3802805</v>
      </c>
      <c r="E723" s="110">
        <v>0.14087</v>
      </c>
      <c r="F723" s="110">
        <v>8.5419999999999996E-2</v>
      </c>
      <c r="G723" s="110">
        <v>0.24643000000000001</v>
      </c>
      <c r="H723" s="110">
        <v>0.18211000999999999</v>
      </c>
      <c r="I723" s="110">
        <v>15.966386999999999</v>
      </c>
      <c r="J723" s="110">
        <v>2.4129027999999999</v>
      </c>
      <c r="K723" s="110">
        <v>22.53</v>
      </c>
      <c r="L723" s="110">
        <v>0</v>
      </c>
      <c r="M723" s="110">
        <v>0</v>
      </c>
      <c r="N723" s="110">
        <v>0</v>
      </c>
      <c r="O723" s="110">
        <v>0</v>
      </c>
      <c r="P723" s="110">
        <v>0</v>
      </c>
      <c r="Q723" s="110">
        <v>0</v>
      </c>
      <c r="R723" s="110">
        <v>0</v>
      </c>
      <c r="S723" s="110">
        <v>0</v>
      </c>
      <c r="T723" s="110">
        <v>0</v>
      </c>
      <c r="U723" s="110">
        <v>0</v>
      </c>
      <c r="V723" s="110">
        <v>0</v>
      </c>
      <c r="W723" s="110">
        <v>0</v>
      </c>
    </row>
    <row r="724" spans="1:23" hidden="1">
      <c r="A724" s="110" t="str">
        <v>5203.TW</v>
      </c>
      <c r="B724" s="110">
        <v>3.33</v>
      </c>
      <c r="C724" s="110">
        <v>0</v>
      </c>
      <c r="D724" s="110">
        <v>20.389343</v>
      </c>
      <c r="E724" s="110">
        <v>5.7169999999999999E-2</v>
      </c>
      <c r="F724" s="110">
        <v>1.6060000000000001E-2</v>
      </c>
      <c r="G724" s="110">
        <v>0.85768999999999995</v>
      </c>
      <c r="H724" s="110">
        <v>6.9959999999999994E-2</v>
      </c>
      <c r="I724" s="110">
        <v>29.87988</v>
      </c>
      <c r="J724" s="110">
        <v>1.6925798999999999</v>
      </c>
      <c r="K724" s="110">
        <v>24.425000000000001</v>
      </c>
      <c r="L724" s="110">
        <v>0</v>
      </c>
      <c r="M724" s="110">
        <v>0</v>
      </c>
      <c r="N724" s="110">
        <v>0</v>
      </c>
      <c r="O724" s="110">
        <v>0</v>
      </c>
      <c r="P724" s="110">
        <v>0</v>
      </c>
      <c r="Q724" s="110">
        <v>0</v>
      </c>
      <c r="R724" s="110">
        <v>0</v>
      </c>
      <c r="S724" s="110">
        <v>0</v>
      </c>
      <c r="T724" s="110">
        <v>0</v>
      </c>
      <c r="U724" s="110">
        <v>0</v>
      </c>
      <c r="V724" s="110">
        <v>0</v>
      </c>
      <c r="W724" s="110">
        <v>0</v>
      </c>
    </row>
    <row r="725" spans="1:23" hidden="1">
      <c r="A725" s="110" t="str">
        <v>5215.TW</v>
      </c>
      <c r="B725" s="110">
        <v>3.11</v>
      </c>
      <c r="C725" s="110">
        <v>0.41799999999999998</v>
      </c>
      <c r="D725" s="110">
        <v>0</v>
      </c>
      <c r="E725" s="110">
        <v>5.3249999999999999E-2</v>
      </c>
      <c r="F725" s="110">
        <v>3.644E-2</v>
      </c>
      <c r="G725" s="110">
        <v>0.26959</v>
      </c>
      <c r="H725" s="110">
        <v>0.14180999999999999</v>
      </c>
      <c r="I725" s="110">
        <v>17.106110000000001</v>
      </c>
      <c r="J725" s="110">
        <v>1.0295513000000001</v>
      </c>
      <c r="K725" s="110">
        <v>39.213000000000001</v>
      </c>
      <c r="L725" s="110">
        <v>0</v>
      </c>
      <c r="M725" s="110">
        <v>0</v>
      </c>
      <c r="N725" s="110">
        <v>0</v>
      </c>
      <c r="O725" s="110">
        <v>0</v>
      </c>
      <c r="P725" s="110">
        <v>0</v>
      </c>
      <c r="Q725" s="110">
        <v>0</v>
      </c>
      <c r="R725" s="110">
        <v>0</v>
      </c>
      <c r="S725" s="110">
        <v>0</v>
      </c>
      <c r="T725" s="110">
        <v>0</v>
      </c>
      <c r="U725" s="110">
        <v>0</v>
      </c>
      <c r="V725" s="110">
        <v>0</v>
      </c>
      <c r="W725" s="110">
        <v>0</v>
      </c>
    </row>
    <row r="726" spans="1:23" hidden="1">
      <c r="A726" s="110" t="str">
        <v>5222.TW</v>
      </c>
      <c r="B726" s="110">
        <v>6.18</v>
      </c>
      <c r="C726" s="110">
        <v>0.54300000000000004</v>
      </c>
      <c r="D726" s="110">
        <v>22.771587</v>
      </c>
      <c r="E726" s="110">
        <v>0.23455000000000001</v>
      </c>
      <c r="F726" s="110">
        <v>0.11575000000000001</v>
      </c>
      <c r="G726" s="110">
        <v>0.54831004000000005</v>
      </c>
      <c r="H726" s="110">
        <v>0.28717999999999999</v>
      </c>
      <c r="I726" s="110">
        <v>26.456312</v>
      </c>
      <c r="J726" s="110">
        <v>5.4087132999999996</v>
      </c>
      <c r="K726" s="110">
        <v>17.611000000000001</v>
      </c>
      <c r="L726" s="110">
        <v>0</v>
      </c>
      <c r="M726" s="110">
        <v>0</v>
      </c>
      <c r="N726" s="110">
        <v>0</v>
      </c>
      <c r="O726" s="110">
        <v>0</v>
      </c>
      <c r="P726" s="110">
        <v>0</v>
      </c>
      <c r="Q726" s="110">
        <v>0</v>
      </c>
      <c r="R726" s="110">
        <v>0</v>
      </c>
      <c r="S726" s="110">
        <v>0</v>
      </c>
      <c r="T726" s="110">
        <v>0</v>
      </c>
      <c r="U726" s="110">
        <v>0</v>
      </c>
      <c r="V726" s="110">
        <v>0</v>
      </c>
      <c r="W726" s="110">
        <v>0</v>
      </c>
    </row>
    <row r="727" spans="1:23" hidden="1">
      <c r="A727" s="110" t="str">
        <v>5225.TW</v>
      </c>
      <c r="B727" s="110">
        <v>8.34</v>
      </c>
      <c r="C727" s="110">
        <v>0.57299999999999995</v>
      </c>
      <c r="D727" s="110">
        <v>16.530054</v>
      </c>
      <c r="E727" s="110">
        <v>0.20943001</v>
      </c>
      <c r="F727" s="110">
        <v>6.0850002E-2</v>
      </c>
      <c r="G727" s="110">
        <v>0.15537000000000001</v>
      </c>
      <c r="H727" s="110">
        <v>5.2270003000000002E-2</v>
      </c>
      <c r="I727" s="110">
        <v>14.508393</v>
      </c>
      <c r="J727" s="110">
        <v>3.0287860000000002</v>
      </c>
      <c r="K727" s="110">
        <v>160.04900000000001</v>
      </c>
      <c r="L727" s="110">
        <v>0</v>
      </c>
      <c r="M727" s="110">
        <v>0</v>
      </c>
      <c r="N727" s="110">
        <v>0</v>
      </c>
      <c r="O727" s="110">
        <v>0</v>
      </c>
      <c r="P727" s="110">
        <v>0</v>
      </c>
      <c r="Q727" s="110">
        <v>0</v>
      </c>
      <c r="R727" s="110">
        <v>0</v>
      </c>
      <c r="S727" s="110">
        <v>0</v>
      </c>
      <c r="T727" s="110">
        <v>0</v>
      </c>
      <c r="U727" s="110">
        <v>0</v>
      </c>
      <c r="V727" s="110">
        <v>0</v>
      </c>
      <c r="W727" s="110">
        <v>0</v>
      </c>
    </row>
    <row r="728" spans="1:23" hidden="1">
      <c r="A728" s="110" t="str">
        <v>5234.TW</v>
      </c>
      <c r="B728" s="110">
        <v>5.23</v>
      </c>
      <c r="C728" s="110">
        <v>0</v>
      </c>
      <c r="D728" s="110">
        <v>19.931664000000001</v>
      </c>
      <c r="E728" s="110">
        <v>0.19467999999999999</v>
      </c>
      <c r="F728" s="110">
        <v>8.294E-2</v>
      </c>
      <c r="G728" s="110">
        <v>0.35347998000000003</v>
      </c>
      <c r="H728" s="110">
        <v>0.12676999999999999</v>
      </c>
      <c r="I728" s="110">
        <v>33.460804000000003</v>
      </c>
      <c r="J728" s="110">
        <v>6.356471</v>
      </c>
      <c r="K728" s="110">
        <v>41.374000000000002</v>
      </c>
      <c r="L728" s="110">
        <v>0</v>
      </c>
      <c r="M728" s="110">
        <v>0</v>
      </c>
      <c r="N728" s="110">
        <v>0</v>
      </c>
      <c r="O728" s="110">
        <v>0</v>
      </c>
      <c r="P728" s="110">
        <v>0</v>
      </c>
      <c r="Q728" s="110">
        <v>0</v>
      </c>
      <c r="R728" s="110">
        <v>0</v>
      </c>
      <c r="S728" s="110">
        <v>0</v>
      </c>
      <c r="T728" s="110">
        <v>0</v>
      </c>
      <c r="U728" s="110">
        <v>0</v>
      </c>
      <c r="V728" s="110">
        <v>0</v>
      </c>
      <c r="W728" s="110">
        <v>0</v>
      </c>
    </row>
    <row r="729" spans="1:23" hidden="1">
      <c r="A729" s="110" t="str">
        <v>5243.TW</v>
      </c>
      <c r="B729" s="110">
        <v>3.17</v>
      </c>
      <c r="C729" s="110">
        <v>0</v>
      </c>
      <c r="D729" s="110">
        <v>21.149826000000001</v>
      </c>
      <c r="E729" s="110">
        <v>7.1329996000000007E-2</v>
      </c>
      <c r="F729" s="110">
        <v>3.968E-2</v>
      </c>
      <c r="G729" s="110">
        <v>0.19239001</v>
      </c>
      <c r="H729" s="110">
        <v>6.3490000000000005E-2</v>
      </c>
      <c r="I729" s="110">
        <v>19.148264000000001</v>
      </c>
      <c r="J729" s="110">
        <v>1.3022397999999999</v>
      </c>
      <c r="K729" s="110">
        <v>67.978999999999999</v>
      </c>
      <c r="L729" s="110">
        <v>0</v>
      </c>
      <c r="M729" s="110">
        <v>0</v>
      </c>
      <c r="N729" s="110">
        <v>0</v>
      </c>
      <c r="O729" s="110">
        <v>0</v>
      </c>
      <c r="P729" s="110">
        <v>0</v>
      </c>
      <c r="Q729" s="110">
        <v>0</v>
      </c>
      <c r="R729" s="110">
        <v>0</v>
      </c>
      <c r="S729" s="110">
        <v>0</v>
      </c>
      <c r="T729" s="110">
        <v>0</v>
      </c>
      <c r="U729" s="110">
        <v>0</v>
      </c>
      <c r="V729" s="110">
        <v>0</v>
      </c>
      <c r="W729" s="110">
        <v>0</v>
      </c>
    </row>
    <row r="730" spans="1:23" hidden="1">
      <c r="A730" s="110" t="str">
        <v>5244.TW</v>
      </c>
      <c r="B730" s="110">
        <v>2.4900000000000002</v>
      </c>
      <c r="C730" s="110">
        <v>0</v>
      </c>
      <c r="D730" s="110">
        <v>0</v>
      </c>
      <c r="E730" s="110">
        <v>0.100959994</v>
      </c>
      <c r="F730" s="110">
        <v>5.1620002999999998E-2</v>
      </c>
      <c r="G730" s="110">
        <v>0.46580001999999998</v>
      </c>
      <c r="H730" s="110">
        <v>0.15273</v>
      </c>
      <c r="I730" s="110">
        <v>17.289155999999998</v>
      </c>
      <c r="J730" s="110">
        <v>1.7086724</v>
      </c>
      <c r="K730" s="110">
        <v>12.798</v>
      </c>
      <c r="L730" s="110">
        <v>0</v>
      </c>
      <c r="M730" s="110">
        <v>0</v>
      </c>
      <c r="N730" s="110">
        <v>0</v>
      </c>
      <c r="O730" s="110">
        <v>0</v>
      </c>
      <c r="P730" s="110">
        <v>0</v>
      </c>
      <c r="Q730" s="110">
        <v>0</v>
      </c>
      <c r="R730" s="110">
        <v>0</v>
      </c>
      <c r="S730" s="110">
        <v>0</v>
      </c>
      <c r="T730" s="110">
        <v>0</v>
      </c>
      <c r="U730" s="110">
        <v>0</v>
      </c>
      <c r="V730" s="110">
        <v>0</v>
      </c>
      <c r="W730" s="110">
        <v>0</v>
      </c>
    </row>
    <row r="731" spans="1:23" hidden="1">
      <c r="A731" s="110" t="str">
        <v>5258.TW</v>
      </c>
      <c r="B731" s="110">
        <v>8.58</v>
      </c>
      <c r="C731" s="110">
        <v>0.95799999999999996</v>
      </c>
      <c r="D731" s="110">
        <v>10.687343</v>
      </c>
      <c r="E731" s="110">
        <v>0.27474999999999999</v>
      </c>
      <c r="F731" s="110">
        <v>0.10803001</v>
      </c>
      <c r="G731" s="110">
        <v>0.33335999999999999</v>
      </c>
      <c r="H731" s="110">
        <v>0.18542998999999999</v>
      </c>
      <c r="I731" s="110">
        <v>14.860139999999999</v>
      </c>
      <c r="J731" s="110">
        <v>3.5960062000000002</v>
      </c>
      <c r="K731" s="110">
        <v>77.366</v>
      </c>
      <c r="L731" s="110">
        <v>0</v>
      </c>
      <c r="M731" s="110">
        <v>0</v>
      </c>
      <c r="N731" s="110">
        <v>0</v>
      </c>
      <c r="O731" s="110">
        <v>0</v>
      </c>
      <c r="P731" s="110">
        <v>0</v>
      </c>
      <c r="Q731" s="110">
        <v>0</v>
      </c>
      <c r="R731" s="110">
        <v>0</v>
      </c>
      <c r="S731" s="110">
        <v>0</v>
      </c>
      <c r="T731" s="110">
        <v>0</v>
      </c>
      <c r="U731" s="110">
        <v>0</v>
      </c>
      <c r="V731" s="110">
        <v>0</v>
      </c>
      <c r="W731" s="110">
        <v>0</v>
      </c>
    </row>
    <row r="732" spans="1:23" hidden="1">
      <c r="A732" s="110" t="str">
        <v>5269.TW</v>
      </c>
      <c r="B732" s="110">
        <v>39.200000000000003</v>
      </c>
      <c r="C732" s="110">
        <v>0.97199999999999998</v>
      </c>
      <c r="D732" s="110">
        <v>23.441808999999999</v>
      </c>
      <c r="E732" s="110">
        <v>0.12770000000000001</v>
      </c>
      <c r="F732" s="110">
        <v>5.8130003999999999E-2</v>
      </c>
      <c r="G732" s="110">
        <v>0.55046004000000004</v>
      </c>
      <c r="H732" s="110">
        <v>0.38008999999999998</v>
      </c>
      <c r="I732" s="110">
        <v>54.209183000000003</v>
      </c>
      <c r="J732" s="110">
        <v>7.5257462999999998</v>
      </c>
      <c r="K732" s="110">
        <v>92.489000000000004</v>
      </c>
      <c r="L732" s="110">
        <v>0</v>
      </c>
      <c r="M732" s="110">
        <v>0</v>
      </c>
      <c r="N732" s="110">
        <v>0</v>
      </c>
      <c r="O732" s="110">
        <v>0</v>
      </c>
      <c r="P732" s="110">
        <v>0</v>
      </c>
      <c r="Q732" s="110">
        <v>0</v>
      </c>
      <c r="R732" s="110">
        <v>0</v>
      </c>
      <c r="S732" s="110">
        <v>0</v>
      </c>
      <c r="T732" s="110">
        <v>0</v>
      </c>
      <c r="U732" s="110">
        <v>0</v>
      </c>
      <c r="V732" s="110">
        <v>0</v>
      </c>
      <c r="W732" s="110">
        <v>0</v>
      </c>
    </row>
    <row r="733" spans="1:23" hidden="1">
      <c r="A733" s="110" t="str">
        <v>5283.TW</v>
      </c>
      <c r="B733" s="110">
        <v>6.35</v>
      </c>
      <c r="C733" s="110">
        <v>0</v>
      </c>
      <c r="D733" s="110">
        <v>0</v>
      </c>
      <c r="E733" s="110">
        <v>0.11882</v>
      </c>
      <c r="F733" s="110">
        <v>4.3979999999999998E-2</v>
      </c>
      <c r="G733" s="110">
        <v>0.32375999999999999</v>
      </c>
      <c r="H733" s="110">
        <v>-5.4130003000000003E-2</v>
      </c>
      <c r="I733" s="110">
        <v>17.559055000000001</v>
      </c>
      <c r="J733" s="110">
        <v>2.0910300999999998</v>
      </c>
      <c r="K733" s="110">
        <v>83.465999999999994</v>
      </c>
      <c r="L733" s="110">
        <v>0</v>
      </c>
      <c r="M733" s="110">
        <v>0</v>
      </c>
      <c r="N733" s="110">
        <v>0</v>
      </c>
      <c r="O733" s="110">
        <v>0</v>
      </c>
      <c r="P733" s="110">
        <v>0</v>
      </c>
      <c r="Q733" s="110">
        <v>0</v>
      </c>
      <c r="R733" s="110">
        <v>0</v>
      </c>
      <c r="S733" s="110">
        <v>0</v>
      </c>
      <c r="T733" s="110">
        <v>0</v>
      </c>
      <c r="U733" s="110">
        <v>0</v>
      </c>
      <c r="V733" s="110">
        <v>0</v>
      </c>
      <c r="W733" s="110">
        <v>0</v>
      </c>
    </row>
    <row r="734" spans="1:23" hidden="1">
      <c r="A734" s="110" t="str">
        <v>5284.TW</v>
      </c>
      <c r="B734" s="110">
        <v>4.55</v>
      </c>
      <c r="C734" s="110">
        <v>0.63300000000000001</v>
      </c>
      <c r="D734" s="110">
        <v>10.071942</v>
      </c>
      <c r="E734" s="110">
        <v>0.17924999</v>
      </c>
      <c r="F734" s="110">
        <v>7.5079999999999994E-2</v>
      </c>
      <c r="G734" s="110">
        <v>0.39025003000000003</v>
      </c>
      <c r="H734" s="110">
        <v>0.14316999999999999</v>
      </c>
      <c r="I734" s="110">
        <v>27.692307</v>
      </c>
      <c r="J734" s="110">
        <v>2.5707464</v>
      </c>
      <c r="K734" s="110">
        <v>46.932000000000002</v>
      </c>
      <c r="L734" s="110">
        <v>0</v>
      </c>
      <c r="M734" s="110">
        <v>0</v>
      </c>
      <c r="N734" s="110">
        <v>0</v>
      </c>
      <c r="O734" s="110">
        <v>0</v>
      </c>
      <c r="P734" s="110">
        <v>0</v>
      </c>
      <c r="Q734" s="110">
        <v>0</v>
      </c>
      <c r="R734" s="110">
        <v>0</v>
      </c>
      <c r="S734" s="110">
        <v>0</v>
      </c>
      <c r="T734" s="110">
        <v>0</v>
      </c>
      <c r="U734" s="110">
        <v>0</v>
      </c>
      <c r="V734" s="110">
        <v>0</v>
      </c>
      <c r="W734" s="110">
        <v>0</v>
      </c>
    </row>
    <row r="735" spans="1:23" hidden="1">
      <c r="A735" s="110" t="str">
        <v>5285.TW</v>
      </c>
      <c r="B735" s="110">
        <v>2.16</v>
      </c>
      <c r="C735" s="110">
        <v>1.204</v>
      </c>
      <c r="D735" s="110">
        <v>12.517858</v>
      </c>
      <c r="E735" s="110">
        <v>7.9930000000000001E-2</v>
      </c>
      <c r="F735" s="110">
        <v>2.776E-2</v>
      </c>
      <c r="G735" s="110">
        <v>0.14318</v>
      </c>
      <c r="H735" s="110">
        <v>3.49E-2</v>
      </c>
      <c r="I735" s="110">
        <v>32.453699999999998</v>
      </c>
      <c r="J735" s="110">
        <v>2.6051730000000002</v>
      </c>
      <c r="K735" s="110">
        <v>49.331000000000003</v>
      </c>
      <c r="L735" s="110">
        <v>0</v>
      </c>
      <c r="M735" s="110">
        <v>0</v>
      </c>
      <c r="N735" s="110">
        <v>0</v>
      </c>
      <c r="O735" s="110">
        <v>0</v>
      </c>
      <c r="P735" s="110">
        <v>0</v>
      </c>
      <c r="Q735" s="110">
        <v>0</v>
      </c>
      <c r="R735" s="110">
        <v>0</v>
      </c>
      <c r="S735" s="110">
        <v>0</v>
      </c>
      <c r="T735" s="110">
        <v>0</v>
      </c>
      <c r="U735" s="110">
        <v>0</v>
      </c>
      <c r="V735" s="110">
        <v>0</v>
      </c>
      <c r="W735" s="110">
        <v>0</v>
      </c>
    </row>
    <row r="736" spans="1:23" hidden="1">
      <c r="A736" s="110" t="str">
        <v>5288.TW</v>
      </c>
      <c r="B736" s="110">
        <v>15.29</v>
      </c>
      <c r="C736" s="110">
        <v>0.61</v>
      </c>
      <c r="D736" s="110">
        <v>13.186481000000001</v>
      </c>
      <c r="E736" s="110">
        <v>0.21767998999999999</v>
      </c>
      <c r="F736" s="110">
        <v>9.3329999999999996E-2</v>
      </c>
      <c r="G736" s="110">
        <v>0.20951</v>
      </c>
      <c r="H736" s="110">
        <v>0.14496999999999999</v>
      </c>
      <c r="I736" s="110">
        <v>14.290386</v>
      </c>
      <c r="J736" s="110">
        <v>2.8956506000000002</v>
      </c>
      <c r="K736" s="110">
        <v>109.768</v>
      </c>
      <c r="L736" s="110">
        <v>0</v>
      </c>
      <c r="M736" s="110">
        <v>0</v>
      </c>
      <c r="N736" s="110">
        <v>0</v>
      </c>
      <c r="O736" s="110">
        <v>0</v>
      </c>
      <c r="P736" s="110">
        <v>0</v>
      </c>
      <c r="Q736" s="110">
        <v>0</v>
      </c>
      <c r="R736" s="110">
        <v>0</v>
      </c>
      <c r="S736" s="110">
        <v>0</v>
      </c>
      <c r="T736" s="110">
        <v>0</v>
      </c>
      <c r="U736" s="110">
        <v>0</v>
      </c>
      <c r="V736" s="110">
        <v>0</v>
      </c>
      <c r="W736" s="110">
        <v>0</v>
      </c>
    </row>
    <row r="737" spans="1:23" hidden="1">
      <c r="A737" s="110" t="str">
        <v>5292.TW</v>
      </c>
      <c r="B737" s="110">
        <v>0</v>
      </c>
      <c r="C737" s="110">
        <v>0</v>
      </c>
      <c r="D737" s="110">
        <v>0</v>
      </c>
      <c r="E737" s="110">
        <v>0.28560000000000002</v>
      </c>
      <c r="F737" s="110">
        <v>8.8709999999999997E-2</v>
      </c>
      <c r="G737" s="110">
        <v>0.26867999999999997</v>
      </c>
      <c r="H737" s="110">
        <v>0.18341999</v>
      </c>
      <c r="I737" s="110">
        <v>0</v>
      </c>
      <c r="J737" s="110">
        <v>0</v>
      </c>
      <c r="K737" s="110">
        <v>62.122999999999998</v>
      </c>
      <c r="L737" s="110">
        <v>0</v>
      </c>
      <c r="M737" s="110">
        <v>0</v>
      </c>
      <c r="N737" s="110">
        <v>0</v>
      </c>
      <c r="O737" s="110">
        <v>0</v>
      </c>
      <c r="P737" s="110">
        <v>0</v>
      </c>
      <c r="Q737" s="110">
        <v>0</v>
      </c>
      <c r="R737" s="110">
        <v>0</v>
      </c>
      <c r="S737" s="110">
        <v>0</v>
      </c>
      <c r="T737" s="110">
        <v>0</v>
      </c>
      <c r="U737" s="110">
        <v>0</v>
      </c>
      <c r="V737" s="110">
        <v>0</v>
      </c>
      <c r="W737" s="110">
        <v>0</v>
      </c>
    </row>
    <row r="738" spans="1:23" hidden="1">
      <c r="A738" s="110" t="str">
        <v>5306.TW</v>
      </c>
      <c r="B738" s="110">
        <v>5.67</v>
      </c>
      <c r="C738" s="110">
        <v>0.92300000000000004</v>
      </c>
      <c r="D738" s="110">
        <v>15.426105</v>
      </c>
      <c r="E738" s="110">
        <v>9.7839999999999996E-2</v>
      </c>
      <c r="F738" s="110">
        <v>4.7480002E-2</v>
      </c>
      <c r="G738" s="110">
        <v>0.38919997000000001</v>
      </c>
      <c r="H738" s="110">
        <v>0.13816999999999999</v>
      </c>
      <c r="I738" s="110">
        <v>25.220459000000002</v>
      </c>
      <c r="J738" s="110">
        <v>2.3584904999999998</v>
      </c>
      <c r="K738" s="110">
        <v>37.542999999999999</v>
      </c>
      <c r="L738" s="110">
        <v>0</v>
      </c>
      <c r="M738" s="110">
        <v>0</v>
      </c>
      <c r="N738" s="110">
        <v>0</v>
      </c>
      <c r="O738" s="110">
        <v>0</v>
      </c>
      <c r="P738" s="110">
        <v>0</v>
      </c>
      <c r="Q738" s="110">
        <v>0</v>
      </c>
      <c r="R738" s="110">
        <v>0</v>
      </c>
      <c r="S738" s="110">
        <v>0</v>
      </c>
      <c r="T738" s="110">
        <v>0</v>
      </c>
      <c r="U738" s="110">
        <v>0</v>
      </c>
      <c r="V738" s="110">
        <v>0</v>
      </c>
      <c r="W738" s="110">
        <v>0</v>
      </c>
    </row>
    <row r="739" spans="1:23" hidden="1">
      <c r="A739" s="110" t="str">
        <v>5388.TW</v>
      </c>
      <c r="B739" s="110">
        <v>9.16</v>
      </c>
      <c r="C739" s="110">
        <v>0</v>
      </c>
      <c r="D739" s="110">
        <v>10.041153</v>
      </c>
      <c r="E739" s="110">
        <v>0.21740999999999999</v>
      </c>
      <c r="F739" s="110">
        <v>4.5769999999999998E-2</v>
      </c>
      <c r="G739" s="110">
        <v>0.17308999999999999</v>
      </c>
      <c r="H739" s="110">
        <v>5.2900000000000003E-2</v>
      </c>
      <c r="I739" s="110">
        <v>13.318777000000001</v>
      </c>
      <c r="J739" s="110">
        <v>2.4646466</v>
      </c>
      <c r="K739" s="110">
        <v>235.613</v>
      </c>
      <c r="L739" s="110">
        <v>0</v>
      </c>
      <c r="M739" s="110">
        <v>0</v>
      </c>
      <c r="N739" s="110">
        <v>0</v>
      </c>
      <c r="O739" s="110">
        <v>0</v>
      </c>
      <c r="P739" s="110">
        <v>0</v>
      </c>
      <c r="Q739" s="110">
        <v>0</v>
      </c>
      <c r="R739" s="110">
        <v>0</v>
      </c>
      <c r="S739" s="110">
        <v>0</v>
      </c>
      <c r="T739" s="110">
        <v>0</v>
      </c>
      <c r="U739" s="110">
        <v>0</v>
      </c>
      <c r="V739" s="110">
        <v>0</v>
      </c>
      <c r="W739" s="110">
        <v>0</v>
      </c>
    </row>
    <row r="740" spans="1:23" hidden="1">
      <c r="A740" s="110" t="str">
        <v>5434.TW</v>
      </c>
      <c r="B740" s="110">
        <v>15</v>
      </c>
      <c r="C740" s="110">
        <v>0.51900000000000002</v>
      </c>
      <c r="D740" s="110">
        <v>13.825364</v>
      </c>
      <c r="E740" s="110">
        <v>0.21668999999999999</v>
      </c>
      <c r="F740" s="110">
        <v>6.6830000000000001E-2</v>
      </c>
      <c r="G740" s="110">
        <v>0.13557</v>
      </c>
      <c r="H740" s="110">
        <v>7.3300000000000004E-2</v>
      </c>
      <c r="I740" s="110">
        <v>17.733333999999999</v>
      </c>
      <c r="J740" s="110">
        <v>3.5164255999999998</v>
      </c>
      <c r="K740" s="110">
        <v>261.38200000000001</v>
      </c>
      <c r="L740" s="110">
        <v>0</v>
      </c>
      <c r="M740" s="110">
        <v>0</v>
      </c>
      <c r="N740" s="110">
        <v>0</v>
      </c>
      <c r="O740" s="110">
        <v>0</v>
      </c>
      <c r="P740" s="110">
        <v>0</v>
      </c>
      <c r="Q740" s="110">
        <v>0</v>
      </c>
      <c r="R740" s="110">
        <v>0</v>
      </c>
      <c r="S740" s="110">
        <v>0</v>
      </c>
      <c r="T740" s="110">
        <v>0</v>
      </c>
      <c r="U740" s="110">
        <v>0</v>
      </c>
      <c r="V740" s="110">
        <v>0</v>
      </c>
      <c r="W740" s="110">
        <v>0</v>
      </c>
    </row>
    <row r="741" spans="1:23" hidden="1">
      <c r="A741" s="110" t="str">
        <v>5469.TW</v>
      </c>
      <c r="B741" s="110">
        <v>4.9000000000000004</v>
      </c>
      <c r="C741" s="110">
        <v>0.66200000000000003</v>
      </c>
      <c r="D741" s="110">
        <v>9.7851239999999997</v>
      </c>
      <c r="E741" s="110">
        <v>0.10743</v>
      </c>
      <c r="F741" s="110">
        <v>5.6070000000000002E-2</v>
      </c>
      <c r="G741" s="110">
        <v>0.24972</v>
      </c>
      <c r="H741" s="110">
        <v>0.16017000000000001</v>
      </c>
      <c r="I741" s="110">
        <v>12.081633</v>
      </c>
      <c r="J741" s="110">
        <v>1.0217996</v>
      </c>
      <c r="K741" s="110">
        <v>81.325999999999993</v>
      </c>
      <c r="L741" s="110">
        <v>0</v>
      </c>
      <c r="M741" s="110">
        <v>0</v>
      </c>
      <c r="N741" s="110">
        <v>0</v>
      </c>
      <c r="O741" s="110">
        <v>0</v>
      </c>
      <c r="P741" s="110">
        <v>0</v>
      </c>
      <c r="Q741" s="110">
        <v>0</v>
      </c>
      <c r="R741" s="110">
        <v>0</v>
      </c>
      <c r="S741" s="110">
        <v>0</v>
      </c>
      <c r="T741" s="110">
        <v>0</v>
      </c>
      <c r="U741" s="110">
        <v>0</v>
      </c>
      <c r="V741" s="110">
        <v>0</v>
      </c>
      <c r="W741" s="110">
        <v>0</v>
      </c>
    </row>
    <row r="742" spans="1:23" hidden="1">
      <c r="A742" s="110" t="str">
        <v>5471.TW</v>
      </c>
      <c r="B742" s="110">
        <v>1.33</v>
      </c>
      <c r="C742" s="110">
        <v>0</v>
      </c>
      <c r="D742" s="110">
        <v>6.1970219999999996</v>
      </c>
      <c r="E742" s="110">
        <v>6.1290003000000003E-2</v>
      </c>
      <c r="F742" s="110">
        <v>2.681E-2</v>
      </c>
      <c r="G742" s="110">
        <v>0.42321998</v>
      </c>
      <c r="H742" s="110">
        <v>4.0480000000000002E-2</v>
      </c>
      <c r="I742" s="110">
        <v>40.676690000000001</v>
      </c>
      <c r="J742" s="110">
        <v>2.5170984000000001</v>
      </c>
      <c r="K742" s="110">
        <v>16.222999999999999</v>
      </c>
      <c r="L742" s="110">
        <v>0</v>
      </c>
      <c r="M742" s="110">
        <v>0</v>
      </c>
      <c r="N742" s="110">
        <v>0</v>
      </c>
      <c r="O742" s="110">
        <v>0</v>
      </c>
      <c r="P742" s="110">
        <v>0</v>
      </c>
      <c r="Q742" s="110">
        <v>0</v>
      </c>
      <c r="R742" s="110">
        <v>0</v>
      </c>
      <c r="S742" s="110">
        <v>0</v>
      </c>
      <c r="T742" s="110">
        <v>0</v>
      </c>
      <c r="U742" s="110">
        <v>0</v>
      </c>
      <c r="V742" s="110">
        <v>0</v>
      </c>
      <c r="W742" s="110">
        <v>0</v>
      </c>
    </row>
    <row r="743" spans="1:23" hidden="1">
      <c r="A743" s="110" t="str">
        <v>5484.TW</v>
      </c>
      <c r="B743" s="110">
        <v>-1.1200000000000001</v>
      </c>
      <c r="C743" s="110">
        <v>0</v>
      </c>
      <c r="D743" s="110">
        <v>37.101447999999998</v>
      </c>
      <c r="E743" s="110">
        <v>-0.12255999400000001</v>
      </c>
      <c r="F743" s="110">
        <v>-7.0900000000000005E-2</v>
      </c>
      <c r="G743" s="110">
        <v>0.22264998999999999</v>
      </c>
      <c r="H743" s="110">
        <v>-0.48668</v>
      </c>
      <c r="I743" s="110">
        <v>0</v>
      </c>
      <c r="J743" s="110">
        <v>3.0092865999999998</v>
      </c>
      <c r="K743" s="110">
        <v>5.2969999999999997</v>
      </c>
      <c r="L743" s="110">
        <v>0</v>
      </c>
      <c r="M743" s="110">
        <v>0</v>
      </c>
      <c r="N743" s="110">
        <v>0</v>
      </c>
      <c r="O743" s="110">
        <v>0</v>
      </c>
      <c r="P743" s="110">
        <v>0</v>
      </c>
      <c r="Q743" s="110">
        <v>0</v>
      </c>
      <c r="R743" s="110">
        <v>0</v>
      </c>
      <c r="S743" s="110">
        <v>0</v>
      </c>
      <c r="T743" s="110">
        <v>0</v>
      </c>
      <c r="U743" s="110">
        <v>0</v>
      </c>
      <c r="V743" s="110">
        <v>0</v>
      </c>
      <c r="W743" s="110">
        <v>0</v>
      </c>
    </row>
    <row r="744" spans="1:23" hidden="1">
      <c r="A744" s="110" t="str">
        <v>5515.TW</v>
      </c>
      <c r="B744" s="110">
        <v>1.89</v>
      </c>
      <c r="C744" s="110">
        <v>0.47499999999999998</v>
      </c>
      <c r="D744" s="110">
        <v>0</v>
      </c>
      <c r="E744" s="110">
        <v>7.059E-2</v>
      </c>
      <c r="F744" s="110">
        <v>4.5300000000000002E-3</v>
      </c>
      <c r="G744" s="110">
        <v>9.2980005000000004E-2</v>
      </c>
      <c r="H744" s="110">
        <v>1.33E-3</v>
      </c>
      <c r="I744" s="110">
        <v>12.433863000000001</v>
      </c>
      <c r="J744" s="110">
        <v>1.2210962999999999</v>
      </c>
      <c r="K744" s="110">
        <v>16.613</v>
      </c>
      <c r="L744" s="110">
        <v>0</v>
      </c>
      <c r="M744" s="110">
        <v>0</v>
      </c>
      <c r="N744" s="110">
        <v>0</v>
      </c>
      <c r="O744" s="110">
        <v>0</v>
      </c>
      <c r="P744" s="110">
        <v>0</v>
      </c>
      <c r="Q744" s="110">
        <v>0</v>
      </c>
      <c r="R744" s="110">
        <v>0</v>
      </c>
      <c r="S744" s="110">
        <v>0</v>
      </c>
      <c r="T744" s="110">
        <v>0</v>
      </c>
      <c r="U744" s="110">
        <v>0</v>
      </c>
      <c r="V744" s="110">
        <v>0</v>
      </c>
      <c r="W744" s="110">
        <v>0</v>
      </c>
    </row>
    <row r="745" spans="1:23" hidden="1">
      <c r="A745" s="110" t="str">
        <v>5519.TW</v>
      </c>
      <c r="B745" s="110">
        <v>4.5999999999999996</v>
      </c>
      <c r="C745" s="110">
        <v>0</v>
      </c>
      <c r="D745" s="110">
        <v>0</v>
      </c>
      <c r="E745" s="110">
        <v>0.20605000000000001</v>
      </c>
      <c r="F745" s="110">
        <v>6.1100002E-2</v>
      </c>
      <c r="G745" s="110">
        <v>0.26834000000000002</v>
      </c>
      <c r="H745" s="110">
        <v>0.15146999999999999</v>
      </c>
      <c r="I745" s="110">
        <v>8.9239130000000007</v>
      </c>
      <c r="J745" s="110">
        <v>1.7255148</v>
      </c>
      <c r="K745" s="110">
        <v>28.943999999999999</v>
      </c>
      <c r="L745" s="110">
        <v>0</v>
      </c>
      <c r="M745" s="110">
        <v>0</v>
      </c>
      <c r="N745" s="110">
        <v>0</v>
      </c>
      <c r="O745" s="110">
        <v>0</v>
      </c>
      <c r="P745" s="110">
        <v>0</v>
      </c>
      <c r="Q745" s="110">
        <v>0</v>
      </c>
      <c r="R745" s="110">
        <v>0</v>
      </c>
      <c r="S745" s="110">
        <v>0</v>
      </c>
      <c r="T745" s="110">
        <v>0</v>
      </c>
      <c r="U745" s="110">
        <v>0</v>
      </c>
      <c r="V745" s="110">
        <v>0</v>
      </c>
      <c r="W745" s="110">
        <v>0</v>
      </c>
    </row>
    <row r="746" spans="1:23" hidden="1">
      <c r="A746" s="110" t="str">
        <v>5521.TW</v>
      </c>
      <c r="B746" s="110">
        <v>0.11</v>
      </c>
      <c r="C746" s="110">
        <v>0</v>
      </c>
      <c r="D746" s="110">
        <v>0</v>
      </c>
      <c r="E746" s="110">
        <v>9.5899999999999996E-3</v>
      </c>
      <c r="F746" s="110">
        <v>2.0899999999999998E-3</v>
      </c>
      <c r="G746" s="110">
        <v>5.91E-2</v>
      </c>
      <c r="H746" s="110">
        <v>-6.583E-2</v>
      </c>
      <c r="I746" s="110">
        <v>115.90909000000001</v>
      </c>
      <c r="J746" s="110">
        <v>1.1921459999999999</v>
      </c>
      <c r="K746" s="110">
        <v>11.776</v>
      </c>
      <c r="L746" s="110">
        <v>0</v>
      </c>
      <c r="M746" s="110">
        <v>0</v>
      </c>
      <c r="N746" s="110">
        <v>0</v>
      </c>
      <c r="O746" s="110">
        <v>0</v>
      </c>
      <c r="P746" s="110">
        <v>0</v>
      </c>
      <c r="Q746" s="110">
        <v>0</v>
      </c>
      <c r="R746" s="110">
        <v>0</v>
      </c>
      <c r="S746" s="110">
        <v>0</v>
      </c>
      <c r="T746" s="110">
        <v>0</v>
      </c>
      <c r="U746" s="110">
        <v>0</v>
      </c>
      <c r="V746" s="110">
        <v>0</v>
      </c>
      <c r="W746" s="110">
        <v>0</v>
      </c>
    </row>
    <row r="747" spans="1:23" hidden="1">
      <c r="A747" s="110" t="str">
        <v>5522.TW</v>
      </c>
      <c r="B747" s="110">
        <v>3.9</v>
      </c>
      <c r="C747" s="110">
        <v>0.315</v>
      </c>
      <c r="D747" s="110">
        <v>12.0558</v>
      </c>
      <c r="E747" s="110">
        <v>8.2360000000000003E-2</v>
      </c>
      <c r="F747" s="110">
        <v>3.04E-2</v>
      </c>
      <c r="G747" s="110">
        <v>0.30098000000000003</v>
      </c>
      <c r="H747" s="110">
        <v>0.25469000000000003</v>
      </c>
      <c r="I747" s="110">
        <v>21.051280999999999</v>
      </c>
      <c r="J747" s="110">
        <v>1.4113804000000001</v>
      </c>
      <c r="K747" s="110">
        <v>27.946999999999999</v>
      </c>
      <c r="L747" s="110">
        <v>0</v>
      </c>
      <c r="M747" s="110">
        <v>0</v>
      </c>
      <c r="N747" s="110">
        <v>0</v>
      </c>
      <c r="O747" s="110">
        <v>0</v>
      </c>
      <c r="P747" s="110">
        <v>0</v>
      </c>
      <c r="Q747" s="110">
        <v>0</v>
      </c>
      <c r="R747" s="110">
        <v>0</v>
      </c>
      <c r="S747" s="110">
        <v>0</v>
      </c>
      <c r="T747" s="110">
        <v>0</v>
      </c>
      <c r="U747" s="110">
        <v>0</v>
      </c>
      <c r="V747" s="110">
        <v>0</v>
      </c>
      <c r="W747" s="110">
        <v>0</v>
      </c>
    </row>
    <row r="748" spans="1:23" hidden="1">
      <c r="A748" s="110" t="str">
        <v>5525.TW</v>
      </c>
      <c r="B748" s="110">
        <v>2.4</v>
      </c>
      <c r="C748" s="110">
        <v>0</v>
      </c>
      <c r="D748" s="110">
        <v>0</v>
      </c>
      <c r="E748" s="110">
        <v>0.13095999999999999</v>
      </c>
      <c r="F748" s="110">
        <v>3.0460000000000001E-2</v>
      </c>
      <c r="G748" s="110">
        <v>0.27438997999999998</v>
      </c>
      <c r="H748" s="110">
        <v>-0.19333</v>
      </c>
      <c r="I748" s="110">
        <v>14.75</v>
      </c>
      <c r="J748" s="110">
        <v>1.9458032999999999</v>
      </c>
      <c r="K748" s="110">
        <v>17.059000000000001</v>
      </c>
      <c r="L748" s="110">
        <v>0</v>
      </c>
      <c r="M748" s="110">
        <v>0</v>
      </c>
      <c r="N748" s="110">
        <v>0</v>
      </c>
      <c r="O748" s="110">
        <v>0</v>
      </c>
      <c r="P748" s="110">
        <v>0</v>
      </c>
      <c r="Q748" s="110">
        <v>0</v>
      </c>
      <c r="R748" s="110">
        <v>0</v>
      </c>
      <c r="S748" s="110">
        <v>0</v>
      </c>
      <c r="T748" s="110">
        <v>0</v>
      </c>
      <c r="U748" s="110">
        <v>0</v>
      </c>
      <c r="V748" s="110">
        <v>0</v>
      </c>
      <c r="W748" s="110">
        <v>0</v>
      </c>
    </row>
    <row r="749" spans="1:23" hidden="1">
      <c r="A749" s="110" t="str">
        <v>5531.TW</v>
      </c>
      <c r="B749" s="110">
        <v>-0.85</v>
      </c>
      <c r="C749" s="110">
        <v>0.61899999999999999</v>
      </c>
      <c r="D749" s="110">
        <v>0</v>
      </c>
      <c r="E749" s="110">
        <v>-3.5940002999999998E-2</v>
      </c>
      <c r="F749" s="110">
        <v>-4.3099998000000004E-3</v>
      </c>
      <c r="G749" s="110">
        <v>0.26349001999999999</v>
      </c>
      <c r="H749" s="110">
        <v>-0.68267</v>
      </c>
      <c r="I749" s="110">
        <v>0</v>
      </c>
      <c r="J749" s="110">
        <v>1.0712216999999999</v>
      </c>
      <c r="K749" s="110">
        <v>3.8650000000000002</v>
      </c>
      <c r="L749" s="110">
        <v>0</v>
      </c>
      <c r="M749" s="110">
        <v>0</v>
      </c>
      <c r="N749" s="110">
        <v>0</v>
      </c>
      <c r="O749" s="110">
        <v>0</v>
      </c>
      <c r="P749" s="110">
        <v>0</v>
      </c>
      <c r="Q749" s="110">
        <v>0</v>
      </c>
      <c r="R749" s="110">
        <v>0</v>
      </c>
      <c r="S749" s="110">
        <v>0</v>
      </c>
      <c r="T749" s="110">
        <v>0</v>
      </c>
      <c r="U749" s="110">
        <v>0</v>
      </c>
      <c r="V749" s="110">
        <v>0</v>
      </c>
      <c r="W749" s="110">
        <v>0</v>
      </c>
    </row>
    <row r="750" spans="1:23" hidden="1">
      <c r="A750" s="110" t="str">
        <v>5533.TW</v>
      </c>
      <c r="B750" s="110">
        <v>1.97</v>
      </c>
      <c r="C750" s="110">
        <v>0.22600000000000001</v>
      </c>
      <c r="D750" s="110">
        <v>0</v>
      </c>
      <c r="E750" s="110">
        <v>9.5280000000000004E-2</v>
      </c>
      <c r="F750" s="110">
        <v>5.1090002000000002E-2</v>
      </c>
      <c r="G750" s="110">
        <v>0.32713999999999999</v>
      </c>
      <c r="H750" s="110">
        <v>0.20674998999999999</v>
      </c>
      <c r="I750" s="110">
        <v>12.233502</v>
      </c>
      <c r="J750" s="110">
        <v>0.71511230000000003</v>
      </c>
      <c r="K750" s="110">
        <v>13.195</v>
      </c>
      <c r="L750" s="110">
        <v>0</v>
      </c>
      <c r="M750" s="110">
        <v>0</v>
      </c>
      <c r="N750" s="110">
        <v>0</v>
      </c>
      <c r="O750" s="110">
        <v>0</v>
      </c>
      <c r="P750" s="110">
        <v>0</v>
      </c>
      <c r="Q750" s="110">
        <v>0</v>
      </c>
      <c r="R750" s="110">
        <v>0</v>
      </c>
      <c r="S750" s="110">
        <v>0</v>
      </c>
      <c r="T750" s="110">
        <v>0</v>
      </c>
      <c r="U750" s="110">
        <v>0</v>
      </c>
      <c r="V750" s="110">
        <v>0</v>
      </c>
      <c r="W750" s="110">
        <v>0</v>
      </c>
    </row>
    <row r="751" spans="1:23" hidden="1">
      <c r="A751" s="110" t="str">
        <v>5534.TW</v>
      </c>
      <c r="B751" s="110">
        <v>6.12</v>
      </c>
      <c r="C751" s="110">
        <v>0.27200000000000002</v>
      </c>
      <c r="D751" s="110">
        <v>9.8812549999999995</v>
      </c>
      <c r="E751" s="110">
        <v>9.1749999999999998E-2</v>
      </c>
      <c r="F751" s="110">
        <v>3.1059999000000001E-2</v>
      </c>
      <c r="G751" s="110">
        <v>0.30055999999999999</v>
      </c>
      <c r="H751" s="110">
        <v>0.24328</v>
      </c>
      <c r="I751" s="110">
        <v>19.035948000000001</v>
      </c>
      <c r="J751" s="110">
        <v>1.6943235000000001</v>
      </c>
      <c r="K751" s="110">
        <v>33.749000000000002</v>
      </c>
      <c r="L751" s="110">
        <v>0</v>
      </c>
      <c r="M751" s="110">
        <v>0</v>
      </c>
      <c r="N751" s="110">
        <v>0</v>
      </c>
      <c r="O751" s="110">
        <v>0</v>
      </c>
      <c r="P751" s="110">
        <v>0</v>
      </c>
      <c r="Q751" s="110">
        <v>0</v>
      </c>
      <c r="R751" s="110">
        <v>0</v>
      </c>
      <c r="S751" s="110">
        <v>0</v>
      </c>
      <c r="T751" s="110">
        <v>0</v>
      </c>
      <c r="U751" s="110">
        <v>0</v>
      </c>
      <c r="V751" s="110">
        <v>0</v>
      </c>
      <c r="W751" s="110">
        <v>0</v>
      </c>
    </row>
    <row r="752" spans="1:23" hidden="1">
      <c r="A752" s="110" t="str">
        <v>5538.TW</v>
      </c>
      <c r="B752" s="110">
        <v>1.1499999999999999</v>
      </c>
      <c r="C752" s="110">
        <v>0.47799999999999998</v>
      </c>
      <c r="D752" s="110">
        <v>5.3588905000000002</v>
      </c>
      <c r="E752" s="110">
        <v>2.0219999999999998E-2</v>
      </c>
      <c r="F752" s="110">
        <v>7.9000010000000002E-3</v>
      </c>
      <c r="G752" s="110">
        <v>7.4660000000000004E-2</v>
      </c>
      <c r="H752" s="110">
        <v>-4.3999999999999997E-2</v>
      </c>
      <c r="I752" s="110">
        <v>28.565215999999999</v>
      </c>
      <c r="J752" s="110">
        <v>1.0142958</v>
      </c>
      <c r="K752" s="110">
        <v>64.442999999999998</v>
      </c>
      <c r="L752" s="110">
        <v>0</v>
      </c>
      <c r="M752" s="110">
        <v>0</v>
      </c>
      <c r="N752" s="110">
        <v>0</v>
      </c>
      <c r="O752" s="110">
        <v>0</v>
      </c>
      <c r="P752" s="110">
        <v>0</v>
      </c>
      <c r="Q752" s="110">
        <v>0</v>
      </c>
      <c r="R752" s="110">
        <v>0</v>
      </c>
      <c r="S752" s="110">
        <v>0</v>
      </c>
      <c r="T752" s="110">
        <v>0</v>
      </c>
      <c r="U752" s="110">
        <v>0</v>
      </c>
      <c r="V752" s="110">
        <v>0</v>
      </c>
      <c r="W752" s="110">
        <v>0</v>
      </c>
    </row>
    <row r="753" spans="1:23" hidden="1">
      <c r="A753" s="110" t="str">
        <v>5546.TW</v>
      </c>
      <c r="B753" s="110">
        <v>-1.01</v>
      </c>
      <c r="C753" s="110">
        <v>0.25900000000000001</v>
      </c>
      <c r="D753" s="110">
        <v>0</v>
      </c>
      <c r="E753" s="110">
        <v>-9.5690004999999995E-2</v>
      </c>
      <c r="F753" s="110">
        <v>-8.0699994999999993E-3</v>
      </c>
      <c r="G753" s="110">
        <v>8.5629999999999998E-2</v>
      </c>
      <c r="H753" s="110">
        <v>4.9689997E-2</v>
      </c>
      <c r="I753" s="110">
        <v>0</v>
      </c>
      <c r="J753" s="110">
        <v>1.0979247999999999</v>
      </c>
      <c r="K753" s="110">
        <v>45.960999999999999</v>
      </c>
      <c r="L753" s="110">
        <v>0</v>
      </c>
      <c r="M753" s="110">
        <v>0</v>
      </c>
      <c r="N753" s="110">
        <v>0</v>
      </c>
      <c r="O753" s="110">
        <v>0</v>
      </c>
      <c r="P753" s="110">
        <v>0</v>
      </c>
      <c r="Q753" s="110">
        <v>0</v>
      </c>
      <c r="R753" s="110">
        <v>0</v>
      </c>
      <c r="S753" s="110">
        <v>0</v>
      </c>
      <c r="T753" s="110">
        <v>0</v>
      </c>
      <c r="U753" s="110">
        <v>0</v>
      </c>
      <c r="V753" s="110">
        <v>0</v>
      </c>
      <c r="W753" s="110">
        <v>0</v>
      </c>
    </row>
    <row r="754" spans="1:23" hidden="1">
      <c r="A754" s="110" t="str">
        <v>5607.TW</v>
      </c>
      <c r="B754" s="110">
        <v>2.61</v>
      </c>
      <c r="C754" s="110">
        <v>0</v>
      </c>
      <c r="D754" s="110">
        <v>18.448844999999999</v>
      </c>
      <c r="E754" s="110">
        <v>8.9249999999999996E-2</v>
      </c>
      <c r="F754" s="110">
        <v>2.4030002000000002E-2</v>
      </c>
      <c r="G754" s="110">
        <v>0.46925998000000002</v>
      </c>
      <c r="H754" s="110">
        <v>0.34043997999999998</v>
      </c>
      <c r="I754" s="110">
        <v>21.417625000000001</v>
      </c>
      <c r="J754" s="110">
        <v>1.8724460000000001</v>
      </c>
      <c r="K754" s="110">
        <v>9.5790000000000006</v>
      </c>
      <c r="L754" s="110">
        <v>0</v>
      </c>
      <c r="M754" s="110">
        <v>0</v>
      </c>
      <c r="N754" s="110">
        <v>0</v>
      </c>
      <c r="O754" s="110">
        <v>0</v>
      </c>
      <c r="P754" s="110">
        <v>0</v>
      </c>
      <c r="Q754" s="110">
        <v>0</v>
      </c>
      <c r="R754" s="110">
        <v>0</v>
      </c>
      <c r="S754" s="110">
        <v>0</v>
      </c>
      <c r="T754" s="110">
        <v>0</v>
      </c>
      <c r="U754" s="110">
        <v>0</v>
      </c>
      <c r="V754" s="110">
        <v>0</v>
      </c>
      <c r="W754" s="110">
        <v>0</v>
      </c>
    </row>
    <row r="755" spans="1:23" hidden="1">
      <c r="A755" s="110" t="str">
        <v>5608.TW</v>
      </c>
      <c r="B755" s="110">
        <v>-1.31</v>
      </c>
      <c r="C755" s="110">
        <v>1.3640000000000001</v>
      </c>
      <c r="D755" s="110">
        <v>2.1402714</v>
      </c>
      <c r="E755" s="110">
        <v>-5.747E-2</v>
      </c>
      <c r="F755" s="110">
        <v>-4.5199999999999997E-3</v>
      </c>
      <c r="G755" s="110">
        <v>3.9320000000000001E-2</v>
      </c>
      <c r="H755" s="110">
        <v>-1.585E-2</v>
      </c>
      <c r="I755" s="110">
        <v>0</v>
      </c>
      <c r="J755" s="110">
        <v>0.97073423999999997</v>
      </c>
      <c r="K755" s="110">
        <v>9.1739999999999995</v>
      </c>
      <c r="L755" s="110">
        <v>0</v>
      </c>
      <c r="M755" s="110">
        <v>0</v>
      </c>
      <c r="N755" s="110">
        <v>0</v>
      </c>
      <c r="O755" s="110">
        <v>0</v>
      </c>
      <c r="P755" s="110">
        <v>0</v>
      </c>
      <c r="Q755" s="110">
        <v>0</v>
      </c>
      <c r="R755" s="110">
        <v>0</v>
      </c>
      <c r="S755" s="110">
        <v>0</v>
      </c>
      <c r="T755" s="110">
        <v>0</v>
      </c>
      <c r="U755" s="110">
        <v>0</v>
      </c>
      <c r="V755" s="110">
        <v>0</v>
      </c>
      <c r="W755" s="110">
        <v>0</v>
      </c>
    </row>
    <row r="756" spans="1:23" hidden="1">
      <c r="A756" s="110" t="str">
        <v>5706.TW</v>
      </c>
      <c r="B756" s="110">
        <v>3.6</v>
      </c>
      <c r="C756" s="110">
        <v>0.47799999999999998</v>
      </c>
      <c r="D756" s="110">
        <v>40.35</v>
      </c>
      <c r="E756" s="110">
        <v>0.18568999999999999</v>
      </c>
      <c r="F756" s="110">
        <v>4.1459999999999997E-2</v>
      </c>
      <c r="G756" s="110">
        <v>0.16159001000000001</v>
      </c>
      <c r="H756" s="110">
        <v>9.0550005000000003E-2</v>
      </c>
      <c r="I756" s="110">
        <v>22.416665999999999</v>
      </c>
      <c r="J756" s="110">
        <v>3.8757079999999999</v>
      </c>
      <c r="K756" s="110">
        <v>33.500999999999998</v>
      </c>
      <c r="L756" s="110">
        <v>0</v>
      </c>
      <c r="M756" s="110">
        <v>0</v>
      </c>
      <c r="N756" s="110">
        <v>0</v>
      </c>
      <c r="O756" s="110">
        <v>0</v>
      </c>
      <c r="P756" s="110">
        <v>0</v>
      </c>
      <c r="Q756" s="110">
        <v>0</v>
      </c>
      <c r="R756" s="110">
        <v>0</v>
      </c>
      <c r="S756" s="110">
        <v>0</v>
      </c>
      <c r="T756" s="110">
        <v>0</v>
      </c>
      <c r="U756" s="110">
        <v>0</v>
      </c>
      <c r="V756" s="110">
        <v>0</v>
      </c>
      <c r="W756" s="110">
        <v>0</v>
      </c>
    </row>
    <row r="757" spans="1:23" hidden="1">
      <c r="A757" s="110" t="str">
        <v>5871.TW</v>
      </c>
      <c r="B757" s="110">
        <v>14.31</v>
      </c>
      <c r="C757" s="110">
        <v>1.1659999999999999</v>
      </c>
      <c r="D757" s="110">
        <v>8.5967830000000003</v>
      </c>
      <c r="E757" s="110">
        <v>0.15104999999999999</v>
      </c>
      <c r="F757" s="110">
        <v>2.6859999999999998E-2</v>
      </c>
      <c r="G757" s="110">
        <v>0.71453005000000003</v>
      </c>
      <c r="H757" s="110">
        <v>0.51114000000000004</v>
      </c>
      <c r="I757" s="110">
        <v>10.831586</v>
      </c>
      <c r="J757" s="110">
        <v>1.5625473000000001</v>
      </c>
      <c r="K757" s="110">
        <v>39.076000000000001</v>
      </c>
      <c r="L757" s="110">
        <v>0</v>
      </c>
      <c r="M757" s="110">
        <v>0</v>
      </c>
      <c r="N757" s="110">
        <v>0</v>
      </c>
      <c r="O757" s="110">
        <v>0</v>
      </c>
      <c r="P757" s="110">
        <v>0</v>
      </c>
      <c r="Q757" s="110">
        <v>0</v>
      </c>
      <c r="R757" s="110">
        <v>0</v>
      </c>
      <c r="S757" s="110">
        <v>0</v>
      </c>
      <c r="T757" s="110">
        <v>0</v>
      </c>
      <c r="U757" s="110">
        <v>0</v>
      </c>
      <c r="V757" s="110">
        <v>0</v>
      </c>
      <c r="W757" s="110">
        <v>0</v>
      </c>
    </row>
    <row r="758" spans="1:23" hidden="1">
      <c r="A758" s="110" t="str">
        <v>5876.TW</v>
      </c>
      <c r="B758" s="110">
        <v>3.03</v>
      </c>
      <c r="C758" s="110">
        <v>0.44900000000000001</v>
      </c>
      <c r="D758" s="110">
        <v>12.236841999999999</v>
      </c>
      <c r="E758" s="110">
        <v>7.1120000000000003E-2</v>
      </c>
      <c r="F758" s="110">
        <v>7.3000000000000001E-3</v>
      </c>
      <c r="G758" s="110">
        <v>0</v>
      </c>
      <c r="H758" s="110">
        <v>0.57616000000000001</v>
      </c>
      <c r="I758" s="110">
        <v>15.346534999999999</v>
      </c>
      <c r="J758" s="110">
        <v>1.1701646000000001</v>
      </c>
      <c r="K758" s="110">
        <v>8.3010000000000002</v>
      </c>
      <c r="L758" s="110">
        <v>0</v>
      </c>
      <c r="M758" s="110">
        <v>0</v>
      </c>
      <c r="N758" s="110">
        <v>0</v>
      </c>
      <c r="O758" s="110">
        <v>0</v>
      </c>
      <c r="P758" s="110">
        <v>0</v>
      </c>
      <c r="Q758" s="110">
        <v>0</v>
      </c>
      <c r="R758" s="110">
        <v>0</v>
      </c>
      <c r="S758" s="110">
        <v>0</v>
      </c>
      <c r="T758" s="110">
        <v>0</v>
      </c>
      <c r="U758" s="110">
        <v>0</v>
      </c>
      <c r="V758" s="110">
        <v>0</v>
      </c>
      <c r="W758" s="110">
        <v>0</v>
      </c>
    </row>
    <row r="759" spans="1:23" hidden="1">
      <c r="A759" s="110" t="str">
        <v>5880.TW</v>
      </c>
      <c r="B759" s="110">
        <v>1.17</v>
      </c>
      <c r="C759" s="110">
        <v>0.38600000000000001</v>
      </c>
      <c r="D759" s="110">
        <v>14.086021000000001</v>
      </c>
      <c r="E759" s="110">
        <v>7.664E-2</v>
      </c>
      <c r="F759" s="110">
        <v>3.8500000000000001E-3</v>
      </c>
      <c r="G759" s="110">
        <v>0</v>
      </c>
      <c r="H759" s="110">
        <v>0.31289</v>
      </c>
      <c r="I759" s="110">
        <v>22.393163999999999</v>
      </c>
      <c r="J759" s="110">
        <v>1.6064750000000001</v>
      </c>
      <c r="K759" s="110">
        <v>3.6629999999999998</v>
      </c>
      <c r="L759" s="110">
        <v>0</v>
      </c>
      <c r="M759" s="110">
        <v>0</v>
      </c>
      <c r="N759" s="110">
        <v>0</v>
      </c>
      <c r="O759" s="110">
        <v>0</v>
      </c>
      <c r="P759" s="110">
        <v>0</v>
      </c>
      <c r="Q759" s="110">
        <v>0</v>
      </c>
      <c r="R759" s="110">
        <v>0</v>
      </c>
      <c r="S759" s="110">
        <v>0</v>
      </c>
      <c r="T759" s="110">
        <v>0</v>
      </c>
      <c r="U759" s="110">
        <v>0</v>
      </c>
      <c r="V759" s="110">
        <v>0</v>
      </c>
      <c r="W759" s="110">
        <v>0</v>
      </c>
    </row>
    <row r="760" spans="1:23" hidden="1">
      <c r="A760" s="110" t="str">
        <v>5906.TW</v>
      </c>
      <c r="B760" s="110">
        <v>2.39</v>
      </c>
      <c r="C760" s="110">
        <v>0.56100000000000005</v>
      </c>
      <c r="D760" s="110">
        <v>0</v>
      </c>
      <c r="E760" s="110">
        <v>0.10949001</v>
      </c>
      <c r="F760" s="110">
        <v>3.7080000000000002E-2</v>
      </c>
      <c r="G760" s="110">
        <v>0.53715000000000002</v>
      </c>
      <c r="H760" s="110">
        <v>7.5600000000000001E-2</v>
      </c>
      <c r="I760" s="110">
        <v>26.694559999999999</v>
      </c>
      <c r="J760" s="110">
        <v>3.0954343999999998</v>
      </c>
      <c r="K760" s="110">
        <v>61.545000000000002</v>
      </c>
      <c r="L760" s="110">
        <v>0</v>
      </c>
      <c r="M760" s="110">
        <v>0</v>
      </c>
      <c r="N760" s="110">
        <v>0</v>
      </c>
      <c r="O760" s="110">
        <v>0</v>
      </c>
      <c r="P760" s="110">
        <v>0</v>
      </c>
      <c r="Q760" s="110">
        <v>0</v>
      </c>
      <c r="R760" s="110">
        <v>0</v>
      </c>
      <c r="S760" s="110">
        <v>0</v>
      </c>
      <c r="T760" s="110">
        <v>0</v>
      </c>
      <c r="U760" s="110">
        <v>0</v>
      </c>
      <c r="V760" s="110">
        <v>0</v>
      </c>
      <c r="W760" s="110">
        <v>0</v>
      </c>
    </row>
    <row r="761" spans="1:23" hidden="1">
      <c r="A761" s="110" t="str">
        <v>5907.TW</v>
      </c>
      <c r="B761" s="110">
        <v>-11.37</v>
      </c>
      <c r="C761" s="110">
        <v>0.623</v>
      </c>
      <c r="D761" s="110">
        <v>0</v>
      </c>
      <c r="E761" s="110">
        <v>-0.33808997000000002</v>
      </c>
      <c r="F761" s="110">
        <v>-6.0499999999999998E-3</v>
      </c>
      <c r="G761" s="110">
        <v>0.83211999999999997</v>
      </c>
      <c r="H761" s="110">
        <v>-0.12880999000000001</v>
      </c>
      <c r="I761" s="110">
        <v>0</v>
      </c>
      <c r="J761" s="110">
        <v>0.35730805999999998</v>
      </c>
      <c r="K761" s="110">
        <v>19.536999999999999</v>
      </c>
      <c r="L761" s="110">
        <v>0</v>
      </c>
      <c r="M761" s="110">
        <v>0</v>
      </c>
      <c r="N761" s="110">
        <v>0</v>
      </c>
      <c r="O761" s="110">
        <v>0</v>
      </c>
      <c r="P761" s="110">
        <v>0</v>
      </c>
      <c r="Q761" s="110">
        <v>0</v>
      </c>
      <c r="R761" s="110">
        <v>0</v>
      </c>
      <c r="S761" s="110">
        <v>0</v>
      </c>
      <c r="T761" s="110">
        <v>0</v>
      </c>
      <c r="U761" s="110">
        <v>0</v>
      </c>
      <c r="V761" s="110">
        <v>0</v>
      </c>
      <c r="W761" s="110">
        <v>0</v>
      </c>
    </row>
    <row r="762" spans="1:23" hidden="1">
      <c r="A762" s="110" t="str">
        <v>6005.TW</v>
      </c>
      <c r="B762" s="110">
        <v>2.0099999999999998</v>
      </c>
      <c r="C762" s="110">
        <v>0.82799999999999996</v>
      </c>
      <c r="D762" s="110">
        <v>0</v>
      </c>
      <c r="E762" s="110">
        <v>0.11141</v>
      </c>
      <c r="F762" s="110">
        <v>2.085E-2</v>
      </c>
      <c r="G762" s="110">
        <v>0.88980999999999999</v>
      </c>
      <c r="H762" s="110">
        <v>0.31391999999999998</v>
      </c>
      <c r="I762" s="110">
        <v>12.388059999999999</v>
      </c>
      <c r="J762" s="110">
        <v>1.3431145</v>
      </c>
      <c r="K762" s="110">
        <v>4.923</v>
      </c>
      <c r="L762" s="110">
        <v>0</v>
      </c>
      <c r="M762" s="110">
        <v>0</v>
      </c>
      <c r="N762" s="110">
        <v>0</v>
      </c>
      <c r="O762" s="110">
        <v>0</v>
      </c>
      <c r="P762" s="110">
        <v>0</v>
      </c>
      <c r="Q762" s="110">
        <v>0</v>
      </c>
      <c r="R762" s="110">
        <v>0</v>
      </c>
      <c r="S762" s="110">
        <v>0</v>
      </c>
      <c r="T762" s="110">
        <v>0</v>
      </c>
      <c r="U762" s="110">
        <v>0</v>
      </c>
      <c r="V762" s="110">
        <v>0</v>
      </c>
      <c r="W762" s="110">
        <v>0</v>
      </c>
    </row>
    <row r="763" spans="1:23" hidden="1">
      <c r="A763" s="110" t="str">
        <v>6024.TW</v>
      </c>
      <c r="B763" s="110">
        <v>4.91</v>
      </c>
      <c r="C763" s="110">
        <v>0.41299999999999998</v>
      </c>
      <c r="D763" s="110">
        <v>0</v>
      </c>
      <c r="E763" s="110">
        <v>0.14485000000000001</v>
      </c>
      <c r="F763" s="110">
        <v>2.0350001999999999E-2</v>
      </c>
      <c r="G763" s="110">
        <v>0.57077</v>
      </c>
      <c r="H763" s="110">
        <v>-1.8939999999999999E-2</v>
      </c>
      <c r="I763" s="110">
        <v>12.158860000000001</v>
      </c>
      <c r="J763" s="110">
        <v>1.7513494000000001</v>
      </c>
      <c r="K763" s="110">
        <v>10.250999999999999</v>
      </c>
      <c r="L763" s="110">
        <v>0</v>
      </c>
      <c r="M763" s="110">
        <v>0</v>
      </c>
      <c r="N763" s="110">
        <v>0</v>
      </c>
      <c r="O763" s="110">
        <v>0</v>
      </c>
      <c r="P763" s="110">
        <v>0</v>
      </c>
      <c r="Q763" s="110">
        <v>0</v>
      </c>
      <c r="R763" s="110">
        <v>0</v>
      </c>
      <c r="S763" s="110">
        <v>0</v>
      </c>
      <c r="T763" s="110">
        <v>0</v>
      </c>
      <c r="U763" s="110">
        <v>0</v>
      </c>
      <c r="V763" s="110">
        <v>0</v>
      </c>
      <c r="W763" s="110">
        <v>0</v>
      </c>
    </row>
    <row r="764" spans="1:23" hidden="1">
      <c r="A764" s="110" t="str">
        <v>6108.TW</v>
      </c>
      <c r="B764" s="110">
        <v>0.74</v>
      </c>
      <c r="C764" s="110">
        <v>0</v>
      </c>
      <c r="D764" s="110">
        <v>7.4074073</v>
      </c>
      <c r="E764" s="110">
        <v>3.2820000000000002E-2</v>
      </c>
      <c r="F764" s="110">
        <v>-2.8600001000000002E-3</v>
      </c>
      <c r="G764" s="110">
        <v>0.100880004</v>
      </c>
      <c r="H764" s="110">
        <v>-2.9760001000000001E-2</v>
      </c>
      <c r="I764" s="110">
        <v>29.729728999999999</v>
      </c>
      <c r="J764" s="110">
        <v>1.0379316999999999</v>
      </c>
      <c r="K764" s="110">
        <v>36.19</v>
      </c>
      <c r="L764" s="110">
        <v>0</v>
      </c>
      <c r="M764" s="110">
        <v>0</v>
      </c>
      <c r="N764" s="110">
        <v>0</v>
      </c>
      <c r="O764" s="110">
        <v>0</v>
      </c>
      <c r="P764" s="110">
        <v>0</v>
      </c>
      <c r="Q764" s="110">
        <v>0</v>
      </c>
      <c r="R764" s="110">
        <v>0</v>
      </c>
      <c r="S764" s="110">
        <v>0</v>
      </c>
      <c r="T764" s="110">
        <v>0</v>
      </c>
      <c r="U764" s="110">
        <v>0</v>
      </c>
      <c r="V764" s="110">
        <v>0</v>
      </c>
      <c r="W764" s="110">
        <v>0</v>
      </c>
    </row>
    <row r="765" spans="1:23" hidden="1">
      <c r="A765" s="110" t="str">
        <v>6112.TW</v>
      </c>
      <c r="B765" s="110">
        <v>2.98</v>
      </c>
      <c r="C765" s="110">
        <v>0.23699999999999999</v>
      </c>
      <c r="D765" s="110">
        <v>0</v>
      </c>
      <c r="E765" s="110">
        <v>0.10759000000000001</v>
      </c>
      <c r="F765" s="110">
        <v>1.985E-2</v>
      </c>
      <c r="G765" s="110">
        <v>0.1376</v>
      </c>
      <c r="H765" s="110">
        <v>7.5100000000000002E-3</v>
      </c>
      <c r="I765" s="110">
        <v>20.201342</v>
      </c>
      <c r="J765" s="110">
        <v>2.7074432000000002</v>
      </c>
      <c r="K765" s="110">
        <v>105.598</v>
      </c>
      <c r="L765" s="110">
        <v>0</v>
      </c>
      <c r="M765" s="110">
        <v>0</v>
      </c>
      <c r="N765" s="110">
        <v>0</v>
      </c>
      <c r="O765" s="110">
        <v>0</v>
      </c>
      <c r="P765" s="110">
        <v>0</v>
      </c>
      <c r="Q765" s="110">
        <v>0</v>
      </c>
      <c r="R765" s="110">
        <v>0</v>
      </c>
      <c r="S765" s="110">
        <v>0</v>
      </c>
      <c r="T765" s="110">
        <v>0</v>
      </c>
      <c r="U765" s="110">
        <v>0</v>
      </c>
      <c r="V765" s="110">
        <v>0</v>
      </c>
      <c r="W765" s="110">
        <v>0</v>
      </c>
    </row>
    <row r="766" spans="1:23" hidden="1">
      <c r="A766" s="110" t="str">
        <v>6115.TW</v>
      </c>
      <c r="B766" s="110">
        <v>3.18</v>
      </c>
      <c r="C766" s="110">
        <v>0.2</v>
      </c>
      <c r="D766" s="110">
        <v>14.300255</v>
      </c>
      <c r="E766" s="110">
        <v>9.9759996000000004E-2</v>
      </c>
      <c r="F766" s="110">
        <v>4.3530001999999998E-2</v>
      </c>
      <c r="G766" s="110">
        <v>0.17229</v>
      </c>
      <c r="H766" s="110">
        <v>9.0530009999999994E-2</v>
      </c>
      <c r="I766" s="110">
        <v>17.672955999999999</v>
      </c>
      <c r="J766" s="110">
        <v>2.0820211999999998</v>
      </c>
      <c r="K766" s="110">
        <v>33.725999999999999</v>
      </c>
      <c r="L766" s="110">
        <v>0</v>
      </c>
      <c r="M766" s="110">
        <v>0</v>
      </c>
      <c r="N766" s="110">
        <v>0</v>
      </c>
      <c r="O766" s="110">
        <v>0</v>
      </c>
      <c r="P766" s="110">
        <v>0</v>
      </c>
      <c r="Q766" s="110">
        <v>0</v>
      </c>
      <c r="R766" s="110">
        <v>0</v>
      </c>
      <c r="S766" s="110">
        <v>0</v>
      </c>
      <c r="T766" s="110">
        <v>0</v>
      </c>
      <c r="U766" s="110">
        <v>0</v>
      </c>
      <c r="V766" s="110">
        <v>0</v>
      </c>
      <c r="W766" s="110">
        <v>0</v>
      </c>
    </row>
    <row r="767" spans="1:23" hidden="1">
      <c r="A767" s="110" t="str">
        <v>6116.TW</v>
      </c>
      <c r="B767" s="110">
        <v>-1.74</v>
      </c>
      <c r="C767" s="110">
        <v>1.099</v>
      </c>
      <c r="D767" s="110">
        <v>38.148147999999999</v>
      </c>
      <c r="E767" s="110">
        <v>-0.11402000499999999</v>
      </c>
      <c r="F767" s="110">
        <v>-5.7160000000000002E-2</v>
      </c>
      <c r="G767" s="110">
        <v>-0.22281000000000001</v>
      </c>
      <c r="H767" s="110">
        <v>-0.43385000000000001</v>
      </c>
      <c r="I767" s="110">
        <v>0</v>
      </c>
      <c r="J767" s="110">
        <v>0.73189795000000002</v>
      </c>
      <c r="K767" s="110">
        <v>4.2729999999999997</v>
      </c>
      <c r="L767" s="110">
        <v>0</v>
      </c>
      <c r="M767" s="110">
        <v>0</v>
      </c>
      <c r="N767" s="110">
        <v>0</v>
      </c>
      <c r="O767" s="110">
        <v>0</v>
      </c>
      <c r="P767" s="110">
        <v>0</v>
      </c>
      <c r="Q767" s="110">
        <v>0</v>
      </c>
      <c r="R767" s="110">
        <v>0</v>
      </c>
      <c r="S767" s="110">
        <v>0</v>
      </c>
      <c r="T767" s="110">
        <v>0</v>
      </c>
      <c r="U767" s="110">
        <v>0</v>
      </c>
      <c r="V767" s="110">
        <v>0</v>
      </c>
      <c r="W767" s="110">
        <v>0</v>
      </c>
    </row>
    <row r="768" spans="1:23" hidden="1">
      <c r="A768" s="110" t="str">
        <v>6117.TW</v>
      </c>
      <c r="B768" s="110">
        <v>2.66</v>
      </c>
      <c r="C768" s="110">
        <v>0.97099999999999997</v>
      </c>
      <c r="D768" s="110">
        <v>0</v>
      </c>
      <c r="E768" s="110">
        <v>7.4969999999999995E-2</v>
      </c>
      <c r="F768" s="110">
        <v>2.0119999999999999E-2</v>
      </c>
      <c r="G768" s="110">
        <v>0.23352999999999999</v>
      </c>
      <c r="H768" s="110">
        <v>0.14277999999999999</v>
      </c>
      <c r="I768" s="110">
        <v>48.49624</v>
      </c>
      <c r="J768" s="110">
        <v>9.4133099999999992</v>
      </c>
      <c r="K768" s="110">
        <v>26.721</v>
      </c>
      <c r="L768" s="110">
        <v>0</v>
      </c>
      <c r="M768" s="110">
        <v>0</v>
      </c>
      <c r="N768" s="110">
        <v>0</v>
      </c>
      <c r="O768" s="110">
        <v>0</v>
      </c>
      <c r="P768" s="110">
        <v>0</v>
      </c>
      <c r="Q768" s="110">
        <v>0</v>
      </c>
      <c r="R768" s="110">
        <v>0</v>
      </c>
      <c r="S768" s="110">
        <v>0</v>
      </c>
      <c r="T768" s="110">
        <v>0</v>
      </c>
      <c r="U768" s="110">
        <v>0</v>
      </c>
      <c r="V768" s="110">
        <v>0</v>
      </c>
      <c r="W768" s="110">
        <v>0</v>
      </c>
    </row>
    <row r="769" spans="1:23" hidden="1">
      <c r="A769" s="110" t="str">
        <v>6120.TW</v>
      </c>
      <c r="B769" s="110">
        <v>0.5</v>
      </c>
      <c r="C769" s="110">
        <v>0</v>
      </c>
      <c r="D769" s="110">
        <v>-830.00005999999996</v>
      </c>
      <c r="E769" s="110">
        <v>3.6909999999999998E-2</v>
      </c>
      <c r="F769" s="110">
        <v>-1.8699999999999999E-3</v>
      </c>
      <c r="G769" s="110">
        <v>5.5530000000000003E-2</v>
      </c>
      <c r="H769" s="110">
        <v>-2.8830000000000001E-2</v>
      </c>
      <c r="I769" s="110">
        <v>33.200000000000003</v>
      </c>
      <c r="J769" s="110">
        <v>1.1640136999999999</v>
      </c>
      <c r="K769" s="110">
        <v>29.533000000000001</v>
      </c>
      <c r="L769" s="110">
        <v>0</v>
      </c>
      <c r="M769" s="110">
        <v>0</v>
      </c>
      <c r="N769" s="110">
        <v>0</v>
      </c>
      <c r="O769" s="110">
        <v>0</v>
      </c>
      <c r="P769" s="110">
        <v>0</v>
      </c>
      <c r="Q769" s="110">
        <v>0</v>
      </c>
      <c r="R769" s="110">
        <v>0</v>
      </c>
      <c r="S769" s="110">
        <v>0</v>
      </c>
      <c r="T769" s="110">
        <v>0</v>
      </c>
      <c r="U769" s="110">
        <v>0</v>
      </c>
      <c r="V769" s="110">
        <v>0</v>
      </c>
      <c r="W769" s="110">
        <v>0</v>
      </c>
    </row>
    <row r="770" spans="1:23" hidden="1">
      <c r="A770" s="110" t="str">
        <v>6128.TW</v>
      </c>
      <c r="B770" s="110">
        <v>3.27</v>
      </c>
      <c r="C770" s="110">
        <v>9.1999999999999998E-2</v>
      </c>
      <c r="D770" s="110">
        <v>0</v>
      </c>
      <c r="E770" s="110">
        <v>0.106639996</v>
      </c>
      <c r="F770" s="110">
        <v>4.0999997000000003E-2</v>
      </c>
      <c r="G770" s="110">
        <v>0.41597000000000001</v>
      </c>
      <c r="H770" s="110">
        <v>0.10576000000000001</v>
      </c>
      <c r="I770" s="110">
        <v>12.04893</v>
      </c>
      <c r="J770" s="110">
        <v>1.2108920000000001</v>
      </c>
      <c r="K770" s="110">
        <v>41.652999999999999</v>
      </c>
      <c r="L770" s="110">
        <v>0</v>
      </c>
      <c r="M770" s="110">
        <v>0</v>
      </c>
      <c r="N770" s="110">
        <v>0</v>
      </c>
      <c r="O770" s="110">
        <v>0</v>
      </c>
      <c r="P770" s="110">
        <v>0</v>
      </c>
      <c r="Q770" s="110">
        <v>0</v>
      </c>
      <c r="R770" s="110">
        <v>0</v>
      </c>
      <c r="S770" s="110">
        <v>0</v>
      </c>
      <c r="T770" s="110">
        <v>0</v>
      </c>
      <c r="U770" s="110">
        <v>0</v>
      </c>
      <c r="V770" s="110">
        <v>0</v>
      </c>
      <c r="W770" s="110">
        <v>0</v>
      </c>
    </row>
    <row r="771" spans="1:23" hidden="1">
      <c r="A771" s="110" t="str">
        <v>6133.TW</v>
      </c>
      <c r="B771" s="110">
        <v>0.23</v>
      </c>
      <c r="C771" s="110">
        <v>0</v>
      </c>
      <c r="D771" s="110">
        <v>0</v>
      </c>
      <c r="E771" s="110">
        <v>2.3550000000000001E-2</v>
      </c>
      <c r="F771" s="110">
        <v>1.3699999999999999E-3</v>
      </c>
      <c r="G771" s="110">
        <v>0.19756001000000001</v>
      </c>
      <c r="H771" s="110">
        <v>-5.4510000000000003E-2</v>
      </c>
      <c r="I771" s="110">
        <v>67.608695999999995</v>
      </c>
      <c r="J771" s="110">
        <v>1.6337466</v>
      </c>
      <c r="K771" s="110">
        <v>8.3179999999999996</v>
      </c>
      <c r="L771" s="110">
        <v>0</v>
      </c>
      <c r="M771" s="110">
        <v>0</v>
      </c>
      <c r="N771" s="110">
        <v>0</v>
      </c>
      <c r="O771" s="110">
        <v>0</v>
      </c>
      <c r="P771" s="110">
        <v>0</v>
      </c>
      <c r="Q771" s="110">
        <v>0</v>
      </c>
      <c r="R771" s="110">
        <v>0</v>
      </c>
      <c r="S771" s="110">
        <v>0</v>
      </c>
      <c r="T771" s="110">
        <v>0</v>
      </c>
      <c r="U771" s="110">
        <v>0</v>
      </c>
      <c r="V771" s="110">
        <v>0</v>
      </c>
      <c r="W771" s="110">
        <v>0</v>
      </c>
    </row>
    <row r="772" spans="1:23" hidden="1">
      <c r="A772" s="110" t="str">
        <v>6136.TW</v>
      </c>
      <c r="B772" s="110">
        <v>0.91</v>
      </c>
      <c r="C772" s="110">
        <v>0.25</v>
      </c>
      <c r="D772" s="110">
        <v>0</v>
      </c>
      <c r="E772" s="110">
        <v>3.082E-2</v>
      </c>
      <c r="F772" s="110">
        <v>-6.2899999999999996E-3</v>
      </c>
      <c r="G772" s="110">
        <v>0.19114</v>
      </c>
      <c r="H772" s="110">
        <v>-0.10677</v>
      </c>
      <c r="I772" s="110">
        <v>25.824175</v>
      </c>
      <c r="J772" s="110">
        <v>0.70727739999999995</v>
      </c>
      <c r="K772" s="110">
        <v>4.3819999999999997</v>
      </c>
      <c r="L772" s="110">
        <v>0</v>
      </c>
      <c r="M772" s="110">
        <v>0</v>
      </c>
      <c r="N772" s="110">
        <v>0</v>
      </c>
      <c r="O772" s="110">
        <v>0</v>
      </c>
      <c r="P772" s="110">
        <v>0</v>
      </c>
      <c r="Q772" s="110">
        <v>0</v>
      </c>
      <c r="R772" s="110">
        <v>0</v>
      </c>
      <c r="S772" s="110">
        <v>0</v>
      </c>
      <c r="T772" s="110">
        <v>0</v>
      </c>
      <c r="U772" s="110">
        <v>0</v>
      </c>
      <c r="V772" s="110">
        <v>0</v>
      </c>
      <c r="W772" s="110">
        <v>0</v>
      </c>
    </row>
    <row r="773" spans="1:23" hidden="1">
      <c r="A773" s="110" t="str">
        <v>6139.TW</v>
      </c>
      <c r="B773" s="110">
        <v>9.1199999999999992</v>
      </c>
      <c r="C773" s="110">
        <v>1.02</v>
      </c>
      <c r="D773" s="110">
        <v>0</v>
      </c>
      <c r="E773" s="110">
        <v>0.24973999999999999</v>
      </c>
      <c r="F773" s="110">
        <v>4.8529999999999997E-2</v>
      </c>
      <c r="G773" s="110">
        <v>9.0609999999999996E-2</v>
      </c>
      <c r="H773" s="110">
        <v>6.5879999999999994E-2</v>
      </c>
      <c r="I773" s="110">
        <v>23.574562</v>
      </c>
      <c r="J773" s="110">
        <v>4.4367403999999997</v>
      </c>
      <c r="K773" s="110">
        <v>252.303</v>
      </c>
      <c r="L773" s="110">
        <v>0</v>
      </c>
      <c r="M773" s="110">
        <v>0</v>
      </c>
      <c r="N773" s="110">
        <v>0</v>
      </c>
      <c r="O773" s="110">
        <v>0</v>
      </c>
      <c r="P773" s="110">
        <v>0</v>
      </c>
      <c r="Q773" s="110">
        <v>0</v>
      </c>
      <c r="R773" s="110">
        <v>0</v>
      </c>
      <c r="S773" s="110">
        <v>0</v>
      </c>
      <c r="T773" s="110">
        <v>0</v>
      </c>
      <c r="U773" s="110">
        <v>0</v>
      </c>
      <c r="V773" s="110">
        <v>0</v>
      </c>
      <c r="W773" s="110">
        <v>0</v>
      </c>
    </row>
    <row r="774" spans="1:23" hidden="1">
      <c r="A774" s="110" t="str">
        <v>6141.TW</v>
      </c>
      <c r="B774" s="110">
        <v>-5.23</v>
      </c>
      <c r="C774" s="110">
        <v>0.54100000000000004</v>
      </c>
      <c r="D774" s="110">
        <v>6.8235292000000003</v>
      </c>
      <c r="E774" s="110">
        <v>-0.21243000000000001</v>
      </c>
      <c r="F774" s="110">
        <v>-4.8439999999999997E-2</v>
      </c>
      <c r="G774" s="110">
        <v>-5.2780000000000001E-2</v>
      </c>
      <c r="H774" s="110">
        <v>-0.35776000000000002</v>
      </c>
      <c r="I774" s="110">
        <v>0</v>
      </c>
      <c r="J774" s="110">
        <v>1.0968921</v>
      </c>
      <c r="K774" s="110">
        <v>22.673999999999999</v>
      </c>
      <c r="L774" s="110">
        <v>0</v>
      </c>
      <c r="M774" s="110">
        <v>0</v>
      </c>
      <c r="N774" s="110">
        <v>0</v>
      </c>
      <c r="O774" s="110">
        <v>0</v>
      </c>
      <c r="P774" s="110">
        <v>0</v>
      </c>
      <c r="Q774" s="110">
        <v>0</v>
      </c>
      <c r="R774" s="110">
        <v>0</v>
      </c>
      <c r="S774" s="110">
        <v>0</v>
      </c>
      <c r="T774" s="110">
        <v>0</v>
      </c>
      <c r="U774" s="110">
        <v>0</v>
      </c>
      <c r="V774" s="110">
        <v>0</v>
      </c>
      <c r="W774" s="110">
        <v>0</v>
      </c>
    </row>
    <row r="775" spans="1:23" hidden="1">
      <c r="A775" s="110" t="str">
        <v>6142.TW</v>
      </c>
      <c r="B775" s="110">
        <v>-0.35</v>
      </c>
      <c r="C775" s="110">
        <v>0.70499999999999996</v>
      </c>
      <c r="D775" s="110">
        <v>0</v>
      </c>
      <c r="E775" s="110">
        <v>-1.1639999999999999E-2</v>
      </c>
      <c r="F775" s="110">
        <v>-2.401E-2</v>
      </c>
      <c r="G775" s="110">
        <v>6.8089999999999998E-2</v>
      </c>
      <c r="H775" s="110">
        <v>-0.43591000000000002</v>
      </c>
      <c r="I775" s="110">
        <v>0</v>
      </c>
      <c r="J775" s="110">
        <v>1.0603676</v>
      </c>
      <c r="K775" s="110">
        <v>7.6769999999999996</v>
      </c>
      <c r="L775" s="110">
        <v>0</v>
      </c>
      <c r="M775" s="110">
        <v>0</v>
      </c>
      <c r="N775" s="110">
        <v>0</v>
      </c>
      <c r="O775" s="110">
        <v>0</v>
      </c>
      <c r="P775" s="110">
        <v>0</v>
      </c>
      <c r="Q775" s="110">
        <v>0</v>
      </c>
      <c r="R775" s="110">
        <v>0</v>
      </c>
      <c r="S775" s="110">
        <v>0</v>
      </c>
      <c r="T775" s="110">
        <v>0</v>
      </c>
      <c r="U775" s="110">
        <v>0</v>
      </c>
      <c r="V775" s="110">
        <v>0</v>
      </c>
      <c r="W775" s="110">
        <v>0</v>
      </c>
    </row>
    <row r="776" spans="1:23" hidden="1">
      <c r="A776" s="110" t="str">
        <v>6152.TW</v>
      </c>
      <c r="B776" s="110">
        <v>-0.1</v>
      </c>
      <c r="C776" s="110">
        <v>1.0249999999999999</v>
      </c>
      <c r="D776" s="110">
        <v>0</v>
      </c>
      <c r="E776" s="110">
        <v>-1.4489999999999999E-2</v>
      </c>
      <c r="F776" s="110">
        <v>-2.2460000000000001E-2</v>
      </c>
      <c r="G776" s="110">
        <v>0.18652001000000001</v>
      </c>
      <c r="H776" s="110">
        <v>-2.8910000000000002E-2</v>
      </c>
      <c r="I776" s="110">
        <v>0</v>
      </c>
      <c r="J776" s="110">
        <v>1.2429695999999999</v>
      </c>
      <c r="K776" s="110">
        <v>13.052</v>
      </c>
      <c r="L776" s="110">
        <v>0</v>
      </c>
      <c r="M776" s="110">
        <v>0</v>
      </c>
      <c r="N776" s="110">
        <v>0</v>
      </c>
      <c r="O776" s="110">
        <v>0</v>
      </c>
      <c r="P776" s="110">
        <v>0</v>
      </c>
      <c r="Q776" s="110">
        <v>0</v>
      </c>
      <c r="R776" s="110">
        <v>0</v>
      </c>
      <c r="S776" s="110">
        <v>0</v>
      </c>
      <c r="T776" s="110">
        <v>0</v>
      </c>
      <c r="U776" s="110">
        <v>0</v>
      </c>
      <c r="V776" s="110">
        <v>0</v>
      </c>
      <c r="W776" s="110">
        <v>0</v>
      </c>
    </row>
    <row r="777" spans="1:23" hidden="1">
      <c r="A777" s="110" t="str">
        <v>6153.TW</v>
      </c>
      <c r="B777" s="110">
        <v>-5.45</v>
      </c>
      <c r="C777" s="110">
        <v>0.93500000000000005</v>
      </c>
      <c r="D777" s="110">
        <v>5.8625335999999999</v>
      </c>
      <c r="E777" s="110">
        <v>-0.24551999999999999</v>
      </c>
      <c r="F777" s="110">
        <v>-6.3130000000000006E-2</v>
      </c>
      <c r="G777" s="110">
        <v>-9.5939999999999998E-2</v>
      </c>
      <c r="H777" s="110">
        <v>-0.16547000000000001</v>
      </c>
      <c r="I777" s="110">
        <v>0</v>
      </c>
      <c r="J777" s="110">
        <v>0.98594742999999996</v>
      </c>
      <c r="K777" s="110">
        <v>17.745999999999999</v>
      </c>
      <c r="L777" s="110">
        <v>0</v>
      </c>
      <c r="M777" s="110">
        <v>0</v>
      </c>
      <c r="N777" s="110">
        <v>0</v>
      </c>
      <c r="O777" s="110">
        <v>0</v>
      </c>
      <c r="P777" s="110">
        <v>0</v>
      </c>
      <c r="Q777" s="110">
        <v>0</v>
      </c>
      <c r="R777" s="110">
        <v>0</v>
      </c>
      <c r="S777" s="110">
        <v>0</v>
      </c>
      <c r="T777" s="110">
        <v>0</v>
      </c>
      <c r="U777" s="110">
        <v>0</v>
      </c>
      <c r="V777" s="110">
        <v>0</v>
      </c>
      <c r="W777" s="110">
        <v>0</v>
      </c>
    </row>
    <row r="778" spans="1:23" hidden="1">
      <c r="A778" s="110" t="str">
        <v>6155.TW</v>
      </c>
      <c r="B778" s="110">
        <v>0.93</v>
      </c>
      <c r="C778" s="110">
        <v>0</v>
      </c>
      <c r="D778" s="110">
        <v>22.195122000000001</v>
      </c>
      <c r="E778" s="110">
        <v>5.2740000000000002E-2</v>
      </c>
      <c r="F778" s="110">
        <v>-3.0999999999999999E-3</v>
      </c>
      <c r="G778" s="110">
        <v>0.19895001000000001</v>
      </c>
      <c r="H778" s="110">
        <v>-6.7849999999999994E-2</v>
      </c>
      <c r="I778" s="110">
        <v>29.354837</v>
      </c>
      <c r="J778" s="110">
        <v>1.5681543</v>
      </c>
      <c r="K778" s="110">
        <v>5.9279999999999999</v>
      </c>
      <c r="L778" s="110">
        <v>0</v>
      </c>
      <c r="M778" s="110">
        <v>0</v>
      </c>
      <c r="N778" s="110">
        <v>0</v>
      </c>
      <c r="O778" s="110">
        <v>0</v>
      </c>
      <c r="P778" s="110">
        <v>0</v>
      </c>
      <c r="Q778" s="110">
        <v>0</v>
      </c>
      <c r="R778" s="110">
        <v>0</v>
      </c>
      <c r="S778" s="110">
        <v>0</v>
      </c>
      <c r="T778" s="110">
        <v>0</v>
      </c>
      <c r="U778" s="110">
        <v>0</v>
      </c>
      <c r="V778" s="110">
        <v>0</v>
      </c>
      <c r="W778" s="110">
        <v>0</v>
      </c>
    </row>
    <row r="779" spans="1:23" hidden="1">
      <c r="A779" s="110" t="str">
        <v>6164.TW</v>
      </c>
      <c r="B779" s="110">
        <v>-0.01</v>
      </c>
      <c r="C779" s="110">
        <v>0</v>
      </c>
      <c r="D779" s="110">
        <v>26.101696</v>
      </c>
      <c r="E779" s="110">
        <v>-2.2100000000000002E-3</v>
      </c>
      <c r="F779" s="110">
        <v>-1.4239999999999999E-2</v>
      </c>
      <c r="G779" s="110">
        <v>0.27849000000000002</v>
      </c>
      <c r="H779" s="110">
        <v>1.9539999999999998E-2</v>
      </c>
      <c r="I779" s="110">
        <v>0</v>
      </c>
      <c r="J779" s="110">
        <v>1.3882627000000001</v>
      </c>
      <c r="K779" s="110">
        <v>7.5270000000000001</v>
      </c>
      <c r="L779" s="110">
        <v>0</v>
      </c>
      <c r="M779" s="110">
        <v>0</v>
      </c>
      <c r="N779" s="110">
        <v>0</v>
      </c>
      <c r="O779" s="110">
        <v>0</v>
      </c>
      <c r="P779" s="110">
        <v>0</v>
      </c>
      <c r="Q779" s="110">
        <v>0</v>
      </c>
      <c r="R779" s="110">
        <v>0</v>
      </c>
      <c r="S779" s="110">
        <v>0</v>
      </c>
      <c r="T779" s="110">
        <v>0</v>
      </c>
      <c r="U779" s="110">
        <v>0</v>
      </c>
      <c r="V779" s="110">
        <v>0</v>
      </c>
      <c r="W779" s="110">
        <v>0</v>
      </c>
    </row>
    <row r="780" spans="1:23" hidden="1">
      <c r="A780" s="110" t="str">
        <v>6165.TW</v>
      </c>
      <c r="B780" s="110">
        <v>1.1599999999999999</v>
      </c>
      <c r="C780" s="110">
        <v>0.30399999999999999</v>
      </c>
      <c r="D780" s="110">
        <v>0</v>
      </c>
      <c r="E780" s="110">
        <v>1.8849999999999999E-2</v>
      </c>
      <c r="F780" s="110">
        <v>4.9100000000000003E-3</v>
      </c>
      <c r="G780" s="110">
        <v>0.24909000000000001</v>
      </c>
      <c r="H780" s="110">
        <v>6.2179998E-2</v>
      </c>
      <c r="I780" s="110">
        <v>34.956898000000002</v>
      </c>
      <c r="J780" s="110">
        <v>2.7502710000000001</v>
      </c>
      <c r="K780" s="110">
        <v>46.392000000000003</v>
      </c>
      <c r="L780" s="110">
        <v>0</v>
      </c>
      <c r="M780" s="110">
        <v>0</v>
      </c>
      <c r="N780" s="110">
        <v>0</v>
      </c>
      <c r="O780" s="110">
        <v>0</v>
      </c>
      <c r="P780" s="110">
        <v>0</v>
      </c>
      <c r="Q780" s="110">
        <v>0</v>
      </c>
      <c r="R780" s="110">
        <v>0</v>
      </c>
      <c r="S780" s="110">
        <v>0</v>
      </c>
      <c r="T780" s="110">
        <v>0</v>
      </c>
      <c r="U780" s="110">
        <v>0</v>
      </c>
      <c r="V780" s="110">
        <v>0</v>
      </c>
      <c r="W780" s="110">
        <v>0</v>
      </c>
    </row>
    <row r="781" spans="1:23" hidden="1">
      <c r="A781" s="110" t="str">
        <v>6166.TW</v>
      </c>
      <c r="B781" s="110">
        <v>0.78</v>
      </c>
      <c r="C781" s="110">
        <v>-7.2999999999999995E-2</v>
      </c>
      <c r="D781" s="110">
        <v>35.714286999999999</v>
      </c>
      <c r="E781" s="110">
        <v>5.2810002000000002E-2</v>
      </c>
      <c r="F781" s="110">
        <v>1.5149999000000001E-2</v>
      </c>
      <c r="G781" s="110">
        <v>0.36613997999999998</v>
      </c>
      <c r="H781" s="110">
        <v>1.2239999999999999E-2</v>
      </c>
      <c r="I781" s="110">
        <v>112.17949</v>
      </c>
      <c r="J781" s="110">
        <v>3.5280836</v>
      </c>
      <c r="K781" s="110">
        <v>52.481000000000002</v>
      </c>
      <c r="L781" s="110">
        <v>0</v>
      </c>
      <c r="M781" s="110">
        <v>0</v>
      </c>
      <c r="N781" s="110">
        <v>0</v>
      </c>
      <c r="O781" s="110">
        <v>0</v>
      </c>
      <c r="P781" s="110">
        <v>0</v>
      </c>
      <c r="Q781" s="110">
        <v>0</v>
      </c>
      <c r="R781" s="110">
        <v>0</v>
      </c>
      <c r="S781" s="110">
        <v>0</v>
      </c>
      <c r="T781" s="110">
        <v>0</v>
      </c>
      <c r="U781" s="110">
        <v>0</v>
      </c>
      <c r="V781" s="110">
        <v>0</v>
      </c>
      <c r="W781" s="110">
        <v>0</v>
      </c>
    </row>
    <row r="782" spans="1:23" hidden="1">
      <c r="A782" s="110" t="str">
        <v>6168.TW</v>
      </c>
      <c r="B782" s="110">
        <v>0.5</v>
      </c>
      <c r="C782" s="110">
        <v>0.84299999999999997</v>
      </c>
      <c r="D782" s="110">
        <v>10.936171</v>
      </c>
      <c r="E782" s="110">
        <v>2.7629999999999998E-2</v>
      </c>
      <c r="F782" s="110">
        <v>6.6500003000000002E-3</v>
      </c>
      <c r="G782" s="110">
        <v>0.26624999999999999</v>
      </c>
      <c r="H782" s="110">
        <v>6.6700003999999993E-2</v>
      </c>
      <c r="I782" s="110">
        <v>51.4</v>
      </c>
      <c r="J782" s="110">
        <v>1.6950270999999999</v>
      </c>
      <c r="K782" s="110">
        <v>9.8810000000000002</v>
      </c>
      <c r="L782" s="110">
        <v>0</v>
      </c>
      <c r="M782" s="110">
        <v>0</v>
      </c>
      <c r="N782" s="110">
        <v>0</v>
      </c>
      <c r="O782" s="110">
        <v>0</v>
      </c>
      <c r="P782" s="110">
        <v>0</v>
      </c>
      <c r="Q782" s="110">
        <v>0</v>
      </c>
      <c r="R782" s="110">
        <v>0</v>
      </c>
      <c r="S782" s="110">
        <v>0</v>
      </c>
      <c r="T782" s="110">
        <v>0</v>
      </c>
      <c r="U782" s="110">
        <v>0</v>
      </c>
      <c r="V782" s="110">
        <v>0</v>
      </c>
      <c r="W782" s="110">
        <v>0</v>
      </c>
    </row>
    <row r="783" spans="1:23" hidden="1">
      <c r="A783" s="110" t="str">
        <v>6176.TW</v>
      </c>
      <c r="B783" s="110">
        <v>13.8</v>
      </c>
      <c r="C783" s="110">
        <v>0.71499999999999997</v>
      </c>
      <c r="D783" s="110">
        <v>16.394113999999998</v>
      </c>
      <c r="E783" s="110">
        <v>0.18104999999999999</v>
      </c>
      <c r="F783" s="110">
        <v>6.1170000000000002E-2</v>
      </c>
      <c r="G783" s="110">
        <v>0.20480000000000001</v>
      </c>
      <c r="H783" s="110">
        <v>0.117089994</v>
      </c>
      <c r="I783" s="110">
        <v>14.528985</v>
      </c>
      <c r="J783" s="110">
        <v>2.5286919999999999</v>
      </c>
      <c r="K783" s="110">
        <v>98.2</v>
      </c>
      <c r="L783" s="110">
        <v>0</v>
      </c>
      <c r="M783" s="110">
        <v>0</v>
      </c>
      <c r="N783" s="110">
        <v>0</v>
      </c>
      <c r="O783" s="110">
        <v>0</v>
      </c>
      <c r="P783" s="110">
        <v>0</v>
      </c>
      <c r="Q783" s="110">
        <v>0</v>
      </c>
      <c r="R783" s="110">
        <v>0</v>
      </c>
      <c r="S783" s="110">
        <v>0</v>
      </c>
      <c r="T783" s="110">
        <v>0</v>
      </c>
      <c r="U783" s="110">
        <v>0</v>
      </c>
      <c r="V783" s="110">
        <v>0</v>
      </c>
      <c r="W783" s="110">
        <v>0</v>
      </c>
    </row>
    <row r="784" spans="1:23" hidden="1">
      <c r="A784" s="110" t="str">
        <v>6177.TW</v>
      </c>
      <c r="B784" s="110">
        <v>4.34</v>
      </c>
      <c r="C784" s="110">
        <v>0.38200000000000001</v>
      </c>
      <c r="D784" s="110">
        <v>16.083334000000001</v>
      </c>
      <c r="E784" s="110">
        <v>0.24826999</v>
      </c>
      <c r="F784" s="110">
        <v>4.4040000000000003E-2</v>
      </c>
      <c r="G784" s="110">
        <v>0.25345000000000001</v>
      </c>
      <c r="H784" s="110">
        <v>0.19194000999999999</v>
      </c>
      <c r="I784" s="110">
        <v>13.341013999999999</v>
      </c>
      <c r="J784" s="110">
        <v>2.6299055</v>
      </c>
      <c r="K784" s="110">
        <v>37.859000000000002</v>
      </c>
      <c r="L784" s="110">
        <v>0</v>
      </c>
      <c r="M784" s="110">
        <v>0</v>
      </c>
      <c r="N784" s="110">
        <v>0</v>
      </c>
      <c r="O784" s="110">
        <v>0</v>
      </c>
      <c r="P784" s="110">
        <v>0</v>
      </c>
      <c r="Q784" s="110">
        <v>0</v>
      </c>
      <c r="R784" s="110">
        <v>0</v>
      </c>
      <c r="S784" s="110">
        <v>0</v>
      </c>
      <c r="T784" s="110">
        <v>0</v>
      </c>
      <c r="U784" s="110">
        <v>0</v>
      </c>
      <c r="V784" s="110">
        <v>0</v>
      </c>
      <c r="W784" s="110">
        <v>0</v>
      </c>
    </row>
    <row r="785" spans="1:23" hidden="1">
      <c r="A785" s="110" t="str">
        <v>6183.TW</v>
      </c>
      <c r="B785" s="110">
        <v>3.18</v>
      </c>
      <c r="C785" s="110">
        <v>0</v>
      </c>
      <c r="D785" s="110">
        <v>0</v>
      </c>
      <c r="E785" s="110">
        <v>0.18136999000000001</v>
      </c>
      <c r="F785" s="110">
        <v>9.2740000000000003E-2</v>
      </c>
      <c r="G785" s="110">
        <v>0.43477001999999998</v>
      </c>
      <c r="H785" s="110">
        <v>0.22610000999999999</v>
      </c>
      <c r="I785" s="110">
        <v>23.207547999999999</v>
      </c>
      <c r="J785" s="110">
        <v>4.0556134999999998</v>
      </c>
      <c r="K785" s="110">
        <v>15.597</v>
      </c>
      <c r="L785" s="110">
        <v>0</v>
      </c>
      <c r="M785" s="110">
        <v>0</v>
      </c>
      <c r="N785" s="110">
        <v>0</v>
      </c>
      <c r="O785" s="110">
        <v>0</v>
      </c>
      <c r="P785" s="110">
        <v>0</v>
      </c>
      <c r="Q785" s="110">
        <v>0</v>
      </c>
      <c r="R785" s="110">
        <v>0</v>
      </c>
      <c r="S785" s="110">
        <v>0</v>
      </c>
      <c r="T785" s="110">
        <v>0</v>
      </c>
      <c r="U785" s="110">
        <v>0</v>
      </c>
      <c r="V785" s="110">
        <v>0</v>
      </c>
      <c r="W785" s="110">
        <v>0</v>
      </c>
    </row>
    <row r="786" spans="1:23" hidden="1">
      <c r="A786" s="110" t="str">
        <v>6184.TW</v>
      </c>
      <c r="B786" s="110">
        <v>3.47</v>
      </c>
      <c r="C786" s="110">
        <v>0</v>
      </c>
      <c r="D786" s="110">
        <v>0</v>
      </c>
      <c r="E786" s="110">
        <v>0.12527000999999999</v>
      </c>
      <c r="F786" s="110">
        <v>4.8219999999999999E-2</v>
      </c>
      <c r="G786" s="110">
        <v>0.50071995999999996</v>
      </c>
      <c r="H786" s="110">
        <v>0.28915000000000002</v>
      </c>
      <c r="I786" s="110">
        <v>15.965418</v>
      </c>
      <c r="J786" s="110">
        <v>1.9507042999999999</v>
      </c>
      <c r="K786" s="110">
        <v>13.984</v>
      </c>
      <c r="L786" s="110">
        <v>0</v>
      </c>
      <c r="M786" s="110">
        <v>0</v>
      </c>
      <c r="N786" s="110">
        <v>0</v>
      </c>
      <c r="O786" s="110">
        <v>0</v>
      </c>
      <c r="P786" s="110">
        <v>0</v>
      </c>
      <c r="Q786" s="110">
        <v>0</v>
      </c>
      <c r="R786" s="110">
        <v>0</v>
      </c>
      <c r="S786" s="110">
        <v>0</v>
      </c>
      <c r="T786" s="110">
        <v>0</v>
      </c>
      <c r="U786" s="110">
        <v>0</v>
      </c>
      <c r="V786" s="110">
        <v>0</v>
      </c>
      <c r="W786" s="110">
        <v>0</v>
      </c>
    </row>
    <row r="787" spans="1:23" hidden="1">
      <c r="A787" s="110" t="str">
        <v>6189.TW</v>
      </c>
      <c r="B787" s="110">
        <v>5.38</v>
      </c>
      <c r="C787" s="110">
        <v>0.39100000000000001</v>
      </c>
      <c r="D787" s="110">
        <v>0</v>
      </c>
      <c r="E787" s="110">
        <v>0.16584998000000001</v>
      </c>
      <c r="F787" s="110">
        <v>5.0380003E-2</v>
      </c>
      <c r="G787" s="110">
        <v>8.4400000000000003E-2</v>
      </c>
      <c r="H787" s="110">
        <v>4.9360000000000001E-2</v>
      </c>
      <c r="I787" s="110">
        <v>19.423791999999999</v>
      </c>
      <c r="J787" s="110">
        <v>4.1164420000000002</v>
      </c>
      <c r="K787" s="110">
        <v>139.255</v>
      </c>
      <c r="L787" s="110">
        <v>0</v>
      </c>
      <c r="M787" s="110">
        <v>0</v>
      </c>
      <c r="N787" s="110">
        <v>0</v>
      </c>
      <c r="O787" s="110">
        <v>0</v>
      </c>
      <c r="P787" s="110">
        <v>0</v>
      </c>
      <c r="Q787" s="110">
        <v>0</v>
      </c>
      <c r="R787" s="110">
        <v>0</v>
      </c>
      <c r="S787" s="110">
        <v>0</v>
      </c>
      <c r="T787" s="110">
        <v>0</v>
      </c>
      <c r="U787" s="110">
        <v>0</v>
      </c>
      <c r="V787" s="110">
        <v>0</v>
      </c>
      <c r="W787" s="110">
        <v>0</v>
      </c>
    </row>
    <row r="788" spans="1:23" hidden="1">
      <c r="A788" s="110" t="str">
        <v>6191.TW</v>
      </c>
      <c r="B788" s="110">
        <v>6.68</v>
      </c>
      <c r="C788" s="110">
        <v>0.76300000000000001</v>
      </c>
      <c r="D788" s="110">
        <v>0</v>
      </c>
      <c r="E788" s="110">
        <v>0.16347</v>
      </c>
      <c r="F788" s="110">
        <v>6.2019999999999999E-2</v>
      </c>
      <c r="G788" s="110">
        <v>0.23508999999999999</v>
      </c>
      <c r="H788" s="110">
        <v>0.18031</v>
      </c>
      <c r="I788" s="110">
        <v>10.718563</v>
      </c>
      <c r="J788" s="110">
        <v>1.6498075999999999</v>
      </c>
      <c r="K788" s="110">
        <v>48.725000000000001</v>
      </c>
      <c r="L788" s="110">
        <v>0</v>
      </c>
      <c r="M788" s="110">
        <v>0</v>
      </c>
      <c r="N788" s="110">
        <v>0</v>
      </c>
      <c r="O788" s="110">
        <v>0</v>
      </c>
      <c r="P788" s="110">
        <v>0</v>
      </c>
      <c r="Q788" s="110">
        <v>0</v>
      </c>
      <c r="R788" s="110">
        <v>0</v>
      </c>
      <c r="S788" s="110">
        <v>0</v>
      </c>
      <c r="T788" s="110">
        <v>0</v>
      </c>
      <c r="U788" s="110">
        <v>0</v>
      </c>
      <c r="V788" s="110">
        <v>0</v>
      </c>
      <c r="W788" s="110">
        <v>0</v>
      </c>
    </row>
    <row r="789" spans="1:23" hidden="1">
      <c r="A789" s="110" t="str">
        <v>6192.TW</v>
      </c>
      <c r="B789" s="110">
        <v>9</v>
      </c>
      <c r="C789" s="110">
        <v>0.61399999999999999</v>
      </c>
      <c r="D789" s="110">
        <v>11.248711</v>
      </c>
      <c r="E789" s="110">
        <v>0.12529000000000001</v>
      </c>
      <c r="F789" s="110">
        <v>6.3590005000000005E-2</v>
      </c>
      <c r="G789" s="110">
        <v>0.3196</v>
      </c>
      <c r="H789" s="110">
        <v>0.12958</v>
      </c>
      <c r="I789" s="110">
        <v>12.111110999999999</v>
      </c>
      <c r="J789" s="110">
        <v>1.6214689</v>
      </c>
      <c r="K789" s="110">
        <v>69.971000000000004</v>
      </c>
      <c r="L789" s="110">
        <v>0</v>
      </c>
      <c r="M789" s="110">
        <v>0</v>
      </c>
      <c r="N789" s="110">
        <v>0</v>
      </c>
      <c r="O789" s="110">
        <v>0</v>
      </c>
      <c r="P789" s="110">
        <v>0</v>
      </c>
      <c r="Q789" s="110">
        <v>0</v>
      </c>
      <c r="R789" s="110">
        <v>0</v>
      </c>
      <c r="S789" s="110">
        <v>0</v>
      </c>
      <c r="T789" s="110">
        <v>0</v>
      </c>
      <c r="U789" s="110">
        <v>0</v>
      </c>
      <c r="V789" s="110">
        <v>0</v>
      </c>
      <c r="W789" s="110">
        <v>0</v>
      </c>
    </row>
    <row r="790" spans="1:23" hidden="1">
      <c r="A790" s="110" t="str">
        <v>6196.TW</v>
      </c>
      <c r="B790" s="110">
        <v>11.64</v>
      </c>
      <c r="C790" s="110">
        <v>1.359</v>
      </c>
      <c r="D790" s="110">
        <v>13.039866999999999</v>
      </c>
      <c r="E790" s="110">
        <v>0.20280000000000001</v>
      </c>
      <c r="F790" s="110">
        <v>3.7039999999999997E-2</v>
      </c>
      <c r="G790" s="110">
        <v>9.3240000000000003E-2</v>
      </c>
      <c r="H790" s="110">
        <v>3.6600000000000001E-2</v>
      </c>
      <c r="I790" s="110">
        <v>13.487971999999999</v>
      </c>
      <c r="J790" s="110">
        <v>2.8363923999999998</v>
      </c>
      <c r="K790" s="110">
        <v>285.37</v>
      </c>
      <c r="L790" s="110">
        <v>0</v>
      </c>
      <c r="M790" s="110">
        <v>0</v>
      </c>
      <c r="N790" s="110">
        <v>0</v>
      </c>
      <c r="O790" s="110">
        <v>0</v>
      </c>
      <c r="P790" s="110">
        <v>0</v>
      </c>
      <c r="Q790" s="110">
        <v>0</v>
      </c>
      <c r="R790" s="110">
        <v>0</v>
      </c>
      <c r="S790" s="110">
        <v>0</v>
      </c>
      <c r="T790" s="110">
        <v>0</v>
      </c>
      <c r="U790" s="110">
        <v>0</v>
      </c>
      <c r="V790" s="110">
        <v>0</v>
      </c>
      <c r="W790" s="110">
        <v>0</v>
      </c>
    </row>
    <row r="791" spans="1:23" hidden="1">
      <c r="A791" s="110" t="str">
        <v>6197.TW</v>
      </c>
      <c r="B791" s="110">
        <v>6.25</v>
      </c>
      <c r="C791" s="110">
        <v>0.54900000000000004</v>
      </c>
      <c r="D791" s="110">
        <v>0</v>
      </c>
      <c r="E791" s="110">
        <v>0.19878999999999999</v>
      </c>
      <c r="F791" s="110">
        <v>8.0490000000000006E-2</v>
      </c>
      <c r="G791" s="110">
        <v>0.28949999999999998</v>
      </c>
      <c r="H791" s="110">
        <v>0.16721000999999999</v>
      </c>
      <c r="I791" s="110">
        <v>25.84</v>
      </c>
      <c r="J791" s="110">
        <v>5.8829960000000003</v>
      </c>
      <c r="K791" s="110">
        <v>40.645000000000003</v>
      </c>
      <c r="L791" s="110">
        <v>0</v>
      </c>
      <c r="M791" s="110">
        <v>0</v>
      </c>
      <c r="N791" s="110">
        <v>0</v>
      </c>
      <c r="O791" s="110">
        <v>0</v>
      </c>
      <c r="P791" s="110">
        <v>0</v>
      </c>
      <c r="Q791" s="110">
        <v>0</v>
      </c>
      <c r="R791" s="110">
        <v>0</v>
      </c>
      <c r="S791" s="110">
        <v>0</v>
      </c>
      <c r="T791" s="110">
        <v>0</v>
      </c>
      <c r="U791" s="110">
        <v>0</v>
      </c>
      <c r="V791" s="110">
        <v>0</v>
      </c>
      <c r="W791" s="110">
        <v>0</v>
      </c>
    </row>
    <row r="792" spans="1:23" hidden="1">
      <c r="A792" s="110" t="str">
        <v>6201.TW</v>
      </c>
      <c r="B792" s="110">
        <v>4.5599999999999996</v>
      </c>
      <c r="C792" s="110">
        <v>0.28799999999999998</v>
      </c>
      <c r="D792" s="110">
        <v>0</v>
      </c>
      <c r="E792" s="110">
        <v>0.16665000999999999</v>
      </c>
      <c r="F792" s="110">
        <v>7.9280000000000003E-2</v>
      </c>
      <c r="G792" s="110">
        <v>0.25242999999999999</v>
      </c>
      <c r="H792" s="110">
        <v>8.7679999999999994E-2</v>
      </c>
      <c r="I792" s="110">
        <v>14.166667</v>
      </c>
      <c r="J792" s="110">
        <v>2.3179045</v>
      </c>
      <c r="K792" s="110">
        <v>37.354999999999997</v>
      </c>
      <c r="L792" s="110">
        <v>0</v>
      </c>
      <c r="M792" s="110">
        <v>0</v>
      </c>
      <c r="N792" s="110">
        <v>0</v>
      </c>
      <c r="O792" s="110">
        <v>0</v>
      </c>
      <c r="P792" s="110">
        <v>0</v>
      </c>
      <c r="Q792" s="110">
        <v>0</v>
      </c>
      <c r="R792" s="110">
        <v>0</v>
      </c>
      <c r="S792" s="110">
        <v>0</v>
      </c>
      <c r="T792" s="110">
        <v>0</v>
      </c>
      <c r="U792" s="110">
        <v>0</v>
      </c>
      <c r="V792" s="110">
        <v>0</v>
      </c>
      <c r="W792" s="110">
        <v>0</v>
      </c>
    </row>
    <row r="793" spans="1:23" hidden="1">
      <c r="A793" s="110" t="str">
        <v>6202.TW</v>
      </c>
      <c r="B793" s="110">
        <v>0.13</v>
      </c>
      <c r="C793" s="110">
        <v>0</v>
      </c>
      <c r="D793" s="110">
        <v>38.757762999999997</v>
      </c>
      <c r="E793" s="110">
        <v>6.8599999999999998E-3</v>
      </c>
      <c r="F793" s="110">
        <v>-5.1000000000000004E-4</v>
      </c>
      <c r="G793" s="110">
        <v>0.39330999999999999</v>
      </c>
      <c r="H793" s="110">
        <v>-0.13677</v>
      </c>
      <c r="I793" s="110">
        <v>480.00002999999998</v>
      </c>
      <c r="J793" s="110">
        <v>3.7271532999999999</v>
      </c>
      <c r="K793" s="110">
        <v>10.111000000000001</v>
      </c>
      <c r="L793" s="110">
        <v>0</v>
      </c>
      <c r="M793" s="110">
        <v>0</v>
      </c>
      <c r="N793" s="110">
        <v>0</v>
      </c>
      <c r="O793" s="110">
        <v>0</v>
      </c>
      <c r="P793" s="110">
        <v>0</v>
      </c>
      <c r="Q793" s="110">
        <v>0</v>
      </c>
      <c r="R793" s="110">
        <v>0</v>
      </c>
      <c r="S793" s="110">
        <v>0</v>
      </c>
      <c r="T793" s="110">
        <v>0</v>
      </c>
      <c r="U793" s="110">
        <v>0</v>
      </c>
      <c r="V793" s="110">
        <v>0</v>
      </c>
      <c r="W793" s="110">
        <v>0</v>
      </c>
    </row>
    <row r="794" spans="1:23" hidden="1">
      <c r="A794" s="110" t="str">
        <v>6205.TW</v>
      </c>
      <c r="B794" s="110">
        <v>1.5</v>
      </c>
      <c r="C794" s="110">
        <v>0.505</v>
      </c>
      <c r="D794" s="110">
        <v>17.366071999999999</v>
      </c>
      <c r="E794" s="110">
        <v>6.8519999999999998E-2</v>
      </c>
      <c r="F794" s="110">
        <v>3.1889997000000003E-2</v>
      </c>
      <c r="G794" s="110">
        <v>0.37635000000000002</v>
      </c>
      <c r="H794" s="110">
        <v>0.11109999600000001</v>
      </c>
      <c r="I794" s="110">
        <v>51.866669999999999</v>
      </c>
      <c r="J794" s="110">
        <v>2.5519075</v>
      </c>
      <c r="K794" s="110">
        <v>17.003</v>
      </c>
      <c r="L794" s="110">
        <v>0</v>
      </c>
      <c r="M794" s="110">
        <v>0</v>
      </c>
      <c r="N794" s="110">
        <v>0</v>
      </c>
      <c r="O794" s="110">
        <v>0</v>
      </c>
      <c r="P794" s="110">
        <v>0</v>
      </c>
      <c r="Q794" s="110">
        <v>0</v>
      </c>
      <c r="R794" s="110">
        <v>0</v>
      </c>
      <c r="S794" s="110">
        <v>0</v>
      </c>
      <c r="T794" s="110">
        <v>0</v>
      </c>
      <c r="U794" s="110">
        <v>0</v>
      </c>
      <c r="V794" s="110">
        <v>0</v>
      </c>
      <c r="W794" s="110">
        <v>0</v>
      </c>
    </row>
    <row r="795" spans="1:23" hidden="1">
      <c r="A795" s="110" t="str">
        <v>6206.TW</v>
      </c>
      <c r="B795" s="110">
        <v>4.68</v>
      </c>
      <c r="C795" s="110">
        <v>0</v>
      </c>
      <c r="D795" s="110">
        <v>13.739131</v>
      </c>
      <c r="E795" s="110">
        <v>0.12862000000000001</v>
      </c>
      <c r="F795" s="110">
        <v>7.4700000000000003E-2</v>
      </c>
      <c r="G795" s="110">
        <v>0.41055000000000003</v>
      </c>
      <c r="H795" s="110">
        <v>0.21759000000000001</v>
      </c>
      <c r="I795" s="110">
        <v>20.256412999999998</v>
      </c>
      <c r="J795" s="110">
        <v>2.7697432000000002</v>
      </c>
      <c r="K795" s="110">
        <v>25.995000000000001</v>
      </c>
      <c r="L795" s="110">
        <v>0</v>
      </c>
      <c r="M795" s="110">
        <v>0</v>
      </c>
      <c r="N795" s="110">
        <v>0</v>
      </c>
      <c r="O795" s="110">
        <v>0</v>
      </c>
      <c r="P795" s="110">
        <v>0</v>
      </c>
      <c r="Q795" s="110">
        <v>0</v>
      </c>
      <c r="R795" s="110">
        <v>0</v>
      </c>
      <c r="S795" s="110">
        <v>0</v>
      </c>
      <c r="T795" s="110">
        <v>0</v>
      </c>
      <c r="U795" s="110">
        <v>0</v>
      </c>
      <c r="V795" s="110">
        <v>0</v>
      </c>
      <c r="W795" s="110">
        <v>0</v>
      </c>
    </row>
    <row r="796" spans="1:23" hidden="1">
      <c r="A796" s="110" t="str">
        <v>6209.TW</v>
      </c>
      <c r="B796" s="110">
        <v>-0.13</v>
      </c>
      <c r="C796" s="110">
        <v>1.206</v>
      </c>
      <c r="D796" s="110">
        <v>-197.1875</v>
      </c>
      <c r="E796" s="110">
        <v>-1.5879999999999998E-2</v>
      </c>
      <c r="F796" s="110">
        <v>-2.0410000000000001E-2</v>
      </c>
      <c r="G796" s="110">
        <v>7.2129995000000002E-2</v>
      </c>
      <c r="H796" s="110">
        <v>-0.123909995</v>
      </c>
      <c r="I796" s="110">
        <v>0</v>
      </c>
      <c r="J796" s="110">
        <v>1.8078156999999999</v>
      </c>
      <c r="K796" s="110">
        <v>15.477</v>
      </c>
      <c r="L796" s="110">
        <v>0</v>
      </c>
      <c r="M796" s="110">
        <v>0</v>
      </c>
      <c r="N796" s="110">
        <v>0</v>
      </c>
      <c r="O796" s="110">
        <v>0</v>
      </c>
      <c r="P796" s="110">
        <v>0</v>
      </c>
      <c r="Q796" s="110">
        <v>0</v>
      </c>
      <c r="R796" s="110">
        <v>0</v>
      </c>
      <c r="S796" s="110">
        <v>0</v>
      </c>
      <c r="T796" s="110">
        <v>0</v>
      </c>
      <c r="U796" s="110">
        <v>0</v>
      </c>
      <c r="V796" s="110">
        <v>0</v>
      </c>
      <c r="W796" s="110">
        <v>0</v>
      </c>
    </row>
    <row r="797" spans="1:23" hidden="1">
      <c r="A797" s="110" t="str">
        <v>6213.TW</v>
      </c>
      <c r="B797" s="110">
        <v>2.08</v>
      </c>
      <c r="C797" s="110">
        <v>1.0309999999999999</v>
      </c>
      <c r="D797" s="110">
        <v>16.83381</v>
      </c>
      <c r="E797" s="110">
        <v>3.8710000000000001E-2</v>
      </c>
      <c r="F797" s="110">
        <v>2.0550000999999998E-2</v>
      </c>
      <c r="G797" s="110">
        <v>0.12892999999999999</v>
      </c>
      <c r="H797" s="110">
        <v>4.0039999999999999E-2</v>
      </c>
      <c r="I797" s="110">
        <v>56.490386999999998</v>
      </c>
      <c r="J797" s="110">
        <v>2.1455310000000001</v>
      </c>
      <c r="K797" s="110">
        <v>68.807000000000002</v>
      </c>
      <c r="L797" s="110">
        <v>0</v>
      </c>
      <c r="M797" s="110">
        <v>0</v>
      </c>
      <c r="N797" s="110">
        <v>0</v>
      </c>
      <c r="O797" s="110">
        <v>0</v>
      </c>
      <c r="P797" s="110">
        <v>0</v>
      </c>
      <c r="Q797" s="110">
        <v>0</v>
      </c>
      <c r="R797" s="110">
        <v>0</v>
      </c>
      <c r="S797" s="110">
        <v>0</v>
      </c>
      <c r="T797" s="110">
        <v>0</v>
      </c>
      <c r="U797" s="110">
        <v>0</v>
      </c>
      <c r="V797" s="110">
        <v>0</v>
      </c>
      <c r="W797" s="110">
        <v>0</v>
      </c>
    </row>
    <row r="798" spans="1:23" hidden="1">
      <c r="A798" s="110" t="str">
        <v>6214.TW</v>
      </c>
      <c r="B798" s="110">
        <v>6.01</v>
      </c>
      <c r="C798" s="110">
        <v>0.374</v>
      </c>
      <c r="D798" s="110">
        <v>19.273302000000001</v>
      </c>
      <c r="E798" s="110">
        <v>0.107480004</v>
      </c>
      <c r="F798" s="110">
        <v>3.0369999000000002E-2</v>
      </c>
      <c r="G798" s="110">
        <v>0.22475999999999999</v>
      </c>
      <c r="H798" s="110">
        <v>3.2289999999999999E-2</v>
      </c>
      <c r="I798" s="110">
        <v>20.299499999999998</v>
      </c>
      <c r="J798" s="110">
        <v>2.1446025</v>
      </c>
      <c r="K798" s="110">
        <v>141.697</v>
      </c>
      <c r="L798" s="110">
        <v>0</v>
      </c>
      <c r="M798" s="110">
        <v>0</v>
      </c>
      <c r="N798" s="110">
        <v>0</v>
      </c>
      <c r="O798" s="110">
        <v>0</v>
      </c>
      <c r="P798" s="110">
        <v>0</v>
      </c>
      <c r="Q798" s="110">
        <v>0</v>
      </c>
      <c r="R798" s="110">
        <v>0</v>
      </c>
      <c r="S798" s="110">
        <v>0</v>
      </c>
      <c r="T798" s="110">
        <v>0</v>
      </c>
      <c r="U798" s="110">
        <v>0</v>
      </c>
      <c r="V798" s="110">
        <v>0</v>
      </c>
      <c r="W798" s="110">
        <v>0</v>
      </c>
    </row>
    <row r="799" spans="1:23" hidden="1">
      <c r="A799" s="110" t="str">
        <v>6215.TW</v>
      </c>
      <c r="B799" s="110">
        <v>0.97</v>
      </c>
      <c r="C799" s="110">
        <v>0.78600000000000003</v>
      </c>
      <c r="D799" s="110">
        <v>0</v>
      </c>
      <c r="E799" s="110">
        <v>5.2920000000000002E-2</v>
      </c>
      <c r="F799" s="110">
        <v>7.4699995999999999E-3</v>
      </c>
      <c r="G799" s="110">
        <v>0.31452999999999998</v>
      </c>
      <c r="H799" s="110">
        <v>6.0909999999999999E-2</v>
      </c>
      <c r="I799" s="110">
        <v>57.113402999999998</v>
      </c>
      <c r="J799" s="110">
        <v>3.0149659999999998</v>
      </c>
      <c r="K799" s="110">
        <v>11.88</v>
      </c>
      <c r="L799" s="110">
        <v>0</v>
      </c>
      <c r="M799" s="110">
        <v>0</v>
      </c>
      <c r="N799" s="110">
        <v>0</v>
      </c>
      <c r="O799" s="110">
        <v>0</v>
      </c>
      <c r="P799" s="110">
        <v>0</v>
      </c>
      <c r="Q799" s="110">
        <v>0</v>
      </c>
      <c r="R799" s="110">
        <v>0</v>
      </c>
      <c r="S799" s="110">
        <v>0</v>
      </c>
      <c r="T799" s="110">
        <v>0</v>
      </c>
      <c r="U799" s="110">
        <v>0</v>
      </c>
      <c r="V799" s="110">
        <v>0</v>
      </c>
      <c r="W799" s="110">
        <v>0</v>
      </c>
    </row>
    <row r="800" spans="1:23" hidden="1">
      <c r="A800" s="110" t="str">
        <v>6216.TW</v>
      </c>
      <c r="B800" s="110">
        <v>1.94</v>
      </c>
      <c r="C800" s="110">
        <v>0.27300000000000002</v>
      </c>
      <c r="D800" s="110">
        <v>0</v>
      </c>
      <c r="E800" s="110">
        <v>7.2680004000000006E-2</v>
      </c>
      <c r="F800" s="110">
        <v>2.7479999000000001E-2</v>
      </c>
      <c r="G800" s="110">
        <v>0.47025</v>
      </c>
      <c r="H800" s="110">
        <v>7.2909996000000005E-2</v>
      </c>
      <c r="I800" s="110">
        <v>21.391752</v>
      </c>
      <c r="J800" s="110">
        <v>2.2667685</v>
      </c>
      <c r="K800" s="110">
        <v>8.4209999999999994</v>
      </c>
      <c r="L800" s="110">
        <v>0</v>
      </c>
      <c r="M800" s="110">
        <v>0</v>
      </c>
      <c r="N800" s="110">
        <v>0</v>
      </c>
      <c r="O800" s="110">
        <v>0</v>
      </c>
      <c r="P800" s="110">
        <v>0</v>
      </c>
      <c r="Q800" s="110">
        <v>0</v>
      </c>
      <c r="R800" s="110">
        <v>0</v>
      </c>
      <c r="S800" s="110">
        <v>0</v>
      </c>
      <c r="T800" s="110">
        <v>0</v>
      </c>
      <c r="U800" s="110">
        <v>0</v>
      </c>
      <c r="V800" s="110">
        <v>0</v>
      </c>
      <c r="W800" s="110">
        <v>0</v>
      </c>
    </row>
    <row r="801" spans="1:23" hidden="1">
      <c r="A801" s="110" t="str">
        <v>6224.TW</v>
      </c>
      <c r="B801" s="110">
        <v>1.47</v>
      </c>
      <c r="C801" s="110">
        <v>0</v>
      </c>
      <c r="D801" s="110">
        <v>777.14290000000005</v>
      </c>
      <c r="E801" s="110">
        <v>-3.3500001000000001E-3</v>
      </c>
      <c r="F801" s="110">
        <v>-5.0199996E-3</v>
      </c>
      <c r="G801" s="110">
        <v>0.26860001999999999</v>
      </c>
      <c r="H801" s="110">
        <v>-1.363E-2</v>
      </c>
      <c r="I801" s="110">
        <v>37.006799999999998</v>
      </c>
      <c r="J801" s="110">
        <v>1.8104366000000001</v>
      </c>
      <c r="K801" s="110">
        <v>32.406999999999996</v>
      </c>
      <c r="L801" s="110">
        <v>0</v>
      </c>
      <c r="M801" s="110">
        <v>0</v>
      </c>
      <c r="N801" s="110">
        <v>0</v>
      </c>
      <c r="O801" s="110">
        <v>0</v>
      </c>
      <c r="P801" s="110">
        <v>0</v>
      </c>
      <c r="Q801" s="110">
        <v>0</v>
      </c>
      <c r="R801" s="110">
        <v>0</v>
      </c>
      <c r="S801" s="110">
        <v>0</v>
      </c>
      <c r="T801" s="110">
        <v>0</v>
      </c>
      <c r="U801" s="110">
        <v>0</v>
      </c>
      <c r="V801" s="110">
        <v>0</v>
      </c>
      <c r="W801" s="110">
        <v>0</v>
      </c>
    </row>
    <row r="802" spans="1:23" hidden="1">
      <c r="A802" s="110" t="str">
        <v>6225.TW</v>
      </c>
      <c r="B802" s="110">
        <v>0.39</v>
      </c>
      <c r="C802" s="110">
        <v>0.44700000000000001</v>
      </c>
      <c r="D802" s="110">
        <v>0</v>
      </c>
      <c r="E802" s="110">
        <v>9.5909999999999995E-2</v>
      </c>
      <c r="F802" s="110">
        <v>2.3800000000000002E-3</v>
      </c>
      <c r="G802" s="110">
        <v>0.18423999999999999</v>
      </c>
      <c r="H802" s="110">
        <v>5.0799999999999998E-2</v>
      </c>
      <c r="I802" s="110">
        <v>43.589745000000001</v>
      </c>
      <c r="J802" s="110">
        <v>4.9591599999999998</v>
      </c>
      <c r="K802" s="110">
        <v>1.9259999999999999</v>
      </c>
      <c r="L802" s="110">
        <v>0</v>
      </c>
      <c r="M802" s="110">
        <v>0</v>
      </c>
      <c r="N802" s="110">
        <v>0</v>
      </c>
      <c r="O802" s="110">
        <v>0</v>
      </c>
      <c r="P802" s="110">
        <v>0</v>
      </c>
      <c r="Q802" s="110">
        <v>0</v>
      </c>
      <c r="R802" s="110">
        <v>0</v>
      </c>
      <c r="S802" s="110">
        <v>0</v>
      </c>
      <c r="T802" s="110">
        <v>0</v>
      </c>
      <c r="U802" s="110">
        <v>0</v>
      </c>
      <c r="V802" s="110">
        <v>0</v>
      </c>
      <c r="W802" s="110">
        <v>0</v>
      </c>
    </row>
    <row r="803" spans="1:23" hidden="1">
      <c r="A803" s="110" t="str">
        <v>6226.TW</v>
      </c>
      <c r="B803" s="110">
        <v>-0.49</v>
      </c>
      <c r="C803" s="110">
        <v>0.193</v>
      </c>
      <c r="D803" s="110">
        <v>0</v>
      </c>
      <c r="E803" s="110">
        <v>-5.7119999999999997E-2</v>
      </c>
      <c r="F803" s="110">
        <v>-1.5299999999999999E-2</v>
      </c>
      <c r="G803" s="110">
        <v>0.24114999000000001</v>
      </c>
      <c r="H803" s="110">
        <v>-0.10700999999999999</v>
      </c>
      <c r="I803" s="110">
        <v>0</v>
      </c>
      <c r="J803" s="110">
        <v>1.0728049</v>
      </c>
      <c r="K803" s="110">
        <v>6.5730000000000004</v>
      </c>
      <c r="L803" s="110">
        <v>0</v>
      </c>
      <c r="M803" s="110">
        <v>0</v>
      </c>
      <c r="N803" s="110">
        <v>0</v>
      </c>
      <c r="O803" s="110">
        <v>0</v>
      </c>
      <c r="P803" s="110">
        <v>0</v>
      </c>
      <c r="Q803" s="110">
        <v>0</v>
      </c>
      <c r="R803" s="110">
        <v>0</v>
      </c>
      <c r="S803" s="110">
        <v>0</v>
      </c>
      <c r="T803" s="110">
        <v>0</v>
      </c>
      <c r="U803" s="110">
        <v>0</v>
      </c>
      <c r="V803" s="110">
        <v>0</v>
      </c>
      <c r="W803" s="110">
        <v>0</v>
      </c>
    </row>
    <row r="804" spans="1:23" hidden="1">
      <c r="A804" s="110" t="str">
        <v>6230.TW</v>
      </c>
      <c r="B804" s="110">
        <v>6.39</v>
      </c>
      <c r="C804" s="110">
        <v>0.84699999999999998</v>
      </c>
      <c r="D804" s="110">
        <v>56.25</v>
      </c>
      <c r="E804" s="110">
        <v>0.10920999000000001</v>
      </c>
      <c r="F804" s="110">
        <v>3.9800000000000002E-2</v>
      </c>
      <c r="G804" s="110">
        <v>0.19577</v>
      </c>
      <c r="H804" s="110">
        <v>3.5589999999999997E-2</v>
      </c>
      <c r="I804" s="110">
        <v>56.338028000000001</v>
      </c>
      <c r="J804" s="110">
        <v>5.4195641999999999</v>
      </c>
      <c r="K804" s="110">
        <v>124.60899999999999</v>
      </c>
      <c r="L804" s="110">
        <v>0</v>
      </c>
      <c r="M804" s="110">
        <v>0</v>
      </c>
      <c r="N804" s="110">
        <v>0</v>
      </c>
      <c r="O804" s="110">
        <v>0</v>
      </c>
      <c r="P804" s="110">
        <v>0</v>
      </c>
      <c r="Q804" s="110">
        <v>0</v>
      </c>
      <c r="R804" s="110">
        <v>0</v>
      </c>
      <c r="S804" s="110">
        <v>0</v>
      </c>
      <c r="T804" s="110">
        <v>0</v>
      </c>
      <c r="U804" s="110">
        <v>0</v>
      </c>
      <c r="V804" s="110">
        <v>0</v>
      </c>
      <c r="W804" s="110">
        <v>0</v>
      </c>
    </row>
    <row r="805" spans="1:23" hidden="1">
      <c r="A805" s="110" t="str">
        <v>6235.TW</v>
      </c>
      <c r="B805" s="110">
        <v>4.05</v>
      </c>
      <c r="C805" s="110">
        <v>1.0269999999999999</v>
      </c>
      <c r="D805" s="110">
        <v>7.2155924000000002</v>
      </c>
      <c r="E805" s="110">
        <v>0.22076999999999999</v>
      </c>
      <c r="F805" s="110">
        <v>7.911E-2</v>
      </c>
      <c r="G805" s="110">
        <v>0.31134000000000001</v>
      </c>
      <c r="H805" s="110">
        <v>0.16079001000000001</v>
      </c>
      <c r="I805" s="110">
        <v>22.395060000000001</v>
      </c>
      <c r="J805" s="110">
        <v>4.4222326000000001</v>
      </c>
      <c r="K805" s="110">
        <v>29.975000000000001</v>
      </c>
      <c r="L805" s="110">
        <v>0</v>
      </c>
      <c r="M805" s="110">
        <v>0</v>
      </c>
      <c r="N805" s="110">
        <v>0</v>
      </c>
      <c r="O805" s="110">
        <v>0</v>
      </c>
      <c r="P805" s="110">
        <v>0</v>
      </c>
      <c r="Q805" s="110">
        <v>0</v>
      </c>
      <c r="R805" s="110">
        <v>0</v>
      </c>
      <c r="S805" s="110">
        <v>0</v>
      </c>
      <c r="T805" s="110">
        <v>0</v>
      </c>
      <c r="U805" s="110">
        <v>0</v>
      </c>
      <c r="V805" s="110">
        <v>0</v>
      </c>
      <c r="W805" s="110">
        <v>0</v>
      </c>
    </row>
    <row r="806" spans="1:23" hidden="1">
      <c r="A806" s="110" t="str">
        <v>6239.TW</v>
      </c>
      <c r="B806" s="110">
        <v>11.45</v>
      </c>
      <c r="C806" s="110">
        <v>0.77900000000000003</v>
      </c>
      <c r="D806" s="110">
        <v>12.811128</v>
      </c>
      <c r="E806" s="110">
        <v>0.14666999999999999</v>
      </c>
      <c r="F806" s="110">
        <v>4.7350000000000003E-2</v>
      </c>
      <c r="G806" s="110">
        <v>0.18187</v>
      </c>
      <c r="H806" s="110">
        <v>0.111549996</v>
      </c>
      <c r="I806" s="110">
        <v>15.283842999999999</v>
      </c>
      <c r="J806" s="110">
        <v>2.3018744</v>
      </c>
      <c r="K806" s="110">
        <v>97.718000000000004</v>
      </c>
      <c r="L806" s="110">
        <v>0</v>
      </c>
      <c r="M806" s="110">
        <v>0</v>
      </c>
      <c r="N806" s="110">
        <v>0</v>
      </c>
      <c r="O806" s="110">
        <v>0</v>
      </c>
      <c r="P806" s="110">
        <v>0</v>
      </c>
      <c r="Q806" s="110">
        <v>0</v>
      </c>
      <c r="R806" s="110">
        <v>0</v>
      </c>
      <c r="S806" s="110">
        <v>0</v>
      </c>
      <c r="T806" s="110">
        <v>0</v>
      </c>
      <c r="U806" s="110">
        <v>0</v>
      </c>
      <c r="V806" s="110">
        <v>0</v>
      </c>
      <c r="W806" s="110">
        <v>0</v>
      </c>
    </row>
    <row r="807" spans="1:23" hidden="1">
      <c r="A807" s="110" t="str">
        <v>6243.TW</v>
      </c>
      <c r="B807" s="110">
        <v>1.64</v>
      </c>
      <c r="C807" s="110">
        <v>0</v>
      </c>
      <c r="D807" s="110">
        <v>-39.9375</v>
      </c>
      <c r="E807" s="110">
        <v>8.9990000000000001E-2</v>
      </c>
      <c r="F807" s="110">
        <v>1.6379999999999999E-2</v>
      </c>
      <c r="G807" s="110">
        <v>0.34560000000000002</v>
      </c>
      <c r="H807" s="110">
        <v>-2.5829998999999999E-2</v>
      </c>
      <c r="I807" s="110">
        <v>38.963417</v>
      </c>
      <c r="J807" s="110">
        <v>3.3711424000000001</v>
      </c>
      <c r="K807" s="110">
        <v>19.207999999999998</v>
      </c>
      <c r="L807" s="110">
        <v>0</v>
      </c>
      <c r="M807" s="110">
        <v>0</v>
      </c>
      <c r="N807" s="110">
        <v>0</v>
      </c>
      <c r="O807" s="110">
        <v>0</v>
      </c>
      <c r="P807" s="110">
        <v>0</v>
      </c>
      <c r="Q807" s="110">
        <v>0</v>
      </c>
      <c r="R807" s="110">
        <v>0</v>
      </c>
      <c r="S807" s="110">
        <v>0</v>
      </c>
      <c r="T807" s="110">
        <v>0</v>
      </c>
      <c r="U807" s="110">
        <v>0</v>
      </c>
      <c r="V807" s="110">
        <v>0</v>
      </c>
      <c r="W807" s="110">
        <v>0</v>
      </c>
    </row>
    <row r="808" spans="1:23" hidden="1">
      <c r="A808" s="110" t="str">
        <v>6257.TW</v>
      </c>
      <c r="B808" s="110">
        <v>4.6500000000000004</v>
      </c>
      <c r="C808" s="110">
        <v>0.60099999999999998</v>
      </c>
      <c r="D808" s="110">
        <v>13.786077499999999</v>
      </c>
      <c r="E808" s="110">
        <v>0.14291000000000001</v>
      </c>
      <c r="F808" s="110">
        <v>3.7580000000000002E-2</v>
      </c>
      <c r="G808" s="110">
        <v>0.23923999000000001</v>
      </c>
      <c r="H808" s="110">
        <v>0.14193</v>
      </c>
      <c r="I808" s="110">
        <v>17.462364000000001</v>
      </c>
      <c r="J808" s="110">
        <v>2.1617590999999998</v>
      </c>
      <c r="K808" s="110">
        <v>35.113</v>
      </c>
      <c r="L808" s="110">
        <v>0</v>
      </c>
      <c r="M808" s="110">
        <v>0</v>
      </c>
      <c r="N808" s="110">
        <v>0</v>
      </c>
      <c r="O808" s="110">
        <v>0</v>
      </c>
      <c r="P808" s="110">
        <v>0</v>
      </c>
      <c r="Q808" s="110">
        <v>0</v>
      </c>
      <c r="R808" s="110">
        <v>0</v>
      </c>
      <c r="S808" s="110">
        <v>0</v>
      </c>
      <c r="T808" s="110">
        <v>0</v>
      </c>
      <c r="U808" s="110">
        <v>0</v>
      </c>
      <c r="V808" s="110">
        <v>0</v>
      </c>
      <c r="W808" s="110">
        <v>0</v>
      </c>
    </row>
    <row r="809" spans="1:23" hidden="1">
      <c r="A809" s="110" t="str">
        <v>6269.TW</v>
      </c>
      <c r="B809" s="110">
        <v>6.12</v>
      </c>
      <c r="C809" s="110">
        <v>0.83599999999999997</v>
      </c>
      <c r="D809" s="110">
        <v>15.645932999999999</v>
      </c>
      <c r="E809" s="110">
        <v>7.9060000000000005E-2</v>
      </c>
      <c r="F809" s="110">
        <v>2.3689999999999999E-2</v>
      </c>
      <c r="G809" s="110">
        <v>0.14829998999999999</v>
      </c>
      <c r="H809" s="110">
        <v>6.5809994999999996E-2</v>
      </c>
      <c r="I809" s="110">
        <v>16.029411</v>
      </c>
      <c r="J809" s="110">
        <v>1.2459515000000001</v>
      </c>
      <c r="K809" s="110">
        <v>102.134</v>
      </c>
      <c r="L809" s="110">
        <v>0</v>
      </c>
      <c r="M809" s="110">
        <v>0</v>
      </c>
      <c r="N809" s="110">
        <v>0</v>
      </c>
      <c r="O809" s="110">
        <v>0</v>
      </c>
      <c r="P809" s="110">
        <v>0</v>
      </c>
      <c r="Q809" s="110">
        <v>0</v>
      </c>
      <c r="R809" s="110">
        <v>0</v>
      </c>
      <c r="S809" s="110">
        <v>0</v>
      </c>
      <c r="T809" s="110">
        <v>0</v>
      </c>
      <c r="U809" s="110">
        <v>0</v>
      </c>
      <c r="V809" s="110">
        <v>0</v>
      </c>
      <c r="W809" s="110">
        <v>0</v>
      </c>
    </row>
    <row r="810" spans="1:23" hidden="1">
      <c r="A810" s="110" t="str">
        <v>6271.TW</v>
      </c>
      <c r="B810" s="110">
        <v>5.44</v>
      </c>
      <c r="C810" s="110">
        <v>1.109</v>
      </c>
      <c r="D810" s="110">
        <v>16.392600999999999</v>
      </c>
      <c r="E810" s="110">
        <v>4.6390000000000001E-2</v>
      </c>
      <c r="F810" s="110">
        <v>2.4809999999999999E-2</v>
      </c>
      <c r="G810" s="110">
        <v>0.23963000000000001</v>
      </c>
      <c r="H810" s="110">
        <v>0.14427000000000001</v>
      </c>
      <c r="I810" s="110">
        <v>29.319852999999998</v>
      </c>
      <c r="J810" s="110">
        <v>1.3681943000000001</v>
      </c>
      <c r="K810" s="110">
        <v>55.752000000000002</v>
      </c>
      <c r="L810" s="110">
        <v>0</v>
      </c>
      <c r="M810" s="110">
        <v>0</v>
      </c>
      <c r="N810" s="110">
        <v>0</v>
      </c>
      <c r="O810" s="110">
        <v>0</v>
      </c>
      <c r="P810" s="110">
        <v>0</v>
      </c>
      <c r="Q810" s="110">
        <v>0</v>
      </c>
      <c r="R810" s="110">
        <v>0</v>
      </c>
      <c r="S810" s="110">
        <v>0</v>
      </c>
      <c r="T810" s="110">
        <v>0</v>
      </c>
      <c r="U810" s="110">
        <v>0</v>
      </c>
      <c r="V810" s="110">
        <v>0</v>
      </c>
      <c r="W810" s="110">
        <v>0</v>
      </c>
    </row>
    <row r="811" spans="1:23" hidden="1">
      <c r="A811" s="110" t="str">
        <v>6277.TW</v>
      </c>
      <c r="B811" s="110">
        <v>4.01</v>
      </c>
      <c r="C811" s="110">
        <v>0.25800000000000001</v>
      </c>
      <c r="D811" s="110">
        <v>11.783166</v>
      </c>
      <c r="E811" s="110">
        <v>0.11814999599999999</v>
      </c>
      <c r="F811" s="110">
        <v>6.8199999999999997E-2</v>
      </c>
      <c r="G811" s="110">
        <v>0.59943999999999997</v>
      </c>
      <c r="H811" s="110">
        <v>0.14624000000000001</v>
      </c>
      <c r="I811" s="110">
        <v>20.598503000000001</v>
      </c>
      <c r="J811" s="110">
        <v>2.0819155999999999</v>
      </c>
      <c r="K811" s="110">
        <v>43.158999999999999</v>
      </c>
      <c r="L811" s="110">
        <v>0</v>
      </c>
      <c r="M811" s="110">
        <v>0</v>
      </c>
      <c r="N811" s="110">
        <v>0</v>
      </c>
      <c r="O811" s="110">
        <v>0</v>
      </c>
      <c r="P811" s="110">
        <v>0</v>
      </c>
      <c r="Q811" s="110">
        <v>0</v>
      </c>
      <c r="R811" s="110">
        <v>0</v>
      </c>
      <c r="S811" s="110">
        <v>0</v>
      </c>
      <c r="T811" s="110">
        <v>0</v>
      </c>
      <c r="U811" s="110">
        <v>0</v>
      </c>
      <c r="V811" s="110">
        <v>0</v>
      </c>
      <c r="W811" s="110">
        <v>0</v>
      </c>
    </row>
    <row r="812" spans="1:23" hidden="1">
      <c r="A812" s="110" t="str">
        <v>6278.TW</v>
      </c>
      <c r="B812" s="110">
        <v>9.85</v>
      </c>
      <c r="C812" s="110">
        <v>1.2509999999999999</v>
      </c>
      <c r="D812" s="110">
        <v>10.568383000000001</v>
      </c>
      <c r="E812" s="110">
        <v>0.15407999999999999</v>
      </c>
      <c r="F812" s="110">
        <v>3.6659999999999998E-2</v>
      </c>
      <c r="G812" s="110">
        <v>0.11840000000000001</v>
      </c>
      <c r="H812" s="110">
        <v>5.5609997000000001E-2</v>
      </c>
      <c r="I812" s="110">
        <v>12.081218</v>
      </c>
      <c r="J812" s="110">
        <v>1.7368965999999999</v>
      </c>
      <c r="K812" s="110">
        <v>164.202</v>
      </c>
      <c r="L812" s="110">
        <v>0</v>
      </c>
      <c r="M812" s="110">
        <v>0</v>
      </c>
      <c r="N812" s="110">
        <v>0</v>
      </c>
      <c r="O812" s="110">
        <v>0</v>
      </c>
      <c r="P812" s="110">
        <v>0</v>
      </c>
      <c r="Q812" s="110">
        <v>0</v>
      </c>
      <c r="R812" s="110">
        <v>0</v>
      </c>
      <c r="S812" s="110">
        <v>0</v>
      </c>
      <c r="T812" s="110">
        <v>0</v>
      </c>
      <c r="U812" s="110">
        <v>0</v>
      </c>
      <c r="V812" s="110">
        <v>0</v>
      </c>
      <c r="W812" s="110">
        <v>0</v>
      </c>
    </row>
    <row r="813" spans="1:23" hidden="1">
      <c r="A813" s="110" t="str">
        <v>6281.TW</v>
      </c>
      <c r="B813" s="110">
        <v>4.8899999999999997</v>
      </c>
      <c r="C813" s="110">
        <v>0.154</v>
      </c>
      <c r="D813" s="110">
        <v>0</v>
      </c>
      <c r="E813" s="110">
        <v>0.17888999999999999</v>
      </c>
      <c r="F813" s="110">
        <v>4.3709997E-2</v>
      </c>
      <c r="G813" s="110">
        <v>0.19777</v>
      </c>
      <c r="H813" s="110">
        <v>2.1569999999999999E-2</v>
      </c>
      <c r="I813" s="110">
        <v>17.361962999999999</v>
      </c>
      <c r="J813" s="110">
        <v>2.9490430000000001</v>
      </c>
      <c r="K813" s="110">
        <v>205.93899999999999</v>
      </c>
      <c r="L813" s="110">
        <v>0</v>
      </c>
      <c r="M813" s="110">
        <v>0</v>
      </c>
      <c r="N813" s="110">
        <v>0</v>
      </c>
      <c r="O813" s="110">
        <v>0</v>
      </c>
      <c r="P813" s="110">
        <v>0</v>
      </c>
      <c r="Q813" s="110">
        <v>0</v>
      </c>
      <c r="R813" s="110">
        <v>0</v>
      </c>
      <c r="S813" s="110">
        <v>0</v>
      </c>
      <c r="T813" s="110">
        <v>0</v>
      </c>
      <c r="U813" s="110">
        <v>0</v>
      </c>
      <c r="V813" s="110">
        <v>0</v>
      </c>
      <c r="W813" s="110">
        <v>0</v>
      </c>
    </row>
    <row r="814" spans="1:23" hidden="1">
      <c r="A814" s="110" t="str">
        <v>6282.TW</v>
      </c>
      <c r="B814" s="110">
        <v>-0.1</v>
      </c>
      <c r="C814" s="110">
        <v>0</v>
      </c>
      <c r="D814" s="110">
        <v>22.951806999999999</v>
      </c>
      <c r="E814" s="110">
        <v>-2.99E-3</v>
      </c>
      <c r="F814" s="110">
        <v>6.8100000000000001E-3</v>
      </c>
      <c r="G814" s="110">
        <v>0.22624000999999999</v>
      </c>
      <c r="H814" s="110">
        <v>-8.0800000000000004E-3</v>
      </c>
      <c r="I814" s="110">
        <v>0</v>
      </c>
      <c r="J814" s="110">
        <v>1.3571275</v>
      </c>
      <c r="K814" s="110">
        <v>40.441000000000003</v>
      </c>
      <c r="L814" s="110">
        <v>0</v>
      </c>
      <c r="M814" s="110">
        <v>0</v>
      </c>
      <c r="N814" s="110">
        <v>0</v>
      </c>
      <c r="O814" s="110">
        <v>0</v>
      </c>
      <c r="P814" s="110">
        <v>0</v>
      </c>
      <c r="Q814" s="110">
        <v>0</v>
      </c>
      <c r="R814" s="110">
        <v>0</v>
      </c>
      <c r="S814" s="110">
        <v>0</v>
      </c>
      <c r="T814" s="110">
        <v>0</v>
      </c>
      <c r="U814" s="110">
        <v>0</v>
      </c>
      <c r="V814" s="110">
        <v>0</v>
      </c>
      <c r="W814" s="110">
        <v>0</v>
      </c>
    </row>
    <row r="815" spans="1:23" hidden="1">
      <c r="A815" s="110" t="str">
        <v>6283.TW</v>
      </c>
      <c r="B815" s="110">
        <v>-1.19</v>
      </c>
      <c r="C815" s="110">
        <v>1.1240000000000001</v>
      </c>
      <c r="D815" s="110">
        <v>92.63888</v>
      </c>
      <c r="E815" s="110">
        <v>-0.105450004</v>
      </c>
      <c r="F815" s="110">
        <v>-4.3730001999999997E-2</v>
      </c>
      <c r="G815" s="110">
        <v>6.9010000000000002E-2</v>
      </c>
      <c r="H815" s="110">
        <v>-0.24417</v>
      </c>
      <c r="I815" s="110">
        <v>0</v>
      </c>
      <c r="J815" s="110">
        <v>3.1494946000000001</v>
      </c>
      <c r="K815" s="110">
        <v>8.798</v>
      </c>
      <c r="L815" s="110">
        <v>0</v>
      </c>
      <c r="M815" s="110">
        <v>0</v>
      </c>
      <c r="N815" s="110">
        <v>0</v>
      </c>
      <c r="O815" s="110">
        <v>0</v>
      </c>
      <c r="P815" s="110">
        <v>0</v>
      </c>
      <c r="Q815" s="110">
        <v>0</v>
      </c>
      <c r="R815" s="110">
        <v>0</v>
      </c>
      <c r="S815" s="110">
        <v>0</v>
      </c>
      <c r="T815" s="110">
        <v>0</v>
      </c>
      <c r="U815" s="110">
        <v>0</v>
      </c>
      <c r="V815" s="110">
        <v>0</v>
      </c>
      <c r="W815" s="110">
        <v>0</v>
      </c>
    </row>
    <row r="816" spans="1:23" hidden="1">
      <c r="A816" s="110" t="str">
        <v>6285.TW</v>
      </c>
      <c r="B816" s="110">
        <v>8.81</v>
      </c>
      <c r="C816" s="110">
        <v>0.628</v>
      </c>
      <c r="D816" s="110">
        <v>13.982301</v>
      </c>
      <c r="E816" s="110">
        <v>0.14957999999999999</v>
      </c>
      <c r="F816" s="110">
        <v>4.3220000000000001E-2</v>
      </c>
      <c r="G816" s="110">
        <v>0.12271</v>
      </c>
      <c r="H816" s="110">
        <v>4.3950000000000003E-2</v>
      </c>
      <c r="I816" s="110">
        <v>17.934163999999999</v>
      </c>
      <c r="J816" s="110">
        <v>2.4999207999999999</v>
      </c>
      <c r="K816" s="110">
        <v>261.738</v>
      </c>
      <c r="L816" s="110">
        <v>0</v>
      </c>
      <c r="M816" s="110">
        <v>0</v>
      </c>
      <c r="N816" s="110">
        <v>0</v>
      </c>
      <c r="O816" s="110">
        <v>0</v>
      </c>
      <c r="P816" s="110">
        <v>0</v>
      </c>
      <c r="Q816" s="110">
        <v>0</v>
      </c>
      <c r="R816" s="110">
        <v>0</v>
      </c>
      <c r="S816" s="110">
        <v>0</v>
      </c>
      <c r="T816" s="110">
        <v>0</v>
      </c>
      <c r="U816" s="110">
        <v>0</v>
      </c>
      <c r="V816" s="110">
        <v>0</v>
      </c>
      <c r="W816" s="110">
        <v>0</v>
      </c>
    </row>
    <row r="817" spans="1:23" hidden="1">
      <c r="A817" s="110" t="str">
        <v>6288.TW</v>
      </c>
      <c r="B817" s="110">
        <v>0.27</v>
      </c>
      <c r="C817" s="110">
        <v>0</v>
      </c>
      <c r="D817" s="110">
        <v>22.934781999999998</v>
      </c>
      <c r="E817" s="110">
        <v>1.898E-2</v>
      </c>
      <c r="F817" s="110">
        <v>-4.7400002000000004E-3</v>
      </c>
      <c r="G817" s="110">
        <v>0.13979</v>
      </c>
      <c r="H817" s="110">
        <v>4.8500000000000001E-3</v>
      </c>
      <c r="I817" s="110">
        <v>117.22221</v>
      </c>
      <c r="J817" s="110">
        <v>2.0563965</v>
      </c>
      <c r="K817" s="110">
        <v>24.664000000000001</v>
      </c>
      <c r="L817" s="110">
        <v>0</v>
      </c>
      <c r="M817" s="110">
        <v>0</v>
      </c>
      <c r="N817" s="110">
        <v>0</v>
      </c>
      <c r="O817" s="110">
        <v>0</v>
      </c>
      <c r="P817" s="110">
        <v>0</v>
      </c>
      <c r="Q817" s="110">
        <v>0</v>
      </c>
      <c r="R817" s="110">
        <v>0</v>
      </c>
      <c r="S817" s="110">
        <v>0</v>
      </c>
      <c r="T817" s="110">
        <v>0</v>
      </c>
      <c r="U817" s="110">
        <v>0</v>
      </c>
      <c r="V817" s="110">
        <v>0</v>
      </c>
      <c r="W817" s="110">
        <v>0</v>
      </c>
    </row>
    <row r="818" spans="1:23" hidden="1">
      <c r="A818" s="110" t="str">
        <v>6405.TW</v>
      </c>
      <c r="B818" s="110">
        <v>-1.1200000000000001</v>
      </c>
      <c r="C818" s="110">
        <v>0</v>
      </c>
      <c r="D818" s="110">
        <v>0</v>
      </c>
      <c r="E818" s="110">
        <v>-2.9460001999999999E-2</v>
      </c>
      <c r="F818" s="110">
        <v>-3.0040000000000001E-2</v>
      </c>
      <c r="G818" s="110">
        <v>-5.5590000000000001E-2</v>
      </c>
      <c r="H818" s="110">
        <v>-0.75876999999999994</v>
      </c>
      <c r="I818" s="110">
        <v>0</v>
      </c>
      <c r="J818" s="110">
        <v>0.64869856999999997</v>
      </c>
      <c r="K818" s="110">
        <v>2.8029999999999999</v>
      </c>
      <c r="L818" s="110">
        <v>0</v>
      </c>
      <c r="M818" s="110">
        <v>0</v>
      </c>
      <c r="N818" s="110">
        <v>0</v>
      </c>
      <c r="O818" s="110">
        <v>0</v>
      </c>
      <c r="P818" s="110">
        <v>0</v>
      </c>
      <c r="Q818" s="110">
        <v>0</v>
      </c>
      <c r="R818" s="110">
        <v>0</v>
      </c>
      <c r="S818" s="110">
        <v>0</v>
      </c>
      <c r="T818" s="110">
        <v>0</v>
      </c>
      <c r="U818" s="110">
        <v>0</v>
      </c>
      <c r="V818" s="110">
        <v>0</v>
      </c>
      <c r="W818" s="110">
        <v>0</v>
      </c>
    </row>
    <row r="819" spans="1:23" hidden="1">
      <c r="A819" s="110" t="str">
        <v>6409.TW</v>
      </c>
      <c r="B819" s="110">
        <v>40.92</v>
      </c>
      <c r="C819" s="110">
        <v>1.0049999999999999</v>
      </c>
      <c r="D819" s="110">
        <v>33.217120000000001</v>
      </c>
      <c r="E819" s="110">
        <v>0.38408002000000002</v>
      </c>
      <c r="F819" s="110">
        <v>0.15642998999999999</v>
      </c>
      <c r="G819" s="110">
        <v>0.31224000000000002</v>
      </c>
      <c r="H819" s="110">
        <v>0.21546000000000001</v>
      </c>
      <c r="I819" s="110">
        <v>41.911050000000003</v>
      </c>
      <c r="J819" s="110">
        <v>15.894052</v>
      </c>
      <c r="K819" s="110">
        <v>216.017</v>
      </c>
      <c r="L819" s="110">
        <v>0</v>
      </c>
      <c r="M819" s="110">
        <v>0</v>
      </c>
      <c r="N819" s="110">
        <v>0</v>
      </c>
      <c r="O819" s="110">
        <v>0</v>
      </c>
      <c r="P819" s="110">
        <v>0</v>
      </c>
      <c r="Q819" s="110">
        <v>0</v>
      </c>
      <c r="R819" s="110">
        <v>0</v>
      </c>
      <c r="S819" s="110">
        <v>0</v>
      </c>
      <c r="T819" s="110">
        <v>0</v>
      </c>
      <c r="U819" s="110">
        <v>0</v>
      </c>
      <c r="V819" s="110">
        <v>0</v>
      </c>
      <c r="W819" s="110">
        <v>0</v>
      </c>
    </row>
    <row r="820" spans="1:23" hidden="1">
      <c r="A820" s="110" t="str">
        <v>6412.TW</v>
      </c>
      <c r="B820" s="110">
        <v>8.43</v>
      </c>
      <c r="C820" s="110">
        <v>0.55600000000000005</v>
      </c>
      <c r="D820" s="110">
        <v>12.581699</v>
      </c>
      <c r="E820" s="110">
        <v>0.24865000000000001</v>
      </c>
      <c r="F820" s="110">
        <v>8.6249999999999993E-2</v>
      </c>
      <c r="G820" s="110">
        <v>0.21205999</v>
      </c>
      <c r="H820" s="110">
        <v>0.12537000000000001</v>
      </c>
      <c r="I820" s="110">
        <v>18.268090000000001</v>
      </c>
      <c r="J820" s="110">
        <v>4.4513816999999998</v>
      </c>
      <c r="K820" s="110">
        <v>91.13</v>
      </c>
      <c r="L820" s="110">
        <v>0</v>
      </c>
      <c r="M820" s="110">
        <v>0</v>
      </c>
      <c r="N820" s="110">
        <v>0</v>
      </c>
      <c r="O820" s="110">
        <v>0</v>
      </c>
      <c r="P820" s="110">
        <v>0</v>
      </c>
      <c r="Q820" s="110">
        <v>0</v>
      </c>
      <c r="R820" s="110">
        <v>0</v>
      </c>
      <c r="S820" s="110">
        <v>0</v>
      </c>
      <c r="T820" s="110">
        <v>0</v>
      </c>
      <c r="U820" s="110">
        <v>0</v>
      </c>
      <c r="V820" s="110">
        <v>0</v>
      </c>
      <c r="W820" s="110">
        <v>0</v>
      </c>
    </row>
    <row r="821" spans="1:23" hidden="1">
      <c r="A821" s="110" t="str">
        <v>6414.TW</v>
      </c>
      <c r="B821" s="110">
        <v>15.15</v>
      </c>
      <c r="C821" s="110">
        <v>1.113</v>
      </c>
      <c r="D821" s="110">
        <v>14.490239000000001</v>
      </c>
      <c r="E821" s="110">
        <v>0.11517999</v>
      </c>
      <c r="F821" s="110">
        <v>2.6440000000000002E-2</v>
      </c>
      <c r="G821" s="110">
        <v>0.19399999000000001</v>
      </c>
      <c r="H821" s="110">
        <v>3.1289999999999998E-2</v>
      </c>
      <c r="I821" s="110">
        <v>22.046206000000002</v>
      </c>
      <c r="J821" s="110">
        <v>2.0130792</v>
      </c>
      <c r="K821" s="110">
        <v>1022.6660000000001</v>
      </c>
      <c r="L821" s="110">
        <v>0</v>
      </c>
      <c r="M821" s="110">
        <v>0</v>
      </c>
      <c r="N821" s="110">
        <v>0</v>
      </c>
      <c r="O821" s="110">
        <v>0</v>
      </c>
      <c r="P821" s="110">
        <v>0</v>
      </c>
      <c r="Q821" s="110">
        <v>0</v>
      </c>
      <c r="R821" s="110">
        <v>0</v>
      </c>
      <c r="S821" s="110">
        <v>0</v>
      </c>
      <c r="T821" s="110">
        <v>0</v>
      </c>
      <c r="U821" s="110">
        <v>0</v>
      </c>
      <c r="V821" s="110">
        <v>0</v>
      </c>
      <c r="W821" s="110">
        <v>0</v>
      </c>
    </row>
    <row r="822" spans="1:23" hidden="1">
      <c r="A822" s="110" t="str">
        <v>6415.TW</v>
      </c>
      <c r="B822" s="110">
        <v>1.53</v>
      </c>
      <c r="C822" s="110">
        <v>1.6379999999999999</v>
      </c>
      <c r="D822" s="110">
        <v>38.816296000000001</v>
      </c>
      <c r="E822" s="110">
        <v>1.7090000000000001E-2</v>
      </c>
      <c r="F822" s="110">
        <v>-3.9300000000000003E-3</v>
      </c>
      <c r="G822" s="110">
        <v>0.44467000000000001</v>
      </c>
      <c r="H822" s="110">
        <v>1.9040000000000001E-2</v>
      </c>
      <c r="I822" s="110">
        <v>330.06536999999997</v>
      </c>
      <c r="J822" s="110">
        <v>6.1267814999999999</v>
      </c>
      <c r="K822" s="110">
        <v>41.423000000000002</v>
      </c>
      <c r="L822" s="110">
        <v>0</v>
      </c>
      <c r="M822" s="110">
        <v>0</v>
      </c>
      <c r="N822" s="110">
        <v>0</v>
      </c>
      <c r="O822" s="110">
        <v>0</v>
      </c>
      <c r="P822" s="110">
        <v>0</v>
      </c>
      <c r="Q822" s="110">
        <v>0</v>
      </c>
      <c r="R822" s="110">
        <v>0</v>
      </c>
      <c r="S822" s="110">
        <v>0</v>
      </c>
      <c r="T822" s="110">
        <v>0</v>
      </c>
      <c r="U822" s="110">
        <v>0</v>
      </c>
      <c r="V822" s="110">
        <v>0</v>
      </c>
      <c r="W822" s="110">
        <v>0</v>
      </c>
    </row>
    <row r="823" spans="1:23" hidden="1">
      <c r="A823" s="110" t="str">
        <v>6416.TW</v>
      </c>
      <c r="B823" s="110">
        <v>4</v>
      </c>
      <c r="C823" s="110">
        <v>0.44800000000000001</v>
      </c>
      <c r="D823" s="110">
        <v>19.007092</v>
      </c>
      <c r="E823" s="110">
        <v>9.0100004999999997E-2</v>
      </c>
      <c r="F823" s="110">
        <v>4.4810000000000003E-2</v>
      </c>
      <c r="G823" s="110">
        <v>0.24335999999999999</v>
      </c>
      <c r="H823" s="110">
        <v>8.0210000000000004E-2</v>
      </c>
      <c r="I823" s="110">
        <v>33.5</v>
      </c>
      <c r="J823" s="110">
        <v>2.8895502</v>
      </c>
      <c r="K823" s="110">
        <v>55.670999999999999</v>
      </c>
      <c r="L823" s="110">
        <v>0</v>
      </c>
      <c r="M823" s="110">
        <v>0</v>
      </c>
      <c r="N823" s="110">
        <v>0</v>
      </c>
      <c r="O823" s="110">
        <v>0</v>
      </c>
      <c r="P823" s="110">
        <v>0</v>
      </c>
      <c r="Q823" s="110">
        <v>0</v>
      </c>
      <c r="R823" s="110">
        <v>0</v>
      </c>
      <c r="S823" s="110">
        <v>0</v>
      </c>
      <c r="T823" s="110">
        <v>0</v>
      </c>
      <c r="U823" s="110">
        <v>0</v>
      </c>
      <c r="V823" s="110">
        <v>0</v>
      </c>
      <c r="W823" s="110">
        <v>0</v>
      </c>
    </row>
    <row r="824" spans="1:23" hidden="1">
      <c r="A824" s="110" t="str">
        <v>6426.TW</v>
      </c>
      <c r="B824" s="110">
        <v>-2.69</v>
      </c>
      <c r="C824" s="110">
        <v>0</v>
      </c>
      <c r="D824" s="110">
        <v>0</v>
      </c>
      <c r="E824" s="110">
        <v>-8.8590000000000002E-2</v>
      </c>
      <c r="F824" s="110">
        <v>-8.0419994999999994E-2</v>
      </c>
      <c r="G824" s="110">
        <v>8.0049999999999996E-2</v>
      </c>
      <c r="H824" s="110">
        <v>-0.70814999999999995</v>
      </c>
      <c r="I824" s="110">
        <v>0</v>
      </c>
      <c r="J824" s="110">
        <v>2.3747362999999999</v>
      </c>
      <c r="K824" s="110">
        <v>9.6189999999999998</v>
      </c>
      <c r="L824" s="110">
        <v>0</v>
      </c>
      <c r="M824" s="110">
        <v>0</v>
      </c>
      <c r="N824" s="110">
        <v>0</v>
      </c>
      <c r="O824" s="110">
        <v>0</v>
      </c>
      <c r="P824" s="110">
        <v>0</v>
      </c>
      <c r="Q824" s="110">
        <v>0</v>
      </c>
      <c r="R824" s="110">
        <v>0</v>
      </c>
      <c r="S824" s="110">
        <v>0</v>
      </c>
      <c r="T824" s="110">
        <v>0</v>
      </c>
      <c r="U824" s="110">
        <v>0</v>
      </c>
      <c r="V824" s="110">
        <v>0</v>
      </c>
      <c r="W824" s="110">
        <v>0</v>
      </c>
    </row>
    <row r="825" spans="1:23" hidden="1">
      <c r="A825" s="110" t="str">
        <v>6431.TW</v>
      </c>
      <c r="B825" s="110">
        <v>-1.98</v>
      </c>
      <c r="C825" s="110">
        <v>0.70499999999999996</v>
      </c>
      <c r="D825" s="110">
        <v>0</v>
      </c>
      <c r="E825" s="110">
        <v>-0.18417</v>
      </c>
      <c r="F825" s="110">
        <v>-7.0149995000000007E-2</v>
      </c>
      <c r="G825" s="110">
        <v>0.20483999</v>
      </c>
      <c r="H825" s="110">
        <v>-0.63514000000000004</v>
      </c>
      <c r="I825" s="110">
        <v>0</v>
      </c>
      <c r="J825" s="110">
        <v>1.6463022</v>
      </c>
      <c r="K825" s="110">
        <v>5.23</v>
      </c>
      <c r="L825" s="110">
        <v>0</v>
      </c>
      <c r="M825" s="110">
        <v>0</v>
      </c>
      <c r="N825" s="110">
        <v>0</v>
      </c>
      <c r="O825" s="110">
        <v>0</v>
      </c>
      <c r="P825" s="110">
        <v>0</v>
      </c>
      <c r="Q825" s="110">
        <v>0</v>
      </c>
      <c r="R825" s="110">
        <v>0</v>
      </c>
      <c r="S825" s="110">
        <v>0</v>
      </c>
      <c r="T825" s="110">
        <v>0</v>
      </c>
      <c r="U825" s="110">
        <v>0</v>
      </c>
      <c r="V825" s="110">
        <v>0</v>
      </c>
      <c r="W825" s="110">
        <v>0</v>
      </c>
    </row>
    <row r="826" spans="1:23" hidden="1">
      <c r="A826" s="110" t="str">
        <v>6438.TW</v>
      </c>
      <c r="B826" s="110">
        <v>7.83</v>
      </c>
      <c r="C826" s="110">
        <v>0</v>
      </c>
      <c r="D826" s="110">
        <v>15.479274999999999</v>
      </c>
      <c r="E826" s="110">
        <v>0.15681</v>
      </c>
      <c r="F826" s="110">
        <v>5.3350000000000002E-2</v>
      </c>
      <c r="G826" s="110">
        <v>0.29381000000000002</v>
      </c>
      <c r="H826" s="110">
        <v>0.114580005</v>
      </c>
      <c r="I826" s="110">
        <v>15.261813999999999</v>
      </c>
      <c r="J826" s="110">
        <v>2.2374505999999998</v>
      </c>
      <c r="K826" s="110">
        <v>74.69</v>
      </c>
      <c r="L826" s="110">
        <v>0</v>
      </c>
      <c r="M826" s="110">
        <v>0</v>
      </c>
      <c r="N826" s="110">
        <v>0</v>
      </c>
      <c r="O826" s="110">
        <v>0</v>
      </c>
      <c r="P826" s="110">
        <v>0</v>
      </c>
      <c r="Q826" s="110">
        <v>0</v>
      </c>
      <c r="R826" s="110">
        <v>0</v>
      </c>
      <c r="S826" s="110">
        <v>0</v>
      </c>
      <c r="T826" s="110">
        <v>0</v>
      </c>
      <c r="U826" s="110">
        <v>0</v>
      </c>
      <c r="V826" s="110">
        <v>0</v>
      </c>
      <c r="W826" s="110">
        <v>0</v>
      </c>
    </row>
    <row r="827" spans="1:23" hidden="1">
      <c r="A827" s="110" t="str">
        <v>6442.TW</v>
      </c>
      <c r="B827" s="110">
        <v>4.1500000000000004</v>
      </c>
      <c r="C827" s="110">
        <v>1.056</v>
      </c>
      <c r="D827" s="110">
        <v>94.680854999999994</v>
      </c>
      <c r="E827" s="110">
        <v>8.3129994999999998E-2</v>
      </c>
      <c r="F827" s="110">
        <v>4.1789997000000002E-2</v>
      </c>
      <c r="G827" s="110">
        <v>0.35546001999999999</v>
      </c>
      <c r="H827" s="110">
        <v>0.14383000000000001</v>
      </c>
      <c r="I827" s="110">
        <v>42.891562999999998</v>
      </c>
      <c r="J827" s="110">
        <v>5.7547445000000002</v>
      </c>
      <c r="K827" s="110">
        <v>39.478000000000002</v>
      </c>
      <c r="L827" s="110">
        <v>0</v>
      </c>
      <c r="M827" s="110">
        <v>0</v>
      </c>
      <c r="N827" s="110">
        <v>0</v>
      </c>
      <c r="O827" s="110">
        <v>0</v>
      </c>
      <c r="P827" s="110">
        <v>0</v>
      </c>
      <c r="Q827" s="110">
        <v>0</v>
      </c>
      <c r="R827" s="110">
        <v>0</v>
      </c>
      <c r="S827" s="110">
        <v>0</v>
      </c>
      <c r="T827" s="110">
        <v>0</v>
      </c>
      <c r="U827" s="110">
        <v>0</v>
      </c>
      <c r="V827" s="110">
        <v>0</v>
      </c>
      <c r="W827" s="110">
        <v>0</v>
      </c>
    </row>
    <row r="828" spans="1:23" hidden="1">
      <c r="A828" s="110" t="str">
        <v>6443.TW</v>
      </c>
      <c r="B828" s="110">
        <v>0.71</v>
      </c>
      <c r="C828" s="110">
        <v>1.2450000000000001</v>
      </c>
      <c r="D828" s="110">
        <v>12.811059</v>
      </c>
      <c r="E828" s="110">
        <v>7.6420000000000002E-2</v>
      </c>
      <c r="F828" s="110">
        <v>4.2329997000000001E-2</v>
      </c>
      <c r="G828" s="110">
        <v>0.15425</v>
      </c>
      <c r="H828" s="110">
        <v>0.24232000000000001</v>
      </c>
      <c r="I828" s="110">
        <v>39.15493</v>
      </c>
      <c r="J828" s="110">
        <v>1.8645204</v>
      </c>
      <c r="K828" s="110">
        <v>16.808</v>
      </c>
      <c r="L828" s="110">
        <v>0</v>
      </c>
      <c r="M828" s="110">
        <v>0</v>
      </c>
      <c r="N828" s="110">
        <v>0</v>
      </c>
      <c r="O828" s="110">
        <v>0</v>
      </c>
      <c r="P828" s="110">
        <v>0</v>
      </c>
      <c r="Q828" s="110">
        <v>0</v>
      </c>
      <c r="R828" s="110">
        <v>0</v>
      </c>
      <c r="S828" s="110">
        <v>0</v>
      </c>
      <c r="T828" s="110">
        <v>0</v>
      </c>
      <c r="U828" s="110">
        <v>0</v>
      </c>
      <c r="V828" s="110">
        <v>0</v>
      </c>
      <c r="W828" s="110">
        <v>0</v>
      </c>
    </row>
    <row r="829" spans="1:23" hidden="1">
      <c r="A829" s="110" t="str">
        <v>6446.TW</v>
      </c>
      <c r="B829" s="110">
        <v>0</v>
      </c>
      <c r="C829" s="110">
        <v>0.56699999999999995</v>
      </c>
      <c r="D829" s="110">
        <v>38.979965</v>
      </c>
      <c r="E829" s="110">
        <v>2.418E-2</v>
      </c>
      <c r="F829" s="110">
        <v>-3.3320000000000002E-2</v>
      </c>
      <c r="G829" s="110">
        <v>0.88579005</v>
      </c>
      <c r="H829" s="110">
        <v>1.064E-2</v>
      </c>
      <c r="I829" s="110">
        <v>0</v>
      </c>
      <c r="J829" s="110">
        <v>0</v>
      </c>
      <c r="K829" s="110">
        <v>17.809000000000001</v>
      </c>
      <c r="L829" s="110">
        <v>0</v>
      </c>
      <c r="M829" s="110">
        <v>0</v>
      </c>
      <c r="N829" s="110">
        <v>0</v>
      </c>
      <c r="O829" s="110">
        <v>0</v>
      </c>
      <c r="P829" s="110">
        <v>0</v>
      </c>
      <c r="Q829" s="110">
        <v>0</v>
      </c>
      <c r="R829" s="110">
        <v>0</v>
      </c>
      <c r="S829" s="110">
        <v>0</v>
      </c>
      <c r="T829" s="110">
        <v>0</v>
      </c>
      <c r="U829" s="110">
        <v>0</v>
      </c>
      <c r="V829" s="110">
        <v>0</v>
      </c>
      <c r="W829" s="110">
        <v>0</v>
      </c>
    </row>
    <row r="830" spans="1:23" hidden="1">
      <c r="A830" s="110" t="str">
        <v>6449.TW</v>
      </c>
      <c r="B830" s="110">
        <v>4.97</v>
      </c>
      <c r="C830" s="110">
        <v>1.0409999999999999</v>
      </c>
      <c r="D830" s="110">
        <v>36.809814000000003</v>
      </c>
      <c r="E830" s="110">
        <v>0.11655</v>
      </c>
      <c r="F830" s="110">
        <v>4.7919999999999997E-2</v>
      </c>
      <c r="G830" s="110">
        <v>0.27150999999999997</v>
      </c>
      <c r="H830" s="110">
        <v>0.1588</v>
      </c>
      <c r="I830" s="110">
        <v>24.144870000000001</v>
      </c>
      <c r="J830" s="110">
        <v>3.6215484</v>
      </c>
      <c r="K830" s="110">
        <v>33.369</v>
      </c>
      <c r="L830" s="110">
        <v>0</v>
      </c>
      <c r="M830" s="110">
        <v>0</v>
      </c>
      <c r="N830" s="110">
        <v>0</v>
      </c>
      <c r="O830" s="110">
        <v>0</v>
      </c>
      <c r="P830" s="110">
        <v>0</v>
      </c>
      <c r="Q830" s="110">
        <v>0</v>
      </c>
      <c r="R830" s="110">
        <v>0</v>
      </c>
      <c r="S830" s="110">
        <v>0</v>
      </c>
      <c r="T830" s="110">
        <v>0</v>
      </c>
      <c r="U830" s="110">
        <v>0</v>
      </c>
      <c r="V830" s="110">
        <v>0</v>
      </c>
      <c r="W830" s="110">
        <v>0</v>
      </c>
    </row>
    <row r="831" spans="1:23" hidden="1">
      <c r="A831" s="110" t="str">
        <v>6451.TW</v>
      </c>
      <c r="B831" s="110">
        <v>2.74</v>
      </c>
      <c r="C831" s="110">
        <v>1.08</v>
      </c>
      <c r="D831" s="110">
        <v>0</v>
      </c>
      <c r="E831" s="110">
        <v>6.7159999999999997E-2</v>
      </c>
      <c r="F831" s="110">
        <v>1.1429999999999999E-2</v>
      </c>
      <c r="G831" s="110">
        <v>0.23429</v>
      </c>
      <c r="H831" s="110">
        <v>4.7140002E-2</v>
      </c>
      <c r="I831" s="110">
        <v>71.715329999999994</v>
      </c>
      <c r="J831" s="110">
        <v>3.293885</v>
      </c>
      <c r="K831" s="110">
        <v>49.24</v>
      </c>
      <c r="L831" s="110">
        <v>0</v>
      </c>
      <c r="M831" s="110">
        <v>0</v>
      </c>
      <c r="N831" s="110">
        <v>0</v>
      </c>
      <c r="O831" s="110">
        <v>0</v>
      </c>
      <c r="P831" s="110">
        <v>0</v>
      </c>
      <c r="Q831" s="110">
        <v>0</v>
      </c>
      <c r="R831" s="110">
        <v>0</v>
      </c>
      <c r="S831" s="110">
        <v>0</v>
      </c>
      <c r="T831" s="110">
        <v>0</v>
      </c>
      <c r="U831" s="110">
        <v>0</v>
      </c>
      <c r="V831" s="110">
        <v>0</v>
      </c>
      <c r="W831" s="110">
        <v>0</v>
      </c>
    </row>
    <row r="832" spans="1:23" hidden="1">
      <c r="A832" s="110" t="str">
        <v>6456.TW</v>
      </c>
      <c r="B832" s="110">
        <v>-4.53</v>
      </c>
      <c r="C832" s="110">
        <v>0.871</v>
      </c>
      <c r="D832" s="110">
        <v>20.267063</v>
      </c>
      <c r="E832" s="110">
        <v>-8.931E-2</v>
      </c>
      <c r="F832" s="110">
        <v>-3.8629997999999999E-2</v>
      </c>
      <c r="G832" s="110">
        <v>2.8740000000000002E-2</v>
      </c>
      <c r="H832" s="110">
        <v>-6.2820000000000001E-2</v>
      </c>
      <c r="I832" s="110">
        <v>0</v>
      </c>
      <c r="J832" s="110">
        <v>0.79972840000000001</v>
      </c>
      <c r="K832" s="110">
        <v>211.11699999999999</v>
      </c>
      <c r="L832" s="110">
        <v>0</v>
      </c>
      <c r="M832" s="110">
        <v>0</v>
      </c>
      <c r="N832" s="110">
        <v>0</v>
      </c>
      <c r="O832" s="110">
        <v>0</v>
      </c>
      <c r="P832" s="110">
        <v>0</v>
      </c>
      <c r="Q832" s="110">
        <v>0</v>
      </c>
      <c r="R832" s="110">
        <v>0</v>
      </c>
      <c r="S832" s="110">
        <v>0</v>
      </c>
      <c r="T832" s="110">
        <v>0</v>
      </c>
      <c r="U832" s="110">
        <v>0</v>
      </c>
      <c r="V832" s="110">
        <v>0</v>
      </c>
      <c r="W832" s="110">
        <v>0</v>
      </c>
    </row>
    <row r="833" spans="1:23" hidden="1">
      <c r="A833" s="110" t="str">
        <v>6464.TW</v>
      </c>
      <c r="B833" s="110">
        <v>5.62</v>
      </c>
      <c r="C833" s="110">
        <v>0</v>
      </c>
      <c r="D833" s="110">
        <v>0</v>
      </c>
      <c r="E833" s="110">
        <v>8.831E-2</v>
      </c>
      <c r="F833" s="110">
        <v>4.4130000000000003E-2</v>
      </c>
      <c r="G833" s="110">
        <v>0.50751995999999999</v>
      </c>
      <c r="H833" s="110">
        <v>0.30957000000000001</v>
      </c>
      <c r="I833" s="110">
        <v>15.142348999999999</v>
      </c>
      <c r="J833" s="110">
        <v>1.3436912000000001</v>
      </c>
      <c r="K833" s="110">
        <v>33.021999999999998</v>
      </c>
      <c r="L833" s="110">
        <v>0</v>
      </c>
      <c r="M833" s="110">
        <v>0</v>
      </c>
      <c r="N833" s="110">
        <v>0</v>
      </c>
      <c r="O833" s="110">
        <v>0</v>
      </c>
      <c r="P833" s="110">
        <v>0</v>
      </c>
      <c r="Q833" s="110">
        <v>0</v>
      </c>
      <c r="R833" s="110">
        <v>0</v>
      </c>
      <c r="S833" s="110">
        <v>0</v>
      </c>
      <c r="T833" s="110">
        <v>0</v>
      </c>
      <c r="U833" s="110">
        <v>0</v>
      </c>
      <c r="V833" s="110">
        <v>0</v>
      </c>
      <c r="W833" s="110">
        <v>0</v>
      </c>
    </row>
    <row r="834" spans="1:23" hidden="1">
      <c r="A834" s="110" t="str">
        <v>6472.TW</v>
      </c>
      <c r="B834" s="110">
        <v>0</v>
      </c>
      <c r="C834" s="110">
        <v>0.61699999999999999</v>
      </c>
      <c r="D834" s="110">
        <v>17.229416000000001</v>
      </c>
      <c r="E834" s="110">
        <v>0.36341000000000001</v>
      </c>
      <c r="F834" s="110">
        <v>0.13722999999999999</v>
      </c>
      <c r="G834" s="110">
        <v>0.49234</v>
      </c>
      <c r="H834" s="110">
        <v>0.35432996999999999</v>
      </c>
      <c r="I834" s="110">
        <v>0</v>
      </c>
      <c r="J834" s="110">
        <v>0</v>
      </c>
      <c r="K834" s="110">
        <v>141.518</v>
      </c>
      <c r="L834" s="110">
        <v>0</v>
      </c>
      <c r="M834" s="110">
        <v>0</v>
      </c>
      <c r="N834" s="110">
        <v>0</v>
      </c>
      <c r="O834" s="110">
        <v>0</v>
      </c>
      <c r="P834" s="110">
        <v>0</v>
      </c>
      <c r="Q834" s="110">
        <v>0</v>
      </c>
      <c r="R834" s="110">
        <v>0</v>
      </c>
      <c r="S834" s="110">
        <v>0</v>
      </c>
      <c r="T834" s="110">
        <v>0</v>
      </c>
      <c r="U834" s="110">
        <v>0</v>
      </c>
      <c r="V834" s="110">
        <v>0</v>
      </c>
      <c r="W834" s="110">
        <v>0</v>
      </c>
    </row>
    <row r="835" spans="1:23" hidden="1">
      <c r="A835" s="110" t="str">
        <v>6477.TW</v>
      </c>
      <c r="B835" s="110">
        <v>0.44</v>
      </c>
      <c r="C835" s="110">
        <v>1.169</v>
      </c>
      <c r="D835" s="110">
        <v>15.995763999999999</v>
      </c>
      <c r="E835" s="110">
        <v>3.9389998000000002E-2</v>
      </c>
      <c r="F835" s="110">
        <v>2.4530000999999999E-2</v>
      </c>
      <c r="G835" s="110">
        <v>0.28811002000000002</v>
      </c>
      <c r="H835" s="110">
        <v>0.15303998999999999</v>
      </c>
      <c r="I835" s="110">
        <v>85.795456000000001</v>
      </c>
      <c r="J835" s="110">
        <v>1.3752778999999999</v>
      </c>
      <c r="K835" s="110">
        <v>12.138999999999999</v>
      </c>
      <c r="L835" s="110">
        <v>0</v>
      </c>
      <c r="M835" s="110">
        <v>0</v>
      </c>
      <c r="N835" s="110">
        <v>0</v>
      </c>
      <c r="O835" s="110">
        <v>0</v>
      </c>
      <c r="P835" s="110">
        <v>0</v>
      </c>
      <c r="Q835" s="110">
        <v>0</v>
      </c>
      <c r="R835" s="110">
        <v>0</v>
      </c>
      <c r="S835" s="110">
        <v>0</v>
      </c>
      <c r="T835" s="110">
        <v>0</v>
      </c>
      <c r="U835" s="110">
        <v>0</v>
      </c>
      <c r="V835" s="110">
        <v>0</v>
      </c>
      <c r="W835" s="110">
        <v>0</v>
      </c>
    </row>
    <row r="836" spans="1:23" hidden="1">
      <c r="A836" s="110" t="str">
        <v>6491.TW</v>
      </c>
      <c r="B836" s="110">
        <v>24.32</v>
      </c>
      <c r="C836" s="110">
        <v>1.385</v>
      </c>
      <c r="D836" s="110">
        <v>15.040129</v>
      </c>
      <c r="E836" s="110">
        <v>0.23305999999999999</v>
      </c>
      <c r="F836" s="110">
        <v>0.11292000000000001</v>
      </c>
      <c r="G836" s="110">
        <v>0.55247000000000002</v>
      </c>
      <c r="H836" s="110">
        <v>0.34300997999999999</v>
      </c>
      <c r="I836" s="110">
        <v>19.26398</v>
      </c>
      <c r="J836" s="110">
        <v>3.7870216000000001</v>
      </c>
      <c r="K836" s="110">
        <v>94.649000000000001</v>
      </c>
      <c r="L836" s="110">
        <v>0</v>
      </c>
      <c r="M836" s="110">
        <v>0</v>
      </c>
      <c r="N836" s="110">
        <v>0</v>
      </c>
      <c r="O836" s="110">
        <v>0</v>
      </c>
      <c r="P836" s="110">
        <v>0</v>
      </c>
      <c r="Q836" s="110">
        <v>0</v>
      </c>
      <c r="R836" s="110">
        <v>0</v>
      </c>
      <c r="S836" s="110">
        <v>0</v>
      </c>
      <c r="T836" s="110">
        <v>0</v>
      </c>
      <c r="U836" s="110">
        <v>0</v>
      </c>
      <c r="V836" s="110">
        <v>0</v>
      </c>
      <c r="W836" s="110">
        <v>0</v>
      </c>
    </row>
    <row r="837" spans="1:23" hidden="1">
      <c r="A837" s="110" t="str">
        <v>6504.TW</v>
      </c>
      <c r="B837" s="110">
        <v>2.4900000000000002</v>
      </c>
      <c r="C837" s="110">
        <v>0.65300000000000002</v>
      </c>
      <c r="D837" s="110">
        <v>26.000001999999999</v>
      </c>
      <c r="E837" s="110">
        <v>3.4229999999999997E-2</v>
      </c>
      <c r="F837" s="110">
        <v>1.107E-2</v>
      </c>
      <c r="G837" s="110">
        <v>0.11942000999999999</v>
      </c>
      <c r="H837" s="110">
        <v>3.9960000000000002E-2</v>
      </c>
      <c r="I837" s="110">
        <v>29.236948000000002</v>
      </c>
      <c r="J837" s="110">
        <v>1.5092776000000001</v>
      </c>
      <c r="K837" s="110">
        <v>85.111000000000004</v>
      </c>
      <c r="L837" s="110">
        <v>0</v>
      </c>
      <c r="M837" s="110">
        <v>0</v>
      </c>
      <c r="N837" s="110">
        <v>0</v>
      </c>
      <c r="O837" s="110">
        <v>0</v>
      </c>
      <c r="P837" s="110">
        <v>0</v>
      </c>
      <c r="Q837" s="110">
        <v>0</v>
      </c>
      <c r="R837" s="110">
        <v>0</v>
      </c>
      <c r="S837" s="110">
        <v>0</v>
      </c>
      <c r="T837" s="110">
        <v>0</v>
      </c>
      <c r="U837" s="110">
        <v>0</v>
      </c>
      <c r="V837" s="110">
        <v>0</v>
      </c>
      <c r="W837" s="110">
        <v>0</v>
      </c>
    </row>
    <row r="838" spans="1:23" hidden="1">
      <c r="A838" s="110" t="str">
        <v>6505.TW</v>
      </c>
      <c r="B838" s="110">
        <v>2.36</v>
      </c>
      <c r="C838" s="110">
        <v>0.36099999999999999</v>
      </c>
      <c r="D838" s="110">
        <v>19.7151</v>
      </c>
      <c r="E838" s="110">
        <v>6.9599999999999995E-2</v>
      </c>
      <c r="F838" s="110">
        <v>2.1440001E-2</v>
      </c>
      <c r="G838" s="110">
        <v>3.7199999999999997E-2</v>
      </c>
      <c r="H838" s="110">
        <v>1.874E-2</v>
      </c>
      <c r="I838" s="110">
        <v>29.322035</v>
      </c>
      <c r="J838" s="110">
        <v>2.0556695</v>
      </c>
      <c r="K838" s="110">
        <v>73.391999999999996</v>
      </c>
      <c r="L838" s="110">
        <v>0</v>
      </c>
      <c r="M838" s="110">
        <v>0</v>
      </c>
      <c r="N838" s="110">
        <v>0</v>
      </c>
      <c r="O838" s="110">
        <v>0</v>
      </c>
      <c r="P838" s="110">
        <v>0</v>
      </c>
      <c r="Q838" s="110">
        <v>0</v>
      </c>
      <c r="R838" s="110">
        <v>0</v>
      </c>
      <c r="S838" s="110">
        <v>0</v>
      </c>
      <c r="T838" s="110">
        <v>0</v>
      </c>
      <c r="U838" s="110">
        <v>0</v>
      </c>
      <c r="V838" s="110">
        <v>0</v>
      </c>
      <c r="W838" s="110">
        <v>0</v>
      </c>
    </row>
    <row r="839" spans="1:23" hidden="1">
      <c r="A839" s="110" t="str">
        <v>6515.TW</v>
      </c>
      <c r="B839" s="110">
        <v>13.34</v>
      </c>
      <c r="C839" s="110">
        <v>1.1990000000000001</v>
      </c>
      <c r="D839" s="110">
        <v>17.968592000000001</v>
      </c>
      <c r="E839" s="110">
        <v>0.12917000000000001</v>
      </c>
      <c r="F839" s="110">
        <v>6.5809994999999996E-2</v>
      </c>
      <c r="G839" s="110">
        <v>0.37063000000000001</v>
      </c>
      <c r="H839" s="110">
        <v>0.110869996</v>
      </c>
      <c r="I839" s="110">
        <v>66.041979999999995</v>
      </c>
      <c r="J839" s="110">
        <v>8.7793600000000005</v>
      </c>
      <c r="K839" s="110">
        <v>107.31100000000001</v>
      </c>
      <c r="L839" s="110">
        <v>0</v>
      </c>
      <c r="M839" s="110">
        <v>0</v>
      </c>
      <c r="N839" s="110">
        <v>0</v>
      </c>
      <c r="O839" s="110">
        <v>0</v>
      </c>
      <c r="P839" s="110">
        <v>0</v>
      </c>
      <c r="Q839" s="110">
        <v>0</v>
      </c>
      <c r="R839" s="110">
        <v>0</v>
      </c>
      <c r="S839" s="110">
        <v>0</v>
      </c>
      <c r="T839" s="110">
        <v>0</v>
      </c>
      <c r="U839" s="110">
        <v>0</v>
      </c>
      <c r="V839" s="110">
        <v>0</v>
      </c>
      <c r="W839" s="110">
        <v>0</v>
      </c>
    </row>
    <row r="840" spans="1:23" hidden="1">
      <c r="A840" s="110" t="str">
        <v>6525.TW</v>
      </c>
      <c r="B840" s="110">
        <v>4.3099999999999996</v>
      </c>
      <c r="C840" s="110">
        <v>0</v>
      </c>
      <c r="D840" s="110">
        <v>12.785714</v>
      </c>
      <c r="E840" s="110">
        <v>0.1452</v>
      </c>
      <c r="F840" s="110">
        <v>5.2389998E-2</v>
      </c>
      <c r="G840" s="110">
        <v>0.20335</v>
      </c>
      <c r="H840" s="110">
        <v>0.12214</v>
      </c>
      <c r="I840" s="110">
        <v>16.61253</v>
      </c>
      <c r="J840" s="110">
        <v>2.3385699</v>
      </c>
      <c r="K840" s="110">
        <v>34.177</v>
      </c>
      <c r="L840" s="110">
        <v>0</v>
      </c>
      <c r="M840" s="110">
        <v>0</v>
      </c>
      <c r="N840" s="110">
        <v>0</v>
      </c>
      <c r="O840" s="110">
        <v>0</v>
      </c>
      <c r="P840" s="110">
        <v>0</v>
      </c>
      <c r="Q840" s="110">
        <v>0</v>
      </c>
      <c r="R840" s="110">
        <v>0</v>
      </c>
      <c r="S840" s="110">
        <v>0</v>
      </c>
      <c r="T840" s="110">
        <v>0</v>
      </c>
      <c r="U840" s="110">
        <v>0</v>
      </c>
      <c r="V840" s="110">
        <v>0</v>
      </c>
      <c r="W840" s="110">
        <v>0</v>
      </c>
    </row>
    <row r="841" spans="1:23" hidden="1">
      <c r="A841" s="110" t="str">
        <v>6526.TW</v>
      </c>
      <c r="B841" s="110">
        <v>8.09</v>
      </c>
      <c r="C841" s="110">
        <v>-1.3740000000000001</v>
      </c>
      <c r="D841" s="110">
        <v>0</v>
      </c>
      <c r="E841" s="110">
        <v>7.7160000000000006E-2</v>
      </c>
      <c r="F841" s="110">
        <v>3.4029999999999998E-2</v>
      </c>
      <c r="G841" s="110">
        <v>0.46572000000000002</v>
      </c>
      <c r="H841" s="110">
        <v>4.7649999999999998E-2</v>
      </c>
      <c r="I841" s="110">
        <v>93.94314</v>
      </c>
      <c r="J841" s="110">
        <v>7.6671642999999996</v>
      </c>
      <c r="K841" s="110">
        <v>90.638000000000005</v>
      </c>
      <c r="L841" s="110">
        <v>0</v>
      </c>
      <c r="M841" s="110">
        <v>0</v>
      </c>
      <c r="N841" s="110">
        <v>0</v>
      </c>
      <c r="O841" s="110">
        <v>0</v>
      </c>
      <c r="P841" s="110">
        <v>0</v>
      </c>
      <c r="Q841" s="110">
        <v>0</v>
      </c>
      <c r="R841" s="110">
        <v>0</v>
      </c>
      <c r="S841" s="110">
        <v>0</v>
      </c>
      <c r="T841" s="110">
        <v>0</v>
      </c>
      <c r="U841" s="110">
        <v>0</v>
      </c>
      <c r="V841" s="110">
        <v>0</v>
      </c>
      <c r="W841" s="110">
        <v>0</v>
      </c>
    </row>
    <row r="842" spans="1:23" hidden="1">
      <c r="A842" s="110" t="str">
        <v>6531.TW</v>
      </c>
      <c r="B842" s="110">
        <v>10.71</v>
      </c>
      <c r="C842" s="110">
        <v>0</v>
      </c>
      <c r="D842" s="110">
        <v>29.227053000000002</v>
      </c>
      <c r="E842" s="110">
        <v>0.17063</v>
      </c>
      <c r="F842" s="110">
        <v>4.335E-2</v>
      </c>
      <c r="G842" s="110">
        <v>0.42558000000000001</v>
      </c>
      <c r="H842" s="110">
        <v>0.14124999999999999</v>
      </c>
      <c r="I842" s="110">
        <v>33.893560000000001</v>
      </c>
      <c r="J842" s="110">
        <v>5.5450324999999996</v>
      </c>
      <c r="K842" s="110">
        <v>26.155999999999999</v>
      </c>
      <c r="L842" s="110">
        <v>0</v>
      </c>
      <c r="M842" s="110">
        <v>0</v>
      </c>
      <c r="N842" s="110">
        <v>0</v>
      </c>
      <c r="O842" s="110">
        <v>0</v>
      </c>
      <c r="P842" s="110">
        <v>0</v>
      </c>
      <c r="Q842" s="110">
        <v>0</v>
      </c>
      <c r="R842" s="110">
        <v>0</v>
      </c>
      <c r="S842" s="110">
        <v>0</v>
      </c>
      <c r="T842" s="110">
        <v>0</v>
      </c>
      <c r="U842" s="110">
        <v>0</v>
      </c>
      <c r="V842" s="110">
        <v>0</v>
      </c>
      <c r="W842" s="110">
        <v>0</v>
      </c>
    </row>
    <row r="843" spans="1:23" hidden="1">
      <c r="A843" s="110" t="str">
        <v>6533.TW</v>
      </c>
      <c r="B843" s="110">
        <v>-1.92</v>
      </c>
      <c r="C843" s="110">
        <v>1.8169999999999999</v>
      </c>
      <c r="D843" s="110">
        <v>56.588070000000002</v>
      </c>
      <c r="E843" s="110">
        <v>-2.0760000000000001E-2</v>
      </c>
      <c r="F843" s="110">
        <v>-3.1189999999999999E-2</v>
      </c>
      <c r="G843" s="110">
        <v>0.99921994999999997</v>
      </c>
      <c r="H843" s="110">
        <v>-2.2929999999999999E-2</v>
      </c>
      <c r="I843" s="110">
        <v>0</v>
      </c>
      <c r="J843" s="110">
        <v>4.2955509999999997</v>
      </c>
      <c r="K843" s="110">
        <v>20.884</v>
      </c>
      <c r="L843" s="110">
        <v>0</v>
      </c>
      <c r="M843" s="110">
        <v>0</v>
      </c>
      <c r="N843" s="110">
        <v>0</v>
      </c>
      <c r="O843" s="110">
        <v>0</v>
      </c>
      <c r="P843" s="110">
        <v>0</v>
      </c>
      <c r="Q843" s="110">
        <v>0</v>
      </c>
      <c r="R843" s="110">
        <v>0</v>
      </c>
      <c r="S843" s="110">
        <v>0</v>
      </c>
      <c r="T843" s="110">
        <v>0</v>
      </c>
      <c r="U843" s="110">
        <v>0</v>
      </c>
      <c r="V843" s="110">
        <v>0</v>
      </c>
      <c r="W843" s="110">
        <v>0</v>
      </c>
    </row>
    <row r="844" spans="1:23" hidden="1">
      <c r="A844" s="110" t="str">
        <v>6541.TW</v>
      </c>
      <c r="B844" s="110">
        <v>-14.37</v>
      </c>
      <c r="C844" s="110">
        <v>0.30299999999999999</v>
      </c>
      <c r="D844" s="110">
        <v>-10.427808000000001</v>
      </c>
      <c r="E844" s="110">
        <v>-2.7723</v>
      </c>
      <c r="F844" s="110">
        <v>-0.42087000000000002</v>
      </c>
      <c r="G844" s="110">
        <v>0.57267999999999997</v>
      </c>
      <c r="H844" s="110">
        <v>-125.71254</v>
      </c>
      <c r="I844" s="110">
        <v>0</v>
      </c>
      <c r="J844" s="110">
        <v>12.875536</v>
      </c>
      <c r="K844" s="110">
        <v>0.26</v>
      </c>
      <c r="L844" s="110">
        <v>0</v>
      </c>
      <c r="M844" s="110">
        <v>0</v>
      </c>
      <c r="N844" s="110">
        <v>0</v>
      </c>
      <c r="O844" s="110">
        <v>0</v>
      </c>
      <c r="P844" s="110">
        <v>0</v>
      </c>
      <c r="Q844" s="110">
        <v>0</v>
      </c>
      <c r="R844" s="110">
        <v>0</v>
      </c>
      <c r="S844" s="110">
        <v>0</v>
      </c>
      <c r="T844" s="110">
        <v>0</v>
      </c>
      <c r="U844" s="110">
        <v>0</v>
      </c>
      <c r="V844" s="110">
        <v>0</v>
      </c>
      <c r="W844" s="110">
        <v>0</v>
      </c>
    </row>
    <row r="845" spans="1:23" hidden="1">
      <c r="A845" s="110" t="str">
        <v>6550.TW</v>
      </c>
      <c r="B845" s="110">
        <v>-2.2799999999999998</v>
      </c>
      <c r="C845" s="110">
        <v>0.83299999999999996</v>
      </c>
      <c r="D845" s="110">
        <v>0</v>
      </c>
      <c r="E845" s="110">
        <v>-0.15276999999999999</v>
      </c>
      <c r="F845" s="110">
        <v>-0.10272000000000001</v>
      </c>
      <c r="G845" s="110">
        <v>0.1739</v>
      </c>
      <c r="H845" s="110">
        <v>-605.71654999999998</v>
      </c>
      <c r="I845" s="110">
        <v>0</v>
      </c>
      <c r="J845" s="110">
        <v>6.2716503000000001</v>
      </c>
      <c r="K845" s="110">
        <v>5.0000000000000001E-3</v>
      </c>
      <c r="L845" s="110">
        <v>0</v>
      </c>
      <c r="M845" s="110">
        <v>0</v>
      </c>
      <c r="N845" s="110">
        <v>0</v>
      </c>
      <c r="O845" s="110">
        <v>0</v>
      </c>
      <c r="P845" s="110">
        <v>0</v>
      </c>
      <c r="Q845" s="110">
        <v>0</v>
      </c>
      <c r="R845" s="110">
        <v>0</v>
      </c>
      <c r="S845" s="110">
        <v>0</v>
      </c>
      <c r="T845" s="110">
        <v>0</v>
      </c>
      <c r="U845" s="110">
        <v>0</v>
      </c>
      <c r="V845" s="110">
        <v>0</v>
      </c>
      <c r="W845" s="110">
        <v>0</v>
      </c>
    </row>
    <row r="846" spans="1:23" hidden="1">
      <c r="A846" s="110" t="str">
        <v>6552.TW</v>
      </c>
      <c r="B846" s="110">
        <v>0.56999999999999995</v>
      </c>
      <c r="C846" s="110">
        <v>0.66600000000000004</v>
      </c>
      <c r="D846" s="110">
        <v>8.9083819999999996</v>
      </c>
      <c r="E846" s="110">
        <v>3.0100000000000001E-3</v>
      </c>
      <c r="F846" s="110">
        <v>-1.417E-2</v>
      </c>
      <c r="G846" s="110">
        <v>2.2110000000000001E-2</v>
      </c>
      <c r="H846" s="110">
        <v>-6.4149999999999999E-2</v>
      </c>
      <c r="I846" s="110">
        <v>80.175439999999995</v>
      </c>
      <c r="J846" s="110">
        <v>1.4991962999999999</v>
      </c>
      <c r="K846" s="110">
        <v>21.27</v>
      </c>
      <c r="L846" s="110">
        <v>0</v>
      </c>
      <c r="M846" s="110">
        <v>0</v>
      </c>
      <c r="N846" s="110">
        <v>0</v>
      </c>
      <c r="O846" s="110">
        <v>0</v>
      </c>
      <c r="P846" s="110">
        <v>0</v>
      </c>
      <c r="Q846" s="110">
        <v>0</v>
      </c>
      <c r="R846" s="110">
        <v>0</v>
      </c>
      <c r="S846" s="110">
        <v>0</v>
      </c>
      <c r="T846" s="110">
        <v>0</v>
      </c>
      <c r="U846" s="110">
        <v>0</v>
      </c>
      <c r="V846" s="110">
        <v>0</v>
      </c>
      <c r="W846" s="110">
        <v>0</v>
      </c>
    </row>
    <row r="847" spans="1:23" hidden="1">
      <c r="A847" s="110" t="str">
        <v>6558.TW</v>
      </c>
      <c r="B847" s="110">
        <v>0</v>
      </c>
      <c r="C847" s="110">
        <v>1.2929999999999999</v>
      </c>
      <c r="D847" s="110">
        <v>26.458334000000001</v>
      </c>
      <c r="E847" s="110">
        <v>-2.9860001000000001E-2</v>
      </c>
      <c r="F847" s="110">
        <v>-1.8319999999999999E-2</v>
      </c>
      <c r="G847" s="110">
        <v>0.13984999000000001</v>
      </c>
      <c r="H847" s="110">
        <v>-5.4289999999999998E-2</v>
      </c>
      <c r="I847" s="110" t="str">
        <v>Infinity</v>
      </c>
      <c r="J847" s="110">
        <v>1.6215526</v>
      </c>
      <c r="K847" s="110">
        <v>12.765000000000001</v>
      </c>
      <c r="L847" s="110">
        <v>0</v>
      </c>
      <c r="M847" s="110">
        <v>0</v>
      </c>
      <c r="N847" s="110">
        <v>0</v>
      </c>
      <c r="O847" s="110">
        <v>0</v>
      </c>
      <c r="P847" s="110">
        <v>0</v>
      </c>
      <c r="Q847" s="110">
        <v>0</v>
      </c>
      <c r="R847" s="110">
        <v>0</v>
      </c>
      <c r="S847" s="110">
        <v>0</v>
      </c>
      <c r="T847" s="110">
        <v>0</v>
      </c>
      <c r="U847" s="110">
        <v>0</v>
      </c>
      <c r="V847" s="110">
        <v>0</v>
      </c>
      <c r="W847" s="110">
        <v>0</v>
      </c>
    </row>
    <row r="848" spans="1:23" hidden="1">
      <c r="A848" s="110" t="str">
        <v>6573.TW</v>
      </c>
      <c r="B848" s="110">
        <v>-2.93</v>
      </c>
      <c r="C848" s="110">
        <v>0.79700000000000004</v>
      </c>
      <c r="D848" s="110">
        <v>0</v>
      </c>
      <c r="E848" s="110">
        <v>-0.28961999999999999</v>
      </c>
      <c r="F848" s="110">
        <v>-5.8659999999999997E-2</v>
      </c>
      <c r="G848" s="110">
        <v>3.6290000000000003E-2</v>
      </c>
      <c r="H848" s="110">
        <v>-0.23608999</v>
      </c>
      <c r="I848" s="110">
        <v>0</v>
      </c>
      <c r="J848" s="110">
        <v>1.7207068999999999</v>
      </c>
      <c r="K848" s="110">
        <v>14.627000000000001</v>
      </c>
      <c r="L848" s="110">
        <v>0</v>
      </c>
      <c r="M848" s="110">
        <v>0</v>
      </c>
      <c r="N848" s="110">
        <v>0</v>
      </c>
      <c r="O848" s="110">
        <v>0</v>
      </c>
      <c r="P848" s="110">
        <v>0</v>
      </c>
      <c r="Q848" s="110">
        <v>0</v>
      </c>
      <c r="R848" s="110">
        <v>0</v>
      </c>
      <c r="S848" s="110">
        <v>0</v>
      </c>
      <c r="T848" s="110">
        <v>0</v>
      </c>
      <c r="U848" s="110">
        <v>0</v>
      </c>
      <c r="V848" s="110">
        <v>0</v>
      </c>
      <c r="W848" s="110">
        <v>0</v>
      </c>
    </row>
    <row r="849" spans="1:23" hidden="1">
      <c r="A849" s="110" t="str">
        <v>6579.TW</v>
      </c>
      <c r="B849" s="110">
        <v>10.56</v>
      </c>
      <c r="C849" s="110">
        <v>0.82399999999999995</v>
      </c>
      <c r="D849" s="110">
        <v>25.5</v>
      </c>
      <c r="E849" s="110">
        <v>0.108660005</v>
      </c>
      <c r="F849" s="110">
        <v>4.8800003000000002E-2</v>
      </c>
      <c r="G849" s="110">
        <v>0.35108002999999999</v>
      </c>
      <c r="H849" s="110">
        <v>0.12282999999999999</v>
      </c>
      <c r="I849" s="110">
        <v>16.903407999999999</v>
      </c>
      <c r="J849" s="110">
        <v>2.8602102</v>
      </c>
      <c r="K849" s="110">
        <v>70.165000000000006</v>
      </c>
      <c r="L849" s="110">
        <v>0</v>
      </c>
      <c r="M849" s="110">
        <v>0</v>
      </c>
      <c r="N849" s="110">
        <v>0</v>
      </c>
      <c r="O849" s="110">
        <v>0</v>
      </c>
      <c r="P849" s="110">
        <v>0</v>
      </c>
      <c r="Q849" s="110">
        <v>0</v>
      </c>
      <c r="R849" s="110">
        <v>0</v>
      </c>
      <c r="S849" s="110">
        <v>0</v>
      </c>
      <c r="T849" s="110">
        <v>0</v>
      </c>
      <c r="U849" s="110">
        <v>0</v>
      </c>
      <c r="V849" s="110">
        <v>0</v>
      </c>
      <c r="W849" s="110">
        <v>0</v>
      </c>
    </row>
    <row r="850" spans="1:23" hidden="1">
      <c r="A850" s="110" t="str">
        <v>6581.TW</v>
      </c>
      <c r="B850" s="110">
        <v>4.92</v>
      </c>
      <c r="C850" s="110">
        <v>0.58399999999999996</v>
      </c>
      <c r="D850" s="110">
        <v>21.6</v>
      </c>
      <c r="E850" s="110">
        <v>0.11955</v>
      </c>
      <c r="F850" s="110">
        <v>8.4630004999999994E-2</v>
      </c>
      <c r="G850" s="110">
        <v>0.42797002000000001</v>
      </c>
      <c r="H850" s="110">
        <v>0.37980000000000003</v>
      </c>
      <c r="I850" s="110">
        <v>21.951219999999999</v>
      </c>
      <c r="J850" s="110">
        <v>2.9223940000000002</v>
      </c>
      <c r="K850" s="110">
        <v>18.347000000000001</v>
      </c>
      <c r="L850" s="110">
        <v>0</v>
      </c>
      <c r="M850" s="110">
        <v>0</v>
      </c>
      <c r="N850" s="110">
        <v>0</v>
      </c>
      <c r="O850" s="110">
        <v>0</v>
      </c>
      <c r="P850" s="110">
        <v>0</v>
      </c>
      <c r="Q850" s="110">
        <v>0</v>
      </c>
      <c r="R850" s="110">
        <v>0</v>
      </c>
      <c r="S850" s="110">
        <v>0</v>
      </c>
      <c r="T850" s="110">
        <v>0</v>
      </c>
      <c r="U850" s="110">
        <v>0</v>
      </c>
      <c r="V850" s="110">
        <v>0</v>
      </c>
      <c r="W850" s="110">
        <v>0</v>
      </c>
    </row>
    <row r="851" spans="1:23" hidden="1">
      <c r="A851" s="110" t="str">
        <v>6582.TW</v>
      </c>
      <c r="B851" s="110">
        <v>-1.04</v>
      </c>
      <c r="C851" s="110">
        <v>0</v>
      </c>
      <c r="D851" s="110">
        <v>0</v>
      </c>
      <c r="E851" s="110">
        <v>-1.8700000000000001E-2</v>
      </c>
      <c r="F851" s="110">
        <v>-2.2650001999999999E-2</v>
      </c>
      <c r="G851" s="110">
        <v>5.13E-3</v>
      </c>
      <c r="H851" s="110">
        <v>-0.22867000000000001</v>
      </c>
      <c r="I851" s="110">
        <v>0</v>
      </c>
      <c r="J851" s="110">
        <v>0.91264670000000003</v>
      </c>
      <c r="K851" s="110">
        <v>8.4600000000000009</v>
      </c>
      <c r="L851" s="110">
        <v>0</v>
      </c>
      <c r="M851" s="110">
        <v>0</v>
      </c>
      <c r="N851" s="110">
        <v>0</v>
      </c>
      <c r="O851" s="110">
        <v>0</v>
      </c>
      <c r="P851" s="110">
        <v>0</v>
      </c>
      <c r="Q851" s="110">
        <v>0</v>
      </c>
      <c r="R851" s="110">
        <v>0</v>
      </c>
      <c r="S851" s="110">
        <v>0</v>
      </c>
      <c r="T851" s="110">
        <v>0</v>
      </c>
      <c r="U851" s="110">
        <v>0</v>
      </c>
      <c r="V851" s="110">
        <v>0</v>
      </c>
      <c r="W851" s="110">
        <v>0</v>
      </c>
    </row>
    <row r="852" spans="1:23" hidden="1">
      <c r="A852" s="110" t="str">
        <v>6585.TW</v>
      </c>
      <c r="B852" s="110">
        <v>7.73</v>
      </c>
      <c r="C852" s="110">
        <v>0.32400000000000001</v>
      </c>
      <c r="D852" s="110">
        <v>21.45946</v>
      </c>
      <c r="E852" s="110">
        <v>0.13386999999999999</v>
      </c>
      <c r="F852" s="110">
        <v>6.5949999999999995E-2</v>
      </c>
      <c r="G852" s="110">
        <v>0.33844999999999997</v>
      </c>
      <c r="H852" s="110">
        <v>0.24432999999999999</v>
      </c>
      <c r="I852" s="110">
        <v>25.679172999999999</v>
      </c>
      <c r="J852" s="110">
        <v>4.2208895999999996</v>
      </c>
      <c r="K852" s="110">
        <v>40.326999999999998</v>
      </c>
      <c r="L852" s="110">
        <v>0</v>
      </c>
      <c r="M852" s="110">
        <v>0</v>
      </c>
      <c r="N852" s="110">
        <v>0</v>
      </c>
      <c r="O852" s="110">
        <v>0</v>
      </c>
      <c r="P852" s="110">
        <v>0</v>
      </c>
      <c r="Q852" s="110">
        <v>0</v>
      </c>
      <c r="R852" s="110">
        <v>0</v>
      </c>
      <c r="S852" s="110">
        <v>0</v>
      </c>
      <c r="T852" s="110">
        <v>0</v>
      </c>
      <c r="U852" s="110">
        <v>0</v>
      </c>
      <c r="V852" s="110">
        <v>0</v>
      </c>
      <c r="W852" s="110">
        <v>0</v>
      </c>
    </row>
    <row r="853" spans="1:23" hidden="1">
      <c r="A853" s="110" t="str">
        <v>6591.TW</v>
      </c>
      <c r="B853" s="110">
        <v>3.3</v>
      </c>
      <c r="C853" s="110">
        <v>1.274</v>
      </c>
      <c r="D853" s="110">
        <v>0</v>
      </c>
      <c r="E853" s="110">
        <v>6.7710000000000006E-2</v>
      </c>
      <c r="F853" s="110">
        <v>2.7470000000000001E-2</v>
      </c>
      <c r="G853" s="110">
        <v>0.28285998000000001</v>
      </c>
      <c r="H853" s="110">
        <v>0.11169</v>
      </c>
      <c r="I853" s="110">
        <v>19.272728000000001</v>
      </c>
      <c r="J853" s="110">
        <v>1.2956586999999999</v>
      </c>
      <c r="K853" s="110">
        <v>39.618000000000002</v>
      </c>
      <c r="L853" s="110">
        <v>0</v>
      </c>
      <c r="M853" s="110">
        <v>0</v>
      </c>
      <c r="N853" s="110">
        <v>0</v>
      </c>
      <c r="O853" s="110">
        <v>0</v>
      </c>
      <c r="P853" s="110">
        <v>0</v>
      </c>
      <c r="Q853" s="110">
        <v>0</v>
      </c>
      <c r="R853" s="110">
        <v>0</v>
      </c>
      <c r="S853" s="110">
        <v>0</v>
      </c>
      <c r="T853" s="110">
        <v>0</v>
      </c>
      <c r="U853" s="110">
        <v>0</v>
      </c>
      <c r="V853" s="110">
        <v>0</v>
      </c>
      <c r="W853" s="110">
        <v>0</v>
      </c>
    </row>
    <row r="854" spans="1:23" hidden="1">
      <c r="A854" s="110" t="str">
        <v>6592.TW</v>
      </c>
      <c r="B854" s="110">
        <v>5.9</v>
      </c>
      <c r="C854" s="110">
        <v>0</v>
      </c>
      <c r="D854" s="110">
        <v>16.367712000000001</v>
      </c>
      <c r="E854" s="110">
        <v>0.11217000000000001</v>
      </c>
      <c r="F854" s="110">
        <v>1.3509999999999999E-2</v>
      </c>
      <c r="G854" s="110">
        <v>0.51578999999999997</v>
      </c>
      <c r="H854" s="110">
        <v>0.18511999000000001</v>
      </c>
      <c r="I854" s="110">
        <v>18.559322000000002</v>
      </c>
      <c r="J854" s="110">
        <v>2.761247</v>
      </c>
      <c r="K854" s="110">
        <v>41.366</v>
      </c>
      <c r="L854" s="110">
        <v>0</v>
      </c>
      <c r="M854" s="110">
        <v>0</v>
      </c>
      <c r="N854" s="110">
        <v>0</v>
      </c>
      <c r="O854" s="110">
        <v>0</v>
      </c>
      <c r="P854" s="110">
        <v>0</v>
      </c>
      <c r="Q854" s="110">
        <v>0</v>
      </c>
      <c r="R854" s="110">
        <v>0</v>
      </c>
      <c r="S854" s="110">
        <v>0</v>
      </c>
      <c r="T854" s="110">
        <v>0</v>
      </c>
      <c r="U854" s="110">
        <v>0</v>
      </c>
      <c r="V854" s="110">
        <v>0</v>
      </c>
      <c r="W854" s="110">
        <v>0</v>
      </c>
    </row>
    <row r="855" spans="1:23" hidden="1">
      <c r="A855" s="110" t="str">
        <v>6598.TW</v>
      </c>
      <c r="B855" s="110">
        <v>-2.16</v>
      </c>
      <c r="C855" s="110">
        <v>0.51500000000000001</v>
      </c>
      <c r="D855" s="110">
        <v>-12.90625</v>
      </c>
      <c r="E855" s="110">
        <v>-0.22233</v>
      </c>
      <c r="F855" s="110">
        <v>-0.10581</v>
      </c>
      <c r="G855" s="110">
        <v>0.68005996999999996</v>
      </c>
      <c r="H855" s="110">
        <v>-0.11768000000000001</v>
      </c>
      <c r="I855" s="110">
        <v>0</v>
      </c>
      <c r="J855" s="110">
        <v>2.5544286</v>
      </c>
      <c r="K855" s="110">
        <v>4.8330000000000002</v>
      </c>
      <c r="L855" s="110">
        <v>0</v>
      </c>
      <c r="M855" s="110">
        <v>0</v>
      </c>
      <c r="N855" s="110">
        <v>0</v>
      </c>
      <c r="O855" s="110">
        <v>0</v>
      </c>
      <c r="P855" s="110">
        <v>0</v>
      </c>
      <c r="Q855" s="110">
        <v>0</v>
      </c>
      <c r="R855" s="110">
        <v>0</v>
      </c>
      <c r="S855" s="110">
        <v>0</v>
      </c>
      <c r="T855" s="110">
        <v>0</v>
      </c>
      <c r="U855" s="110">
        <v>0</v>
      </c>
      <c r="V855" s="110">
        <v>0</v>
      </c>
      <c r="W855" s="110">
        <v>0</v>
      </c>
    </row>
    <row r="856" spans="1:23" hidden="1">
      <c r="A856" s="110" t="str">
        <v>6605.TW</v>
      </c>
      <c r="B856" s="110">
        <v>14.15</v>
      </c>
      <c r="C856" s="110">
        <v>0.64800000000000002</v>
      </c>
      <c r="D856" s="110">
        <v>0</v>
      </c>
      <c r="E856" s="110">
        <v>0.14033000000000001</v>
      </c>
      <c r="F856" s="110">
        <v>5.4949999999999999E-2</v>
      </c>
      <c r="G856" s="110">
        <v>0.31733</v>
      </c>
      <c r="H856" s="110">
        <v>0.16162000000000001</v>
      </c>
      <c r="I856" s="110">
        <v>14.982332</v>
      </c>
      <c r="J856" s="110">
        <v>2.0671431999999998</v>
      </c>
      <c r="K856" s="110">
        <v>111.89</v>
      </c>
      <c r="L856" s="110">
        <v>0</v>
      </c>
      <c r="M856" s="110">
        <v>0</v>
      </c>
      <c r="N856" s="110">
        <v>0</v>
      </c>
      <c r="O856" s="110">
        <v>0</v>
      </c>
      <c r="P856" s="110">
        <v>0</v>
      </c>
      <c r="Q856" s="110">
        <v>0</v>
      </c>
      <c r="R856" s="110">
        <v>0</v>
      </c>
      <c r="S856" s="110">
        <v>0</v>
      </c>
      <c r="T856" s="110">
        <v>0</v>
      </c>
      <c r="U856" s="110">
        <v>0</v>
      </c>
      <c r="V856" s="110">
        <v>0</v>
      </c>
      <c r="W856" s="110">
        <v>0</v>
      </c>
    </row>
    <row r="857" spans="1:23" hidden="1">
      <c r="A857" s="110" t="str">
        <v>6606.TW</v>
      </c>
      <c r="B857" s="110">
        <v>0.99</v>
      </c>
      <c r="C857" s="110">
        <v>7.8E-2</v>
      </c>
      <c r="D857" s="110">
        <v>0</v>
      </c>
      <c r="E857" s="110">
        <v>6.4610000000000001E-2</v>
      </c>
      <c r="F857" s="110">
        <v>4.6460000000000001E-2</v>
      </c>
      <c r="G857" s="110">
        <v>0.39969002999999997</v>
      </c>
      <c r="H857" s="110">
        <v>0.26973000000000003</v>
      </c>
      <c r="I857" s="110">
        <v>27.020202999999999</v>
      </c>
      <c r="J857" s="110">
        <v>1.7692969000000001</v>
      </c>
      <c r="K857" s="110">
        <v>7.0289999999999999</v>
      </c>
      <c r="L857" s="110">
        <v>0</v>
      </c>
      <c r="M857" s="110">
        <v>0</v>
      </c>
      <c r="N857" s="110">
        <v>0</v>
      </c>
      <c r="O857" s="110">
        <v>0</v>
      </c>
      <c r="P857" s="110">
        <v>0</v>
      </c>
      <c r="Q857" s="110">
        <v>0</v>
      </c>
      <c r="R857" s="110">
        <v>0</v>
      </c>
      <c r="S857" s="110">
        <v>0</v>
      </c>
      <c r="T857" s="110">
        <v>0</v>
      </c>
      <c r="U857" s="110">
        <v>0</v>
      </c>
      <c r="V857" s="110">
        <v>0</v>
      </c>
      <c r="W857" s="110">
        <v>0</v>
      </c>
    </row>
    <row r="858" spans="1:23" hidden="1">
      <c r="A858" s="110" t="str">
        <v>6625.TW</v>
      </c>
      <c r="B858" s="110">
        <v>7.3</v>
      </c>
      <c r="C858" s="110">
        <v>0</v>
      </c>
      <c r="D858" s="110">
        <v>0</v>
      </c>
      <c r="E858" s="110">
        <v>0.43087003000000001</v>
      </c>
      <c r="F858" s="110">
        <v>0.13569000000000001</v>
      </c>
      <c r="G858" s="110">
        <v>0.19914000000000001</v>
      </c>
      <c r="H858" s="110">
        <v>3.3250000000000002E-2</v>
      </c>
      <c r="I858" s="110">
        <v>13.095890000000001</v>
      </c>
      <c r="J858" s="110">
        <v>4.5928415999999999</v>
      </c>
      <c r="K858" s="110">
        <v>62.557000000000002</v>
      </c>
      <c r="L858" s="110">
        <v>0</v>
      </c>
      <c r="M858" s="110">
        <v>0</v>
      </c>
      <c r="N858" s="110">
        <v>0</v>
      </c>
      <c r="O858" s="110">
        <v>0</v>
      </c>
      <c r="P858" s="110">
        <v>0</v>
      </c>
      <c r="Q858" s="110">
        <v>0</v>
      </c>
      <c r="R858" s="110">
        <v>0</v>
      </c>
      <c r="S858" s="110">
        <v>0</v>
      </c>
      <c r="T858" s="110">
        <v>0</v>
      </c>
      <c r="U858" s="110">
        <v>0</v>
      </c>
      <c r="V858" s="110">
        <v>0</v>
      </c>
      <c r="W858" s="110">
        <v>0</v>
      </c>
    </row>
    <row r="859" spans="1:23" hidden="1">
      <c r="A859" s="110" t="str">
        <v>6641.TW</v>
      </c>
      <c r="B859" s="110">
        <v>1.81</v>
      </c>
      <c r="C859" s="110">
        <v>8.1000000000000003E-2</v>
      </c>
      <c r="D859" s="110">
        <v>8.9507490000000001</v>
      </c>
      <c r="E859" s="110">
        <v>4.1250000000000002E-2</v>
      </c>
      <c r="F859" s="110">
        <v>-4.0000000000000002E-4</v>
      </c>
      <c r="G859" s="110">
        <v>0.31492999999999999</v>
      </c>
      <c r="H859" s="110">
        <v>1.022E-2</v>
      </c>
      <c r="I859" s="110">
        <v>23.093924000000001</v>
      </c>
      <c r="J859" s="110">
        <v>1.042446</v>
      </c>
      <c r="K859" s="110">
        <v>50.088999999999999</v>
      </c>
      <c r="L859" s="110">
        <v>0</v>
      </c>
      <c r="M859" s="110">
        <v>0</v>
      </c>
      <c r="N859" s="110">
        <v>0</v>
      </c>
      <c r="O859" s="110">
        <v>0</v>
      </c>
      <c r="P859" s="110">
        <v>0</v>
      </c>
      <c r="Q859" s="110">
        <v>0</v>
      </c>
      <c r="R859" s="110">
        <v>0</v>
      </c>
      <c r="S859" s="110">
        <v>0</v>
      </c>
      <c r="T859" s="110">
        <v>0</v>
      </c>
      <c r="U859" s="110">
        <v>0</v>
      </c>
      <c r="V859" s="110">
        <v>0</v>
      </c>
      <c r="W859" s="110">
        <v>0</v>
      </c>
    </row>
    <row r="860" spans="1:23" hidden="1">
      <c r="A860" s="110" t="str">
        <v>6655.TW</v>
      </c>
      <c r="B860" s="110">
        <v>3.65</v>
      </c>
      <c r="C860" s="110">
        <v>2.1999999999999999E-2</v>
      </c>
      <c r="D860" s="110">
        <v>0</v>
      </c>
      <c r="E860" s="110">
        <v>0.12284</v>
      </c>
      <c r="F860" s="110">
        <v>3.6519999999999997E-2</v>
      </c>
      <c r="G860" s="110">
        <v>0.48165000000000002</v>
      </c>
      <c r="H860" s="110">
        <v>0.19322</v>
      </c>
      <c r="I860" s="110">
        <v>35.068492999999997</v>
      </c>
      <c r="J860" s="110">
        <v>4.8285483999999999</v>
      </c>
      <c r="K860" s="110">
        <v>33.600999999999999</v>
      </c>
      <c r="L860" s="110">
        <v>0</v>
      </c>
      <c r="M860" s="110">
        <v>0</v>
      </c>
      <c r="N860" s="110">
        <v>0</v>
      </c>
      <c r="O860" s="110">
        <v>0</v>
      </c>
      <c r="P860" s="110">
        <v>0</v>
      </c>
      <c r="Q860" s="110">
        <v>0</v>
      </c>
      <c r="R860" s="110">
        <v>0</v>
      </c>
      <c r="S860" s="110">
        <v>0</v>
      </c>
      <c r="T860" s="110">
        <v>0</v>
      </c>
      <c r="U860" s="110">
        <v>0</v>
      </c>
      <c r="V860" s="110">
        <v>0</v>
      </c>
      <c r="W860" s="110">
        <v>0</v>
      </c>
    </row>
    <row r="861" spans="1:23" hidden="1">
      <c r="A861" s="110" t="str">
        <v>6657.TW</v>
      </c>
      <c r="B861" s="110">
        <v>-3.49</v>
      </c>
      <c r="C861" s="110">
        <v>0.53900000000000003</v>
      </c>
      <c r="D861" s="110">
        <v>0</v>
      </c>
      <c r="E861" s="110">
        <v>-0.37023996999999997</v>
      </c>
      <c r="F861" s="110">
        <v>-0.22425999999999999</v>
      </c>
      <c r="G861" s="110">
        <v>0.73023002999999997</v>
      </c>
      <c r="H861" s="110">
        <v>-25.387018000000001</v>
      </c>
      <c r="I861" s="110">
        <v>0</v>
      </c>
      <c r="J861" s="110">
        <v>4.9550830000000001</v>
      </c>
      <c r="K861" s="110">
        <v>9.9000000000000005E-2</v>
      </c>
      <c r="L861" s="110">
        <v>0</v>
      </c>
      <c r="M861" s="110">
        <v>0</v>
      </c>
      <c r="N861" s="110">
        <v>0</v>
      </c>
      <c r="O861" s="110">
        <v>0</v>
      </c>
      <c r="P861" s="110">
        <v>0</v>
      </c>
      <c r="Q861" s="110">
        <v>0</v>
      </c>
      <c r="R861" s="110">
        <v>0</v>
      </c>
      <c r="S861" s="110">
        <v>0</v>
      </c>
      <c r="T861" s="110">
        <v>0</v>
      </c>
      <c r="U861" s="110">
        <v>0</v>
      </c>
      <c r="V861" s="110">
        <v>0</v>
      </c>
      <c r="W861" s="110">
        <v>0</v>
      </c>
    </row>
    <row r="862" spans="1:23" hidden="1">
      <c r="A862" s="110" t="str">
        <v>6658.TW</v>
      </c>
      <c r="B862" s="110">
        <v>0</v>
      </c>
      <c r="C862" s="110">
        <v>-5.6000000000000001E-2</v>
      </c>
      <c r="D862" s="110">
        <v>0</v>
      </c>
      <c r="E862" s="110">
        <v>2.9860001000000001E-2</v>
      </c>
      <c r="F862" s="110">
        <v>8.6199994999999995E-3</v>
      </c>
      <c r="G862" s="110">
        <v>0.23908001000000001</v>
      </c>
      <c r="H862" s="110">
        <v>1.2319999999999999E-2</v>
      </c>
      <c r="I862" s="110">
        <v>0</v>
      </c>
      <c r="J862" s="110">
        <v>0</v>
      </c>
      <c r="K862" s="110">
        <v>42.076000000000001</v>
      </c>
      <c r="L862" s="110">
        <v>0</v>
      </c>
      <c r="M862" s="110">
        <v>0</v>
      </c>
      <c r="N862" s="110">
        <v>0</v>
      </c>
      <c r="O862" s="110">
        <v>0</v>
      </c>
      <c r="P862" s="110">
        <v>0</v>
      </c>
      <c r="Q862" s="110">
        <v>0</v>
      </c>
      <c r="R862" s="110">
        <v>0</v>
      </c>
      <c r="S862" s="110">
        <v>0</v>
      </c>
      <c r="T862" s="110">
        <v>0</v>
      </c>
      <c r="U862" s="110">
        <v>0</v>
      </c>
      <c r="V862" s="110">
        <v>0</v>
      </c>
      <c r="W862" s="110">
        <v>0</v>
      </c>
    </row>
    <row r="863" spans="1:23" hidden="1">
      <c r="A863" s="110" t="str">
        <v>6666.TW</v>
      </c>
      <c r="B863" s="110">
        <v>1.38</v>
      </c>
      <c r="C863" s="110">
        <v>0.317</v>
      </c>
      <c r="D863" s="110">
        <v>0</v>
      </c>
      <c r="E863" s="110">
        <v>5.2760000000000001E-2</v>
      </c>
      <c r="F863" s="110">
        <v>2.1080000000000002E-2</v>
      </c>
      <c r="G863" s="110">
        <v>0.61893003999999996</v>
      </c>
      <c r="H863" s="110">
        <v>-3.1649999999999998E-2</v>
      </c>
      <c r="I863" s="110">
        <v>46.014491999999997</v>
      </c>
      <c r="J863" s="110">
        <v>1.8748708999999999</v>
      </c>
      <c r="K863" s="110">
        <v>20.491</v>
      </c>
      <c r="L863" s="110">
        <v>0</v>
      </c>
      <c r="M863" s="110">
        <v>0</v>
      </c>
      <c r="N863" s="110">
        <v>0</v>
      </c>
      <c r="O863" s="110">
        <v>0</v>
      </c>
      <c r="P863" s="110">
        <v>0</v>
      </c>
      <c r="Q863" s="110">
        <v>0</v>
      </c>
      <c r="R863" s="110">
        <v>0</v>
      </c>
      <c r="S863" s="110">
        <v>0</v>
      </c>
      <c r="T863" s="110">
        <v>0</v>
      </c>
      <c r="U863" s="110">
        <v>0</v>
      </c>
      <c r="V863" s="110">
        <v>0</v>
      </c>
      <c r="W863" s="110">
        <v>0</v>
      </c>
    </row>
    <row r="864" spans="1:23" hidden="1">
      <c r="A864" s="110" t="str">
        <v>6668.TW</v>
      </c>
      <c r="B864" s="110">
        <v>-2.78</v>
      </c>
      <c r="C864" s="110">
        <v>1.321</v>
      </c>
      <c r="D864" s="110">
        <v>34.158417</v>
      </c>
      <c r="E864" s="110">
        <v>-0.14741000000000001</v>
      </c>
      <c r="F864" s="110">
        <v>-4.4580000000000002E-2</v>
      </c>
      <c r="G864" s="110">
        <v>3.5479999999999998E-2</v>
      </c>
      <c r="H864" s="110">
        <v>-0.19082001000000001</v>
      </c>
      <c r="I864" s="110">
        <v>0</v>
      </c>
      <c r="J864" s="110">
        <v>3.3908298000000001</v>
      </c>
      <c r="K864" s="110">
        <v>11.778</v>
      </c>
      <c r="L864" s="110">
        <v>0</v>
      </c>
      <c r="M864" s="110">
        <v>0</v>
      </c>
      <c r="N864" s="110">
        <v>0</v>
      </c>
      <c r="O864" s="110">
        <v>0</v>
      </c>
      <c r="P864" s="110">
        <v>0</v>
      </c>
      <c r="Q864" s="110">
        <v>0</v>
      </c>
      <c r="R864" s="110">
        <v>0</v>
      </c>
      <c r="S864" s="110">
        <v>0</v>
      </c>
      <c r="T864" s="110">
        <v>0</v>
      </c>
      <c r="U864" s="110">
        <v>0</v>
      </c>
      <c r="V864" s="110">
        <v>0</v>
      </c>
      <c r="W864" s="110">
        <v>0</v>
      </c>
    </row>
    <row r="865" spans="1:23" hidden="1">
      <c r="A865" s="110" t="str">
        <v>6669.TW</v>
      </c>
      <c r="B865" s="110">
        <v>76.69</v>
      </c>
      <c r="C865" s="110">
        <v>0.56399999999999995</v>
      </c>
      <c r="D865" s="110">
        <v>18.536417</v>
      </c>
      <c r="E865" s="110">
        <v>0.29715999999999998</v>
      </c>
      <c r="F865" s="110">
        <v>0.10217</v>
      </c>
      <c r="G865" s="110">
        <v>0.10188999999999999</v>
      </c>
      <c r="H865" s="110">
        <v>8.4110000000000004E-2</v>
      </c>
      <c r="I865" s="110">
        <v>35.01108</v>
      </c>
      <c r="J865" s="110">
        <v>9.6732010000000006</v>
      </c>
      <c r="K865" s="110">
        <v>1357.2529999999999</v>
      </c>
      <c r="L865" s="110">
        <v>0</v>
      </c>
      <c r="M865" s="110">
        <v>0</v>
      </c>
      <c r="N865" s="110">
        <v>0</v>
      </c>
      <c r="O865" s="110">
        <v>0</v>
      </c>
      <c r="P865" s="110">
        <v>0</v>
      </c>
      <c r="Q865" s="110">
        <v>0</v>
      </c>
      <c r="R865" s="110">
        <v>0</v>
      </c>
      <c r="S865" s="110">
        <v>0</v>
      </c>
      <c r="T865" s="110">
        <v>0</v>
      </c>
      <c r="U865" s="110">
        <v>0</v>
      </c>
      <c r="V865" s="110">
        <v>0</v>
      </c>
      <c r="W865" s="110">
        <v>0</v>
      </c>
    </row>
    <row r="866" spans="1:23" hidden="1">
      <c r="A866" s="110" t="str">
        <v>6670.TW</v>
      </c>
      <c r="B866" s="110">
        <v>18.87</v>
      </c>
      <c r="C866" s="110">
        <v>0</v>
      </c>
      <c r="D866" s="110">
        <v>10.939268</v>
      </c>
      <c r="E866" s="110">
        <v>0.20346001</v>
      </c>
      <c r="F866" s="110">
        <v>9.3260005000000007E-2</v>
      </c>
      <c r="G866" s="110">
        <v>0.24085999999999999</v>
      </c>
      <c r="H866" s="110">
        <v>0.16378000000000001</v>
      </c>
      <c r="I866" s="110">
        <v>15.368309</v>
      </c>
      <c r="J866" s="110">
        <v>3.1227790999999998</v>
      </c>
      <c r="K866" s="110">
        <v>178.423</v>
      </c>
      <c r="L866" s="110">
        <v>0</v>
      </c>
      <c r="M866" s="110">
        <v>0</v>
      </c>
      <c r="N866" s="110">
        <v>0</v>
      </c>
      <c r="O866" s="110">
        <v>0</v>
      </c>
      <c r="P866" s="110">
        <v>0</v>
      </c>
      <c r="Q866" s="110">
        <v>0</v>
      </c>
      <c r="R866" s="110">
        <v>0</v>
      </c>
      <c r="S866" s="110">
        <v>0</v>
      </c>
      <c r="T866" s="110">
        <v>0</v>
      </c>
      <c r="U866" s="110">
        <v>0</v>
      </c>
      <c r="V866" s="110">
        <v>0</v>
      </c>
      <c r="W866" s="110">
        <v>0</v>
      </c>
    </row>
    <row r="867" spans="1:23" hidden="1">
      <c r="A867" s="110" t="str">
        <v>6671.TW</v>
      </c>
      <c r="B867" s="110">
        <v>3.02</v>
      </c>
      <c r="C867" s="110">
        <v>0.13500000000000001</v>
      </c>
      <c r="D867" s="110">
        <v>0</v>
      </c>
      <c r="E867" s="110">
        <v>0.10496999999999999</v>
      </c>
      <c r="F867" s="110">
        <v>6.2319998000000001E-2</v>
      </c>
      <c r="G867" s="110">
        <v>0.38671001999999999</v>
      </c>
      <c r="H867" s="110">
        <v>0.12005</v>
      </c>
      <c r="I867" s="110">
        <v>15.082781000000001</v>
      </c>
      <c r="J867" s="110">
        <v>1.6257986</v>
      </c>
      <c r="K867" s="110">
        <v>31.372</v>
      </c>
      <c r="L867" s="110">
        <v>0</v>
      </c>
      <c r="M867" s="110">
        <v>0</v>
      </c>
      <c r="N867" s="110">
        <v>0</v>
      </c>
      <c r="O867" s="110">
        <v>0</v>
      </c>
      <c r="P867" s="110">
        <v>0</v>
      </c>
      <c r="Q867" s="110">
        <v>0</v>
      </c>
      <c r="R867" s="110">
        <v>0</v>
      </c>
      <c r="S867" s="110">
        <v>0</v>
      </c>
      <c r="T867" s="110">
        <v>0</v>
      </c>
      <c r="U867" s="110">
        <v>0</v>
      </c>
      <c r="V867" s="110">
        <v>0</v>
      </c>
      <c r="W867" s="110">
        <v>0</v>
      </c>
    </row>
    <row r="868" spans="1:23" hidden="1">
      <c r="A868" s="110" t="str">
        <v>6672.TW</v>
      </c>
      <c r="B868" s="110">
        <v>6.18</v>
      </c>
      <c r="C868" s="110">
        <v>0</v>
      </c>
      <c r="D868" s="110">
        <v>12.365747000000001</v>
      </c>
      <c r="E868" s="110">
        <v>0.14579001</v>
      </c>
      <c r="F868" s="110">
        <v>6.0489996999999997E-2</v>
      </c>
      <c r="G868" s="110">
        <v>0.33117999999999997</v>
      </c>
      <c r="H868" s="110">
        <v>9.0289999999999995E-2</v>
      </c>
      <c r="I868" s="110">
        <v>13.786407000000001</v>
      </c>
      <c r="J868" s="110">
        <v>1.9158552</v>
      </c>
      <c r="K868" s="110">
        <v>65.388000000000005</v>
      </c>
      <c r="L868" s="110">
        <v>0</v>
      </c>
      <c r="M868" s="110">
        <v>0</v>
      </c>
      <c r="N868" s="110">
        <v>0</v>
      </c>
      <c r="O868" s="110">
        <v>0</v>
      </c>
      <c r="P868" s="110">
        <v>0</v>
      </c>
      <c r="Q868" s="110">
        <v>0</v>
      </c>
      <c r="R868" s="110">
        <v>0</v>
      </c>
      <c r="S868" s="110">
        <v>0</v>
      </c>
      <c r="T868" s="110">
        <v>0</v>
      </c>
      <c r="U868" s="110">
        <v>0</v>
      </c>
      <c r="V868" s="110">
        <v>0</v>
      </c>
      <c r="W868" s="110">
        <v>0</v>
      </c>
    </row>
    <row r="869" spans="1:23" hidden="1">
      <c r="A869" s="110" t="str">
        <v>6674.TW</v>
      </c>
      <c r="B869" s="110">
        <v>-4.5199999999999996</v>
      </c>
      <c r="C869" s="110">
        <v>0</v>
      </c>
      <c r="D869" s="110">
        <v>0</v>
      </c>
      <c r="E869" s="110">
        <v>-0.2409</v>
      </c>
      <c r="F869" s="110">
        <v>-9.6999995000000006E-2</v>
      </c>
      <c r="G869" s="110">
        <v>8.1699999999999995E-2</v>
      </c>
      <c r="H869" s="110">
        <v>-0.20087999000000001</v>
      </c>
      <c r="I869" s="110">
        <v>0</v>
      </c>
      <c r="J869" s="110">
        <v>1.4045451</v>
      </c>
      <c r="K869" s="110">
        <v>16.349</v>
      </c>
      <c r="L869" s="110">
        <v>0</v>
      </c>
      <c r="M869" s="110">
        <v>0</v>
      </c>
      <c r="N869" s="110">
        <v>0</v>
      </c>
      <c r="O869" s="110">
        <v>0</v>
      </c>
      <c r="P869" s="110">
        <v>0</v>
      </c>
      <c r="Q869" s="110">
        <v>0</v>
      </c>
      <c r="R869" s="110">
        <v>0</v>
      </c>
      <c r="S869" s="110">
        <v>0</v>
      </c>
      <c r="T869" s="110">
        <v>0</v>
      </c>
      <c r="U869" s="110">
        <v>0</v>
      </c>
      <c r="V869" s="110">
        <v>0</v>
      </c>
      <c r="W869" s="110">
        <v>0</v>
      </c>
    </row>
    <row r="870" spans="1:23" hidden="1">
      <c r="A870" s="110" t="str">
        <v>6689.TW</v>
      </c>
      <c r="B870" s="110">
        <v>2.79</v>
      </c>
      <c r="C870" s="110">
        <v>0.85399999999999998</v>
      </c>
      <c r="D870" s="110">
        <v>16.407080000000001</v>
      </c>
      <c r="E870" s="110">
        <v>5.9070002000000003E-2</v>
      </c>
      <c r="F870" s="110">
        <v>1.4489999999999999E-2</v>
      </c>
      <c r="G870" s="110">
        <v>0.12919</v>
      </c>
      <c r="H870" s="110">
        <v>1.24699995E-2</v>
      </c>
      <c r="I870" s="110">
        <v>33.225807000000003</v>
      </c>
      <c r="J870" s="110">
        <v>2.1871977</v>
      </c>
      <c r="K870" s="110">
        <v>144.39099999999999</v>
      </c>
      <c r="L870" s="110">
        <v>0</v>
      </c>
      <c r="M870" s="110">
        <v>0</v>
      </c>
      <c r="N870" s="110">
        <v>0</v>
      </c>
      <c r="O870" s="110">
        <v>0</v>
      </c>
      <c r="P870" s="110">
        <v>0</v>
      </c>
      <c r="Q870" s="110">
        <v>0</v>
      </c>
      <c r="R870" s="110">
        <v>0</v>
      </c>
      <c r="S870" s="110">
        <v>0</v>
      </c>
      <c r="T870" s="110">
        <v>0</v>
      </c>
      <c r="U870" s="110">
        <v>0</v>
      </c>
      <c r="V870" s="110">
        <v>0</v>
      </c>
      <c r="W870" s="110">
        <v>0</v>
      </c>
    </row>
    <row r="871" spans="1:23" hidden="1">
      <c r="A871" s="110" t="str">
        <v>6691.TW</v>
      </c>
      <c r="B871" s="110">
        <v>19.89</v>
      </c>
      <c r="C871" s="110">
        <v>0.434</v>
      </c>
      <c r="D871" s="110">
        <v>0</v>
      </c>
      <c r="E871" s="110">
        <v>0.32904997000000002</v>
      </c>
      <c r="F871" s="110">
        <v>0.11495</v>
      </c>
      <c r="G871" s="110">
        <v>0.17363999999999999</v>
      </c>
      <c r="H871" s="110">
        <v>0.14022999999999999</v>
      </c>
      <c r="I871" s="110">
        <v>18.702866</v>
      </c>
      <c r="J871" s="110">
        <v>5.8085069999999996</v>
      </c>
      <c r="K871" s="110">
        <v>177.523</v>
      </c>
      <c r="L871" s="110">
        <v>0</v>
      </c>
      <c r="M871" s="110">
        <v>0</v>
      </c>
      <c r="N871" s="110">
        <v>0</v>
      </c>
      <c r="O871" s="110">
        <v>0</v>
      </c>
      <c r="P871" s="110">
        <v>0</v>
      </c>
      <c r="Q871" s="110">
        <v>0</v>
      </c>
      <c r="R871" s="110">
        <v>0</v>
      </c>
      <c r="S871" s="110">
        <v>0</v>
      </c>
      <c r="T871" s="110">
        <v>0</v>
      </c>
      <c r="U871" s="110">
        <v>0</v>
      </c>
      <c r="V871" s="110">
        <v>0</v>
      </c>
      <c r="W871" s="110">
        <v>0</v>
      </c>
    </row>
    <row r="872" spans="1:23" hidden="1">
      <c r="A872" s="110" t="str">
        <v>6695.TW</v>
      </c>
      <c r="B872" s="110">
        <v>-0.54</v>
      </c>
      <c r="C872" s="110">
        <v>0.57199999999999995</v>
      </c>
      <c r="D872" s="110">
        <v>0</v>
      </c>
      <c r="E872" s="110">
        <v>-3.7420000000000002E-2</v>
      </c>
      <c r="F872" s="110">
        <v>-3.2599999999999997E-2</v>
      </c>
      <c r="G872" s="110">
        <v>0.41373003000000003</v>
      </c>
      <c r="H872" s="110">
        <v>-0.17544001000000001</v>
      </c>
      <c r="I872" s="110">
        <v>0</v>
      </c>
      <c r="J872" s="110">
        <v>3.3434308000000001</v>
      </c>
      <c r="K872" s="110">
        <v>11.558999999999999</v>
      </c>
      <c r="L872" s="110">
        <v>0</v>
      </c>
      <c r="M872" s="110">
        <v>0</v>
      </c>
      <c r="N872" s="110">
        <v>0</v>
      </c>
      <c r="O872" s="110">
        <v>0</v>
      </c>
      <c r="P872" s="110">
        <v>0</v>
      </c>
      <c r="Q872" s="110">
        <v>0</v>
      </c>
      <c r="R872" s="110">
        <v>0</v>
      </c>
      <c r="S872" s="110">
        <v>0</v>
      </c>
      <c r="T872" s="110">
        <v>0</v>
      </c>
      <c r="U872" s="110">
        <v>0</v>
      </c>
      <c r="V872" s="110">
        <v>0</v>
      </c>
      <c r="W872" s="110">
        <v>0</v>
      </c>
    </row>
    <row r="873" spans="1:23" hidden="1">
      <c r="A873" s="110" t="str">
        <v>6698.TW</v>
      </c>
      <c r="B873" s="110">
        <v>-0.89</v>
      </c>
      <c r="C873" s="110">
        <v>1.054</v>
      </c>
      <c r="D873" s="110">
        <v>0</v>
      </c>
      <c r="E873" s="110">
        <v>-1.4989999E-2</v>
      </c>
      <c r="F873" s="110">
        <v>-1.7860001E-2</v>
      </c>
      <c r="G873" s="110">
        <v>0.18478</v>
      </c>
      <c r="H873" s="110">
        <v>6.4099999999999999E-3</v>
      </c>
      <c r="I873" s="110">
        <v>0</v>
      </c>
      <c r="J873" s="110">
        <v>1.9816990000000001</v>
      </c>
      <c r="K873" s="110">
        <v>17.042999999999999</v>
      </c>
      <c r="L873" s="110">
        <v>0</v>
      </c>
      <c r="M873" s="110">
        <v>0</v>
      </c>
      <c r="N873" s="110">
        <v>0</v>
      </c>
      <c r="O873" s="110">
        <v>0</v>
      </c>
      <c r="P873" s="110">
        <v>0</v>
      </c>
      <c r="Q873" s="110">
        <v>0</v>
      </c>
      <c r="R873" s="110">
        <v>0</v>
      </c>
      <c r="S873" s="110">
        <v>0</v>
      </c>
      <c r="T873" s="110">
        <v>0</v>
      </c>
      <c r="U873" s="110">
        <v>0</v>
      </c>
      <c r="V873" s="110">
        <v>0</v>
      </c>
      <c r="W873" s="110">
        <v>0</v>
      </c>
    </row>
    <row r="874" spans="1:23" hidden="1">
      <c r="A874" s="110" t="str">
        <v>6706.TW</v>
      </c>
      <c r="B874" s="110">
        <v>-5.33</v>
      </c>
      <c r="C874" s="110">
        <v>1.407</v>
      </c>
      <c r="D874" s="110">
        <v>16.260684999999999</v>
      </c>
      <c r="E874" s="110">
        <v>-9.6229999999999996E-2</v>
      </c>
      <c r="F874" s="110">
        <v>-4.7909997000000003E-2</v>
      </c>
      <c r="G874" s="110">
        <v>7.596E-2</v>
      </c>
      <c r="H874" s="110">
        <v>-0.60641999999999996</v>
      </c>
      <c r="I874" s="110">
        <v>0</v>
      </c>
      <c r="J874" s="110">
        <v>1.5457112</v>
      </c>
      <c r="K874" s="110">
        <v>18.138000000000002</v>
      </c>
      <c r="L874" s="110">
        <v>0</v>
      </c>
      <c r="M874" s="110">
        <v>0</v>
      </c>
      <c r="N874" s="110">
        <v>0</v>
      </c>
      <c r="O874" s="110">
        <v>0</v>
      </c>
      <c r="P874" s="110">
        <v>0</v>
      </c>
      <c r="Q874" s="110">
        <v>0</v>
      </c>
      <c r="R874" s="110">
        <v>0</v>
      </c>
      <c r="S874" s="110">
        <v>0</v>
      </c>
      <c r="T874" s="110">
        <v>0</v>
      </c>
      <c r="U874" s="110">
        <v>0</v>
      </c>
      <c r="V874" s="110">
        <v>0</v>
      </c>
      <c r="W874" s="110">
        <v>0</v>
      </c>
    </row>
    <row r="875" spans="1:23" hidden="1">
      <c r="A875" s="110" t="str">
        <v>6715.TW</v>
      </c>
      <c r="B875" s="110">
        <v>6.29</v>
      </c>
      <c r="C875" s="110">
        <v>0</v>
      </c>
      <c r="D875" s="110">
        <v>17.368421999999999</v>
      </c>
      <c r="E875" s="110">
        <v>0.11316</v>
      </c>
      <c r="F875" s="110">
        <v>6.3159999999999994E-2</v>
      </c>
      <c r="G875" s="110">
        <v>0.37763000000000002</v>
      </c>
      <c r="H875" s="110">
        <v>0.18997</v>
      </c>
      <c r="I875" s="110">
        <v>26.232115</v>
      </c>
      <c r="J875" s="110">
        <v>2.9691212</v>
      </c>
      <c r="K875" s="110">
        <v>37.503</v>
      </c>
      <c r="L875" s="110">
        <v>0</v>
      </c>
      <c r="M875" s="110">
        <v>0</v>
      </c>
      <c r="N875" s="110">
        <v>0</v>
      </c>
      <c r="O875" s="110">
        <v>0</v>
      </c>
      <c r="P875" s="110">
        <v>0</v>
      </c>
      <c r="Q875" s="110">
        <v>0</v>
      </c>
      <c r="R875" s="110">
        <v>0</v>
      </c>
      <c r="S875" s="110">
        <v>0</v>
      </c>
      <c r="T875" s="110">
        <v>0</v>
      </c>
      <c r="U875" s="110">
        <v>0</v>
      </c>
      <c r="V875" s="110">
        <v>0</v>
      </c>
      <c r="W875" s="110">
        <v>0</v>
      </c>
    </row>
    <row r="876" spans="1:23" hidden="1">
      <c r="A876" s="110" t="str">
        <v>6719.TW</v>
      </c>
      <c r="B876" s="110">
        <v>2.2599999999999998</v>
      </c>
      <c r="C876" s="110">
        <v>0</v>
      </c>
      <c r="D876" s="110">
        <v>34</v>
      </c>
      <c r="E876" s="110">
        <v>2.1989999999999999E-2</v>
      </c>
      <c r="F876" s="110">
        <v>4.6200002999999996E-3</v>
      </c>
      <c r="G876" s="110">
        <v>0.30043999999999998</v>
      </c>
      <c r="H876" s="110">
        <v>5.5180001999999999E-2</v>
      </c>
      <c r="I876" s="110">
        <v>139.15929</v>
      </c>
      <c r="J876" s="110">
        <v>3.1144780000000001</v>
      </c>
      <c r="K876" s="110">
        <v>38.850999999999999</v>
      </c>
      <c r="L876" s="110">
        <v>0</v>
      </c>
      <c r="M876" s="110">
        <v>0</v>
      </c>
      <c r="N876" s="110">
        <v>0</v>
      </c>
      <c r="O876" s="110">
        <v>0</v>
      </c>
      <c r="P876" s="110">
        <v>0</v>
      </c>
      <c r="Q876" s="110">
        <v>0</v>
      </c>
      <c r="R876" s="110">
        <v>0</v>
      </c>
      <c r="S876" s="110">
        <v>0</v>
      </c>
      <c r="T876" s="110">
        <v>0</v>
      </c>
      <c r="U876" s="110">
        <v>0</v>
      </c>
      <c r="V876" s="110">
        <v>0</v>
      </c>
      <c r="W876" s="110">
        <v>0</v>
      </c>
    </row>
    <row r="877" spans="1:23" hidden="1">
      <c r="A877" s="110" t="str">
        <v>6742.TW</v>
      </c>
      <c r="B877" s="110">
        <v>0</v>
      </c>
      <c r="C877" s="110">
        <v>-0.13300000000000001</v>
      </c>
      <c r="D877" s="110">
        <v>0</v>
      </c>
      <c r="E877" s="110">
        <v>2.1770000000000001E-2</v>
      </c>
      <c r="F877" s="110">
        <v>-1.0499999999999999E-3</v>
      </c>
      <c r="G877" s="110">
        <v>0.17691000000000001</v>
      </c>
      <c r="H877" s="110">
        <v>2.9099999999999998E-3</v>
      </c>
      <c r="I877" s="110">
        <v>0</v>
      </c>
      <c r="J877" s="110">
        <v>0</v>
      </c>
      <c r="K877" s="110">
        <v>7.6669999999999998</v>
      </c>
      <c r="L877" s="110">
        <v>0</v>
      </c>
      <c r="M877" s="110">
        <v>0</v>
      </c>
      <c r="N877" s="110">
        <v>0</v>
      </c>
      <c r="O877" s="110">
        <v>0</v>
      </c>
      <c r="P877" s="110">
        <v>0</v>
      </c>
      <c r="Q877" s="110">
        <v>0</v>
      </c>
      <c r="R877" s="110">
        <v>0</v>
      </c>
      <c r="S877" s="110">
        <v>0</v>
      </c>
      <c r="T877" s="110">
        <v>0</v>
      </c>
      <c r="U877" s="110">
        <v>0</v>
      </c>
      <c r="V877" s="110">
        <v>0</v>
      </c>
      <c r="W877" s="110">
        <v>0</v>
      </c>
    </row>
    <row r="878" spans="1:23" hidden="1">
      <c r="A878" s="110" t="str">
        <v>6743.TW</v>
      </c>
      <c r="B878" s="110">
        <v>-0.16</v>
      </c>
      <c r="C878" s="110">
        <v>1.462</v>
      </c>
      <c r="D878" s="110">
        <v>8.8640000000000008</v>
      </c>
      <c r="E878" s="110">
        <v>-3.0000000000000001E-3</v>
      </c>
      <c r="F878" s="110">
        <v>1.355E-2</v>
      </c>
      <c r="G878" s="110">
        <v>0.18895000000000001</v>
      </c>
      <c r="H878" s="110">
        <v>5.0259999999999999E-2</v>
      </c>
      <c r="I878" s="110">
        <v>0</v>
      </c>
      <c r="J878" s="110">
        <v>3.0690819999999999</v>
      </c>
      <c r="K878" s="110">
        <v>26.178000000000001</v>
      </c>
      <c r="L878" s="110">
        <v>0</v>
      </c>
      <c r="M878" s="110">
        <v>0</v>
      </c>
      <c r="N878" s="110">
        <v>0</v>
      </c>
      <c r="O878" s="110">
        <v>0</v>
      </c>
      <c r="P878" s="110">
        <v>0</v>
      </c>
      <c r="Q878" s="110">
        <v>0</v>
      </c>
      <c r="R878" s="110">
        <v>0</v>
      </c>
      <c r="S878" s="110">
        <v>0</v>
      </c>
      <c r="T878" s="110">
        <v>0</v>
      </c>
      <c r="U878" s="110">
        <v>0</v>
      </c>
      <c r="V878" s="110">
        <v>0</v>
      </c>
      <c r="W878" s="110">
        <v>0</v>
      </c>
    </row>
    <row r="879" spans="1:23" hidden="1">
      <c r="A879" s="110" t="str">
        <v>6753.TW</v>
      </c>
      <c r="B879" s="110">
        <v>6.83</v>
      </c>
      <c r="C879" s="110">
        <v>-8.3000000000000004E-2</v>
      </c>
      <c r="D879" s="110">
        <v>0</v>
      </c>
      <c r="E879" s="110">
        <v>0.23194000000000001</v>
      </c>
      <c r="F879" s="110">
        <v>6.3060000000000005E-2</v>
      </c>
      <c r="G879" s="110">
        <v>0.19129999</v>
      </c>
      <c r="H879" s="110">
        <v>0.27950999999999998</v>
      </c>
      <c r="I879" s="110">
        <v>17.057099999999998</v>
      </c>
      <c r="J879" s="110">
        <v>4.1389847</v>
      </c>
      <c r="K879" s="110">
        <v>47.057000000000002</v>
      </c>
      <c r="L879" s="110">
        <v>0</v>
      </c>
      <c r="M879" s="110">
        <v>0</v>
      </c>
      <c r="N879" s="110">
        <v>0</v>
      </c>
      <c r="O879" s="110">
        <v>0</v>
      </c>
      <c r="P879" s="110">
        <v>0</v>
      </c>
      <c r="Q879" s="110">
        <v>0</v>
      </c>
      <c r="R879" s="110">
        <v>0</v>
      </c>
      <c r="S879" s="110">
        <v>0</v>
      </c>
      <c r="T879" s="110">
        <v>0</v>
      </c>
      <c r="U879" s="110">
        <v>0</v>
      </c>
      <c r="V879" s="110">
        <v>0</v>
      </c>
      <c r="W879" s="110">
        <v>0</v>
      </c>
    </row>
    <row r="880" spans="1:23" hidden="1">
      <c r="A880" s="110" t="str">
        <v>6754.TW</v>
      </c>
      <c r="B880" s="110">
        <v>4.5599999999999996</v>
      </c>
      <c r="C880" s="110">
        <v>0</v>
      </c>
      <c r="D880" s="110">
        <v>0</v>
      </c>
      <c r="E880" s="110">
        <v>0.15281</v>
      </c>
      <c r="F880" s="110">
        <v>5.7350001999999997E-2</v>
      </c>
      <c r="G880" s="110">
        <v>0.21476998999999999</v>
      </c>
      <c r="H880" s="110">
        <v>5.994E-2</v>
      </c>
      <c r="I880" s="110">
        <v>13.728070000000001</v>
      </c>
      <c r="J880" s="110">
        <v>2.0758033</v>
      </c>
      <c r="K880" s="110">
        <v>75.704999999999998</v>
      </c>
      <c r="L880" s="110">
        <v>0</v>
      </c>
      <c r="M880" s="110">
        <v>0</v>
      </c>
      <c r="N880" s="110">
        <v>0</v>
      </c>
      <c r="O880" s="110">
        <v>0</v>
      </c>
      <c r="P880" s="110">
        <v>0</v>
      </c>
      <c r="Q880" s="110">
        <v>0</v>
      </c>
      <c r="R880" s="110">
        <v>0</v>
      </c>
      <c r="S880" s="110">
        <v>0</v>
      </c>
      <c r="T880" s="110">
        <v>0</v>
      </c>
      <c r="U880" s="110">
        <v>0</v>
      </c>
      <c r="V880" s="110">
        <v>0</v>
      </c>
      <c r="W880" s="110">
        <v>0</v>
      </c>
    </row>
    <row r="881" spans="1:23" hidden="1">
      <c r="A881" s="110" t="str">
        <v>6756.TW</v>
      </c>
      <c r="B881" s="110">
        <v>3.08</v>
      </c>
      <c r="C881" s="110">
        <v>1.492</v>
      </c>
      <c r="D881" s="110">
        <v>0</v>
      </c>
      <c r="E881" s="110">
        <v>5.9830000000000001E-2</v>
      </c>
      <c r="F881" s="110">
        <v>2.6259999999999999E-2</v>
      </c>
      <c r="G881" s="110">
        <v>0.45761000000000002</v>
      </c>
      <c r="H881" s="110">
        <v>5.1760002999999999E-2</v>
      </c>
      <c r="I881" s="110">
        <v>66.558440000000004</v>
      </c>
      <c r="J881" s="110">
        <v>4.9599570000000002</v>
      </c>
      <c r="K881" s="110">
        <v>29.483000000000001</v>
      </c>
      <c r="L881" s="110">
        <v>0</v>
      </c>
      <c r="M881" s="110">
        <v>0</v>
      </c>
      <c r="N881" s="110">
        <v>0</v>
      </c>
      <c r="O881" s="110">
        <v>0</v>
      </c>
      <c r="P881" s="110">
        <v>0</v>
      </c>
      <c r="Q881" s="110">
        <v>0</v>
      </c>
      <c r="R881" s="110">
        <v>0</v>
      </c>
      <c r="S881" s="110">
        <v>0</v>
      </c>
      <c r="T881" s="110">
        <v>0</v>
      </c>
      <c r="U881" s="110">
        <v>0</v>
      </c>
      <c r="V881" s="110">
        <v>0</v>
      </c>
      <c r="W881" s="110">
        <v>0</v>
      </c>
    </row>
    <row r="882" spans="1:23" hidden="1">
      <c r="A882" s="110" t="str">
        <v>6768.TW</v>
      </c>
      <c r="B882" s="110">
        <v>4.2699999999999996</v>
      </c>
      <c r="C882" s="110">
        <v>0.36899999999999999</v>
      </c>
      <c r="D882" s="110">
        <v>17.908256999999999</v>
      </c>
      <c r="E882" s="110">
        <v>5.8720003999999999E-2</v>
      </c>
      <c r="F882" s="110">
        <v>2.3089999999999999E-2</v>
      </c>
      <c r="G882" s="110">
        <v>0.18221001000000001</v>
      </c>
      <c r="H882" s="110">
        <v>7.5539999999999996E-2</v>
      </c>
      <c r="I882" s="110">
        <v>22.857143000000001</v>
      </c>
      <c r="J882" s="110">
        <v>1.3362540999999999</v>
      </c>
      <c r="K882" s="110">
        <v>75.763999999999996</v>
      </c>
      <c r="L882" s="110">
        <v>0</v>
      </c>
      <c r="M882" s="110">
        <v>0</v>
      </c>
      <c r="N882" s="110">
        <v>0</v>
      </c>
      <c r="O882" s="110">
        <v>0</v>
      </c>
      <c r="P882" s="110">
        <v>0</v>
      </c>
      <c r="Q882" s="110">
        <v>0</v>
      </c>
      <c r="R882" s="110">
        <v>0</v>
      </c>
      <c r="S882" s="110">
        <v>0</v>
      </c>
      <c r="T882" s="110">
        <v>0</v>
      </c>
      <c r="U882" s="110">
        <v>0</v>
      </c>
      <c r="V882" s="110">
        <v>0</v>
      </c>
      <c r="W882" s="110">
        <v>0</v>
      </c>
    </row>
    <row r="883" spans="1:23" hidden="1">
      <c r="A883" s="110" t="str">
        <v>6770.TW</v>
      </c>
      <c r="B883" s="110">
        <v>-0.56000000000000005</v>
      </c>
      <c r="C883" s="110">
        <v>0.84399999999999997</v>
      </c>
      <c r="D883" s="110">
        <v>20.585937999999999</v>
      </c>
      <c r="E883" s="110">
        <v>-2.4E-2</v>
      </c>
      <c r="F883" s="110">
        <v>-1.6160000000000001E-2</v>
      </c>
      <c r="G883" s="110">
        <v>0.11096</v>
      </c>
      <c r="H883" s="110">
        <v>-0.1008</v>
      </c>
      <c r="I883" s="110">
        <v>0</v>
      </c>
      <c r="J883" s="110">
        <v>1.1601286</v>
      </c>
      <c r="K883" s="110">
        <v>10.625</v>
      </c>
      <c r="L883" s="110">
        <v>0</v>
      </c>
      <c r="M883" s="110">
        <v>0</v>
      </c>
      <c r="N883" s="110">
        <v>0</v>
      </c>
      <c r="O883" s="110">
        <v>0</v>
      </c>
      <c r="P883" s="110">
        <v>0</v>
      </c>
      <c r="Q883" s="110">
        <v>0</v>
      </c>
      <c r="R883" s="110">
        <v>0</v>
      </c>
      <c r="S883" s="110">
        <v>0</v>
      </c>
      <c r="T883" s="110">
        <v>0</v>
      </c>
      <c r="U883" s="110">
        <v>0</v>
      </c>
      <c r="V883" s="110">
        <v>0</v>
      </c>
      <c r="W883" s="110">
        <v>0</v>
      </c>
    </row>
    <row r="884" spans="1:23" hidden="1">
      <c r="A884" s="110" t="str">
        <v>6776.TW</v>
      </c>
      <c r="B884" s="110">
        <v>5.01</v>
      </c>
      <c r="C884" s="110">
        <v>0.13200000000000001</v>
      </c>
      <c r="D884" s="110">
        <v>11.456141000000001</v>
      </c>
      <c r="E884" s="110">
        <v>0.17623</v>
      </c>
      <c r="F884" s="110">
        <v>4.5319999999999999E-2</v>
      </c>
      <c r="G884" s="110">
        <v>6.7839999999999998E-2</v>
      </c>
      <c r="H884" s="110">
        <v>2.0599999000000001E-2</v>
      </c>
      <c r="I884" s="110">
        <v>13.033932</v>
      </c>
      <c r="J884" s="110">
        <v>2.4879036000000001</v>
      </c>
      <c r="K884" s="110">
        <v>279.34199999999998</v>
      </c>
      <c r="L884" s="110">
        <v>0</v>
      </c>
      <c r="M884" s="110">
        <v>0</v>
      </c>
      <c r="N884" s="110">
        <v>0</v>
      </c>
      <c r="O884" s="110">
        <v>0</v>
      </c>
      <c r="P884" s="110">
        <v>0</v>
      </c>
      <c r="Q884" s="110">
        <v>0</v>
      </c>
      <c r="R884" s="110">
        <v>0</v>
      </c>
      <c r="S884" s="110">
        <v>0</v>
      </c>
      <c r="T884" s="110">
        <v>0</v>
      </c>
      <c r="U884" s="110">
        <v>0</v>
      </c>
      <c r="V884" s="110">
        <v>0</v>
      </c>
      <c r="W884" s="110">
        <v>0</v>
      </c>
    </row>
    <row r="885" spans="1:23" hidden="1">
      <c r="A885" s="110" t="str">
        <v>6781.TW</v>
      </c>
      <c r="B885" s="110">
        <v>21.25</v>
      </c>
      <c r="C885" s="110">
        <v>2.2000000000000002</v>
      </c>
      <c r="D885" s="110">
        <v>17.672415000000001</v>
      </c>
      <c r="E885" s="110">
        <v>0.15356</v>
      </c>
      <c r="F885" s="110">
        <v>7.2109999999999994E-2</v>
      </c>
      <c r="G885" s="110">
        <v>0.37546003</v>
      </c>
      <c r="H885" s="110">
        <v>0.21454999999999999</v>
      </c>
      <c r="I885" s="110">
        <v>30.870588000000001</v>
      </c>
      <c r="J885" s="110">
        <v>4.3350115000000002</v>
      </c>
      <c r="K885" s="110">
        <v>117.44</v>
      </c>
      <c r="L885" s="110">
        <v>0</v>
      </c>
      <c r="M885" s="110">
        <v>0</v>
      </c>
      <c r="N885" s="110">
        <v>0</v>
      </c>
      <c r="O885" s="110">
        <v>0</v>
      </c>
      <c r="P885" s="110">
        <v>0</v>
      </c>
      <c r="Q885" s="110">
        <v>0</v>
      </c>
      <c r="R885" s="110">
        <v>0</v>
      </c>
      <c r="S885" s="110">
        <v>0</v>
      </c>
      <c r="T885" s="110">
        <v>0</v>
      </c>
      <c r="U885" s="110">
        <v>0</v>
      </c>
      <c r="V885" s="110">
        <v>0</v>
      </c>
      <c r="W885" s="110">
        <v>0</v>
      </c>
    </row>
    <row r="886" spans="1:23" hidden="1">
      <c r="A886" s="110" t="str">
        <v>6782.TW</v>
      </c>
      <c r="B886" s="110">
        <v>6.85</v>
      </c>
      <c r="C886" s="110">
        <v>0.54900000000000004</v>
      </c>
      <c r="D886" s="110">
        <v>17.265917000000002</v>
      </c>
      <c r="E886" s="110">
        <v>9.672E-2</v>
      </c>
      <c r="F886" s="110">
        <v>4.1439999999999998E-2</v>
      </c>
      <c r="G886" s="110">
        <v>0.35748999999999997</v>
      </c>
      <c r="H886" s="110">
        <v>0.13997999999999999</v>
      </c>
      <c r="I886" s="110">
        <v>33.649635000000004</v>
      </c>
      <c r="J886" s="110">
        <v>4.8976902999999998</v>
      </c>
      <c r="K886" s="110">
        <v>38.058</v>
      </c>
      <c r="L886" s="110">
        <v>0</v>
      </c>
      <c r="M886" s="110">
        <v>0</v>
      </c>
      <c r="N886" s="110">
        <v>0</v>
      </c>
      <c r="O886" s="110">
        <v>0</v>
      </c>
      <c r="P886" s="110">
        <v>0</v>
      </c>
      <c r="Q886" s="110">
        <v>0</v>
      </c>
      <c r="R886" s="110">
        <v>0</v>
      </c>
      <c r="S886" s="110">
        <v>0</v>
      </c>
      <c r="T886" s="110">
        <v>0</v>
      </c>
      <c r="U886" s="110">
        <v>0</v>
      </c>
      <c r="V886" s="110">
        <v>0</v>
      </c>
      <c r="W886" s="110">
        <v>0</v>
      </c>
    </row>
    <row r="887" spans="1:23" hidden="1">
      <c r="A887" s="110" t="str">
        <v>6789.TW</v>
      </c>
      <c r="B887" s="110">
        <v>1.45</v>
      </c>
      <c r="C887" s="110">
        <v>1.778</v>
      </c>
      <c r="D887" s="110">
        <v>29.685863000000001</v>
      </c>
      <c r="E887" s="110">
        <v>2.7279999999999999E-2</v>
      </c>
      <c r="F887" s="110">
        <v>9.6600000000000002E-3</v>
      </c>
      <c r="G887" s="110">
        <v>0.16219</v>
      </c>
      <c r="H887" s="110">
        <v>9.6569989999999994E-2</v>
      </c>
      <c r="I887" s="110">
        <v>195.51723999999999</v>
      </c>
      <c r="J887" s="110">
        <v>5.3787922999999997</v>
      </c>
      <c r="K887" s="110">
        <v>24.585000000000001</v>
      </c>
      <c r="L887" s="110">
        <v>0</v>
      </c>
      <c r="M887" s="110">
        <v>0</v>
      </c>
      <c r="N887" s="110">
        <v>0</v>
      </c>
      <c r="O887" s="110">
        <v>0</v>
      </c>
      <c r="P887" s="110">
        <v>0</v>
      </c>
      <c r="Q887" s="110">
        <v>0</v>
      </c>
      <c r="R887" s="110">
        <v>0</v>
      </c>
      <c r="S887" s="110">
        <v>0</v>
      </c>
      <c r="T887" s="110">
        <v>0</v>
      </c>
      <c r="U887" s="110">
        <v>0</v>
      </c>
      <c r="V887" s="110">
        <v>0</v>
      </c>
      <c r="W887" s="110">
        <v>0</v>
      </c>
    </row>
    <row r="888" spans="1:23" hidden="1">
      <c r="A888" s="110" t="str">
        <v>6790.TW</v>
      </c>
      <c r="B888" s="110">
        <v>2.87</v>
      </c>
      <c r="C888" s="110">
        <v>0.40200000000000002</v>
      </c>
      <c r="D888" s="110">
        <v>9.9619769999999992</v>
      </c>
      <c r="E888" s="110">
        <v>0.17587</v>
      </c>
      <c r="F888" s="110">
        <v>8.226E-2</v>
      </c>
      <c r="G888" s="110">
        <v>0.25557000000000002</v>
      </c>
      <c r="H888" s="110">
        <v>0.14019999999999999</v>
      </c>
      <c r="I888" s="110">
        <v>18.257840999999999</v>
      </c>
      <c r="J888" s="110">
        <v>2.4852970000000001</v>
      </c>
      <c r="K888" s="110">
        <v>38.426000000000002</v>
      </c>
      <c r="L888" s="110">
        <v>0</v>
      </c>
      <c r="M888" s="110">
        <v>0</v>
      </c>
      <c r="N888" s="110">
        <v>0</v>
      </c>
      <c r="O888" s="110">
        <v>0</v>
      </c>
      <c r="P888" s="110">
        <v>0</v>
      </c>
      <c r="Q888" s="110">
        <v>0</v>
      </c>
      <c r="R888" s="110">
        <v>0</v>
      </c>
      <c r="S888" s="110">
        <v>0</v>
      </c>
      <c r="T888" s="110">
        <v>0</v>
      </c>
      <c r="U888" s="110">
        <v>0</v>
      </c>
      <c r="V888" s="110">
        <v>0</v>
      </c>
      <c r="W888" s="110">
        <v>0</v>
      </c>
    </row>
    <row r="889" spans="1:23" hidden="1">
      <c r="A889" s="110" t="str">
        <v>6792.TW</v>
      </c>
      <c r="B889" s="110">
        <v>3.8</v>
      </c>
      <c r="C889" s="110">
        <v>0</v>
      </c>
      <c r="D889" s="110">
        <v>0</v>
      </c>
      <c r="E889" s="110">
        <v>0.11592</v>
      </c>
      <c r="F889" s="110">
        <v>5.3790003000000003E-2</v>
      </c>
      <c r="G889" s="110">
        <v>0.34620000000000001</v>
      </c>
      <c r="H889" s="110">
        <v>8.2710000000000006E-2</v>
      </c>
      <c r="I889" s="110">
        <v>21.447368999999998</v>
      </c>
      <c r="J889" s="110">
        <v>2.3841565</v>
      </c>
      <c r="K889" s="110">
        <v>29.390999999999998</v>
      </c>
      <c r="L889" s="110">
        <v>0</v>
      </c>
      <c r="M889" s="110">
        <v>0</v>
      </c>
      <c r="N889" s="110">
        <v>0</v>
      </c>
      <c r="O889" s="110">
        <v>0</v>
      </c>
      <c r="P889" s="110">
        <v>0</v>
      </c>
      <c r="Q889" s="110">
        <v>0</v>
      </c>
      <c r="R889" s="110">
        <v>0</v>
      </c>
      <c r="S889" s="110">
        <v>0</v>
      </c>
      <c r="T889" s="110">
        <v>0</v>
      </c>
      <c r="U889" s="110">
        <v>0</v>
      </c>
      <c r="V889" s="110">
        <v>0</v>
      </c>
      <c r="W889" s="110">
        <v>0</v>
      </c>
    </row>
    <row r="890" spans="1:23" hidden="1">
      <c r="A890" s="110" t="str">
        <v>6796.TW</v>
      </c>
      <c r="B890" s="110">
        <v>1.49</v>
      </c>
      <c r="C890" s="110">
        <v>0.39200000000000002</v>
      </c>
      <c r="D890" s="110">
        <v>0</v>
      </c>
      <c r="E890" s="110">
        <v>0.10281</v>
      </c>
      <c r="F890" s="110">
        <v>5.2659999999999998E-2</v>
      </c>
      <c r="G890" s="110">
        <v>0.57294999999999996</v>
      </c>
      <c r="H890" s="110">
        <v>0.19477</v>
      </c>
      <c r="I890" s="110">
        <v>54.093960000000003</v>
      </c>
      <c r="J890" s="110">
        <v>3.5173466000000002</v>
      </c>
      <c r="K890" s="110">
        <v>15.959</v>
      </c>
      <c r="L890" s="110">
        <v>0</v>
      </c>
      <c r="M890" s="110">
        <v>0</v>
      </c>
      <c r="N890" s="110">
        <v>0</v>
      </c>
      <c r="O890" s="110">
        <v>0</v>
      </c>
      <c r="P890" s="110">
        <v>0</v>
      </c>
      <c r="Q890" s="110">
        <v>0</v>
      </c>
      <c r="R890" s="110">
        <v>0</v>
      </c>
      <c r="S890" s="110">
        <v>0</v>
      </c>
      <c r="T890" s="110">
        <v>0</v>
      </c>
      <c r="U890" s="110">
        <v>0</v>
      </c>
      <c r="V890" s="110">
        <v>0</v>
      </c>
      <c r="W890" s="110">
        <v>0</v>
      </c>
    </row>
    <row r="891" spans="1:23" hidden="1">
      <c r="A891" s="110" t="str">
        <v>6799.TW</v>
      </c>
      <c r="B891" s="110">
        <v>5.21</v>
      </c>
      <c r="C891" s="110">
        <v>1.2370000000000001</v>
      </c>
      <c r="D891" s="110">
        <v>24.555734999999999</v>
      </c>
      <c r="E891" s="110">
        <v>0.17541999999999999</v>
      </c>
      <c r="F891" s="110">
        <v>9.7229995E-2</v>
      </c>
      <c r="G891" s="110">
        <v>0.45582</v>
      </c>
      <c r="H891" s="110">
        <v>0.1449</v>
      </c>
      <c r="I891" s="110">
        <v>29.174664</v>
      </c>
      <c r="J891" s="110">
        <v>4.7946499999999999</v>
      </c>
      <c r="K891" s="110">
        <v>25.349</v>
      </c>
      <c r="L891" s="110">
        <v>0</v>
      </c>
      <c r="M891" s="110">
        <v>0</v>
      </c>
      <c r="N891" s="110">
        <v>0</v>
      </c>
      <c r="O891" s="110">
        <v>0</v>
      </c>
      <c r="P891" s="110">
        <v>0</v>
      </c>
      <c r="Q891" s="110">
        <v>0</v>
      </c>
      <c r="R891" s="110">
        <v>0</v>
      </c>
      <c r="S891" s="110">
        <v>0</v>
      </c>
      <c r="T891" s="110">
        <v>0</v>
      </c>
      <c r="U891" s="110">
        <v>0</v>
      </c>
      <c r="V891" s="110">
        <v>0</v>
      </c>
      <c r="W891" s="110">
        <v>0</v>
      </c>
    </row>
    <row r="892" spans="1:23" hidden="1">
      <c r="A892" s="110" t="str">
        <v>6805.TW</v>
      </c>
      <c r="B892" s="110">
        <v>0</v>
      </c>
      <c r="C892" s="110">
        <v>0.4</v>
      </c>
      <c r="D892" s="110">
        <v>18.382352999999998</v>
      </c>
      <c r="E892" s="110">
        <v>0.17988999999999999</v>
      </c>
      <c r="F892" s="110">
        <v>7.5229994999999994E-2</v>
      </c>
      <c r="G892" s="110">
        <v>0.23349</v>
      </c>
      <c r="H892" s="110">
        <v>0.17499999999999999</v>
      </c>
      <c r="I892" s="110">
        <v>0</v>
      </c>
      <c r="J892" s="110">
        <v>0</v>
      </c>
      <c r="K892" s="110">
        <v>91.537999999999997</v>
      </c>
      <c r="L892" s="110">
        <v>0</v>
      </c>
      <c r="M892" s="110">
        <v>0</v>
      </c>
      <c r="N892" s="110">
        <v>0</v>
      </c>
      <c r="O892" s="110">
        <v>0</v>
      </c>
      <c r="P892" s="110">
        <v>0</v>
      </c>
      <c r="Q892" s="110">
        <v>0</v>
      </c>
      <c r="R892" s="110">
        <v>0</v>
      </c>
      <c r="S892" s="110">
        <v>0</v>
      </c>
      <c r="T892" s="110">
        <v>0</v>
      </c>
      <c r="U892" s="110">
        <v>0</v>
      </c>
      <c r="V892" s="110">
        <v>0</v>
      </c>
      <c r="W892" s="110">
        <v>0</v>
      </c>
    </row>
    <row r="893" spans="1:23" hidden="1">
      <c r="A893" s="110" t="str">
        <v>6806.TW</v>
      </c>
      <c r="B893" s="110">
        <v>3.1</v>
      </c>
      <c r="C893" s="110">
        <v>0</v>
      </c>
      <c r="D893" s="110">
        <v>16.415094</v>
      </c>
      <c r="E893" s="110">
        <v>5.5100000000000003E-2</v>
      </c>
      <c r="F893" s="110">
        <v>1.8769999999999998E-2</v>
      </c>
      <c r="G893" s="110">
        <v>0.10033</v>
      </c>
      <c r="H893" s="110">
        <v>2.5590000000000002E-2</v>
      </c>
      <c r="I893" s="110">
        <v>42.096775000000001</v>
      </c>
      <c r="J893" s="110">
        <v>2.3738925000000002</v>
      </c>
      <c r="K893" s="110">
        <v>56.19</v>
      </c>
      <c r="L893" s="110">
        <v>0</v>
      </c>
      <c r="M893" s="110">
        <v>0</v>
      </c>
      <c r="N893" s="110">
        <v>0</v>
      </c>
      <c r="O893" s="110">
        <v>0</v>
      </c>
      <c r="P893" s="110">
        <v>0</v>
      </c>
      <c r="Q893" s="110">
        <v>0</v>
      </c>
      <c r="R893" s="110">
        <v>0</v>
      </c>
      <c r="S893" s="110">
        <v>0</v>
      </c>
      <c r="T893" s="110">
        <v>0</v>
      </c>
      <c r="U893" s="110">
        <v>0</v>
      </c>
      <c r="V893" s="110">
        <v>0</v>
      </c>
      <c r="W893" s="110">
        <v>0</v>
      </c>
    </row>
    <row r="894" spans="1:23" hidden="1">
      <c r="A894" s="110" t="str">
        <v>6807.TW</v>
      </c>
      <c r="B894" s="110">
        <v>5.87</v>
      </c>
      <c r="C894" s="110">
        <v>0.41399999999999998</v>
      </c>
      <c r="D894" s="110">
        <v>0</v>
      </c>
      <c r="E894" s="110">
        <v>0.11654</v>
      </c>
      <c r="F894" s="110">
        <v>4.521E-2</v>
      </c>
      <c r="G894" s="110">
        <v>0.18339</v>
      </c>
      <c r="H894" s="110">
        <v>7.979E-2</v>
      </c>
      <c r="I894" s="110">
        <v>9.4889270000000003</v>
      </c>
      <c r="J894" s="110">
        <v>1.4287179999999999</v>
      </c>
      <c r="K894" s="110">
        <v>69.364999999999995</v>
      </c>
      <c r="L894" s="110">
        <v>0</v>
      </c>
      <c r="M894" s="110">
        <v>0</v>
      </c>
      <c r="N894" s="110">
        <v>0</v>
      </c>
      <c r="O894" s="110">
        <v>0</v>
      </c>
      <c r="P894" s="110">
        <v>0</v>
      </c>
      <c r="Q894" s="110">
        <v>0</v>
      </c>
      <c r="R894" s="110">
        <v>0</v>
      </c>
      <c r="S894" s="110">
        <v>0</v>
      </c>
      <c r="T894" s="110">
        <v>0</v>
      </c>
      <c r="U894" s="110">
        <v>0</v>
      </c>
      <c r="V894" s="110">
        <v>0</v>
      </c>
      <c r="W894" s="110">
        <v>0</v>
      </c>
    </row>
    <row r="895" spans="1:23" hidden="1">
      <c r="A895" s="110" t="str">
        <v>6830.TW</v>
      </c>
      <c r="B895" s="110">
        <v>4.59</v>
      </c>
      <c r="C895" s="110">
        <v>0</v>
      </c>
      <c r="D895" s="110">
        <v>16.370557999999999</v>
      </c>
      <c r="E895" s="110">
        <v>8.3330004999999999E-2</v>
      </c>
      <c r="F895" s="110">
        <v>4.5659999999999999E-2</v>
      </c>
      <c r="G895" s="110">
        <v>0.35403000000000001</v>
      </c>
      <c r="H895" s="110">
        <v>4.1220001999999999E-2</v>
      </c>
      <c r="I895" s="110">
        <v>28.104574</v>
      </c>
      <c r="J895" s="110">
        <v>2.4019214999999998</v>
      </c>
      <c r="K895" s="110">
        <v>40.509</v>
      </c>
      <c r="L895" s="110">
        <v>0</v>
      </c>
      <c r="M895" s="110">
        <v>0</v>
      </c>
      <c r="N895" s="110">
        <v>0</v>
      </c>
      <c r="O895" s="110">
        <v>0</v>
      </c>
      <c r="P895" s="110">
        <v>0</v>
      </c>
      <c r="Q895" s="110">
        <v>0</v>
      </c>
      <c r="R895" s="110">
        <v>0</v>
      </c>
      <c r="S895" s="110">
        <v>0</v>
      </c>
      <c r="T895" s="110">
        <v>0</v>
      </c>
      <c r="U895" s="110">
        <v>0</v>
      </c>
      <c r="V895" s="110">
        <v>0</v>
      </c>
      <c r="W895" s="110">
        <v>0</v>
      </c>
    </row>
    <row r="896" spans="1:23" hidden="1">
      <c r="A896" s="110" t="str">
        <v>6834.TW</v>
      </c>
      <c r="B896" s="110">
        <v>-0.64</v>
      </c>
      <c r="C896" s="110">
        <v>0</v>
      </c>
      <c r="D896" s="110">
        <v>0</v>
      </c>
      <c r="E896" s="110">
        <v>-3.7420000000000002E-2</v>
      </c>
      <c r="F896" s="110">
        <v>-4.0340000000000001E-2</v>
      </c>
      <c r="G896" s="110">
        <v>5.3429999999999998E-2</v>
      </c>
      <c r="H896" s="110">
        <v>-6.1179999999999998E-2</v>
      </c>
      <c r="I896" s="110">
        <v>0</v>
      </c>
      <c r="J896" s="110">
        <v>2.0312001999999998</v>
      </c>
      <c r="K896" s="110">
        <v>11.023</v>
      </c>
      <c r="L896" s="110">
        <v>0</v>
      </c>
      <c r="M896" s="110">
        <v>0</v>
      </c>
      <c r="N896" s="110">
        <v>0</v>
      </c>
      <c r="O896" s="110">
        <v>0</v>
      </c>
      <c r="P896" s="110">
        <v>0</v>
      </c>
      <c r="Q896" s="110">
        <v>0</v>
      </c>
      <c r="R896" s="110">
        <v>0</v>
      </c>
      <c r="S896" s="110">
        <v>0</v>
      </c>
      <c r="T896" s="110">
        <v>0</v>
      </c>
      <c r="U896" s="110">
        <v>0</v>
      </c>
      <c r="V896" s="110">
        <v>0</v>
      </c>
      <c r="W896" s="110">
        <v>0</v>
      </c>
    </row>
    <row r="897" spans="1:23" hidden="1">
      <c r="A897" s="110" t="str">
        <v>6835.TW</v>
      </c>
      <c r="B897" s="110">
        <v>3.95</v>
      </c>
      <c r="C897" s="110">
        <v>-0.246</v>
      </c>
      <c r="D897" s="110">
        <v>0</v>
      </c>
      <c r="E897" s="110">
        <v>0.14915999999999999</v>
      </c>
      <c r="F897" s="110">
        <v>5.7010001999999997E-2</v>
      </c>
      <c r="G897" s="110">
        <v>0.27071000000000001</v>
      </c>
      <c r="H897" s="110">
        <v>0.12767000000000001</v>
      </c>
      <c r="I897" s="110">
        <v>13.772152</v>
      </c>
      <c r="J897" s="110">
        <v>2.2112923000000002</v>
      </c>
      <c r="K897" s="110">
        <v>33.220999999999997</v>
      </c>
      <c r="L897" s="110">
        <v>0</v>
      </c>
      <c r="M897" s="110">
        <v>0</v>
      </c>
      <c r="N897" s="110">
        <v>0</v>
      </c>
      <c r="O897" s="110">
        <v>0</v>
      </c>
      <c r="P897" s="110">
        <v>0</v>
      </c>
      <c r="Q897" s="110">
        <v>0</v>
      </c>
      <c r="R897" s="110">
        <v>0</v>
      </c>
      <c r="S897" s="110">
        <v>0</v>
      </c>
      <c r="T897" s="110">
        <v>0</v>
      </c>
      <c r="U897" s="110">
        <v>0</v>
      </c>
      <c r="V897" s="110">
        <v>0</v>
      </c>
      <c r="W897" s="110">
        <v>0</v>
      </c>
    </row>
    <row r="898" spans="1:23" hidden="1">
      <c r="A898" s="110" t="str">
        <v>6861.TW</v>
      </c>
      <c r="B898" s="110">
        <v>2.56</v>
      </c>
      <c r="C898" s="110">
        <v>0.71499999999999997</v>
      </c>
      <c r="D898" s="110">
        <v>0</v>
      </c>
      <c r="E898" s="110">
        <v>0.11103</v>
      </c>
      <c r="F898" s="110">
        <v>9.1299999999999992E-3</v>
      </c>
      <c r="G898" s="110">
        <v>0.27361999999999997</v>
      </c>
      <c r="H898" s="110">
        <v>-3.4999999E-3</v>
      </c>
      <c r="I898" s="110">
        <v>28.476564</v>
      </c>
      <c r="J898" s="110">
        <v>2.2826903000000001</v>
      </c>
      <c r="K898" s="110">
        <v>47.170999999999999</v>
      </c>
      <c r="L898" s="110">
        <v>0</v>
      </c>
      <c r="M898" s="110">
        <v>0</v>
      </c>
      <c r="N898" s="110">
        <v>0</v>
      </c>
      <c r="O898" s="110">
        <v>0</v>
      </c>
      <c r="P898" s="110">
        <v>0</v>
      </c>
      <c r="Q898" s="110">
        <v>0</v>
      </c>
      <c r="R898" s="110">
        <v>0</v>
      </c>
      <c r="S898" s="110">
        <v>0</v>
      </c>
      <c r="T898" s="110">
        <v>0</v>
      </c>
      <c r="U898" s="110">
        <v>0</v>
      </c>
      <c r="V898" s="110">
        <v>0</v>
      </c>
      <c r="W898" s="110">
        <v>0</v>
      </c>
    </row>
    <row r="899" spans="1:23" hidden="1">
      <c r="A899" s="110" t="str">
        <v>6863.TW</v>
      </c>
      <c r="B899" s="110">
        <v>7.16</v>
      </c>
      <c r="C899" s="110">
        <v>0</v>
      </c>
      <c r="D899" s="110">
        <v>17.292645</v>
      </c>
      <c r="E899" s="110">
        <v>9.9820000000000006E-2</v>
      </c>
      <c r="F899" s="110">
        <v>4.7470002999999997E-2</v>
      </c>
      <c r="G899" s="110">
        <v>0.30909999999999999</v>
      </c>
      <c r="H899" s="110">
        <v>0.21666000999999999</v>
      </c>
      <c r="I899" s="110">
        <v>30.865922999999999</v>
      </c>
      <c r="J899" s="110">
        <v>2.9324346000000001</v>
      </c>
      <c r="K899" s="110">
        <v>40.351999999999997</v>
      </c>
      <c r="L899" s="110">
        <v>0</v>
      </c>
      <c r="M899" s="110">
        <v>0</v>
      </c>
      <c r="N899" s="110">
        <v>0</v>
      </c>
      <c r="O899" s="110">
        <v>0</v>
      </c>
      <c r="P899" s="110">
        <v>0</v>
      </c>
      <c r="Q899" s="110">
        <v>0</v>
      </c>
      <c r="R899" s="110">
        <v>0</v>
      </c>
      <c r="S899" s="110">
        <v>0</v>
      </c>
      <c r="T899" s="110">
        <v>0</v>
      </c>
      <c r="U899" s="110">
        <v>0</v>
      </c>
      <c r="V899" s="110">
        <v>0</v>
      </c>
      <c r="W899" s="110">
        <v>0</v>
      </c>
    </row>
    <row r="900" spans="1:23" hidden="1">
      <c r="A900" s="110" t="str">
        <v>6901.TW</v>
      </c>
      <c r="B900" s="110">
        <v>-5.07</v>
      </c>
      <c r="C900" s="110">
        <v>0</v>
      </c>
      <c r="D900" s="110">
        <v>0</v>
      </c>
      <c r="E900" s="110">
        <v>-0.21607000000000001</v>
      </c>
      <c r="F900" s="110">
        <v>-0.13397000000000001</v>
      </c>
      <c r="G900" s="110">
        <v>0</v>
      </c>
      <c r="H900" s="110">
        <v>0.84046995999999996</v>
      </c>
      <c r="I900" s="110">
        <v>0</v>
      </c>
      <c r="J900" s="110">
        <v>2.6232326000000001</v>
      </c>
      <c r="K900" s="110">
        <v>-3.1320000000000001</v>
      </c>
      <c r="L900" s="110">
        <v>0</v>
      </c>
      <c r="M900" s="110">
        <v>0</v>
      </c>
      <c r="N900" s="110">
        <v>0</v>
      </c>
      <c r="O900" s="110">
        <v>0</v>
      </c>
      <c r="P900" s="110">
        <v>0</v>
      </c>
      <c r="Q900" s="110">
        <v>0</v>
      </c>
      <c r="R900" s="110">
        <v>0</v>
      </c>
      <c r="S900" s="110">
        <v>0</v>
      </c>
      <c r="T900" s="110">
        <v>0</v>
      </c>
      <c r="U900" s="110">
        <v>0</v>
      </c>
      <c r="V900" s="110">
        <v>0</v>
      </c>
      <c r="W900" s="110">
        <v>0</v>
      </c>
    </row>
    <row r="901" spans="1:23" hidden="1">
      <c r="A901" s="110" t="str">
        <v>6906.TW</v>
      </c>
      <c r="B901" s="110">
        <v>0</v>
      </c>
      <c r="C901" s="110">
        <v>0</v>
      </c>
      <c r="D901" s="110">
        <v>0</v>
      </c>
      <c r="E901" s="110">
        <v>0.21214000999999999</v>
      </c>
      <c r="F901" s="110">
        <v>0.11276</v>
      </c>
      <c r="G901" s="110">
        <v>0.82184000000000001</v>
      </c>
      <c r="H901" s="110">
        <v>0.48618</v>
      </c>
      <c r="I901" s="110">
        <v>0</v>
      </c>
      <c r="J901" s="110">
        <v>0</v>
      </c>
      <c r="K901" s="110">
        <v>12.153</v>
      </c>
      <c r="L901" s="110">
        <v>0</v>
      </c>
      <c r="M901" s="110">
        <v>0</v>
      </c>
      <c r="N901" s="110">
        <v>0</v>
      </c>
      <c r="O901" s="110">
        <v>0</v>
      </c>
      <c r="P901" s="110">
        <v>0</v>
      </c>
      <c r="Q901" s="110">
        <v>0</v>
      </c>
      <c r="R901" s="110">
        <v>0</v>
      </c>
      <c r="S901" s="110">
        <v>0</v>
      </c>
      <c r="T901" s="110">
        <v>0</v>
      </c>
      <c r="U901" s="110">
        <v>0</v>
      </c>
      <c r="V901" s="110">
        <v>0</v>
      </c>
      <c r="W901" s="110">
        <v>0</v>
      </c>
    </row>
    <row r="902" spans="1:23" hidden="1">
      <c r="A902" s="110" t="str">
        <v>6914.TW</v>
      </c>
      <c r="B902" s="110">
        <v>0</v>
      </c>
      <c r="C902" s="110">
        <v>0</v>
      </c>
      <c r="D902" s="110">
        <v>0</v>
      </c>
      <c r="E902" s="110">
        <v>0.26277</v>
      </c>
      <c r="F902" s="110">
        <v>7.0910000000000001E-2</v>
      </c>
      <c r="G902" s="110">
        <v>0.24099001</v>
      </c>
      <c r="H902" s="110">
        <v>0.17183999999999999</v>
      </c>
      <c r="I902" s="110">
        <v>0</v>
      </c>
      <c r="J902" s="110">
        <v>0</v>
      </c>
      <c r="K902" s="110">
        <v>70.944000000000003</v>
      </c>
      <c r="L902" s="110">
        <v>0</v>
      </c>
      <c r="M902" s="110">
        <v>0</v>
      </c>
      <c r="N902" s="110">
        <v>0</v>
      </c>
      <c r="O902" s="110">
        <v>0</v>
      </c>
      <c r="P902" s="110">
        <v>0</v>
      </c>
      <c r="Q902" s="110">
        <v>0</v>
      </c>
      <c r="R902" s="110">
        <v>0</v>
      </c>
      <c r="S902" s="110">
        <v>0</v>
      </c>
      <c r="T902" s="110">
        <v>0</v>
      </c>
      <c r="U902" s="110">
        <v>0</v>
      </c>
      <c r="V902" s="110">
        <v>0</v>
      </c>
      <c r="W902" s="110">
        <v>0</v>
      </c>
    </row>
    <row r="903" spans="1:23" hidden="1">
      <c r="A903" s="110" t="str">
        <v>6916.TW</v>
      </c>
      <c r="B903" s="110">
        <v>0</v>
      </c>
      <c r="C903" s="110">
        <v>0</v>
      </c>
      <c r="D903" s="110">
        <v>0</v>
      </c>
      <c r="E903" s="110">
        <v>7.6409995999999994E-2</v>
      </c>
      <c r="F903" s="110">
        <v>3.3989999999999999E-2</v>
      </c>
      <c r="G903" s="110">
        <v>0.25864999999999999</v>
      </c>
      <c r="H903" s="110">
        <v>1.235E-2</v>
      </c>
      <c r="I903" s="110">
        <v>0</v>
      </c>
      <c r="J903" s="110">
        <v>0</v>
      </c>
      <c r="K903" s="110">
        <v>36.776000000000003</v>
      </c>
      <c r="L903" s="110">
        <v>0</v>
      </c>
      <c r="M903" s="110">
        <v>0</v>
      </c>
      <c r="N903" s="110">
        <v>0</v>
      </c>
      <c r="O903" s="110">
        <v>0</v>
      </c>
      <c r="P903" s="110">
        <v>0</v>
      </c>
      <c r="Q903" s="110">
        <v>0</v>
      </c>
      <c r="R903" s="110">
        <v>0</v>
      </c>
      <c r="S903" s="110">
        <v>0</v>
      </c>
      <c r="T903" s="110">
        <v>0</v>
      </c>
      <c r="U903" s="110">
        <v>0</v>
      </c>
      <c r="V903" s="110">
        <v>0</v>
      </c>
      <c r="W903" s="110">
        <v>0</v>
      </c>
    </row>
    <row r="904" spans="1:23" hidden="1">
      <c r="A904" s="110" t="str">
        <v>6928.TW</v>
      </c>
      <c r="B904" s="110">
        <v>0</v>
      </c>
      <c r="C904" s="110">
        <v>0</v>
      </c>
      <c r="D904" s="110">
        <v>0</v>
      </c>
      <c r="E904" s="110">
        <v>0</v>
      </c>
      <c r="F904" s="110">
        <v>0</v>
      </c>
      <c r="G904" s="110">
        <v>0.19683999999999999</v>
      </c>
      <c r="H904" s="110">
        <v>1.9480000000000001E-2</v>
      </c>
      <c r="I904" s="110">
        <v>0</v>
      </c>
      <c r="J904" s="110">
        <v>0</v>
      </c>
      <c r="K904" s="110">
        <v>51.779000000000003</v>
      </c>
      <c r="L904" s="110">
        <v>0</v>
      </c>
      <c r="M904" s="110">
        <v>0</v>
      </c>
      <c r="N904" s="110">
        <v>0</v>
      </c>
      <c r="O904" s="110">
        <v>0</v>
      </c>
      <c r="P904" s="110">
        <v>0</v>
      </c>
      <c r="Q904" s="110">
        <v>0</v>
      </c>
      <c r="R904" s="110">
        <v>0</v>
      </c>
      <c r="S904" s="110">
        <v>0</v>
      </c>
      <c r="T904" s="110">
        <v>0</v>
      </c>
      <c r="U904" s="110">
        <v>0</v>
      </c>
      <c r="V904" s="110">
        <v>0</v>
      </c>
      <c r="W904" s="110">
        <v>0</v>
      </c>
    </row>
    <row r="905" spans="1:23" hidden="1">
      <c r="A905" s="110" t="str">
        <v>6933.TW</v>
      </c>
      <c r="B905" s="110">
        <v>0</v>
      </c>
      <c r="C905" s="110">
        <v>0</v>
      </c>
      <c r="D905" s="110">
        <v>0</v>
      </c>
      <c r="E905" s="110">
        <v>0</v>
      </c>
      <c r="F905" s="110">
        <v>0</v>
      </c>
      <c r="G905" s="110">
        <v>0.16795999</v>
      </c>
      <c r="H905" s="110">
        <v>3.2719999999999999E-2</v>
      </c>
      <c r="I905" s="110">
        <v>0</v>
      </c>
      <c r="J905" s="110">
        <v>0</v>
      </c>
      <c r="K905" s="110">
        <v>170.55500000000001</v>
      </c>
      <c r="L905" s="110">
        <v>0</v>
      </c>
      <c r="M905" s="110">
        <v>0</v>
      </c>
      <c r="N905" s="110">
        <v>0</v>
      </c>
      <c r="O905" s="110">
        <v>0</v>
      </c>
      <c r="P905" s="110">
        <v>0</v>
      </c>
      <c r="Q905" s="110">
        <v>0</v>
      </c>
      <c r="R905" s="110">
        <v>0</v>
      </c>
      <c r="S905" s="110">
        <v>0</v>
      </c>
      <c r="T905" s="110">
        <v>0</v>
      </c>
      <c r="U905" s="110">
        <v>0</v>
      </c>
      <c r="V905" s="110">
        <v>0</v>
      </c>
      <c r="W905" s="110">
        <v>0</v>
      </c>
    </row>
    <row r="906" spans="1:23" hidden="1">
      <c r="A906" s="110" t="str">
        <v>6937.TW</v>
      </c>
      <c r="B906" s="110">
        <v>0</v>
      </c>
      <c r="C906" s="110">
        <v>0</v>
      </c>
      <c r="D906" s="110">
        <v>0</v>
      </c>
      <c r="E906" s="110">
        <v>0.14274999999999999</v>
      </c>
      <c r="F906" s="110">
        <v>0</v>
      </c>
      <c r="G906" s="110">
        <v>0.45250000000000001</v>
      </c>
      <c r="H906" s="110">
        <v>0.16558999999999999</v>
      </c>
      <c r="I906" s="110">
        <v>0</v>
      </c>
      <c r="J906" s="110">
        <v>0</v>
      </c>
      <c r="K906" s="110">
        <v>33.316000000000003</v>
      </c>
      <c r="L906" s="110">
        <v>0</v>
      </c>
      <c r="M906" s="110">
        <v>0</v>
      </c>
      <c r="N906" s="110">
        <v>0</v>
      </c>
      <c r="O906" s="110">
        <v>0</v>
      </c>
      <c r="P906" s="110">
        <v>0</v>
      </c>
      <c r="Q906" s="110">
        <v>0</v>
      </c>
      <c r="R906" s="110">
        <v>0</v>
      </c>
      <c r="S906" s="110">
        <v>0</v>
      </c>
      <c r="T906" s="110">
        <v>0</v>
      </c>
      <c r="U906" s="110">
        <v>0</v>
      </c>
      <c r="V906" s="110">
        <v>0</v>
      </c>
      <c r="W906" s="110">
        <v>0</v>
      </c>
    </row>
    <row r="907" spans="1:23" hidden="1">
      <c r="A907" s="110" t="str">
        <v>8011.TW</v>
      </c>
      <c r="B907" s="110">
        <v>0.1</v>
      </c>
      <c r="C907" s="110">
        <v>1.1299999999999999</v>
      </c>
      <c r="D907" s="110">
        <v>14.49367</v>
      </c>
      <c r="E907" s="110">
        <v>1.035E-2</v>
      </c>
      <c r="F907" s="110">
        <v>4.7000000000000002E-3</v>
      </c>
      <c r="G907" s="110">
        <v>0.15562001</v>
      </c>
      <c r="H907" s="110">
        <v>-1.729E-2</v>
      </c>
      <c r="I907" s="110">
        <v>229</v>
      </c>
      <c r="J907" s="110">
        <v>1.3153360000000001</v>
      </c>
      <c r="K907" s="110">
        <v>13.217000000000001</v>
      </c>
      <c r="L907" s="110">
        <v>0</v>
      </c>
      <c r="M907" s="110">
        <v>0</v>
      </c>
      <c r="N907" s="110">
        <v>0</v>
      </c>
      <c r="O907" s="110">
        <v>0</v>
      </c>
      <c r="P907" s="110">
        <v>0</v>
      </c>
      <c r="Q907" s="110">
        <v>0</v>
      </c>
      <c r="R907" s="110">
        <v>0</v>
      </c>
      <c r="S907" s="110">
        <v>0</v>
      </c>
      <c r="T907" s="110">
        <v>0</v>
      </c>
      <c r="U907" s="110">
        <v>0</v>
      </c>
      <c r="V907" s="110">
        <v>0</v>
      </c>
      <c r="W907" s="110">
        <v>0</v>
      </c>
    </row>
    <row r="908" spans="1:23" hidden="1">
      <c r="A908" s="110" t="str">
        <v>8016.TW</v>
      </c>
      <c r="B908" s="110">
        <v>14.88</v>
      </c>
      <c r="C908" s="110">
        <v>0.71799999999999997</v>
      </c>
      <c r="D908" s="110">
        <v>6.1669390000000002</v>
      </c>
      <c r="E908" s="110">
        <v>0.16461000000000001</v>
      </c>
      <c r="F908" s="110">
        <v>7.9149999999999998E-2</v>
      </c>
      <c r="G908" s="110">
        <v>0.34166999999999997</v>
      </c>
      <c r="H908" s="110">
        <v>0.15115000000000001</v>
      </c>
      <c r="I908" s="110">
        <v>17.775537</v>
      </c>
      <c r="J908" s="110">
        <v>2.8754374999999999</v>
      </c>
      <c r="K908" s="110">
        <v>139.523</v>
      </c>
      <c r="L908" s="110">
        <v>0</v>
      </c>
      <c r="M908" s="110">
        <v>0</v>
      </c>
      <c r="N908" s="110">
        <v>0</v>
      </c>
      <c r="O908" s="110">
        <v>0</v>
      </c>
      <c r="P908" s="110">
        <v>0</v>
      </c>
      <c r="Q908" s="110">
        <v>0</v>
      </c>
      <c r="R908" s="110">
        <v>0</v>
      </c>
      <c r="S908" s="110">
        <v>0</v>
      </c>
      <c r="T908" s="110">
        <v>0</v>
      </c>
      <c r="U908" s="110">
        <v>0</v>
      </c>
      <c r="V908" s="110">
        <v>0</v>
      </c>
      <c r="W908" s="110">
        <v>0</v>
      </c>
    </row>
    <row r="909" spans="1:23" hidden="1">
      <c r="A909" s="110" t="str">
        <v>8021.TW</v>
      </c>
      <c r="B909" s="110">
        <v>-0.21</v>
      </c>
      <c r="C909" s="110">
        <v>0</v>
      </c>
      <c r="D909" s="110">
        <v>18.579882000000001</v>
      </c>
      <c r="E909" s="110">
        <v>-7.8399999999999997E-3</v>
      </c>
      <c r="F909" s="110">
        <v>7.6899999999999998E-3</v>
      </c>
      <c r="G909" s="110">
        <v>0.22754999000000001</v>
      </c>
      <c r="H909" s="110">
        <v>1.959E-2</v>
      </c>
      <c r="I909" s="110">
        <v>0</v>
      </c>
      <c r="J909" s="110">
        <v>1.0177951999999999</v>
      </c>
      <c r="K909" s="110">
        <v>20.359000000000002</v>
      </c>
      <c r="L909" s="110">
        <v>0</v>
      </c>
      <c r="M909" s="110">
        <v>0</v>
      </c>
      <c r="N909" s="110">
        <v>0</v>
      </c>
      <c r="O909" s="110">
        <v>0</v>
      </c>
      <c r="P909" s="110">
        <v>0</v>
      </c>
      <c r="Q909" s="110">
        <v>0</v>
      </c>
      <c r="R909" s="110">
        <v>0</v>
      </c>
      <c r="S909" s="110">
        <v>0</v>
      </c>
      <c r="T909" s="110">
        <v>0</v>
      </c>
      <c r="U909" s="110">
        <v>0</v>
      </c>
      <c r="V909" s="110">
        <v>0</v>
      </c>
      <c r="W909" s="110">
        <v>0</v>
      </c>
    </row>
    <row r="910" spans="1:23" hidden="1">
      <c r="A910" s="110" t="str">
        <v>8028.TW</v>
      </c>
      <c r="B910" s="110">
        <v>2</v>
      </c>
      <c r="C910" s="110">
        <v>0</v>
      </c>
      <c r="D910" s="110">
        <v>32.657004999999998</v>
      </c>
      <c r="E910" s="110">
        <v>8.8889999999999997E-2</v>
      </c>
      <c r="F910" s="110">
        <v>1.4019999999999999E-2</v>
      </c>
      <c r="G910" s="110">
        <v>0.21582999999999999</v>
      </c>
      <c r="H910" s="110">
        <v>5.2470002000000002E-2</v>
      </c>
      <c r="I910" s="110">
        <v>33.799999999999997</v>
      </c>
      <c r="J910" s="110">
        <v>2.9586834999999998</v>
      </c>
      <c r="K910" s="110">
        <v>20.065000000000001</v>
      </c>
      <c r="L910" s="110">
        <v>0</v>
      </c>
      <c r="M910" s="110">
        <v>0</v>
      </c>
      <c r="N910" s="110">
        <v>0</v>
      </c>
      <c r="O910" s="110">
        <v>0</v>
      </c>
      <c r="P910" s="110">
        <v>0</v>
      </c>
      <c r="Q910" s="110">
        <v>0</v>
      </c>
      <c r="R910" s="110">
        <v>0</v>
      </c>
      <c r="S910" s="110">
        <v>0</v>
      </c>
      <c r="T910" s="110">
        <v>0</v>
      </c>
      <c r="U910" s="110">
        <v>0</v>
      </c>
      <c r="V910" s="110">
        <v>0</v>
      </c>
      <c r="W910" s="110">
        <v>0</v>
      </c>
    </row>
    <row r="911" spans="1:23" hidden="1">
      <c r="A911" s="110" t="str">
        <v>8033.TW</v>
      </c>
      <c r="B911" s="110">
        <v>0.09</v>
      </c>
      <c r="C911" s="110">
        <v>1.1220000000000001</v>
      </c>
      <c r="D911" s="110">
        <v>0</v>
      </c>
      <c r="E911" s="110">
        <v>-2.0029999999999999E-2</v>
      </c>
      <c r="F911" s="110">
        <v>-1.8360000000000001E-2</v>
      </c>
      <c r="G911" s="110">
        <v>0.39690999999999999</v>
      </c>
      <c r="H911" s="110">
        <v>-3.968E-2</v>
      </c>
      <c r="I911" s="110">
        <v>829.99994000000004</v>
      </c>
      <c r="J911" s="110">
        <v>8.9034560000000003</v>
      </c>
      <c r="K911" s="110">
        <v>7.0279999999999996</v>
      </c>
      <c r="L911" s="110">
        <v>0</v>
      </c>
      <c r="M911" s="110">
        <v>0</v>
      </c>
      <c r="N911" s="110">
        <v>0</v>
      </c>
      <c r="O911" s="110">
        <v>0</v>
      </c>
      <c r="P911" s="110">
        <v>0</v>
      </c>
      <c r="Q911" s="110">
        <v>0</v>
      </c>
      <c r="R911" s="110">
        <v>0</v>
      </c>
      <c r="S911" s="110">
        <v>0</v>
      </c>
      <c r="T911" s="110">
        <v>0</v>
      </c>
      <c r="U911" s="110">
        <v>0</v>
      </c>
      <c r="V911" s="110">
        <v>0</v>
      </c>
      <c r="W911" s="110">
        <v>0</v>
      </c>
    </row>
    <row r="912" spans="1:23" hidden="1">
      <c r="A912" s="110" t="str">
        <v>8039.TW</v>
      </c>
      <c r="B912" s="110">
        <v>2.4900000000000002</v>
      </c>
      <c r="C912" s="110">
        <v>0.441</v>
      </c>
      <c r="D912" s="110">
        <v>18.842106000000001</v>
      </c>
      <c r="E912" s="110">
        <v>6.9379999999999997E-2</v>
      </c>
      <c r="F912" s="110">
        <v>3.0450001000000001E-2</v>
      </c>
      <c r="G912" s="110">
        <v>0.23200999999999999</v>
      </c>
      <c r="H912" s="110">
        <v>4.7829999999999998E-2</v>
      </c>
      <c r="I912" s="110">
        <v>21.566265000000001</v>
      </c>
      <c r="J912" s="110">
        <v>1.405281</v>
      </c>
      <c r="K912" s="110">
        <v>41.704000000000001</v>
      </c>
      <c r="L912" s="110">
        <v>0</v>
      </c>
      <c r="M912" s="110">
        <v>0</v>
      </c>
      <c r="N912" s="110">
        <v>0</v>
      </c>
      <c r="O912" s="110">
        <v>0</v>
      </c>
      <c r="P912" s="110">
        <v>0</v>
      </c>
      <c r="Q912" s="110">
        <v>0</v>
      </c>
      <c r="R912" s="110">
        <v>0</v>
      </c>
      <c r="S912" s="110">
        <v>0</v>
      </c>
      <c r="T912" s="110">
        <v>0</v>
      </c>
      <c r="U912" s="110">
        <v>0</v>
      </c>
      <c r="V912" s="110">
        <v>0</v>
      </c>
      <c r="W912" s="110">
        <v>0</v>
      </c>
    </row>
    <row r="913" spans="1:23" hidden="1">
      <c r="A913" s="110" t="str">
        <v>8046.TW</v>
      </c>
      <c r="B913" s="110">
        <v>5.16</v>
      </c>
      <c r="C913" s="110">
        <v>1.52</v>
      </c>
      <c r="D913" s="110">
        <v>17.611158</v>
      </c>
      <c r="E913" s="110">
        <v>7.4679999999999996E-2</v>
      </c>
      <c r="F913" s="110">
        <v>1.915E-2</v>
      </c>
      <c r="G913" s="110">
        <v>0.11093</v>
      </c>
      <c r="H913" s="110">
        <v>-0.111820005</v>
      </c>
      <c r="I913" s="110">
        <v>39.147289999999998</v>
      </c>
      <c r="J913" s="110">
        <v>2.9065585</v>
      </c>
      <c r="K913" s="110">
        <v>56.908999999999999</v>
      </c>
      <c r="L913" s="110">
        <v>0</v>
      </c>
      <c r="M913" s="110">
        <v>0</v>
      </c>
      <c r="N913" s="110">
        <v>0</v>
      </c>
      <c r="O913" s="110">
        <v>0</v>
      </c>
      <c r="P913" s="110">
        <v>0</v>
      </c>
      <c r="Q913" s="110">
        <v>0</v>
      </c>
      <c r="R913" s="110">
        <v>0</v>
      </c>
      <c r="S913" s="110">
        <v>0</v>
      </c>
      <c r="T913" s="110">
        <v>0</v>
      </c>
      <c r="U913" s="110">
        <v>0</v>
      </c>
      <c r="V913" s="110">
        <v>0</v>
      </c>
      <c r="W913" s="110">
        <v>0</v>
      </c>
    </row>
    <row r="914" spans="1:23" hidden="1">
      <c r="A914" s="110" t="str">
        <v>8070.TW</v>
      </c>
      <c r="B914" s="110">
        <v>2.27</v>
      </c>
      <c r="C914" s="110">
        <v>0</v>
      </c>
      <c r="D914" s="110">
        <v>3.7105071999999999</v>
      </c>
      <c r="E914" s="110">
        <v>0.12787999999999999</v>
      </c>
      <c r="F914" s="110">
        <v>2.7709998E-2</v>
      </c>
      <c r="G914" s="110">
        <v>0.18451998999999999</v>
      </c>
      <c r="H914" s="110">
        <v>9.6390000000000003E-2</v>
      </c>
      <c r="I914" s="110">
        <v>22.246696</v>
      </c>
      <c r="J914" s="110">
        <v>2.0787024000000001</v>
      </c>
      <c r="K914" s="110">
        <v>24.442</v>
      </c>
      <c r="L914" s="110">
        <v>0</v>
      </c>
      <c r="M914" s="110">
        <v>0</v>
      </c>
      <c r="N914" s="110">
        <v>0</v>
      </c>
      <c r="O914" s="110">
        <v>0</v>
      </c>
      <c r="P914" s="110">
        <v>0</v>
      </c>
      <c r="Q914" s="110">
        <v>0</v>
      </c>
      <c r="R914" s="110">
        <v>0</v>
      </c>
      <c r="S914" s="110">
        <v>0</v>
      </c>
      <c r="T914" s="110">
        <v>0</v>
      </c>
      <c r="U914" s="110">
        <v>0</v>
      </c>
      <c r="V914" s="110">
        <v>0</v>
      </c>
      <c r="W914" s="110">
        <v>0</v>
      </c>
    </row>
    <row r="915" spans="1:23" hidden="1">
      <c r="A915" s="110" t="str">
        <v>8072.TW</v>
      </c>
      <c r="B915" s="110">
        <v>0.97</v>
      </c>
      <c r="C915" s="110">
        <v>0</v>
      </c>
      <c r="D915" s="110">
        <v>0</v>
      </c>
      <c r="E915" s="110">
        <v>3.8550000000000001E-2</v>
      </c>
      <c r="F915" s="110">
        <v>2.5799998999999998E-3</v>
      </c>
      <c r="G915" s="110">
        <v>0.17817</v>
      </c>
      <c r="H915" s="110">
        <v>2.2200000999999998E-3</v>
      </c>
      <c r="I915" s="110">
        <v>29.896906000000001</v>
      </c>
      <c r="J915" s="110">
        <v>1.0479149999999999</v>
      </c>
      <c r="K915" s="110">
        <v>14.153</v>
      </c>
      <c r="L915" s="110">
        <v>0</v>
      </c>
      <c r="M915" s="110">
        <v>0</v>
      </c>
      <c r="N915" s="110">
        <v>0</v>
      </c>
      <c r="O915" s="110">
        <v>0</v>
      </c>
      <c r="P915" s="110">
        <v>0</v>
      </c>
      <c r="Q915" s="110">
        <v>0</v>
      </c>
      <c r="R915" s="110">
        <v>0</v>
      </c>
      <c r="S915" s="110">
        <v>0</v>
      </c>
      <c r="T915" s="110">
        <v>0</v>
      </c>
      <c r="U915" s="110">
        <v>0</v>
      </c>
      <c r="V915" s="110">
        <v>0</v>
      </c>
      <c r="W915" s="110">
        <v>0</v>
      </c>
    </row>
    <row r="916" spans="1:23" hidden="1">
      <c r="A916" s="110" t="str">
        <v>8081.TW</v>
      </c>
      <c r="B916" s="110">
        <v>18.75</v>
      </c>
      <c r="C916" s="110">
        <v>0.63200000000000001</v>
      </c>
      <c r="D916" s="110">
        <v>16.59751</v>
      </c>
      <c r="E916" s="110">
        <v>0.18995000000000001</v>
      </c>
      <c r="F916" s="110">
        <v>0.10094</v>
      </c>
      <c r="G916" s="110">
        <v>0.40422999999999998</v>
      </c>
      <c r="H916" s="110">
        <v>0.21027999999999999</v>
      </c>
      <c r="I916" s="110">
        <v>17.066668</v>
      </c>
      <c r="J916" s="110">
        <v>3.7649271</v>
      </c>
      <c r="K916" s="110">
        <v>92.278000000000006</v>
      </c>
      <c r="L916" s="110">
        <v>0</v>
      </c>
      <c r="M916" s="110">
        <v>0</v>
      </c>
      <c r="N916" s="110">
        <v>0</v>
      </c>
      <c r="O916" s="110">
        <v>0</v>
      </c>
      <c r="P916" s="110">
        <v>0</v>
      </c>
      <c r="Q916" s="110">
        <v>0</v>
      </c>
      <c r="R916" s="110">
        <v>0</v>
      </c>
      <c r="S916" s="110">
        <v>0</v>
      </c>
      <c r="T916" s="110">
        <v>0</v>
      </c>
      <c r="U916" s="110">
        <v>0</v>
      </c>
      <c r="V916" s="110">
        <v>0</v>
      </c>
      <c r="W916" s="110">
        <v>0</v>
      </c>
    </row>
    <row r="917" spans="1:23" hidden="1">
      <c r="A917" s="110" t="str">
        <v>8101.TW</v>
      </c>
      <c r="B917" s="110">
        <v>-2.61</v>
      </c>
      <c r="C917" s="110">
        <v>0.90500000000000003</v>
      </c>
      <c r="D917" s="110">
        <v>3.5106381999999998</v>
      </c>
      <c r="E917" s="110">
        <v>-1.0420100000000001</v>
      </c>
      <c r="F917" s="110">
        <v>-0.16788</v>
      </c>
      <c r="G917" s="110">
        <v>6.5700000000000003E-3</v>
      </c>
      <c r="H917" s="110">
        <v>-0.59784999999999999</v>
      </c>
      <c r="I917" s="110">
        <v>0</v>
      </c>
      <c r="J917" s="110">
        <v>2.6484749999999999</v>
      </c>
      <c r="K917" s="110">
        <v>2.306</v>
      </c>
      <c r="L917" s="110">
        <v>0</v>
      </c>
      <c r="M917" s="110">
        <v>0</v>
      </c>
      <c r="N917" s="110">
        <v>0</v>
      </c>
      <c r="O917" s="110">
        <v>0</v>
      </c>
      <c r="P917" s="110">
        <v>0</v>
      </c>
      <c r="Q917" s="110">
        <v>0</v>
      </c>
      <c r="R917" s="110">
        <v>0</v>
      </c>
      <c r="S917" s="110">
        <v>0</v>
      </c>
      <c r="T917" s="110">
        <v>0</v>
      </c>
      <c r="U917" s="110">
        <v>0</v>
      </c>
      <c r="V917" s="110">
        <v>0</v>
      </c>
      <c r="W917" s="110">
        <v>0</v>
      </c>
    </row>
    <row r="918" spans="1:23" hidden="1">
      <c r="A918" s="110" t="str">
        <v>8103.TW</v>
      </c>
      <c r="B918" s="110">
        <v>3.05</v>
      </c>
      <c r="C918" s="110">
        <v>0.98399999999999999</v>
      </c>
      <c r="D918" s="110">
        <v>9.4879519999999999</v>
      </c>
      <c r="E918" s="110">
        <v>7.0059999999999997E-2</v>
      </c>
      <c r="F918" s="110">
        <v>3.6609999999999997E-2</v>
      </c>
      <c r="G918" s="110">
        <v>0.34077000000000002</v>
      </c>
      <c r="H918" s="110">
        <v>0.104399994</v>
      </c>
      <c r="I918" s="110">
        <v>15.491803000000001</v>
      </c>
      <c r="J918" s="110">
        <v>1.2130936000000001</v>
      </c>
      <c r="K918" s="110">
        <v>37.472999999999999</v>
      </c>
      <c r="L918" s="110">
        <v>0</v>
      </c>
      <c r="M918" s="110">
        <v>0</v>
      </c>
      <c r="N918" s="110">
        <v>0</v>
      </c>
      <c r="O918" s="110">
        <v>0</v>
      </c>
      <c r="P918" s="110">
        <v>0</v>
      </c>
      <c r="Q918" s="110">
        <v>0</v>
      </c>
      <c r="R918" s="110">
        <v>0</v>
      </c>
      <c r="S918" s="110">
        <v>0</v>
      </c>
      <c r="T918" s="110">
        <v>0</v>
      </c>
      <c r="U918" s="110">
        <v>0</v>
      </c>
      <c r="V918" s="110">
        <v>0</v>
      </c>
      <c r="W918" s="110">
        <v>0</v>
      </c>
    </row>
    <row r="919" spans="1:23" hidden="1">
      <c r="A919" s="110" t="str">
        <v>8104.TW</v>
      </c>
      <c r="B919" s="110">
        <v>-3.13</v>
      </c>
      <c r="C919" s="110">
        <v>1.113</v>
      </c>
      <c r="D919" s="110">
        <v>44.629629999999999</v>
      </c>
      <c r="E919" s="110">
        <v>-9.1300000000000006E-2</v>
      </c>
      <c r="F919" s="110">
        <v>-7.3400004999999999E-3</v>
      </c>
      <c r="G919" s="110">
        <v>0.11783</v>
      </c>
      <c r="H919" s="110">
        <v>-4.2079999999999999E-2</v>
      </c>
      <c r="I919" s="110">
        <v>0</v>
      </c>
      <c r="J919" s="110">
        <v>1.4223882999999999</v>
      </c>
      <c r="K919" s="110">
        <v>36.417000000000002</v>
      </c>
      <c r="L919" s="110">
        <v>0</v>
      </c>
      <c r="M919" s="110">
        <v>0</v>
      </c>
      <c r="N919" s="110">
        <v>0</v>
      </c>
      <c r="O919" s="110">
        <v>0</v>
      </c>
      <c r="P919" s="110">
        <v>0</v>
      </c>
      <c r="Q919" s="110">
        <v>0</v>
      </c>
      <c r="R919" s="110">
        <v>0</v>
      </c>
      <c r="S919" s="110">
        <v>0</v>
      </c>
      <c r="T919" s="110">
        <v>0</v>
      </c>
      <c r="U919" s="110">
        <v>0</v>
      </c>
      <c r="V919" s="110">
        <v>0</v>
      </c>
      <c r="W919" s="110">
        <v>0</v>
      </c>
    </row>
    <row r="920" spans="1:23" hidden="1">
      <c r="A920" s="110" t="str">
        <v>8105.TW</v>
      </c>
      <c r="B920" s="110">
        <v>0.56000000000000005</v>
      </c>
      <c r="C920" s="110">
        <v>0</v>
      </c>
      <c r="D920" s="110">
        <v>23.947368999999998</v>
      </c>
      <c r="E920" s="110">
        <v>3.1530000000000002E-2</v>
      </c>
      <c r="F920" s="110">
        <v>4.5000002000000002E-4</v>
      </c>
      <c r="G920" s="110">
        <v>8.2919999999999994E-2</v>
      </c>
      <c r="H920" s="110">
        <v>-3.3869999999999997E-2</v>
      </c>
      <c r="I920" s="110">
        <v>24.375</v>
      </c>
      <c r="J920" s="110">
        <v>0.75535386999999998</v>
      </c>
      <c r="K920" s="110">
        <v>19.826000000000001</v>
      </c>
      <c r="L920" s="110">
        <v>0</v>
      </c>
      <c r="M920" s="110">
        <v>0</v>
      </c>
      <c r="N920" s="110">
        <v>0</v>
      </c>
      <c r="O920" s="110">
        <v>0</v>
      </c>
      <c r="P920" s="110">
        <v>0</v>
      </c>
      <c r="Q920" s="110">
        <v>0</v>
      </c>
      <c r="R920" s="110">
        <v>0</v>
      </c>
      <c r="S920" s="110">
        <v>0</v>
      </c>
      <c r="T920" s="110">
        <v>0</v>
      </c>
      <c r="U920" s="110">
        <v>0</v>
      </c>
      <c r="V920" s="110">
        <v>0</v>
      </c>
      <c r="W920" s="110">
        <v>0</v>
      </c>
    </row>
    <row r="921" spans="1:23" hidden="1">
      <c r="A921" s="110" t="str">
        <v>8110.TW</v>
      </c>
      <c r="B921" s="110">
        <v>0.22</v>
      </c>
      <c r="C921" s="110">
        <v>1.002</v>
      </c>
      <c r="D921" s="110">
        <v>0</v>
      </c>
      <c r="E921" s="110">
        <v>-1.0800000000000001E-2</v>
      </c>
      <c r="F921" s="110">
        <v>-8.6900004999999995E-3</v>
      </c>
      <c r="G921" s="110">
        <v>1.8149999999999999E-2</v>
      </c>
      <c r="H921" s="110">
        <v>3.3660000000000002E-2</v>
      </c>
      <c r="I921" s="110">
        <v>90.454543999999999</v>
      </c>
      <c r="J921" s="110">
        <v>0.97429619999999995</v>
      </c>
      <c r="K921" s="110">
        <v>14.099</v>
      </c>
      <c r="L921" s="110">
        <v>0</v>
      </c>
      <c r="M921" s="110">
        <v>0</v>
      </c>
      <c r="N921" s="110">
        <v>0</v>
      </c>
      <c r="O921" s="110">
        <v>0</v>
      </c>
      <c r="P921" s="110">
        <v>0</v>
      </c>
      <c r="Q921" s="110">
        <v>0</v>
      </c>
      <c r="R921" s="110">
        <v>0</v>
      </c>
      <c r="S921" s="110">
        <v>0</v>
      </c>
      <c r="T921" s="110">
        <v>0</v>
      </c>
      <c r="U921" s="110">
        <v>0</v>
      </c>
      <c r="V921" s="110">
        <v>0</v>
      </c>
      <c r="W921" s="110">
        <v>0</v>
      </c>
    </row>
    <row r="922" spans="1:23" hidden="1">
      <c r="A922" s="110" t="str">
        <v>8112.TW</v>
      </c>
      <c r="B922" s="110">
        <v>5.03</v>
      </c>
      <c r="C922" s="110">
        <v>0</v>
      </c>
      <c r="D922" s="110">
        <v>15.957445999999999</v>
      </c>
      <c r="E922" s="110">
        <v>0.18421000000000001</v>
      </c>
      <c r="F922" s="110">
        <v>5.9889999999999999E-2</v>
      </c>
      <c r="G922" s="110">
        <v>4.0829999999999998E-2</v>
      </c>
      <c r="H922" s="110">
        <v>2.2969997999999998E-2</v>
      </c>
      <c r="I922" s="110">
        <v>16.401589999999999</v>
      </c>
      <c r="J922" s="110">
        <v>2.9669854999999998</v>
      </c>
      <c r="K922" s="110">
        <v>405.45699999999999</v>
      </c>
      <c r="L922" s="110">
        <v>0</v>
      </c>
      <c r="M922" s="110">
        <v>0</v>
      </c>
      <c r="N922" s="110">
        <v>0</v>
      </c>
      <c r="O922" s="110">
        <v>0</v>
      </c>
      <c r="P922" s="110">
        <v>0</v>
      </c>
      <c r="Q922" s="110">
        <v>0</v>
      </c>
      <c r="R922" s="110">
        <v>0</v>
      </c>
      <c r="S922" s="110">
        <v>0</v>
      </c>
      <c r="T922" s="110">
        <v>0</v>
      </c>
      <c r="U922" s="110">
        <v>0</v>
      </c>
      <c r="V922" s="110">
        <v>0</v>
      </c>
      <c r="W922" s="110">
        <v>0</v>
      </c>
    </row>
    <row r="923" spans="1:23" hidden="1">
      <c r="A923" s="110" t="str">
        <v>8114.TW</v>
      </c>
      <c r="B923" s="110">
        <v>5.54</v>
      </c>
      <c r="C923" s="110">
        <v>0.60799999999999998</v>
      </c>
      <c r="D923" s="110">
        <v>13.058942999999999</v>
      </c>
      <c r="E923" s="110">
        <v>0.11505</v>
      </c>
      <c r="F923" s="110">
        <v>4.6329996999999998E-2</v>
      </c>
      <c r="G923" s="110">
        <v>0.38112997999999998</v>
      </c>
      <c r="H923" s="110">
        <v>7.4209999999999998E-2</v>
      </c>
      <c r="I923" s="110">
        <v>23.194946000000002</v>
      </c>
      <c r="J923" s="110">
        <v>2.6860928999999998</v>
      </c>
      <c r="K923" s="110">
        <v>130.57300000000001</v>
      </c>
      <c r="L923" s="110">
        <v>0</v>
      </c>
      <c r="M923" s="110">
        <v>0</v>
      </c>
      <c r="N923" s="110">
        <v>0</v>
      </c>
      <c r="O923" s="110">
        <v>0</v>
      </c>
      <c r="P923" s="110">
        <v>0</v>
      </c>
      <c r="Q923" s="110">
        <v>0</v>
      </c>
      <c r="R923" s="110">
        <v>0</v>
      </c>
      <c r="S923" s="110">
        <v>0</v>
      </c>
      <c r="T923" s="110">
        <v>0</v>
      </c>
      <c r="U923" s="110">
        <v>0</v>
      </c>
      <c r="V923" s="110">
        <v>0</v>
      </c>
      <c r="W923" s="110">
        <v>0</v>
      </c>
    </row>
    <row r="924" spans="1:23" hidden="1">
      <c r="A924" s="110" t="str">
        <v>8131.TW</v>
      </c>
      <c r="B924" s="110">
        <v>1.47</v>
      </c>
      <c r="C924" s="110">
        <v>0.36299999999999999</v>
      </c>
      <c r="D924" s="110">
        <v>0</v>
      </c>
      <c r="E924" s="110">
        <v>4.3249999999999997E-2</v>
      </c>
      <c r="F924" s="110">
        <v>1.5039999E-2</v>
      </c>
      <c r="G924" s="110">
        <v>7.8829999999999997E-2</v>
      </c>
      <c r="H924" s="110">
        <v>3.2210000000000003E-2</v>
      </c>
      <c r="I924" s="110">
        <v>26.632653999999999</v>
      </c>
      <c r="J924" s="110">
        <v>1.4662921</v>
      </c>
      <c r="K924" s="110">
        <v>17.295999999999999</v>
      </c>
      <c r="L924" s="110">
        <v>0</v>
      </c>
      <c r="M924" s="110">
        <v>0</v>
      </c>
      <c r="N924" s="110">
        <v>0</v>
      </c>
      <c r="O924" s="110">
        <v>0</v>
      </c>
      <c r="P924" s="110">
        <v>0</v>
      </c>
      <c r="Q924" s="110">
        <v>0</v>
      </c>
      <c r="R924" s="110">
        <v>0</v>
      </c>
      <c r="S924" s="110">
        <v>0</v>
      </c>
      <c r="T924" s="110">
        <v>0</v>
      </c>
      <c r="U924" s="110">
        <v>0</v>
      </c>
      <c r="V924" s="110">
        <v>0</v>
      </c>
      <c r="W924" s="110">
        <v>0</v>
      </c>
    </row>
    <row r="925" spans="1:23" hidden="1">
      <c r="A925" s="110" t="str">
        <v>8150.TW</v>
      </c>
      <c r="B925" s="110">
        <v>2.68</v>
      </c>
      <c r="C925" s="110">
        <v>0.53800000000000003</v>
      </c>
      <c r="D925" s="110">
        <v>8.5388990000000007</v>
      </c>
      <c r="E925" s="110">
        <v>8.4599999999999995E-2</v>
      </c>
      <c r="F925" s="110">
        <v>2.8320000000000001E-2</v>
      </c>
      <c r="G925" s="110">
        <v>0.16916001</v>
      </c>
      <c r="H925" s="110">
        <v>6.4569995000000005E-2</v>
      </c>
      <c r="I925" s="110">
        <v>16.791043999999999</v>
      </c>
      <c r="J925" s="110">
        <v>1.2943681</v>
      </c>
      <c r="K925" s="110">
        <v>30.484999999999999</v>
      </c>
      <c r="L925" s="110">
        <v>0</v>
      </c>
      <c r="M925" s="110">
        <v>0</v>
      </c>
      <c r="N925" s="110">
        <v>0</v>
      </c>
      <c r="O925" s="110">
        <v>0</v>
      </c>
      <c r="P925" s="110">
        <v>0</v>
      </c>
      <c r="Q925" s="110">
        <v>0</v>
      </c>
      <c r="R925" s="110">
        <v>0</v>
      </c>
      <c r="S925" s="110">
        <v>0</v>
      </c>
      <c r="T925" s="110">
        <v>0</v>
      </c>
      <c r="U925" s="110">
        <v>0</v>
      </c>
      <c r="V925" s="110">
        <v>0</v>
      </c>
      <c r="W925" s="110">
        <v>0</v>
      </c>
    </row>
    <row r="926" spans="1:23" hidden="1">
      <c r="A926" s="110" t="str">
        <v>8163.TW</v>
      </c>
      <c r="B926" s="110">
        <v>5.82</v>
      </c>
      <c r="C926" s="110">
        <v>0.75700000000000001</v>
      </c>
      <c r="D926" s="110">
        <v>17.435898000000002</v>
      </c>
      <c r="E926" s="110">
        <v>0.13074</v>
      </c>
      <c r="F926" s="110">
        <v>1.949E-2</v>
      </c>
      <c r="G926" s="110">
        <v>0.18031</v>
      </c>
      <c r="H926" s="110">
        <v>4.0770000000000001E-2</v>
      </c>
      <c r="I926" s="110">
        <v>11.683847999999999</v>
      </c>
      <c r="J926" s="110">
        <v>1.6621853</v>
      </c>
      <c r="K926" s="110">
        <v>89.281999999999996</v>
      </c>
      <c r="L926" s="110">
        <v>0</v>
      </c>
      <c r="M926" s="110">
        <v>0</v>
      </c>
      <c r="N926" s="110">
        <v>0</v>
      </c>
      <c r="O926" s="110">
        <v>0</v>
      </c>
      <c r="P926" s="110">
        <v>0</v>
      </c>
      <c r="Q926" s="110">
        <v>0</v>
      </c>
      <c r="R926" s="110">
        <v>0</v>
      </c>
      <c r="S926" s="110">
        <v>0</v>
      </c>
      <c r="T926" s="110">
        <v>0</v>
      </c>
      <c r="U926" s="110">
        <v>0</v>
      </c>
      <c r="V926" s="110">
        <v>0</v>
      </c>
      <c r="W926" s="110">
        <v>0</v>
      </c>
    </row>
    <row r="927" spans="1:23" hidden="1">
      <c r="A927" s="110" t="str">
        <v>8201.TW</v>
      </c>
      <c r="B927" s="110">
        <v>-1.1100000000000001</v>
      </c>
      <c r="C927" s="110">
        <v>0.94399999999999995</v>
      </c>
      <c r="D927" s="110">
        <v>0</v>
      </c>
      <c r="E927" s="110">
        <v>-0.12795999999999999</v>
      </c>
      <c r="F927" s="110">
        <v>-7.1580000000000005E-2</v>
      </c>
      <c r="G927" s="110">
        <v>0.15281998999999999</v>
      </c>
      <c r="H927" s="110">
        <v>-0.24562</v>
      </c>
      <c r="I927" s="110">
        <v>0</v>
      </c>
      <c r="J927" s="110">
        <v>2.2307969999999999</v>
      </c>
      <c r="K927" s="110">
        <v>8.2769999999999992</v>
      </c>
      <c r="L927" s="110">
        <v>0</v>
      </c>
      <c r="M927" s="110">
        <v>0</v>
      </c>
      <c r="N927" s="110">
        <v>0</v>
      </c>
      <c r="O927" s="110">
        <v>0</v>
      </c>
      <c r="P927" s="110">
        <v>0</v>
      </c>
      <c r="Q927" s="110">
        <v>0</v>
      </c>
      <c r="R927" s="110">
        <v>0</v>
      </c>
      <c r="S927" s="110">
        <v>0</v>
      </c>
      <c r="T927" s="110">
        <v>0</v>
      </c>
      <c r="U927" s="110">
        <v>0</v>
      </c>
      <c r="V927" s="110">
        <v>0</v>
      </c>
      <c r="W927" s="110">
        <v>0</v>
      </c>
    </row>
    <row r="928" spans="1:23" hidden="1">
      <c r="A928" s="110" t="str">
        <v>8210.TW</v>
      </c>
      <c r="B928" s="110">
        <v>11.7</v>
      </c>
      <c r="C928" s="110">
        <v>0.65400000000000003</v>
      </c>
      <c r="D928" s="110">
        <v>19.269005</v>
      </c>
      <c r="E928" s="110">
        <v>0.21057000000000001</v>
      </c>
      <c r="F928" s="110">
        <v>6.9389999999999993E-2</v>
      </c>
      <c r="G928" s="110">
        <v>0.22884001000000001</v>
      </c>
      <c r="H928" s="110">
        <v>0.16732</v>
      </c>
      <c r="I928" s="110">
        <v>28.162393999999999</v>
      </c>
      <c r="J928" s="110">
        <v>7.1893000000000002</v>
      </c>
      <c r="K928" s="110">
        <v>93.542000000000002</v>
      </c>
      <c r="L928" s="110">
        <v>0</v>
      </c>
      <c r="M928" s="110">
        <v>0</v>
      </c>
      <c r="N928" s="110">
        <v>0</v>
      </c>
      <c r="O928" s="110">
        <v>0</v>
      </c>
      <c r="P928" s="110">
        <v>0</v>
      </c>
      <c r="Q928" s="110">
        <v>0</v>
      </c>
      <c r="R928" s="110">
        <v>0</v>
      </c>
      <c r="S928" s="110">
        <v>0</v>
      </c>
      <c r="T928" s="110">
        <v>0</v>
      </c>
      <c r="U928" s="110">
        <v>0</v>
      </c>
      <c r="V928" s="110">
        <v>0</v>
      </c>
      <c r="W928" s="110">
        <v>0</v>
      </c>
    </row>
    <row r="929" spans="1:23" hidden="1">
      <c r="A929" s="110" t="str">
        <v>8213.TW</v>
      </c>
      <c r="B929" s="110">
        <v>3.78</v>
      </c>
      <c r="C929" s="110">
        <v>0.72</v>
      </c>
      <c r="D929" s="110">
        <v>9.7087380000000003</v>
      </c>
      <c r="E929" s="110">
        <v>7.3719999999999994E-2</v>
      </c>
      <c r="F929" s="110">
        <v>3.4979999999999997E-2</v>
      </c>
      <c r="G929" s="110">
        <v>0.15137999999999999</v>
      </c>
      <c r="H929" s="110">
        <v>0.1065</v>
      </c>
      <c r="I929" s="110">
        <v>10.58201</v>
      </c>
      <c r="J929" s="110">
        <v>0.73599769999999998</v>
      </c>
      <c r="K929" s="110">
        <v>69.804000000000002</v>
      </c>
      <c r="L929" s="110">
        <v>0</v>
      </c>
      <c r="M929" s="110">
        <v>0</v>
      </c>
      <c r="N929" s="110">
        <v>0</v>
      </c>
      <c r="O929" s="110">
        <v>0</v>
      </c>
      <c r="P929" s="110">
        <v>0</v>
      </c>
      <c r="Q929" s="110">
        <v>0</v>
      </c>
      <c r="R929" s="110">
        <v>0</v>
      </c>
      <c r="S929" s="110">
        <v>0</v>
      </c>
      <c r="T929" s="110">
        <v>0</v>
      </c>
      <c r="U929" s="110">
        <v>0</v>
      </c>
      <c r="V929" s="110">
        <v>0</v>
      </c>
      <c r="W929" s="110">
        <v>0</v>
      </c>
    </row>
    <row r="930" spans="1:23" hidden="1">
      <c r="A930" s="110" t="str">
        <v>8215.TW</v>
      </c>
      <c r="B930" s="110">
        <v>1.24</v>
      </c>
      <c r="C930" s="110">
        <v>0</v>
      </c>
      <c r="D930" s="110">
        <v>11.161616</v>
      </c>
      <c r="E930" s="110">
        <v>5.6090000000000001E-2</v>
      </c>
      <c r="F930" s="110">
        <v>1.7090000000000001E-2</v>
      </c>
      <c r="G930" s="110">
        <v>0.18462998999999999</v>
      </c>
      <c r="H930" s="110">
        <v>2.112E-2</v>
      </c>
      <c r="I930" s="110">
        <v>26.733871000000001</v>
      </c>
      <c r="J930" s="110">
        <v>1.9906324</v>
      </c>
      <c r="K930" s="110">
        <v>54.247</v>
      </c>
      <c r="L930" s="110">
        <v>0</v>
      </c>
      <c r="M930" s="110">
        <v>0</v>
      </c>
      <c r="N930" s="110">
        <v>0</v>
      </c>
      <c r="O930" s="110">
        <v>0</v>
      </c>
      <c r="P930" s="110">
        <v>0</v>
      </c>
      <c r="Q930" s="110">
        <v>0</v>
      </c>
      <c r="R930" s="110">
        <v>0</v>
      </c>
      <c r="S930" s="110">
        <v>0</v>
      </c>
      <c r="T930" s="110">
        <v>0</v>
      </c>
      <c r="U930" s="110">
        <v>0</v>
      </c>
      <c r="V930" s="110">
        <v>0</v>
      </c>
      <c r="W930" s="110">
        <v>0</v>
      </c>
    </row>
    <row r="931" spans="1:23" hidden="1">
      <c r="A931" s="110" t="str">
        <v>8222.TW</v>
      </c>
      <c r="B931" s="110">
        <v>1.24</v>
      </c>
      <c r="C931" s="110">
        <v>0</v>
      </c>
      <c r="D931" s="110">
        <v>51.337209999999999</v>
      </c>
      <c r="E931" s="110">
        <v>0.1042</v>
      </c>
      <c r="F931" s="110">
        <v>1.9129999000000002E-2</v>
      </c>
      <c r="G931" s="110">
        <v>0.20753999000000001</v>
      </c>
      <c r="H931" s="110">
        <v>9.2480004000000005E-2</v>
      </c>
      <c r="I931" s="110">
        <v>35.604840000000003</v>
      </c>
      <c r="J931" s="110">
        <v>3.5025784999999998</v>
      </c>
      <c r="K931" s="110">
        <v>10.349</v>
      </c>
      <c r="L931" s="110">
        <v>0</v>
      </c>
      <c r="M931" s="110">
        <v>0</v>
      </c>
      <c r="N931" s="110">
        <v>0</v>
      </c>
      <c r="O931" s="110">
        <v>0</v>
      </c>
      <c r="P931" s="110">
        <v>0</v>
      </c>
      <c r="Q931" s="110">
        <v>0</v>
      </c>
      <c r="R931" s="110">
        <v>0</v>
      </c>
      <c r="S931" s="110">
        <v>0</v>
      </c>
      <c r="T931" s="110">
        <v>0</v>
      </c>
      <c r="U931" s="110">
        <v>0</v>
      </c>
      <c r="V931" s="110">
        <v>0</v>
      </c>
      <c r="W931" s="110">
        <v>0</v>
      </c>
    </row>
    <row r="932" spans="1:23" hidden="1">
      <c r="A932" s="110" t="str">
        <v>8249.TW</v>
      </c>
      <c r="B932" s="110">
        <v>2.15</v>
      </c>
      <c r="C932" s="110">
        <v>0.76600000000000001</v>
      </c>
      <c r="D932" s="110">
        <v>0</v>
      </c>
      <c r="E932" s="110">
        <v>5.4739999999999997E-2</v>
      </c>
      <c r="F932" s="110">
        <v>3.3189999999999997E-2</v>
      </c>
      <c r="G932" s="110">
        <v>0.19736000000000001</v>
      </c>
      <c r="H932" s="110">
        <v>6.0979999999999999E-2</v>
      </c>
      <c r="I932" s="110">
        <v>13.930232</v>
      </c>
      <c r="J932" s="110">
        <v>0.78341620000000001</v>
      </c>
      <c r="K932" s="110">
        <v>32.374000000000002</v>
      </c>
      <c r="L932" s="110">
        <v>0</v>
      </c>
      <c r="M932" s="110">
        <v>0</v>
      </c>
      <c r="N932" s="110">
        <v>0</v>
      </c>
      <c r="O932" s="110">
        <v>0</v>
      </c>
      <c r="P932" s="110">
        <v>0</v>
      </c>
      <c r="Q932" s="110">
        <v>0</v>
      </c>
      <c r="R932" s="110">
        <v>0</v>
      </c>
      <c r="S932" s="110">
        <v>0</v>
      </c>
      <c r="T932" s="110">
        <v>0</v>
      </c>
      <c r="U932" s="110">
        <v>0</v>
      </c>
      <c r="V932" s="110">
        <v>0</v>
      </c>
      <c r="W932" s="110">
        <v>0</v>
      </c>
    </row>
    <row r="933" spans="1:23" hidden="1">
      <c r="A933" s="110" t="str">
        <v>8261.TW</v>
      </c>
      <c r="B933" s="110">
        <v>3.02</v>
      </c>
      <c r="C933" s="110">
        <v>1.127</v>
      </c>
      <c r="D933" s="110">
        <v>0</v>
      </c>
      <c r="E933" s="110">
        <v>6.5280000000000005E-2</v>
      </c>
      <c r="F933" s="110">
        <v>2.7550000000000002E-2</v>
      </c>
      <c r="G933" s="110">
        <v>0.24400999000000001</v>
      </c>
      <c r="H933" s="110">
        <v>4.3470003E-2</v>
      </c>
      <c r="I933" s="110">
        <v>28.079471999999999</v>
      </c>
      <c r="J933" s="110">
        <v>1.8574090000000001</v>
      </c>
      <c r="K933" s="110">
        <v>23.8</v>
      </c>
      <c r="L933" s="110">
        <v>0</v>
      </c>
      <c r="M933" s="110">
        <v>0</v>
      </c>
      <c r="N933" s="110">
        <v>0</v>
      </c>
      <c r="O933" s="110">
        <v>0</v>
      </c>
      <c r="P933" s="110">
        <v>0</v>
      </c>
      <c r="Q933" s="110">
        <v>0</v>
      </c>
      <c r="R933" s="110">
        <v>0</v>
      </c>
      <c r="S933" s="110">
        <v>0</v>
      </c>
      <c r="T933" s="110">
        <v>0</v>
      </c>
      <c r="U933" s="110">
        <v>0</v>
      </c>
      <c r="V933" s="110">
        <v>0</v>
      </c>
      <c r="W933" s="110">
        <v>0</v>
      </c>
    </row>
    <row r="934" spans="1:23" hidden="1">
      <c r="A934" s="110" t="str">
        <v>8271.TW</v>
      </c>
      <c r="B934" s="110">
        <v>4.37</v>
      </c>
      <c r="C934" s="110">
        <v>0.61099999999999999</v>
      </c>
      <c r="D934" s="110">
        <v>0</v>
      </c>
      <c r="E934" s="110">
        <v>0.13797000000000001</v>
      </c>
      <c r="F934" s="110">
        <v>7.1660000000000001E-2</v>
      </c>
      <c r="G934" s="110">
        <v>0.23306999</v>
      </c>
      <c r="H934" s="110">
        <v>9.2469999999999997E-2</v>
      </c>
      <c r="I934" s="110">
        <v>15.789474500000001</v>
      </c>
      <c r="J934" s="110">
        <v>1.9649162</v>
      </c>
      <c r="K934" s="110">
        <v>62.204999999999998</v>
      </c>
      <c r="L934" s="110">
        <v>0</v>
      </c>
      <c r="M934" s="110">
        <v>0</v>
      </c>
      <c r="N934" s="110">
        <v>0</v>
      </c>
      <c r="O934" s="110">
        <v>0</v>
      </c>
      <c r="P934" s="110">
        <v>0</v>
      </c>
      <c r="Q934" s="110">
        <v>0</v>
      </c>
      <c r="R934" s="110">
        <v>0</v>
      </c>
      <c r="S934" s="110">
        <v>0</v>
      </c>
      <c r="T934" s="110">
        <v>0</v>
      </c>
      <c r="U934" s="110">
        <v>0</v>
      </c>
      <c r="V934" s="110">
        <v>0</v>
      </c>
      <c r="W934" s="110">
        <v>0</v>
      </c>
    </row>
    <row r="935" spans="1:23" hidden="1">
      <c r="A935" s="110" t="str">
        <v>8341.TW</v>
      </c>
      <c r="B935" s="110">
        <v>2.65</v>
      </c>
      <c r="C935" s="110">
        <v>0.38</v>
      </c>
      <c r="D935" s="110">
        <v>21.666665999999999</v>
      </c>
      <c r="E935" s="110">
        <v>9.758E-2</v>
      </c>
      <c r="F935" s="110">
        <v>3.6059998000000003E-2</v>
      </c>
      <c r="G935" s="110">
        <v>0.41213</v>
      </c>
      <c r="H935" s="110">
        <v>0.19148999999999999</v>
      </c>
      <c r="I935" s="110">
        <v>36.792450000000002</v>
      </c>
      <c r="J935" s="110">
        <v>2.5307583999999999</v>
      </c>
      <c r="K935" s="110">
        <v>27.094999999999999</v>
      </c>
      <c r="L935" s="110">
        <v>0</v>
      </c>
      <c r="M935" s="110">
        <v>0</v>
      </c>
      <c r="N935" s="110">
        <v>0</v>
      </c>
      <c r="O935" s="110">
        <v>0</v>
      </c>
      <c r="P935" s="110">
        <v>0</v>
      </c>
      <c r="Q935" s="110">
        <v>0</v>
      </c>
      <c r="R935" s="110">
        <v>0</v>
      </c>
      <c r="S935" s="110">
        <v>0</v>
      </c>
      <c r="T935" s="110">
        <v>0</v>
      </c>
      <c r="U935" s="110">
        <v>0</v>
      </c>
      <c r="V935" s="110">
        <v>0</v>
      </c>
      <c r="W935" s="110">
        <v>0</v>
      </c>
    </row>
    <row r="936" spans="1:23" hidden="1">
      <c r="A936" s="110" t="str">
        <v>8367.TW</v>
      </c>
      <c r="B936" s="110">
        <v>2.59</v>
      </c>
      <c r="C936" s="110">
        <v>0</v>
      </c>
      <c r="D936" s="110">
        <v>20.936170000000001</v>
      </c>
      <c r="E936" s="110">
        <v>7.5430005999999994E-2</v>
      </c>
      <c r="F936" s="110">
        <v>1.8599999999999998E-2</v>
      </c>
      <c r="G936" s="110">
        <v>0.29986000000000002</v>
      </c>
      <c r="H936" s="110">
        <v>0.1676</v>
      </c>
      <c r="I936" s="110">
        <v>18.99614</v>
      </c>
      <c r="J936" s="110">
        <v>1.3774953999999999</v>
      </c>
      <c r="K936" s="110">
        <v>27.724</v>
      </c>
      <c r="L936" s="110">
        <v>0</v>
      </c>
      <c r="M936" s="110">
        <v>0</v>
      </c>
      <c r="N936" s="110">
        <v>0</v>
      </c>
      <c r="O936" s="110">
        <v>0</v>
      </c>
      <c r="P936" s="110">
        <v>0</v>
      </c>
      <c r="Q936" s="110">
        <v>0</v>
      </c>
      <c r="R936" s="110">
        <v>0</v>
      </c>
      <c r="S936" s="110">
        <v>0</v>
      </c>
      <c r="T936" s="110">
        <v>0</v>
      </c>
      <c r="U936" s="110">
        <v>0</v>
      </c>
      <c r="V936" s="110">
        <v>0</v>
      </c>
      <c r="W936" s="110">
        <v>0</v>
      </c>
    </row>
    <row r="937" spans="1:23" hidden="1">
      <c r="A937" s="110" t="str">
        <v>8374.TW</v>
      </c>
      <c r="B937" s="110">
        <v>-0.2</v>
      </c>
      <c r="C937" s="110">
        <v>0.46</v>
      </c>
      <c r="D937" s="110">
        <v>0</v>
      </c>
      <c r="E937" s="110">
        <v>-8.6800000000000002E-3</v>
      </c>
      <c r="F937" s="110">
        <v>-4.5700000000000003E-3</v>
      </c>
      <c r="G937" s="110">
        <v>0.21179001</v>
      </c>
      <c r="H937" s="110">
        <v>-1.8699999999999999E-3</v>
      </c>
      <c r="I937" s="110">
        <v>0</v>
      </c>
      <c r="J937" s="110">
        <v>2.8536836999999999</v>
      </c>
      <c r="K937" s="110">
        <v>26.317</v>
      </c>
      <c r="L937" s="110">
        <v>0</v>
      </c>
      <c r="M937" s="110">
        <v>0</v>
      </c>
      <c r="N937" s="110">
        <v>0</v>
      </c>
      <c r="O937" s="110">
        <v>0</v>
      </c>
      <c r="P937" s="110">
        <v>0</v>
      </c>
      <c r="Q937" s="110">
        <v>0</v>
      </c>
      <c r="R937" s="110">
        <v>0</v>
      </c>
      <c r="S937" s="110">
        <v>0</v>
      </c>
      <c r="T937" s="110">
        <v>0</v>
      </c>
      <c r="U937" s="110">
        <v>0</v>
      </c>
      <c r="V937" s="110">
        <v>0</v>
      </c>
      <c r="W937" s="110">
        <v>0</v>
      </c>
    </row>
    <row r="938" spans="1:23" hidden="1">
      <c r="A938" s="110" t="str">
        <v>8404.TW</v>
      </c>
      <c r="B938" s="110">
        <v>-1.27</v>
      </c>
      <c r="C938" s="110">
        <v>0.89700000000000002</v>
      </c>
      <c r="D938" s="110">
        <v>19.852941999999999</v>
      </c>
      <c r="E938" s="110">
        <v>-7.0690000000000003E-2</v>
      </c>
      <c r="F938" s="110">
        <v>6.1599999999999997E-3</v>
      </c>
      <c r="G938" s="110">
        <v>0.31341999999999998</v>
      </c>
      <c r="H938" s="110">
        <v>0.13661000000000001</v>
      </c>
      <c r="I938" s="110">
        <v>0</v>
      </c>
      <c r="J938" s="110">
        <v>1.3078860999999999</v>
      </c>
      <c r="K938" s="110">
        <v>16.248000000000001</v>
      </c>
      <c r="L938" s="110">
        <v>0</v>
      </c>
      <c r="M938" s="110">
        <v>0</v>
      </c>
      <c r="N938" s="110">
        <v>0</v>
      </c>
      <c r="O938" s="110">
        <v>0</v>
      </c>
      <c r="P938" s="110">
        <v>0</v>
      </c>
      <c r="Q938" s="110">
        <v>0</v>
      </c>
      <c r="R938" s="110">
        <v>0</v>
      </c>
      <c r="S938" s="110">
        <v>0</v>
      </c>
      <c r="T938" s="110">
        <v>0</v>
      </c>
      <c r="U938" s="110">
        <v>0</v>
      </c>
      <c r="V938" s="110">
        <v>0</v>
      </c>
      <c r="W938" s="110">
        <v>0</v>
      </c>
    </row>
    <row r="939" spans="1:23" hidden="1">
      <c r="A939" s="110" t="str">
        <v>8411.TW</v>
      </c>
      <c r="B939" s="110">
        <v>0.24</v>
      </c>
      <c r="C939" s="110">
        <v>0.57099999999999995</v>
      </c>
      <c r="D939" s="110">
        <v>24.464285</v>
      </c>
      <c r="E939" s="110">
        <v>5.6499999999999996E-3</v>
      </c>
      <c r="F939" s="110">
        <v>9.2599999999999991E-3</v>
      </c>
      <c r="G939" s="110">
        <v>0.102010004</v>
      </c>
      <c r="H939" s="110">
        <v>3.9149999999999997E-2</v>
      </c>
      <c r="I939" s="110">
        <v>57.083331999999999</v>
      </c>
      <c r="J939" s="110">
        <v>0.52039809999999997</v>
      </c>
      <c r="K939" s="110">
        <v>37.822000000000003</v>
      </c>
      <c r="L939" s="110">
        <v>0</v>
      </c>
      <c r="M939" s="110">
        <v>0</v>
      </c>
      <c r="N939" s="110">
        <v>0</v>
      </c>
      <c r="O939" s="110">
        <v>0</v>
      </c>
      <c r="P939" s="110">
        <v>0</v>
      </c>
      <c r="Q939" s="110">
        <v>0</v>
      </c>
      <c r="R939" s="110">
        <v>0</v>
      </c>
      <c r="S939" s="110">
        <v>0</v>
      </c>
      <c r="T939" s="110">
        <v>0</v>
      </c>
      <c r="U939" s="110">
        <v>0</v>
      </c>
      <c r="V939" s="110">
        <v>0</v>
      </c>
      <c r="W939" s="110">
        <v>0</v>
      </c>
    </row>
    <row r="940" spans="1:23" hidden="1">
      <c r="A940" s="110" t="str">
        <v>8422.TW</v>
      </c>
      <c r="B940" s="110">
        <v>7.69</v>
      </c>
      <c r="C940" s="110">
        <v>0</v>
      </c>
      <c r="D940" s="110">
        <v>16.950673999999999</v>
      </c>
      <c r="E940" s="110">
        <v>0.13972999</v>
      </c>
      <c r="F940" s="110">
        <v>4.6859999999999999E-2</v>
      </c>
      <c r="G940" s="110">
        <v>0.39528000000000002</v>
      </c>
      <c r="H940" s="110">
        <v>0.22111</v>
      </c>
      <c r="I940" s="110">
        <v>24.577373999999999</v>
      </c>
      <c r="J940" s="110">
        <v>3.1783402000000001</v>
      </c>
      <c r="K940" s="110">
        <v>39.012</v>
      </c>
      <c r="L940" s="110">
        <v>0</v>
      </c>
      <c r="M940" s="110">
        <v>0</v>
      </c>
      <c r="N940" s="110">
        <v>0</v>
      </c>
      <c r="O940" s="110">
        <v>0</v>
      </c>
      <c r="P940" s="110">
        <v>0</v>
      </c>
      <c r="Q940" s="110">
        <v>0</v>
      </c>
      <c r="R940" s="110">
        <v>0</v>
      </c>
      <c r="S940" s="110">
        <v>0</v>
      </c>
      <c r="T940" s="110">
        <v>0</v>
      </c>
      <c r="U940" s="110">
        <v>0</v>
      </c>
      <c r="V940" s="110">
        <v>0</v>
      </c>
      <c r="W940" s="110">
        <v>0</v>
      </c>
    </row>
    <row r="941" spans="1:23" hidden="1">
      <c r="A941" s="110" t="str">
        <v>8429.TW</v>
      </c>
      <c r="B941" s="110">
        <v>-0.14000000000000001</v>
      </c>
      <c r="C941" s="110">
        <v>0.8</v>
      </c>
      <c r="D941" s="110">
        <v>4.8774509999999998</v>
      </c>
      <c r="E941" s="110">
        <v>-3.9500003000000001E-3</v>
      </c>
      <c r="F941" s="110">
        <v>-4.0899999999999999E-3</v>
      </c>
      <c r="G941" s="110">
        <v>5.7800002000000003E-2</v>
      </c>
      <c r="H941" s="110">
        <v>-1.3145598999999999</v>
      </c>
      <c r="I941" s="110">
        <v>0</v>
      </c>
      <c r="J941" s="110">
        <v>0.29713023</v>
      </c>
      <c r="K941" s="110">
        <v>1.0840000000000001</v>
      </c>
      <c r="L941" s="110">
        <v>0</v>
      </c>
      <c r="M941" s="110">
        <v>0</v>
      </c>
      <c r="N941" s="110">
        <v>0</v>
      </c>
      <c r="O941" s="110">
        <v>0</v>
      </c>
      <c r="P941" s="110">
        <v>0</v>
      </c>
      <c r="Q941" s="110">
        <v>0</v>
      </c>
      <c r="R941" s="110">
        <v>0</v>
      </c>
      <c r="S941" s="110">
        <v>0</v>
      </c>
      <c r="T941" s="110">
        <v>0</v>
      </c>
      <c r="U941" s="110">
        <v>0</v>
      </c>
      <c r="V941" s="110">
        <v>0</v>
      </c>
      <c r="W941" s="110">
        <v>0</v>
      </c>
    </row>
    <row r="942" spans="1:23" hidden="1">
      <c r="A942" s="110" t="str">
        <v>8438.TW</v>
      </c>
      <c r="B942" s="110">
        <v>1.42</v>
      </c>
      <c r="C942" s="110">
        <v>0.42899999999999999</v>
      </c>
      <c r="D942" s="110">
        <v>0</v>
      </c>
      <c r="E942" s="110">
        <v>5.2290000000000003E-2</v>
      </c>
      <c r="F942" s="110">
        <v>2.5880001E-2</v>
      </c>
      <c r="G942" s="110">
        <v>0.12634000000000001</v>
      </c>
      <c r="H942" s="110">
        <v>6.5500000000000003E-2</v>
      </c>
      <c r="I942" s="110">
        <v>29.859158000000001</v>
      </c>
      <c r="J942" s="110">
        <v>1.7313190000000001</v>
      </c>
      <c r="K942" s="110">
        <v>43.741</v>
      </c>
      <c r="L942" s="110">
        <v>0</v>
      </c>
      <c r="M942" s="110">
        <v>0</v>
      </c>
      <c r="N942" s="110">
        <v>0</v>
      </c>
      <c r="O942" s="110">
        <v>0</v>
      </c>
      <c r="P942" s="110">
        <v>0</v>
      </c>
      <c r="Q942" s="110">
        <v>0</v>
      </c>
      <c r="R942" s="110">
        <v>0</v>
      </c>
      <c r="S942" s="110">
        <v>0</v>
      </c>
      <c r="T942" s="110">
        <v>0</v>
      </c>
      <c r="U942" s="110">
        <v>0</v>
      </c>
      <c r="V942" s="110">
        <v>0</v>
      </c>
      <c r="W942" s="110">
        <v>0</v>
      </c>
    </row>
    <row r="943" spans="1:23" hidden="1">
      <c r="A943" s="110" t="str">
        <v>8442.TW</v>
      </c>
      <c r="B943" s="110">
        <v>10.210000000000001</v>
      </c>
      <c r="C943" s="110">
        <v>0</v>
      </c>
      <c r="D943" s="110">
        <v>12.631579</v>
      </c>
      <c r="E943" s="110">
        <v>0.25098999999999999</v>
      </c>
      <c r="F943" s="110">
        <v>6.676E-2</v>
      </c>
      <c r="G943" s="110">
        <v>0.20760999999999999</v>
      </c>
      <c r="H943" s="110">
        <v>7.639E-2</v>
      </c>
      <c r="I943" s="110">
        <v>11.753183</v>
      </c>
      <c r="J943" s="110">
        <v>2.5433428</v>
      </c>
      <c r="K943" s="110">
        <v>127.71899999999999</v>
      </c>
      <c r="L943" s="110">
        <v>0</v>
      </c>
      <c r="M943" s="110">
        <v>0</v>
      </c>
      <c r="N943" s="110">
        <v>0</v>
      </c>
      <c r="O943" s="110">
        <v>0</v>
      </c>
      <c r="P943" s="110">
        <v>0</v>
      </c>
      <c r="Q943" s="110">
        <v>0</v>
      </c>
      <c r="R943" s="110">
        <v>0</v>
      </c>
      <c r="S943" s="110">
        <v>0</v>
      </c>
      <c r="T943" s="110">
        <v>0</v>
      </c>
      <c r="U943" s="110">
        <v>0</v>
      </c>
      <c r="V943" s="110">
        <v>0</v>
      </c>
      <c r="W943" s="110">
        <v>0</v>
      </c>
    </row>
    <row r="944" spans="1:23" hidden="1">
      <c r="A944" s="110" t="str">
        <v>8443.TW</v>
      </c>
      <c r="B944" s="110">
        <v>0.37</v>
      </c>
      <c r="C944" s="110">
        <v>0.32200000000000001</v>
      </c>
      <c r="D944" s="110">
        <v>0</v>
      </c>
      <c r="E944" s="110">
        <v>2.0660000000000001E-2</v>
      </c>
      <c r="F944" s="110">
        <v>1.3400001000000001E-3</v>
      </c>
      <c r="G944" s="110">
        <v>0.58574002999999997</v>
      </c>
      <c r="H944" s="110">
        <v>-5.5999999999999999E-3</v>
      </c>
      <c r="I944" s="110">
        <v>32.972973000000003</v>
      </c>
      <c r="J944" s="110">
        <v>0.97984093000000005</v>
      </c>
      <c r="K944" s="110">
        <v>17.637</v>
      </c>
      <c r="L944" s="110">
        <v>0</v>
      </c>
      <c r="M944" s="110">
        <v>0</v>
      </c>
      <c r="N944" s="110">
        <v>0</v>
      </c>
      <c r="O944" s="110">
        <v>0</v>
      </c>
      <c r="P944" s="110">
        <v>0</v>
      </c>
      <c r="Q944" s="110">
        <v>0</v>
      </c>
      <c r="R944" s="110">
        <v>0</v>
      </c>
      <c r="S944" s="110">
        <v>0</v>
      </c>
      <c r="T944" s="110">
        <v>0</v>
      </c>
      <c r="U944" s="110">
        <v>0</v>
      </c>
      <c r="V944" s="110">
        <v>0</v>
      </c>
      <c r="W944" s="110">
        <v>0</v>
      </c>
    </row>
    <row r="945" spans="1:23" hidden="1">
      <c r="A945" s="110" t="str">
        <v>8454.TW</v>
      </c>
      <c r="B945" s="110">
        <v>15.2</v>
      </c>
      <c r="C945" s="110">
        <v>0.79</v>
      </c>
      <c r="D945" s="110">
        <v>23.850897</v>
      </c>
      <c r="E945" s="110">
        <v>0.33210000000000001</v>
      </c>
      <c r="F945" s="110">
        <v>0.10402001</v>
      </c>
      <c r="G945" s="110">
        <v>9.4810000000000005E-2</v>
      </c>
      <c r="H945" s="110">
        <v>4.1570000000000003E-2</v>
      </c>
      <c r="I945" s="110">
        <v>27.993421999999999</v>
      </c>
      <c r="J945" s="110">
        <v>9.1670970000000001</v>
      </c>
      <c r="K945" s="110">
        <v>461.84899999999999</v>
      </c>
      <c r="L945" s="110">
        <v>0</v>
      </c>
      <c r="M945" s="110">
        <v>0</v>
      </c>
      <c r="N945" s="110">
        <v>0</v>
      </c>
      <c r="O945" s="110">
        <v>0</v>
      </c>
      <c r="P945" s="110">
        <v>0</v>
      </c>
      <c r="Q945" s="110">
        <v>0</v>
      </c>
      <c r="R945" s="110">
        <v>0</v>
      </c>
      <c r="S945" s="110">
        <v>0</v>
      </c>
      <c r="T945" s="110">
        <v>0</v>
      </c>
      <c r="U945" s="110">
        <v>0</v>
      </c>
      <c r="V945" s="110">
        <v>0</v>
      </c>
      <c r="W945" s="110">
        <v>0</v>
      </c>
    </row>
    <row r="946" spans="1:23" hidden="1">
      <c r="A946" s="110" t="str">
        <v>8462.TW</v>
      </c>
      <c r="B946" s="110">
        <v>2.4</v>
      </c>
      <c r="C946" s="110">
        <v>0</v>
      </c>
      <c r="D946" s="110">
        <v>22.547169</v>
      </c>
      <c r="E946" s="110">
        <v>0.10446999</v>
      </c>
      <c r="F946" s="110">
        <v>1.9230000000000001E-2</v>
      </c>
      <c r="G946" s="110">
        <v>0.25315001999999998</v>
      </c>
      <c r="H946" s="110">
        <v>7.1349999999999997E-2</v>
      </c>
      <c r="I946" s="110">
        <v>49.791663999999997</v>
      </c>
      <c r="J946" s="110">
        <v>5.0618433999999999</v>
      </c>
      <c r="K946" s="110">
        <v>59.529000000000003</v>
      </c>
      <c r="L946" s="110">
        <v>0</v>
      </c>
      <c r="M946" s="110">
        <v>0</v>
      </c>
      <c r="N946" s="110">
        <v>0</v>
      </c>
      <c r="O946" s="110">
        <v>0</v>
      </c>
      <c r="P946" s="110">
        <v>0</v>
      </c>
      <c r="Q946" s="110">
        <v>0</v>
      </c>
      <c r="R946" s="110">
        <v>0</v>
      </c>
      <c r="S946" s="110">
        <v>0</v>
      </c>
      <c r="T946" s="110">
        <v>0</v>
      </c>
      <c r="U946" s="110">
        <v>0</v>
      </c>
      <c r="V946" s="110">
        <v>0</v>
      </c>
      <c r="W946" s="110">
        <v>0</v>
      </c>
    </row>
    <row r="947" spans="1:23" hidden="1">
      <c r="A947" s="110" t="str">
        <v>8463.TW</v>
      </c>
      <c r="B947" s="110">
        <v>1.1200000000000001</v>
      </c>
      <c r="C947" s="110">
        <v>0.69299999999999995</v>
      </c>
      <c r="D947" s="110">
        <v>0</v>
      </c>
      <c r="E947" s="110">
        <v>8.2669999999999993E-2</v>
      </c>
      <c r="F947" s="110">
        <v>2.4459999999999999E-2</v>
      </c>
      <c r="G947" s="110">
        <v>0.113620006</v>
      </c>
      <c r="H947" s="110">
        <v>5.289E-2</v>
      </c>
      <c r="I947" s="110">
        <v>26.383928000000001</v>
      </c>
      <c r="J947" s="110">
        <v>1.9430562</v>
      </c>
      <c r="K947" s="110">
        <v>36.671999999999997</v>
      </c>
      <c r="L947" s="110">
        <v>0</v>
      </c>
      <c r="M947" s="110">
        <v>0</v>
      </c>
      <c r="N947" s="110">
        <v>0</v>
      </c>
      <c r="O947" s="110">
        <v>0</v>
      </c>
      <c r="P947" s="110">
        <v>0</v>
      </c>
      <c r="Q947" s="110">
        <v>0</v>
      </c>
      <c r="R947" s="110">
        <v>0</v>
      </c>
      <c r="S947" s="110">
        <v>0</v>
      </c>
      <c r="T947" s="110">
        <v>0</v>
      </c>
      <c r="U947" s="110">
        <v>0</v>
      </c>
      <c r="V947" s="110">
        <v>0</v>
      </c>
      <c r="W947" s="110">
        <v>0</v>
      </c>
    </row>
    <row r="948" spans="1:23" hidden="1">
      <c r="A948" s="110" t="str">
        <v>8464.TW</v>
      </c>
      <c r="B948" s="110">
        <v>19.71</v>
      </c>
      <c r="C948" s="110">
        <v>0.91300000000000003</v>
      </c>
      <c r="D948" s="110">
        <v>15.429943</v>
      </c>
      <c r="E948" s="110">
        <v>0.25988</v>
      </c>
      <c r="F948" s="110">
        <v>0.13204001000000001</v>
      </c>
      <c r="G948" s="110">
        <v>0.55284999999999995</v>
      </c>
      <c r="H948" s="110">
        <v>0.24364</v>
      </c>
      <c r="I948" s="110">
        <v>17.935058999999999</v>
      </c>
      <c r="J948" s="110">
        <v>4.6157865999999999</v>
      </c>
      <c r="K948" s="110">
        <v>92.694999999999993</v>
      </c>
      <c r="L948" s="110">
        <v>0</v>
      </c>
      <c r="M948" s="110">
        <v>0</v>
      </c>
      <c r="N948" s="110">
        <v>0</v>
      </c>
      <c r="O948" s="110">
        <v>0</v>
      </c>
      <c r="P948" s="110">
        <v>0</v>
      </c>
      <c r="Q948" s="110">
        <v>0</v>
      </c>
      <c r="R948" s="110">
        <v>0</v>
      </c>
      <c r="S948" s="110">
        <v>0</v>
      </c>
      <c r="T948" s="110">
        <v>0</v>
      </c>
      <c r="U948" s="110">
        <v>0</v>
      </c>
      <c r="V948" s="110">
        <v>0</v>
      </c>
      <c r="W948" s="110">
        <v>0</v>
      </c>
    </row>
    <row r="949" spans="1:23" hidden="1">
      <c r="A949" s="110" t="str">
        <v>8466.TW</v>
      </c>
      <c r="B949" s="110">
        <v>-0.41</v>
      </c>
      <c r="C949" s="110">
        <v>0.48499999999999999</v>
      </c>
      <c r="D949" s="110">
        <v>10.329067999999999</v>
      </c>
      <c r="E949" s="110">
        <v>-3.7690000000000001E-2</v>
      </c>
      <c r="F949" s="110">
        <v>-9.2000000000000003E-4</v>
      </c>
      <c r="G949" s="110">
        <v>0.1547</v>
      </c>
      <c r="H949" s="110">
        <v>6.0799996999999998E-3</v>
      </c>
      <c r="I949" s="110">
        <v>0</v>
      </c>
      <c r="J949" s="110">
        <v>1.5180011</v>
      </c>
      <c r="K949" s="110">
        <v>41.146000000000001</v>
      </c>
      <c r="L949" s="110">
        <v>0</v>
      </c>
      <c r="M949" s="110">
        <v>0</v>
      </c>
      <c r="N949" s="110">
        <v>0</v>
      </c>
      <c r="O949" s="110">
        <v>0</v>
      </c>
      <c r="P949" s="110">
        <v>0</v>
      </c>
      <c r="Q949" s="110">
        <v>0</v>
      </c>
      <c r="R949" s="110">
        <v>0</v>
      </c>
      <c r="S949" s="110">
        <v>0</v>
      </c>
      <c r="T949" s="110">
        <v>0</v>
      </c>
      <c r="U949" s="110">
        <v>0</v>
      </c>
      <c r="V949" s="110">
        <v>0</v>
      </c>
      <c r="W949" s="110">
        <v>0</v>
      </c>
    </row>
    <row r="950" spans="1:23" hidden="1">
      <c r="A950" s="110" t="str">
        <v>8467.TW</v>
      </c>
      <c r="B950" s="110">
        <v>8.76</v>
      </c>
      <c r="C950" s="110">
        <v>0.66900000000000004</v>
      </c>
      <c r="D950" s="110">
        <v>0</v>
      </c>
      <c r="E950" s="110">
        <v>0.23312000999999999</v>
      </c>
      <c r="F950" s="110">
        <v>9.0410000000000004E-2</v>
      </c>
      <c r="G950" s="110">
        <v>0.40453997000000003</v>
      </c>
      <c r="H950" s="110">
        <v>0.20969999</v>
      </c>
      <c r="I950" s="110">
        <v>20.205479</v>
      </c>
      <c r="J950" s="110">
        <v>4.2207173999999998</v>
      </c>
      <c r="K950" s="110">
        <v>41.256999999999998</v>
      </c>
      <c r="L950" s="110">
        <v>0</v>
      </c>
      <c r="M950" s="110">
        <v>0</v>
      </c>
      <c r="N950" s="110">
        <v>0</v>
      </c>
      <c r="O950" s="110">
        <v>0</v>
      </c>
      <c r="P950" s="110">
        <v>0</v>
      </c>
      <c r="Q950" s="110">
        <v>0</v>
      </c>
      <c r="R950" s="110">
        <v>0</v>
      </c>
      <c r="S950" s="110">
        <v>0</v>
      </c>
      <c r="T950" s="110">
        <v>0</v>
      </c>
      <c r="U950" s="110">
        <v>0</v>
      </c>
      <c r="V950" s="110">
        <v>0</v>
      </c>
      <c r="W950" s="110">
        <v>0</v>
      </c>
    </row>
    <row r="951" spans="1:23" hidden="1">
      <c r="A951" s="110" t="str">
        <v>8473.TW</v>
      </c>
      <c r="B951" s="110">
        <v>1.0900000000000001</v>
      </c>
      <c r="C951" s="110">
        <v>0.40200000000000002</v>
      </c>
      <c r="D951" s="110">
        <v>10.583555</v>
      </c>
      <c r="E951" s="110">
        <v>2.2550002E-2</v>
      </c>
      <c r="F951" s="110">
        <v>1.651E-2</v>
      </c>
      <c r="G951" s="110">
        <v>0.16825001000000001</v>
      </c>
      <c r="H951" s="110">
        <v>0.10236000000000001</v>
      </c>
      <c r="I951" s="110">
        <v>36.605502999999999</v>
      </c>
      <c r="J951" s="110">
        <v>1.0849762000000001</v>
      </c>
      <c r="K951" s="110">
        <v>25.082000000000001</v>
      </c>
      <c r="L951" s="110">
        <v>0</v>
      </c>
      <c r="M951" s="110">
        <v>0</v>
      </c>
      <c r="N951" s="110">
        <v>0</v>
      </c>
      <c r="O951" s="110">
        <v>0</v>
      </c>
      <c r="P951" s="110">
        <v>0</v>
      </c>
      <c r="Q951" s="110">
        <v>0</v>
      </c>
      <c r="R951" s="110">
        <v>0</v>
      </c>
      <c r="S951" s="110">
        <v>0</v>
      </c>
      <c r="T951" s="110">
        <v>0</v>
      </c>
      <c r="U951" s="110">
        <v>0</v>
      </c>
      <c r="V951" s="110">
        <v>0</v>
      </c>
      <c r="W951" s="110">
        <v>0</v>
      </c>
    </row>
    <row r="952" spans="1:23" hidden="1">
      <c r="A952" s="110" t="str">
        <v>8476.TW</v>
      </c>
      <c r="B952" s="110">
        <v>0</v>
      </c>
      <c r="C952" s="110">
        <v>0.121</v>
      </c>
      <c r="D952" s="110">
        <v>0</v>
      </c>
      <c r="E952" s="110">
        <v>0.21751000000000001</v>
      </c>
      <c r="F952" s="110">
        <v>0.10403</v>
      </c>
      <c r="G952" s="110">
        <v>0.36512001999999999</v>
      </c>
      <c r="H952" s="110">
        <v>-2.0459999999999999E-2</v>
      </c>
      <c r="I952" s="110">
        <v>0</v>
      </c>
      <c r="J952" s="110">
        <v>0</v>
      </c>
      <c r="K952" s="110">
        <v>19.097000000000001</v>
      </c>
      <c r="L952" s="110">
        <v>0</v>
      </c>
      <c r="M952" s="110">
        <v>0</v>
      </c>
      <c r="N952" s="110">
        <v>0</v>
      </c>
      <c r="O952" s="110">
        <v>0</v>
      </c>
      <c r="P952" s="110">
        <v>0</v>
      </c>
      <c r="Q952" s="110">
        <v>0</v>
      </c>
      <c r="R952" s="110">
        <v>0</v>
      </c>
      <c r="S952" s="110">
        <v>0</v>
      </c>
      <c r="T952" s="110">
        <v>0</v>
      </c>
      <c r="U952" s="110">
        <v>0</v>
      </c>
      <c r="V952" s="110">
        <v>0</v>
      </c>
      <c r="W952" s="110">
        <v>0</v>
      </c>
    </row>
    <row r="953" spans="1:23" hidden="1">
      <c r="A953" s="110" t="str">
        <v>8478.TW</v>
      </c>
      <c r="B953" s="110">
        <v>22.7</v>
      </c>
      <c r="C953" s="110">
        <v>0</v>
      </c>
      <c r="D953" s="110">
        <v>15.131579</v>
      </c>
      <c r="E953" s="110">
        <v>0.33571000000000001</v>
      </c>
      <c r="F953" s="110">
        <v>0.11525000000000001</v>
      </c>
      <c r="G953" s="110">
        <v>0.46483000000000002</v>
      </c>
      <c r="H953" s="110">
        <v>0.2944</v>
      </c>
      <c r="I953" s="110">
        <v>16.718060999999999</v>
      </c>
      <c r="J953" s="110">
        <v>5.0132102999999999</v>
      </c>
      <c r="K953" s="110">
        <v>74.558000000000007</v>
      </c>
      <c r="L953" s="110">
        <v>0</v>
      </c>
      <c r="M953" s="110">
        <v>0</v>
      </c>
      <c r="N953" s="110">
        <v>0</v>
      </c>
      <c r="O953" s="110">
        <v>0</v>
      </c>
      <c r="P953" s="110">
        <v>0</v>
      </c>
      <c r="Q953" s="110">
        <v>0</v>
      </c>
      <c r="R953" s="110">
        <v>0</v>
      </c>
      <c r="S953" s="110">
        <v>0</v>
      </c>
      <c r="T953" s="110">
        <v>0</v>
      </c>
      <c r="U953" s="110">
        <v>0</v>
      </c>
      <c r="V953" s="110">
        <v>0</v>
      </c>
      <c r="W953" s="110">
        <v>0</v>
      </c>
    </row>
    <row r="954" spans="1:23" hidden="1">
      <c r="A954" s="110" t="str">
        <v>8481.TW</v>
      </c>
      <c r="B954" s="110">
        <v>1.74</v>
      </c>
      <c r="C954" s="110">
        <v>0.27800000000000002</v>
      </c>
      <c r="D954" s="110">
        <v>15.595238999999999</v>
      </c>
      <c r="E954" s="110">
        <v>7.5560000000000002E-2</v>
      </c>
      <c r="F954" s="110">
        <v>4.4979999999999999E-2</v>
      </c>
      <c r="G954" s="110">
        <v>0.43108000000000002</v>
      </c>
      <c r="H954" s="110">
        <v>8.8980000000000004E-2</v>
      </c>
      <c r="I954" s="110">
        <v>30.114943</v>
      </c>
      <c r="J954" s="110">
        <v>2.1998321999999999</v>
      </c>
      <c r="K954" s="110">
        <v>14.92</v>
      </c>
      <c r="L954" s="110">
        <v>0</v>
      </c>
      <c r="M954" s="110">
        <v>0</v>
      </c>
      <c r="N954" s="110">
        <v>0</v>
      </c>
      <c r="O954" s="110">
        <v>0</v>
      </c>
      <c r="P954" s="110">
        <v>0</v>
      </c>
      <c r="Q954" s="110">
        <v>0</v>
      </c>
      <c r="R954" s="110">
        <v>0</v>
      </c>
      <c r="S954" s="110">
        <v>0</v>
      </c>
      <c r="T954" s="110">
        <v>0</v>
      </c>
      <c r="U954" s="110">
        <v>0</v>
      </c>
      <c r="V954" s="110">
        <v>0</v>
      </c>
      <c r="W954" s="110">
        <v>0</v>
      </c>
    </row>
    <row r="955" spans="1:23" hidden="1">
      <c r="A955" s="110" t="str">
        <v>8482.TW</v>
      </c>
      <c r="B955" s="110">
        <v>3.39</v>
      </c>
      <c r="C955" s="110">
        <v>0.39300000000000002</v>
      </c>
      <c r="D955" s="110">
        <v>0</v>
      </c>
      <c r="E955" s="110">
        <v>8.2470000000000002E-2</v>
      </c>
      <c r="F955" s="110">
        <v>5.0160000000000003E-2</v>
      </c>
      <c r="G955" s="110">
        <v>0.35476999999999997</v>
      </c>
      <c r="H955" s="110">
        <v>-1.5180000000000001E-2</v>
      </c>
      <c r="I955" s="110">
        <v>18.761060000000001</v>
      </c>
      <c r="J955" s="110">
        <v>2.088327</v>
      </c>
      <c r="K955" s="110">
        <v>33.616</v>
      </c>
      <c r="L955" s="110">
        <v>0</v>
      </c>
      <c r="M955" s="110">
        <v>0</v>
      </c>
      <c r="N955" s="110">
        <v>0</v>
      </c>
      <c r="O955" s="110">
        <v>0</v>
      </c>
      <c r="P955" s="110">
        <v>0</v>
      </c>
      <c r="Q955" s="110">
        <v>0</v>
      </c>
      <c r="R955" s="110">
        <v>0</v>
      </c>
      <c r="S955" s="110">
        <v>0</v>
      </c>
      <c r="T955" s="110">
        <v>0</v>
      </c>
      <c r="U955" s="110">
        <v>0</v>
      </c>
      <c r="V955" s="110">
        <v>0</v>
      </c>
      <c r="W955" s="110">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10"/>
  </cols>
  <sheetData>
    <row r="1" spans="1:23">
      <c r="A1" s="110" t="s">
        <v>146</v>
      </c>
      <c r="B1" s="110" t="s">
        <v>147</v>
      </c>
      <c r="C1" s="110" t="s">
        <v>148</v>
      </c>
      <c r="D1" s="110" t="s">
        <v>149</v>
      </c>
      <c r="E1" s="110" t="s">
        <v>150</v>
      </c>
      <c r="F1" s="110" t="s">
        <v>151</v>
      </c>
      <c r="G1" s="110" t="s">
        <v>152</v>
      </c>
      <c r="H1" s="110" t="s">
        <v>153</v>
      </c>
      <c r="I1" s="110" t="s">
        <v>154</v>
      </c>
      <c r="J1" s="110" t="s">
        <v>155</v>
      </c>
      <c r="K1" s="110" t="s">
        <v>156</v>
      </c>
      <c r="L1" s="110" t="s">
        <v>157</v>
      </c>
      <c r="M1" s="110" t="s">
        <v>158</v>
      </c>
      <c r="N1" s="110" t="s">
        <v>159</v>
      </c>
      <c r="O1" s="110" t="s">
        <v>160</v>
      </c>
      <c r="P1" s="110" t="s">
        <v>161</v>
      </c>
      <c r="Q1" s="110" t="s">
        <v>162</v>
      </c>
      <c r="R1" s="110" t="s">
        <v>163</v>
      </c>
      <c r="S1" s="110" t="s">
        <v>164</v>
      </c>
      <c r="T1" s="110" t="s">
        <v>165</v>
      </c>
      <c r="U1" s="110" t="s">
        <v>166</v>
      </c>
      <c r="V1" s="110" t="s">
        <v>167</v>
      </c>
      <c r="W1" s="110" t="s">
        <v>168</v>
      </c>
    </row>
    <row r="2" spans="1:23">
      <c r="A2" s="110" t="s">
        <v>169</v>
      </c>
      <c r="B2" s="110">
        <v>-0.13</v>
      </c>
      <c r="C2" s="110">
        <v>1.5620000000000001</v>
      </c>
      <c r="D2" s="110">
        <v>12.569061</v>
      </c>
      <c r="E2" s="110">
        <v>-1.048E-2</v>
      </c>
      <c r="F2" s="110">
        <v>-8.2799999999999992E-3</v>
      </c>
      <c r="G2" s="110">
        <v>1.9300000000000001E-3</v>
      </c>
      <c r="H2" s="110">
        <v>5.62E-3</v>
      </c>
      <c r="I2" s="110">
        <v>0</v>
      </c>
      <c r="J2" s="110">
        <v>2.0565899999999999</v>
      </c>
      <c r="K2" s="110">
        <v>26.045000000000002</v>
      </c>
      <c r="L2" s="110">
        <v>0.77561130410606516</v>
      </c>
      <c r="M2" s="110">
        <v>8.4686292001189406E-2</v>
      </c>
      <c r="N2" s="110">
        <v>0.18390711291486761</v>
      </c>
      <c r="O2" s="110">
        <v>1.900157185777672E-2</v>
      </c>
      <c r="P2" s="110">
        <v>4.7294417188429652E-2</v>
      </c>
      <c r="Q2" s="110">
        <v>0.53104552568347763</v>
      </c>
      <c r="R2" s="110">
        <v>0.99371261271515465</v>
      </c>
      <c r="S2" s="110">
        <v>0.27102411745554672</v>
      </c>
      <c r="T2" s="110">
        <v>0.2599781706418694</v>
      </c>
      <c r="U2" s="110">
        <v>0.27232073082870489</v>
      </c>
      <c r="V2" s="110">
        <v>0.32348951287232047</v>
      </c>
      <c r="W2" s="110">
        <v>1.0587154128190921</v>
      </c>
    </row>
    <row r="3" spans="1:23">
      <c r="A3" s="110" t="s">
        <v>170</v>
      </c>
      <c r="B3" s="110">
        <v>5.62</v>
      </c>
      <c r="C3" s="110">
        <v>1.409</v>
      </c>
      <c r="D3" s="110">
        <v>22.948328</v>
      </c>
      <c r="E3" s="110">
        <v>5.2270003000000002E-2</v>
      </c>
      <c r="F3" s="110">
        <v>3.1989999999999998E-2</v>
      </c>
      <c r="G3" s="110">
        <v>0.31078</v>
      </c>
      <c r="H3" s="110">
        <v>3.1050000000000001E-2</v>
      </c>
      <c r="I3" s="110">
        <v>40.302489999999999</v>
      </c>
      <c r="J3" s="110">
        <v>2.2896597000000001</v>
      </c>
      <c r="K3" s="110">
        <v>69.625</v>
      </c>
      <c r="L3" s="110">
        <v>0.79323360087395345</v>
      </c>
      <c r="M3" s="110">
        <v>0.1188819506393101</v>
      </c>
      <c r="N3" s="110">
        <v>0.43664232615575421</v>
      </c>
      <c r="O3" s="110">
        <v>5.1116696991067759E-2</v>
      </c>
      <c r="P3" s="110">
        <v>5.3563605242051483E-2</v>
      </c>
      <c r="Q3" s="110">
        <v>0.53764601318997729</v>
      </c>
      <c r="R3" s="110">
        <v>0.99391361877300144</v>
      </c>
      <c r="S3" s="110">
        <v>0.33120149260303178</v>
      </c>
      <c r="T3" s="110">
        <v>0.27038067320632492</v>
      </c>
      <c r="U3" s="110">
        <v>0.29765332577571457</v>
      </c>
      <c r="V3" s="110">
        <v>0.35421873286935501</v>
      </c>
      <c r="W3" s="110">
        <v>1.069639355551905</v>
      </c>
    </row>
    <row r="4" spans="1:23">
      <c r="A4" s="110" t="s">
        <v>171</v>
      </c>
      <c r="B4" s="110">
        <v>-3.06</v>
      </c>
      <c r="C4" s="110">
        <v>1.236</v>
      </c>
      <c r="D4" s="110">
        <v>24.889703999999998</v>
      </c>
      <c r="E4" s="110">
        <v>-0.31304001999999997</v>
      </c>
      <c r="F4" s="110">
        <v>-5.4759997999999997E-2</v>
      </c>
      <c r="G4" s="110">
        <v>0.12926000000000001</v>
      </c>
      <c r="H4" s="110">
        <v>-0.48459997999999999</v>
      </c>
      <c r="I4" s="110">
        <v>0</v>
      </c>
      <c r="J4" s="110">
        <v>4.5332793999999996</v>
      </c>
      <c r="K4" s="110">
        <v>14.051</v>
      </c>
      <c r="L4" s="110">
        <v>0.69064234462189988</v>
      </c>
      <c r="M4" s="110">
        <v>6.7261373773416594E-2</v>
      </c>
      <c r="N4" s="110">
        <v>0.28810259519416848</v>
      </c>
      <c r="O4" s="110">
        <v>1.0162911673088949E-2</v>
      </c>
      <c r="P4" s="110">
        <v>0.11391325094936811</v>
      </c>
      <c r="Q4" s="110">
        <v>0.53888059247514442</v>
      </c>
      <c r="R4" s="110">
        <v>0.98983777253986915</v>
      </c>
      <c r="S4" s="110">
        <v>0.25060553895632748</v>
      </c>
      <c r="T4" s="110">
        <v>0.28939909160396732</v>
      </c>
      <c r="U4" s="110">
        <v>0.25434860561190908</v>
      </c>
      <c r="V4" s="110">
        <v>0.32736500271755992</v>
      </c>
      <c r="W4" s="110">
        <v>1.0043386906485441</v>
      </c>
    </row>
    <row r="5" spans="1:23">
      <c r="A5" s="110" t="s">
        <v>172</v>
      </c>
      <c r="B5" s="110">
        <v>41.81</v>
      </c>
      <c r="C5" s="110">
        <v>1.5920000000000001</v>
      </c>
      <c r="D5" s="110">
        <v>11.531158</v>
      </c>
      <c r="E5" s="110">
        <v>0.13897999999999999</v>
      </c>
      <c r="F5" s="110">
        <v>4.0770000000000001E-2</v>
      </c>
      <c r="G5" s="110">
        <v>0.33673999999999998</v>
      </c>
      <c r="H5" s="110">
        <v>0.17413998999999999</v>
      </c>
      <c r="I5" s="110">
        <v>15.977038</v>
      </c>
      <c r="J5" s="110">
        <v>2.0536720000000002</v>
      </c>
      <c r="K5" s="110">
        <v>263.137</v>
      </c>
      <c r="L5" s="110">
        <v>0.81758466424962717</v>
      </c>
      <c r="M5" s="110">
        <v>0.33410645257210819</v>
      </c>
      <c r="N5" s="110">
        <v>0.45788566802311192</v>
      </c>
      <c r="O5" s="110">
        <v>0.1937202328972957</v>
      </c>
      <c r="P5" s="110">
        <v>4.7215927832067732E-2</v>
      </c>
      <c r="Q5" s="110">
        <v>0.53038549200436924</v>
      </c>
      <c r="R5" s="110">
        <v>0.99504464334269194</v>
      </c>
      <c r="S5" s="110">
        <v>0.42953536255141361</v>
      </c>
      <c r="T5" s="110">
        <v>0.29530378061445112</v>
      </c>
      <c r="U5" s="110">
        <v>0.43542549722009749</v>
      </c>
      <c r="V5" s="110">
        <v>0.3859985362999061</v>
      </c>
      <c r="W5" s="110">
        <v>1.0852351128313631</v>
      </c>
    </row>
    <row r="6" spans="1:23">
      <c r="A6" s="110" t="s">
        <v>173</v>
      </c>
      <c r="B6" s="110">
        <v>2.98</v>
      </c>
      <c r="C6" s="110">
        <v>1.288</v>
      </c>
      <c r="D6" s="110">
        <v>21.584506999999999</v>
      </c>
      <c r="E6" s="110">
        <v>0.20743998999999999</v>
      </c>
      <c r="F6" s="110">
        <v>8.7849999999999998E-2</v>
      </c>
      <c r="G6" s="110">
        <v>0.21690999999999999</v>
      </c>
      <c r="H6" s="110">
        <v>0.12409000000000001</v>
      </c>
      <c r="I6" s="110">
        <v>20.570468999999999</v>
      </c>
      <c r="J6" s="110">
        <v>3.6721978000000002</v>
      </c>
      <c r="K6" s="110">
        <v>31.718</v>
      </c>
      <c r="L6" s="110">
        <v>0.83681051608754131</v>
      </c>
      <c r="M6" s="110">
        <v>0.10318168302111209</v>
      </c>
      <c r="N6" s="110">
        <v>0.35982751486573628</v>
      </c>
      <c r="O6" s="110">
        <v>2.3182138743530731E-2</v>
      </c>
      <c r="P6" s="110">
        <v>9.075158523343177E-2</v>
      </c>
      <c r="Q6" s="110">
        <v>0.53677871846949254</v>
      </c>
      <c r="R6" s="110">
        <v>0.99464903377976754</v>
      </c>
      <c r="S6" s="110">
        <v>0.31828745845334327</v>
      </c>
      <c r="T6" s="110">
        <v>0.28370415067079019</v>
      </c>
      <c r="U6" s="110">
        <v>0.29199073609948389</v>
      </c>
      <c r="V6" s="110">
        <v>0.33724665327470449</v>
      </c>
      <c r="W6" s="110">
        <v>1.0967922614868479</v>
      </c>
    </row>
    <row r="7" spans="1:23">
      <c r="A7" s="110" t="s">
        <v>174</v>
      </c>
      <c r="B7" s="110">
        <v>33.56</v>
      </c>
      <c r="C7" s="110">
        <v>1.24</v>
      </c>
      <c r="D7" s="110">
        <v>17.547091999999999</v>
      </c>
      <c r="E7" s="110">
        <v>0.25331999999999999</v>
      </c>
      <c r="F7" s="110">
        <v>0.10836999999999999</v>
      </c>
      <c r="G7" s="110">
        <v>0.53573000000000004</v>
      </c>
      <c r="H7" s="110">
        <v>0.42018001999999999</v>
      </c>
      <c r="I7" s="110">
        <v>25.536352000000001</v>
      </c>
      <c r="J7" s="110">
        <v>6.1129579999999999</v>
      </c>
      <c r="K7" s="110">
        <v>86.611000000000004</v>
      </c>
      <c r="L7" s="110">
        <v>0.84969515534299578</v>
      </c>
      <c r="M7" s="110">
        <v>0.28504311626523943</v>
      </c>
      <c r="N7" s="110">
        <v>0.62072128428603568</v>
      </c>
      <c r="O7" s="110">
        <v>6.3634079173584532E-2</v>
      </c>
      <c r="P7" s="110">
        <v>0.15640398315386331</v>
      </c>
      <c r="Q7" s="110">
        <v>0.53421120505394459</v>
      </c>
      <c r="R7" s="110">
        <v>0.99698941473485847</v>
      </c>
      <c r="S7" s="110">
        <v>0.41826549636432869</v>
      </c>
      <c r="T7" s="110">
        <v>0.33673033098016908</v>
      </c>
      <c r="U7" s="110">
        <v>0.40852230209080298</v>
      </c>
      <c r="V7" s="110">
        <v>0.359167537899936</v>
      </c>
      <c r="W7" s="110">
        <v>1.1060664578227399</v>
      </c>
    </row>
    <row r="8" spans="1:23">
      <c r="A8" s="110" t="s">
        <v>175</v>
      </c>
      <c r="B8" s="110">
        <v>3.62</v>
      </c>
      <c r="C8" s="110">
        <v>1.3879999999999999</v>
      </c>
      <c r="D8" s="110">
        <v>241</v>
      </c>
      <c r="E8" s="110">
        <v>3.4649998000000001E-2</v>
      </c>
      <c r="F8" s="110">
        <v>2.4109999999999999E-2</v>
      </c>
      <c r="G8" s="110">
        <v>0.25505</v>
      </c>
      <c r="H8" s="110">
        <v>0.11384</v>
      </c>
      <c r="I8" s="110">
        <v>19.972377999999999</v>
      </c>
      <c r="J8" s="110">
        <v>3.0081134</v>
      </c>
      <c r="K8" s="110">
        <v>34.42</v>
      </c>
      <c r="L8" s="110">
        <v>0.78828531494061771</v>
      </c>
      <c r="M8" s="110">
        <v>0.1069878085043116</v>
      </c>
      <c r="N8" s="110">
        <v>0.39103787922710082</v>
      </c>
      <c r="O8" s="110">
        <v>2.5173305978733861E-2</v>
      </c>
      <c r="P8" s="110">
        <v>7.2888817198476508E-2</v>
      </c>
      <c r="Q8" s="110">
        <v>0.67631161807396056</v>
      </c>
      <c r="R8" s="110">
        <v>0.99456801482212187</v>
      </c>
      <c r="S8" s="110">
        <v>0.31288202860374481</v>
      </c>
      <c r="T8" s="110">
        <v>0.33639586439303271</v>
      </c>
      <c r="U8" s="110">
        <v>0.32537599744003309</v>
      </c>
      <c r="V8" s="110">
        <v>0.42328652619015322</v>
      </c>
      <c r="W8" s="110">
        <v>1.0669890662192081</v>
      </c>
    </row>
    <row r="9" spans="1:23">
      <c r="A9" s="110" t="s">
        <v>176</v>
      </c>
      <c r="B9" s="110">
        <v>-0.15</v>
      </c>
      <c r="C9" s="110">
        <v>1.3109999999999999</v>
      </c>
      <c r="D9" s="110">
        <v>12.230046</v>
      </c>
      <c r="E9" s="110">
        <v>4.5999999999999999E-3</v>
      </c>
      <c r="F9" s="110">
        <v>-2.4199999999999998E-3</v>
      </c>
      <c r="G9" s="110">
        <v>0.29760998</v>
      </c>
      <c r="H9" s="110">
        <v>-9.2800000000000001E-3</v>
      </c>
      <c r="I9" s="110">
        <v>0</v>
      </c>
      <c r="J9" s="110">
        <v>1.1970958</v>
      </c>
      <c r="K9" s="110">
        <v>19.120999999999999</v>
      </c>
      <c r="L9" s="110">
        <v>0.77984627179618227</v>
      </c>
      <c r="M9" s="110">
        <v>8.4567350579839426E-2</v>
      </c>
      <c r="N9" s="110">
        <v>0.42586515985144219</v>
      </c>
      <c r="O9" s="110">
        <v>1.389911370213406E-2</v>
      </c>
      <c r="P9" s="110">
        <v>2.4175449897540949E-2</v>
      </c>
      <c r="Q9" s="110">
        <v>0.53082993586658433</v>
      </c>
      <c r="R9" s="110">
        <v>0.99359483881574784</v>
      </c>
      <c r="S9" s="110">
        <v>0.31235861455324693</v>
      </c>
      <c r="T9" s="110">
        <v>0.24995998273636311</v>
      </c>
      <c r="V9" s="110">
        <v>0.34361660334150002</v>
      </c>
      <c r="W9" s="110">
        <v>1.0612431852824999</v>
      </c>
    </row>
    <row r="10" spans="1:23">
      <c r="A10" s="110" t="s">
        <v>177</v>
      </c>
      <c r="B10" s="110">
        <v>3.76</v>
      </c>
      <c r="C10" s="110">
        <v>1.3120000000000001</v>
      </c>
      <c r="D10" s="110">
        <v>19.212962999999998</v>
      </c>
      <c r="E10" s="110">
        <v>0.11073</v>
      </c>
      <c r="F10" s="110">
        <v>4.8820000000000002E-2</v>
      </c>
      <c r="G10" s="110">
        <v>0.17080000000000001</v>
      </c>
      <c r="H10" s="110">
        <v>7.8320000000000001E-2</v>
      </c>
      <c r="I10" s="110">
        <v>33.111702000000001</v>
      </c>
      <c r="J10" s="110">
        <v>3.3509177999999999</v>
      </c>
      <c r="K10" s="110">
        <v>59.604999999999997</v>
      </c>
      <c r="L10" s="110">
        <v>0.80965112066568745</v>
      </c>
      <c r="M10" s="110">
        <v>0.1078203984537615</v>
      </c>
      <c r="N10" s="110">
        <v>0.32209521542413921</v>
      </c>
      <c r="O10" s="110">
        <v>4.3732723750233057E-2</v>
      </c>
      <c r="P10" s="110">
        <v>8.2109686531594422E-2</v>
      </c>
      <c r="Q10" s="110">
        <v>0.5352705824380064</v>
      </c>
      <c r="R10" s="110">
        <v>0.99428725449279753</v>
      </c>
      <c r="S10" s="110">
        <v>0.31015931561701299</v>
      </c>
      <c r="T10" s="110">
        <v>0.28001671821941337</v>
      </c>
      <c r="U10" s="110">
        <v>0.29171245759248049</v>
      </c>
      <c r="V10" s="110">
        <v>0.33913006421607311</v>
      </c>
      <c r="W10" s="110">
        <v>1.0799258281285731</v>
      </c>
    </row>
    <row r="11" spans="1:23">
      <c r="A11" s="110" t="s">
        <v>178</v>
      </c>
      <c r="B11" s="110">
        <v>3.07</v>
      </c>
      <c r="C11" s="110">
        <v>1.54</v>
      </c>
      <c r="D11" s="110">
        <v>13.044280000000001</v>
      </c>
      <c r="E11" s="110">
        <v>2.9819999999999999E-2</v>
      </c>
      <c r="F11" s="110">
        <v>7.3699999999999998E-3</v>
      </c>
      <c r="G11" s="110">
        <v>0.15178000999999999</v>
      </c>
      <c r="H11" s="110">
        <v>2.341E-2</v>
      </c>
      <c r="I11" s="110">
        <v>23.029316000000001</v>
      </c>
      <c r="J11" s="110">
        <v>0.85582849999999999</v>
      </c>
      <c r="K11" s="110">
        <v>44.268000000000001</v>
      </c>
      <c r="L11" s="110">
        <v>0.78692889017448175</v>
      </c>
      <c r="M11" s="110">
        <v>0.103716919417187</v>
      </c>
      <c r="N11" s="110">
        <v>0.30653095695404192</v>
      </c>
      <c r="O11" s="110">
        <v>3.2430528381502337E-2</v>
      </c>
      <c r="P11" s="110">
        <v>1.499592600296447E-2</v>
      </c>
      <c r="Q11" s="110">
        <v>0.5313477317132822</v>
      </c>
      <c r="R11" s="110">
        <v>0.99385323000847337</v>
      </c>
      <c r="S11" s="110">
        <v>0.3048784351185117</v>
      </c>
      <c r="T11" s="110">
        <v>0.24898403948189929</v>
      </c>
      <c r="U11" s="110">
        <v>0.28570625157155721</v>
      </c>
      <c r="V11" s="110">
        <v>0.33981985420766808</v>
      </c>
      <c r="W11" s="110">
        <v>1.065737870823964</v>
      </c>
    </row>
    <row r="12" spans="1:23">
      <c r="A12" s="110" t="s">
        <v>179</v>
      </c>
      <c r="B12" s="110">
        <v>-1.41</v>
      </c>
      <c r="C12" s="110">
        <v>1.2689999999999999</v>
      </c>
      <c r="D12" s="110">
        <v>23.618421999999999</v>
      </c>
      <c r="E12" s="110">
        <v>-6.4159999999999995E-2</v>
      </c>
      <c r="F12" s="110">
        <v>-2.5700000000000001E-2</v>
      </c>
      <c r="G12" s="110">
        <v>4.4600000000000001E-2</v>
      </c>
      <c r="H12" s="110">
        <v>-8.3059999999999995E-2</v>
      </c>
      <c r="I12" s="110">
        <v>0</v>
      </c>
      <c r="J12" s="110">
        <v>0.91483616999999995</v>
      </c>
      <c r="K12" s="110">
        <v>33.418999999999997</v>
      </c>
      <c r="L12" s="110">
        <v>0.76053616712957373</v>
      </c>
      <c r="M12" s="110">
        <v>7.7074041034790361E-2</v>
      </c>
      <c r="N12" s="110">
        <v>0.21882442406587499</v>
      </c>
      <c r="O12" s="110">
        <v>2.443564557812752E-2</v>
      </c>
      <c r="P12" s="110">
        <v>1.658313437812459E-2</v>
      </c>
      <c r="Q12" s="110">
        <v>0.53807214608309784</v>
      </c>
      <c r="R12" s="110">
        <v>0.99301166040647004</v>
      </c>
      <c r="S12" s="110">
        <v>0.27399479512331698</v>
      </c>
      <c r="T12" s="110">
        <v>0.2487391336695515</v>
      </c>
      <c r="U12" s="110">
        <v>0.26770833617089201</v>
      </c>
      <c r="V12" s="110">
        <v>0.3347658586774358</v>
      </c>
      <c r="W12" s="110">
        <v>1.049060020010371</v>
      </c>
    </row>
    <row r="13" spans="1:23">
      <c r="A13" s="110" t="s">
        <v>180</v>
      </c>
      <c r="B13" s="110">
        <v>1.63</v>
      </c>
      <c r="C13" s="110">
        <v>1.526</v>
      </c>
      <c r="D13" s="110">
        <v>26.470586999999998</v>
      </c>
      <c r="E13" s="110">
        <v>0.19867000000000001</v>
      </c>
      <c r="F13" s="110">
        <v>9.9159999999999998E-2</v>
      </c>
      <c r="G13" s="110">
        <v>0.41319</v>
      </c>
      <c r="H13" s="110">
        <v>0.23791000000000001</v>
      </c>
      <c r="I13" s="110">
        <v>91.104293999999996</v>
      </c>
      <c r="J13" s="110">
        <v>8.4169359999999998</v>
      </c>
      <c r="K13" s="110">
        <v>16.966000000000001</v>
      </c>
      <c r="L13" s="110">
        <v>0.83434760996733903</v>
      </c>
      <c r="M13" s="110">
        <v>9.5153137079988098E-2</v>
      </c>
      <c r="N13" s="110">
        <v>0.52044550953927105</v>
      </c>
      <c r="O13" s="110">
        <v>1.2311043608920611E-2</v>
      </c>
      <c r="P13" s="110">
        <v>0.21837716694140619</v>
      </c>
      <c r="Q13" s="110">
        <v>0.53988592343837505</v>
      </c>
      <c r="R13" s="110">
        <v>0.99554869990261907</v>
      </c>
      <c r="S13" s="110">
        <v>0.32653419566755693</v>
      </c>
      <c r="T13" s="110">
        <v>0.33858894382550447</v>
      </c>
      <c r="U13" s="110">
        <v>0.28742127710766507</v>
      </c>
      <c r="V13" s="110">
        <v>0.33609274771112901</v>
      </c>
      <c r="W13" s="110">
        <v>1.0958099315348291</v>
      </c>
    </row>
    <row r="14" spans="1:23">
      <c r="A14" s="110" t="s">
        <v>181</v>
      </c>
      <c r="B14" s="110">
        <v>6.01</v>
      </c>
      <c r="C14" s="110">
        <v>1.2969999999999999</v>
      </c>
      <c r="D14" s="110">
        <v>10.141207</v>
      </c>
      <c r="E14" s="110">
        <v>0.120670006</v>
      </c>
      <c r="F14" s="110">
        <v>6.2509999999999996E-2</v>
      </c>
      <c r="G14" s="110">
        <v>0.28681000000000001</v>
      </c>
      <c r="H14" s="110">
        <v>0.19040000000000001</v>
      </c>
      <c r="I14" s="110">
        <v>13.144757999999999</v>
      </c>
      <c r="J14" s="110">
        <v>1.8426515000000001</v>
      </c>
      <c r="K14" s="110">
        <v>54.673000000000002</v>
      </c>
      <c r="L14" s="110">
        <v>0.81244260635862986</v>
      </c>
      <c r="M14" s="110">
        <v>0.12120130835563479</v>
      </c>
      <c r="N14" s="110">
        <v>0.41702742228208067</v>
      </c>
      <c r="O14" s="110">
        <v>4.0098217161031791E-2</v>
      </c>
      <c r="P14" s="110">
        <v>4.1539826658602008E-2</v>
      </c>
      <c r="Q14" s="110">
        <v>0.52950158043237217</v>
      </c>
      <c r="R14" s="110">
        <v>0.99517316715357074</v>
      </c>
      <c r="S14" s="110">
        <v>0.33357872433256408</v>
      </c>
      <c r="T14" s="110">
        <v>0.26206801404321167</v>
      </c>
      <c r="U14" s="110">
        <v>0.29903823253396972</v>
      </c>
      <c r="V14" s="110">
        <v>0.34655565486350792</v>
      </c>
      <c r="W14" s="110">
        <v>1.082157420704827</v>
      </c>
    </row>
    <row r="15" spans="1:23">
      <c r="A15" s="110" t="s">
        <v>182</v>
      </c>
      <c r="B15" s="110">
        <v>2.27</v>
      </c>
      <c r="C15" s="110">
        <v>1.3720000000000001</v>
      </c>
      <c r="D15" s="110">
        <v>14.886649</v>
      </c>
      <c r="E15" s="110">
        <v>6.8569994999999995E-2</v>
      </c>
      <c r="F15" s="110">
        <v>1.8020000000000001E-2</v>
      </c>
      <c r="G15" s="110">
        <v>0.25246000000000002</v>
      </c>
      <c r="H15" s="110">
        <v>5.0009999999999999E-2</v>
      </c>
      <c r="I15" s="110">
        <v>26.035242</v>
      </c>
      <c r="J15" s="110">
        <v>1.7076975000000001</v>
      </c>
      <c r="K15" s="110">
        <v>33.255000000000003</v>
      </c>
      <c r="L15" s="110">
        <v>0.79781118306686916</v>
      </c>
      <c r="M15" s="110">
        <v>9.8959262563187628E-2</v>
      </c>
      <c r="N15" s="110">
        <v>0.38891845490366261</v>
      </c>
      <c r="O15" s="110">
        <v>2.4314790127878329E-2</v>
      </c>
      <c r="P15" s="110">
        <v>3.7909788071052962E-2</v>
      </c>
      <c r="Q15" s="110">
        <v>0.53251934947461943</v>
      </c>
      <c r="R15" s="110">
        <v>0.99406348408392453</v>
      </c>
      <c r="S15" s="110">
        <v>0.31612457482278489</v>
      </c>
      <c r="T15" s="110">
        <v>0.2586272069723547</v>
      </c>
      <c r="U15" s="110">
        <v>0.2841176290891459</v>
      </c>
      <c r="V15" s="110">
        <v>0.34273937829059392</v>
      </c>
      <c r="W15" s="110">
        <v>1.072534269917051</v>
      </c>
    </row>
    <row r="16" spans="1:23">
      <c r="A16" s="110" t="s">
        <v>183</v>
      </c>
      <c r="B16" s="110">
        <v>22.16</v>
      </c>
      <c r="C16" s="110">
        <v>1.5649999999999999</v>
      </c>
      <c r="D16" s="110">
        <v>26.265059999999998</v>
      </c>
      <c r="E16" s="110">
        <v>9.5079999999999998E-2</v>
      </c>
      <c r="F16" s="110">
        <v>2.7720000000000002E-2</v>
      </c>
      <c r="G16" s="110">
        <v>0.18107999999999999</v>
      </c>
      <c r="H16" s="110">
        <v>0.16763</v>
      </c>
      <c r="I16" s="110">
        <v>9.8375450000000004</v>
      </c>
      <c r="J16" s="110">
        <v>0.99012149999999999</v>
      </c>
      <c r="K16" s="110">
        <v>140.75299999999999</v>
      </c>
      <c r="L16" s="110">
        <v>0.80525607793688547</v>
      </c>
      <c r="M16" s="110">
        <v>0.2172465060957478</v>
      </c>
      <c r="N16" s="110">
        <v>0.33050744787392478</v>
      </c>
      <c r="O16" s="110">
        <v>0.1035325900723143</v>
      </c>
      <c r="P16" s="110">
        <v>1.8608184787718699E-2</v>
      </c>
      <c r="Q16" s="110">
        <v>0.53975522264844944</v>
      </c>
      <c r="R16" s="110">
        <v>0.99499318650326918</v>
      </c>
      <c r="S16" s="110">
        <v>0.35898467453021171</v>
      </c>
      <c r="T16" s="110">
        <v>0.27035908214822402</v>
      </c>
      <c r="U16" s="110">
        <v>0.36211510975307781</v>
      </c>
      <c r="V16" s="110">
        <v>0.36303337448279271</v>
      </c>
      <c r="W16" s="110">
        <v>1.0776450288310171</v>
      </c>
    </row>
    <row r="17" spans="1:23">
      <c r="A17" s="110" t="s">
        <v>184</v>
      </c>
      <c r="B17" s="110">
        <v>3.08</v>
      </c>
      <c r="C17" s="110">
        <v>1.667</v>
      </c>
      <c r="D17" s="110">
        <v>55.539566000000001</v>
      </c>
      <c r="E17" s="110">
        <v>3.4730002000000003E-2</v>
      </c>
      <c r="F17" s="110">
        <v>6.3800000000000003E-3</v>
      </c>
      <c r="G17" s="110">
        <v>8.7519996000000003E-2</v>
      </c>
      <c r="H17" s="110">
        <v>0.17889999000000001</v>
      </c>
      <c r="I17" s="110">
        <v>25.064934000000001</v>
      </c>
      <c r="J17" s="110">
        <v>0.92958289999999999</v>
      </c>
      <c r="K17" s="110">
        <v>42.23</v>
      </c>
      <c r="L17" s="110">
        <v>0.7883077827360474</v>
      </c>
      <c r="M17" s="110">
        <v>0.10377639012786199</v>
      </c>
      <c r="N17" s="110">
        <v>0.2539463095810377</v>
      </c>
      <c r="O17" s="110">
        <v>3.0928678335113001E-2</v>
      </c>
      <c r="P17" s="110">
        <v>1.697979693677544E-2</v>
      </c>
      <c r="Q17" s="110">
        <v>0.55837175993494081</v>
      </c>
      <c r="R17" s="110">
        <v>0.99508226775619379</v>
      </c>
      <c r="S17" s="110">
        <v>0.29643364711592263</v>
      </c>
      <c r="T17" s="110">
        <v>0.26142532342448899</v>
      </c>
      <c r="U17" s="110">
        <v>0.29286881095510747</v>
      </c>
      <c r="V17" s="110">
        <v>0.35085453660447491</v>
      </c>
      <c r="W17" s="110">
        <v>1.0673046070930789</v>
      </c>
    </row>
    <row r="18" spans="1:23">
      <c r="A18" s="110" t="s">
        <v>185</v>
      </c>
      <c r="B18" s="110">
        <v>0.33</v>
      </c>
      <c r="C18" s="110">
        <v>1.4219999999999999</v>
      </c>
      <c r="D18" s="110">
        <v>109.74359</v>
      </c>
      <c r="E18" s="110">
        <v>4.3400000000000001E-3</v>
      </c>
      <c r="F18" s="110">
        <v>-4.8799999999999998E-3</v>
      </c>
      <c r="G18" s="110">
        <v>3.6510002E-2</v>
      </c>
      <c r="H18" s="110">
        <v>7.1410000000000001E-2</v>
      </c>
      <c r="I18" s="110">
        <v>259.39391999999998</v>
      </c>
      <c r="J18" s="110">
        <v>1.1031496999999999</v>
      </c>
      <c r="K18" s="110">
        <v>36.448</v>
      </c>
      <c r="L18" s="110">
        <v>0.7797732551118699</v>
      </c>
      <c r="M18" s="110">
        <v>8.7421944692239073E-2</v>
      </c>
      <c r="N18" s="110">
        <v>0.21220429335631261</v>
      </c>
      <c r="O18" s="110">
        <v>2.6667786790351901E-2</v>
      </c>
      <c r="P18" s="110">
        <v>2.1648455750277878E-2</v>
      </c>
      <c r="Q18" s="110">
        <v>0.59284172618727915</v>
      </c>
      <c r="R18" s="110">
        <v>0.99423263585891153</v>
      </c>
      <c r="S18" s="110">
        <v>0.28130254761630058</v>
      </c>
      <c r="T18" s="110">
        <v>0.27586308787495789</v>
      </c>
      <c r="U18" s="110">
        <v>0.29046105645334319</v>
      </c>
      <c r="V18" s="110">
        <v>0.36615535362095591</v>
      </c>
      <c r="W18" s="110">
        <v>1.061572670756608</v>
      </c>
    </row>
    <row r="19" spans="1:23">
      <c r="A19" s="110" t="s">
        <v>186</v>
      </c>
      <c r="B19" s="110">
        <v>-3.25</v>
      </c>
      <c r="C19" s="110">
        <v>1.33</v>
      </c>
      <c r="D19" s="110">
        <v>92.596159999999998</v>
      </c>
      <c r="E19" s="110">
        <v>-8.6360000000000006E-2</v>
      </c>
      <c r="F19" s="110">
        <v>-5.1370001999999998E-2</v>
      </c>
      <c r="G19" s="110">
        <v>2.8490000000000001E-2</v>
      </c>
      <c r="H19" s="110">
        <v>-8.1259999999999999E-2</v>
      </c>
      <c r="I19" s="110">
        <v>0</v>
      </c>
      <c r="J19" s="110">
        <v>2.6802115</v>
      </c>
      <c r="K19" s="110">
        <v>44.552</v>
      </c>
      <c r="L19" s="110">
        <v>0.75430166562290246</v>
      </c>
      <c r="M19" s="110">
        <v>6.6131430270591735E-2</v>
      </c>
      <c r="N19" s="110">
        <v>0.2056414411119793</v>
      </c>
      <c r="O19" s="110">
        <v>3.2639814649007039E-2</v>
      </c>
      <c r="P19" s="110">
        <v>6.4068800378444146E-2</v>
      </c>
      <c r="Q19" s="110">
        <v>0.58193716062560918</v>
      </c>
      <c r="R19" s="110">
        <v>0.99302588812586146</v>
      </c>
      <c r="S19" s="110">
        <v>0.26346879280456442</v>
      </c>
      <c r="T19" s="110">
        <v>0.28632833627200482</v>
      </c>
      <c r="U19" s="110">
        <v>0.27141547406267968</v>
      </c>
      <c r="V19" s="110">
        <v>0.35635238482949527</v>
      </c>
      <c r="W19" s="110">
        <v>1.0452453725122191</v>
      </c>
    </row>
    <row r="20" spans="1:23">
      <c r="A20" s="110" t="s">
        <v>187</v>
      </c>
      <c r="B20" s="110">
        <v>8.2899999999999991</v>
      </c>
      <c r="C20" s="110">
        <v>1.2250000000000001</v>
      </c>
      <c r="D20" s="110">
        <v>10.838549</v>
      </c>
      <c r="E20" s="110">
        <v>0.14299999999999999</v>
      </c>
      <c r="F20" s="110">
        <v>5.2170000000000001E-2</v>
      </c>
      <c r="G20" s="110">
        <v>0.37019999999999997</v>
      </c>
      <c r="H20" s="110">
        <v>0.13340001000000001</v>
      </c>
      <c r="I20" s="110">
        <v>10.446320999999999</v>
      </c>
      <c r="J20" s="110">
        <v>1.5157084000000001</v>
      </c>
      <c r="K20" s="110">
        <v>42.91</v>
      </c>
      <c r="L20" s="110">
        <v>0.81871361452245683</v>
      </c>
      <c r="M20" s="110">
        <v>0.13476063038953309</v>
      </c>
      <c r="N20" s="110">
        <v>0.48526633901239491</v>
      </c>
      <c r="O20" s="110">
        <v>3.142978629956087E-2</v>
      </c>
      <c r="P20" s="110">
        <v>3.2745599967041142E-2</v>
      </c>
      <c r="Q20" s="110">
        <v>0.5299450411467711</v>
      </c>
      <c r="R20" s="110">
        <v>0.99472262278521828</v>
      </c>
      <c r="S20" s="110">
        <v>0.34981299110009079</v>
      </c>
      <c r="T20" s="110">
        <v>0.26042650286404417</v>
      </c>
      <c r="U20" s="110">
        <v>0.30844664112684478</v>
      </c>
      <c r="V20" s="110">
        <v>0.35105106670340341</v>
      </c>
      <c r="W20" s="110">
        <v>1.085738423475537</v>
      </c>
    </row>
    <row r="21" spans="1:23">
      <c r="A21" s="110" t="s">
        <v>188</v>
      </c>
      <c r="B21" s="110">
        <v>1.1200000000000001</v>
      </c>
      <c r="C21" s="110">
        <v>1.4550000000000001</v>
      </c>
      <c r="D21" s="110">
        <v>18.928571999999999</v>
      </c>
      <c r="E21" s="110">
        <v>5.4890000000000001E-2</v>
      </c>
      <c r="F21" s="110">
        <v>-4.2000000000000002E-4</v>
      </c>
      <c r="G21" s="110">
        <v>0.21851000000000001</v>
      </c>
      <c r="H21" s="110">
        <v>-3.3800002000000003E-2</v>
      </c>
      <c r="I21" s="110">
        <v>37.857143000000001</v>
      </c>
      <c r="J21" s="110">
        <v>2.231344</v>
      </c>
      <c r="K21" s="110">
        <v>16.495999999999999</v>
      </c>
      <c r="L21" s="110">
        <v>0.79396938354260094</v>
      </c>
      <c r="M21" s="110">
        <v>9.2120130835563474E-2</v>
      </c>
      <c r="N21" s="110">
        <v>0.36113681174508039</v>
      </c>
      <c r="O21" s="110">
        <v>1.196468957466988E-2</v>
      </c>
      <c r="P21" s="110">
        <v>5.1995009711278517E-2</v>
      </c>
      <c r="Q21" s="110">
        <v>0.53508972966271307</v>
      </c>
      <c r="R21" s="110">
        <v>0.9934010256446737</v>
      </c>
      <c r="S21" s="110">
        <v>0.30517862345345131</v>
      </c>
      <c r="T21" s="110">
        <v>0.26478848599209481</v>
      </c>
      <c r="U21" s="110">
        <v>0.28002279497104299</v>
      </c>
      <c r="V21" s="110">
        <v>0.33768523265831929</v>
      </c>
      <c r="W21" s="110">
        <v>1.069789747836617</v>
      </c>
    </row>
    <row r="22" spans="1:23">
      <c r="A22" s="110" t="s">
        <v>189</v>
      </c>
      <c r="B22" s="110">
        <v>6.68</v>
      </c>
      <c r="C22" s="110">
        <v>1.5720000000000001</v>
      </c>
      <c r="D22" s="110">
        <v>12.993197</v>
      </c>
      <c r="E22" s="110">
        <v>0.10614</v>
      </c>
      <c r="F22" s="110">
        <v>2.1300000999999999E-2</v>
      </c>
      <c r="G22" s="110">
        <v>0.18417998999999999</v>
      </c>
      <c r="H22" s="110">
        <v>5.978E-2</v>
      </c>
      <c r="I22" s="110">
        <v>28.592815000000002</v>
      </c>
      <c r="J22" s="110">
        <v>3.0772203999999999</v>
      </c>
      <c r="K22" s="110">
        <v>68.341999999999999</v>
      </c>
      <c r="L22" s="110">
        <v>0.80836209535417303</v>
      </c>
      <c r="M22" s="110">
        <v>0.12518584597085941</v>
      </c>
      <c r="N22" s="110">
        <v>0.33304420239454852</v>
      </c>
      <c r="O22" s="110">
        <v>5.0171224169910968E-2</v>
      </c>
      <c r="P22" s="110">
        <v>7.4747680786586168E-2</v>
      </c>
      <c r="Q22" s="110">
        <v>0.53131524649989526</v>
      </c>
      <c r="R22" s="110">
        <v>0.99414070898306584</v>
      </c>
      <c r="S22" s="110">
        <v>0.31852330189369682</v>
      </c>
      <c r="T22" s="110">
        <v>0.27764762802422172</v>
      </c>
      <c r="U22" s="110">
        <v>0.30161762343794218</v>
      </c>
      <c r="V22" s="110">
        <v>0.33996459929150541</v>
      </c>
      <c r="W22" s="110">
        <v>1.0790494049024419</v>
      </c>
    </row>
    <row r="23" spans="1:23">
      <c r="A23" s="110" t="s">
        <v>190</v>
      </c>
      <c r="B23" s="110">
        <v>-8.81</v>
      </c>
      <c r="C23" s="110">
        <v>1.2829999999999999</v>
      </c>
      <c r="D23" s="110">
        <v>23.659794000000002</v>
      </c>
      <c r="E23" s="110">
        <v>-0.69454000000000005</v>
      </c>
      <c r="F23" s="110">
        <v>-0.12950999999999999</v>
      </c>
      <c r="G23" s="110">
        <v>0.21110001</v>
      </c>
      <c r="H23" s="110">
        <v>-0.26665001999999999</v>
      </c>
      <c r="I23" s="110">
        <v>0</v>
      </c>
      <c r="J23" s="110">
        <v>2.7673942999999999</v>
      </c>
      <c r="K23" s="110">
        <v>7.4809999999999999</v>
      </c>
      <c r="L23" s="110">
        <v>0.58350440768023182</v>
      </c>
      <c r="M23" s="110">
        <v>3.306571513529586E-2</v>
      </c>
      <c r="N23" s="110">
        <v>0.35507313875572372</v>
      </c>
      <c r="O23" s="110">
        <v>5.3213244283500357E-3</v>
      </c>
      <c r="P23" s="110">
        <v>6.6413872982224481E-2</v>
      </c>
      <c r="Q23" s="110">
        <v>0.53809845578002724</v>
      </c>
      <c r="R23" s="110">
        <v>0.9915605119133436</v>
      </c>
      <c r="S23" s="110">
        <v>0.22488240196206</v>
      </c>
      <c r="T23" s="110">
        <v>0.26381907480033479</v>
      </c>
      <c r="U23" s="110">
        <v>0.2211466031532848</v>
      </c>
      <c r="V23" s="110">
        <v>0.33591373737628888</v>
      </c>
      <c r="W23" s="110">
        <v>0.93965261118026822</v>
      </c>
    </row>
    <row r="24" spans="1:23">
      <c r="A24" s="110" t="s">
        <v>191</v>
      </c>
      <c r="B24" s="110">
        <v>-1.43</v>
      </c>
      <c r="C24" s="110">
        <v>1.306</v>
      </c>
      <c r="D24" s="110">
        <v>35.5</v>
      </c>
      <c r="E24" s="110">
        <v>-0.17848</v>
      </c>
      <c r="F24" s="110">
        <v>-6.2190000000000002E-2</v>
      </c>
      <c r="G24" s="110">
        <v>0.34605997999999999</v>
      </c>
      <c r="H24" s="110">
        <v>-0.32090999999999997</v>
      </c>
      <c r="I24" s="110">
        <v>0</v>
      </c>
      <c r="J24" s="110">
        <v>1.7938353</v>
      </c>
      <c r="K24" s="110">
        <v>6.3070000000000004</v>
      </c>
      <c r="L24" s="110">
        <v>0.72843129270422902</v>
      </c>
      <c r="M24" s="110">
        <v>7.6955099613440381E-2</v>
      </c>
      <c r="N24" s="110">
        <v>0.46551230597908011</v>
      </c>
      <c r="O24" s="110">
        <v>4.4561762662003422E-3</v>
      </c>
      <c r="P24" s="110">
        <v>4.0226751909446648E-2</v>
      </c>
      <c r="Q24" s="110">
        <v>0.54562799825902719</v>
      </c>
      <c r="R24" s="110">
        <v>0.99113162537466326</v>
      </c>
      <c r="S24" s="110">
        <v>0.29888137298581657</v>
      </c>
      <c r="T24" s="110">
        <v>0.26209422965696849</v>
      </c>
      <c r="U24" s="110">
        <v>0.26622286675020101</v>
      </c>
      <c r="V24" s="110">
        <v>0.3514905593661819</v>
      </c>
      <c r="W24" s="110">
        <v>1.028270106456086</v>
      </c>
    </row>
    <row r="25" spans="1:23">
      <c r="A25" s="110" t="s">
        <v>192</v>
      </c>
      <c r="B25" s="110">
        <v>-0.69</v>
      </c>
      <c r="C25" s="110">
        <v>1.2829999999999999</v>
      </c>
      <c r="D25" s="110">
        <v>-17.902100000000001</v>
      </c>
      <c r="E25" s="110">
        <v>-8.2849999999999993E-2</v>
      </c>
      <c r="F25" s="110">
        <v>-2.9420000000000002E-2</v>
      </c>
      <c r="G25" s="110">
        <v>3.3660000000000002E-2</v>
      </c>
      <c r="H25" s="110">
        <v>-9.6169989999999997E-2</v>
      </c>
      <c r="I25" s="110">
        <v>0</v>
      </c>
      <c r="J25" s="110">
        <v>2.7044160000000002</v>
      </c>
      <c r="K25" s="110">
        <v>12.885</v>
      </c>
      <c r="L25" s="110">
        <v>0.7552873908611194</v>
      </c>
      <c r="M25" s="110">
        <v>8.1355932203389825E-2</v>
      </c>
      <c r="N25" s="110">
        <v>0.20987210665335981</v>
      </c>
      <c r="O25" s="110">
        <v>9.3036588987562945E-3</v>
      </c>
      <c r="P25" s="110">
        <v>6.4719861250980948E-2</v>
      </c>
      <c r="Q25" s="110">
        <v>0.51166799955479814</v>
      </c>
      <c r="R25" s="110">
        <v>0.99290803526261207</v>
      </c>
      <c r="S25" s="110">
        <v>0.26519782158444227</v>
      </c>
      <c r="T25" s="110">
        <v>0.2586655998532213</v>
      </c>
      <c r="U25" s="110">
        <v>0.26306616292172291</v>
      </c>
      <c r="V25" s="110">
        <v>0.31017572939540577</v>
      </c>
      <c r="W25" s="110">
        <v>1.045780663168139</v>
      </c>
    </row>
    <row r="26" spans="1:23">
      <c r="A26" s="110" t="s">
        <v>193</v>
      </c>
      <c r="B26" s="110">
        <v>34.78</v>
      </c>
      <c r="C26" s="110">
        <v>1.4330000000000001</v>
      </c>
      <c r="D26" s="110">
        <v>16.046790999999999</v>
      </c>
      <c r="E26" s="110">
        <v>0.15132000000000001</v>
      </c>
      <c r="F26" s="110">
        <v>6.1170000000000002E-2</v>
      </c>
      <c r="G26" s="110">
        <v>0.34675</v>
      </c>
      <c r="H26" s="110">
        <v>0.23629</v>
      </c>
      <c r="I26" s="110">
        <v>15.382403999999999</v>
      </c>
      <c r="J26" s="110">
        <v>2.8549929000000001</v>
      </c>
      <c r="K26" s="110">
        <v>192.249</v>
      </c>
      <c r="L26" s="110">
        <v>0.82105014842045243</v>
      </c>
      <c r="M26" s="110">
        <v>0.29229854296758839</v>
      </c>
      <c r="N26" s="110">
        <v>0.46607695662450832</v>
      </c>
      <c r="O26" s="110">
        <v>0.1414812014505602</v>
      </c>
      <c r="P26" s="110">
        <v>6.8770129915811273E-2</v>
      </c>
      <c r="Q26" s="110">
        <v>0.53325711860386193</v>
      </c>
      <c r="R26" s="110">
        <v>0.99553589495516681</v>
      </c>
      <c r="S26" s="110">
        <v>0.40877218044025537</v>
      </c>
      <c r="T26" s="110">
        <v>0.29979834050560028</v>
      </c>
      <c r="U26" s="110">
        <v>0.40989843614535271</v>
      </c>
      <c r="V26" s="110">
        <v>0.37377154194366652</v>
      </c>
      <c r="W26" s="110">
        <v>1.0876484141711129</v>
      </c>
    </row>
    <row r="27" spans="1:23">
      <c r="A27" s="110" t="s">
        <v>194</v>
      </c>
      <c r="B27" s="110">
        <v>-1.64</v>
      </c>
      <c r="C27" s="110">
        <v>1.3320000000000001</v>
      </c>
      <c r="D27" s="110">
        <v>25.925923999999998</v>
      </c>
      <c r="E27" s="110">
        <v>-6.2789999999999999E-2</v>
      </c>
      <c r="F27" s="110">
        <v>-2.1839999999999998E-2</v>
      </c>
      <c r="G27" s="110">
        <v>3.9039999999999998E-2</v>
      </c>
      <c r="H27" s="110">
        <v>-6.2800005000000006E-2</v>
      </c>
      <c r="I27" s="110">
        <v>0</v>
      </c>
      <c r="J27" s="110">
        <v>0.58318749999999997</v>
      </c>
      <c r="K27" s="110">
        <v>23.292000000000002</v>
      </c>
      <c r="L27" s="110">
        <v>0.76092090888921959</v>
      </c>
      <c r="M27" s="110">
        <v>7.5706214689265527E-2</v>
      </c>
      <c r="N27" s="110">
        <v>0.2142746174101543</v>
      </c>
      <c r="O27" s="110">
        <v>1.697282152524E-2</v>
      </c>
      <c r="P27" s="110">
        <v>7.6623356644197858E-3</v>
      </c>
      <c r="Q27" s="110">
        <v>0.53953955588402336</v>
      </c>
      <c r="R27" s="110">
        <v>0.99317180125298776</v>
      </c>
      <c r="S27" s="110">
        <v>0.27265128957476659</v>
      </c>
      <c r="T27" s="110">
        <v>0.24534914879675879</v>
      </c>
      <c r="U27" s="110">
        <v>0.26725634520260672</v>
      </c>
      <c r="V27" s="110">
        <v>0.33441241588832987</v>
      </c>
      <c r="W27" s="110">
        <v>1.0493899143061229</v>
      </c>
    </row>
    <row r="28" spans="1:23">
      <c r="A28" s="110" t="s">
        <v>195</v>
      </c>
      <c r="B28" s="110">
        <v>-3.78</v>
      </c>
      <c r="C28" s="110">
        <v>1.302</v>
      </c>
      <c r="D28" s="110">
        <v>238.8</v>
      </c>
      <c r="E28" s="110">
        <v>-0.14327999999999999</v>
      </c>
      <c r="F28" s="110">
        <v>-4.6519999999999999E-2</v>
      </c>
      <c r="G28" s="110">
        <v>9.8669999999999994E-2</v>
      </c>
      <c r="H28" s="110">
        <v>-0.20236999</v>
      </c>
      <c r="I28" s="110">
        <v>0</v>
      </c>
      <c r="J28" s="110">
        <v>2.4371326</v>
      </c>
      <c r="K28" s="110">
        <v>24.907</v>
      </c>
      <c r="L28" s="110">
        <v>0.73831662842651846</v>
      </c>
      <c r="M28" s="110">
        <v>6.2979482604817116E-2</v>
      </c>
      <c r="N28" s="110">
        <v>0.26307047548220891</v>
      </c>
      <c r="O28" s="110">
        <v>1.8162952940803671E-2</v>
      </c>
      <c r="P28" s="110">
        <v>5.7530381459264458E-2</v>
      </c>
      <c r="Q28" s="110">
        <v>0.67491257202241384</v>
      </c>
      <c r="R28" s="110">
        <v>0.99206859981851747</v>
      </c>
      <c r="S28" s="110">
        <v>0.26555169269616008</v>
      </c>
      <c r="T28" s="110">
        <v>0.32292481792647559</v>
      </c>
      <c r="U28" s="110">
        <v>0.29174959876891449</v>
      </c>
      <c r="V28" s="110">
        <v>0.4122918121417915</v>
      </c>
      <c r="W28" s="110">
        <v>1.034881610924647</v>
      </c>
    </row>
    <row r="29" spans="1:23">
      <c r="A29" s="110" t="s">
        <v>196</v>
      </c>
      <c r="B29" s="110">
        <v>8.86</v>
      </c>
      <c r="C29" s="110">
        <v>1.665</v>
      </c>
      <c r="D29" s="110">
        <v>48.106589999999997</v>
      </c>
      <c r="E29" s="110">
        <v>0.17177000000000001</v>
      </c>
      <c r="F29" s="110">
        <v>2.6749999999999999E-2</v>
      </c>
      <c r="G29" s="110">
        <v>0.31917000000000001</v>
      </c>
      <c r="H29" s="110">
        <v>0.15086000999999999</v>
      </c>
      <c r="I29" s="110">
        <v>38.713320000000003</v>
      </c>
      <c r="J29" s="110">
        <v>6.9066890000000001</v>
      </c>
      <c r="K29" s="110">
        <v>86.046999999999997</v>
      </c>
      <c r="L29" s="110">
        <v>0.82679319147502117</v>
      </c>
      <c r="M29" s="110">
        <v>0.1381504608980077</v>
      </c>
      <c r="N29" s="110">
        <v>0.44350795166681473</v>
      </c>
      <c r="O29" s="110">
        <v>6.3218454332483659E-2</v>
      </c>
      <c r="P29" s="110">
        <v>0.17775402952621161</v>
      </c>
      <c r="Q29" s="110">
        <v>0.55364490733310379</v>
      </c>
      <c r="R29" s="110">
        <v>0.99486063166331518</v>
      </c>
      <c r="S29" s="110">
        <v>0.33717805346264551</v>
      </c>
      <c r="T29" s="110">
        <v>0.33321928520022781</v>
      </c>
      <c r="U29" s="110">
        <v>0.31757357030360628</v>
      </c>
      <c r="V29" s="110">
        <v>0.3542211221978932</v>
      </c>
      <c r="W29" s="110">
        <v>1.0907738036725161</v>
      </c>
    </row>
    <row r="30" spans="1:23">
      <c r="A30" s="110" t="s">
        <v>197</v>
      </c>
      <c r="B30" s="110">
        <v>50.78</v>
      </c>
      <c r="C30" s="110">
        <v>1.3</v>
      </c>
      <c r="D30" s="110">
        <v>27.820710999999999</v>
      </c>
      <c r="E30" s="110">
        <v>0.16882</v>
      </c>
      <c r="F30" s="110">
        <v>7.7100000000000002E-2</v>
      </c>
      <c r="G30" s="110">
        <v>0.21462999999999999</v>
      </c>
      <c r="H30" s="110">
        <v>0.11553001</v>
      </c>
      <c r="I30" s="110">
        <v>56.715243999999998</v>
      </c>
      <c r="J30" s="110">
        <v>6.8355129999999997</v>
      </c>
      <c r="K30" s="110">
        <v>472.9</v>
      </c>
      <c r="L30" s="110">
        <v>0.8259647329414771</v>
      </c>
      <c r="M30" s="110">
        <v>0.38745168004757652</v>
      </c>
      <c r="N30" s="110">
        <v>0.357961766812671</v>
      </c>
      <c r="O30" s="110">
        <v>0.34829951223035049</v>
      </c>
      <c r="P30" s="110">
        <v>0.17583951327247041</v>
      </c>
      <c r="Q30" s="110">
        <v>0.5407445078253289</v>
      </c>
      <c r="R30" s="110">
        <v>0.99458137314881556</v>
      </c>
      <c r="S30" s="110">
        <v>0.44395024243182207</v>
      </c>
      <c r="T30" s="110">
        <v>0.36249475652131552</v>
      </c>
      <c r="U30" s="110">
        <v>0.47295953410056141</v>
      </c>
      <c r="V30" s="110">
        <v>0.40748923783948171</v>
      </c>
      <c r="W30" s="110">
        <v>1.0901019240034391</v>
      </c>
    </row>
    <row r="31" spans="1:23">
      <c r="A31" s="110" t="s">
        <v>198</v>
      </c>
      <c r="B31" s="110">
        <v>4.5599999999999996</v>
      </c>
      <c r="C31" s="110">
        <v>1.254</v>
      </c>
      <c r="D31" s="110">
        <v>16.002213999999999</v>
      </c>
      <c r="E31" s="110">
        <v>0.105100006</v>
      </c>
      <c r="F31" s="110">
        <v>4.6899999999999997E-2</v>
      </c>
      <c r="G31" s="110">
        <v>0.21382999999999999</v>
      </c>
      <c r="H31" s="110">
        <v>0.1153</v>
      </c>
      <c r="I31" s="110">
        <v>31.688597000000001</v>
      </c>
      <c r="J31" s="110">
        <v>3.3388789000000001</v>
      </c>
      <c r="K31" s="110">
        <v>48.884</v>
      </c>
      <c r="L31" s="110">
        <v>0.80807003030192393</v>
      </c>
      <c r="M31" s="110">
        <v>0.1125780553077609</v>
      </c>
      <c r="N31" s="110">
        <v>0.35730711837299889</v>
      </c>
      <c r="O31" s="110">
        <v>3.5832167151930779E-2</v>
      </c>
      <c r="P31" s="110">
        <v>8.1785860105170305E-2</v>
      </c>
      <c r="Q31" s="110">
        <v>0.53322877075120756</v>
      </c>
      <c r="R31" s="110">
        <v>0.99457955508340601</v>
      </c>
      <c r="S31" s="110">
        <v>0.31554635502882961</v>
      </c>
      <c r="T31" s="110">
        <v>0.27968267488852261</v>
      </c>
      <c r="U31" s="110">
        <v>0.29405014488869202</v>
      </c>
      <c r="V31" s="110">
        <v>0.33888597640872459</v>
      </c>
      <c r="W31" s="110">
        <v>1.0791278255040819</v>
      </c>
    </row>
    <row r="32" spans="1:23">
      <c r="A32" s="110" t="s">
        <v>199</v>
      </c>
      <c r="B32" s="110">
        <v>-1.1599999999999999</v>
      </c>
      <c r="C32" s="110">
        <v>2.1709999999999998</v>
      </c>
      <c r="D32" s="110">
        <v>30.751533999999999</v>
      </c>
      <c r="E32" s="110">
        <v>-4.6719997999999999E-2</v>
      </c>
      <c r="F32" s="110">
        <v>-3.5209999999999998E-2</v>
      </c>
      <c r="G32" s="110">
        <v>0.28804000000000002</v>
      </c>
      <c r="H32" s="110">
        <v>4.0000000000000002E-4</v>
      </c>
      <c r="I32" s="110">
        <v>0</v>
      </c>
      <c r="J32" s="110">
        <v>8.123329</v>
      </c>
      <c r="K32" s="110">
        <v>35.523000000000003</v>
      </c>
      <c r="L32" s="110">
        <v>0.76543390220819296</v>
      </c>
      <c r="M32" s="110">
        <v>7.8560808801665175E-2</v>
      </c>
      <c r="N32" s="110">
        <v>0.4180339442580765</v>
      </c>
      <c r="O32" s="110">
        <v>2.5986132574007389E-2</v>
      </c>
      <c r="P32" s="110">
        <v>0.21047962600468331</v>
      </c>
      <c r="Q32" s="110">
        <v>0.54260830616438904</v>
      </c>
      <c r="R32" s="110">
        <v>0.99367135232891957</v>
      </c>
      <c r="S32" s="110">
        <v>0.28878133194795153</v>
      </c>
      <c r="T32" s="110">
        <v>0.33399982730542233</v>
      </c>
      <c r="U32" s="110">
        <v>0.27033989025012017</v>
      </c>
      <c r="V32" s="110">
        <v>0.33363702735381978</v>
      </c>
      <c r="W32" s="110">
        <v>1.052450418380674</v>
      </c>
    </row>
    <row r="33" spans="1:23">
      <c r="A33" s="110" t="s">
        <v>200</v>
      </c>
      <c r="B33" s="110">
        <v>-1.5</v>
      </c>
      <c r="C33" s="110">
        <v>1.5329999999999999</v>
      </c>
      <c r="D33" s="110">
        <v>31.523178000000001</v>
      </c>
      <c r="E33" s="110">
        <v>-9.9630005999999993E-2</v>
      </c>
      <c r="F33" s="110">
        <v>-5.6110001999999999E-2</v>
      </c>
      <c r="G33" s="110">
        <v>-0.13918</v>
      </c>
      <c r="H33" s="110">
        <v>-0.49807000000000001</v>
      </c>
      <c r="I33" s="110">
        <v>0</v>
      </c>
      <c r="J33" s="110">
        <v>2.6432698000000001</v>
      </c>
      <c r="K33" s="110">
        <v>6.7389999999999999</v>
      </c>
      <c r="L33" s="110">
        <v>0.75057500470395944</v>
      </c>
      <c r="M33" s="110">
        <v>7.653880463871543E-2</v>
      </c>
      <c r="N33" s="110">
        <v>6.8435311262215803E-2</v>
      </c>
      <c r="O33" s="110">
        <v>4.7745272083201612E-3</v>
      </c>
      <c r="P33" s="110">
        <v>6.3075129968603316E-2</v>
      </c>
      <c r="Q33" s="110">
        <v>0.54309901775138891</v>
      </c>
      <c r="R33" s="110">
        <v>0.98973130161500422</v>
      </c>
      <c r="S33" s="110">
        <v>0.23923546954872971</v>
      </c>
      <c r="T33" s="110">
        <v>0.27074363489566111</v>
      </c>
      <c r="U33" s="110">
        <v>0.26762289783255011</v>
      </c>
      <c r="V33" s="110">
        <v>0.31642357391659309</v>
      </c>
      <c r="W33" s="110">
        <v>1.0410269206721521</v>
      </c>
    </row>
    <row r="34" spans="1:23">
      <c r="A34" s="110" t="s">
        <v>201</v>
      </c>
      <c r="B34" s="110">
        <v>2.16</v>
      </c>
      <c r="C34" s="110">
        <v>1.204</v>
      </c>
      <c r="D34" s="110">
        <v>12.321429</v>
      </c>
      <c r="E34" s="110">
        <v>7.9930000000000001E-2</v>
      </c>
      <c r="F34" s="110">
        <v>2.776E-2</v>
      </c>
      <c r="G34" s="110">
        <v>0.14318</v>
      </c>
      <c r="H34" s="110">
        <v>3.49E-2</v>
      </c>
      <c r="I34" s="110">
        <v>31.944443</v>
      </c>
      <c r="J34" s="110">
        <v>2.5642931</v>
      </c>
      <c r="K34" s="110">
        <v>49.331000000000003</v>
      </c>
      <c r="L34" s="110">
        <v>0.8010014519086841</v>
      </c>
      <c r="M34" s="110">
        <v>9.8305084745762703E-2</v>
      </c>
      <c r="N34" s="110">
        <v>0.29949347804446202</v>
      </c>
      <c r="O34" s="110">
        <v>3.6161571946207539E-2</v>
      </c>
      <c r="P34" s="110">
        <v>6.0950787833377339E-2</v>
      </c>
      <c r="Q34" s="110">
        <v>0.53088804905991549</v>
      </c>
      <c r="R34" s="110">
        <v>0.99394405028392196</v>
      </c>
      <c r="S34" s="110">
        <v>0.30213492531415498</v>
      </c>
      <c r="T34" s="110">
        <v>0.26770992210263478</v>
      </c>
      <c r="U34" s="110">
        <v>0.28361357407006621</v>
      </c>
      <c r="V34" s="110">
        <v>0.33517232661466517</v>
      </c>
      <c r="W34" s="110">
        <v>1.074420459017011</v>
      </c>
    </row>
    <row r="35" spans="1:23">
      <c r="A35" s="110" t="s">
        <v>202</v>
      </c>
      <c r="B35" s="110">
        <v>-1.31</v>
      </c>
      <c r="C35" s="110">
        <v>1.3640000000000001</v>
      </c>
      <c r="D35" s="110">
        <v>2.1357466999999999</v>
      </c>
      <c r="E35" s="110">
        <v>-5.747E-2</v>
      </c>
      <c r="F35" s="110">
        <v>-4.5199999999999997E-3</v>
      </c>
      <c r="G35" s="110">
        <v>3.9320000000000001E-2</v>
      </c>
      <c r="H35" s="110">
        <v>-1.585E-2</v>
      </c>
      <c r="I35" s="110">
        <v>0</v>
      </c>
      <c r="J35" s="110">
        <v>0.96868200000000004</v>
      </c>
      <c r="K35" s="110">
        <v>9.1739999999999995</v>
      </c>
      <c r="L35" s="110">
        <v>0.76241494258361109</v>
      </c>
      <c r="M35" s="110">
        <v>7.7668748141540289E-2</v>
      </c>
      <c r="N35" s="110">
        <v>0.21450374436403949</v>
      </c>
      <c r="O35" s="110">
        <v>6.5689358751297904E-3</v>
      </c>
      <c r="P35" s="110">
        <v>1.803149782551115E-2</v>
      </c>
      <c r="Q35" s="110">
        <v>0.52441066787622259</v>
      </c>
      <c r="R35" s="110">
        <v>0.99354290763996911</v>
      </c>
      <c r="S35" s="110">
        <v>0.27100792467230322</v>
      </c>
      <c r="T35" s="110">
        <v>0.24358957632918921</v>
      </c>
      <c r="U35" s="110">
        <v>0.2647551125670935</v>
      </c>
      <c r="V35" s="110">
        <v>0.32209871674459573</v>
      </c>
      <c r="W35" s="110">
        <v>1.050523820995404</v>
      </c>
    </row>
    <row r="36" spans="1:23">
      <c r="A36" s="110" t="s">
        <v>203</v>
      </c>
      <c r="B36" s="110">
        <v>11.65</v>
      </c>
      <c r="C36" s="110">
        <v>1.359</v>
      </c>
      <c r="D36" s="110">
        <v>12.998339</v>
      </c>
      <c r="E36" s="110">
        <v>0.20280000000000001</v>
      </c>
      <c r="F36" s="110">
        <v>3.7039999999999997E-2</v>
      </c>
      <c r="G36" s="110">
        <v>9.3240000000000003E-2</v>
      </c>
      <c r="H36" s="110">
        <v>3.6600000000000001E-2</v>
      </c>
      <c r="I36" s="110">
        <v>13.433476000000001</v>
      </c>
      <c r="J36" s="110">
        <v>2.8273594000000002</v>
      </c>
      <c r="K36" s="110">
        <v>285.37</v>
      </c>
      <c r="L36" s="110">
        <v>0.83550745191430087</v>
      </c>
      <c r="M36" s="110">
        <v>0.15474278917633069</v>
      </c>
      <c r="N36" s="110">
        <v>0.25862704919793489</v>
      </c>
      <c r="O36" s="110">
        <v>0.21010425256430951</v>
      </c>
      <c r="P36" s="110">
        <v>6.8026834635130179E-2</v>
      </c>
      <c r="Q36" s="110">
        <v>0.53131851645207573</v>
      </c>
      <c r="R36" s="110">
        <v>0.99395748757445834</v>
      </c>
      <c r="S36" s="110">
        <v>0.34937118338611362</v>
      </c>
      <c r="T36" s="110">
        <v>0.27899216204927407</v>
      </c>
      <c r="U36" s="110">
        <v>0.32328835972032111</v>
      </c>
      <c r="V36" s="110">
        <v>0.3725593866041037</v>
      </c>
      <c r="W36" s="110">
        <v>1.0955874232225411</v>
      </c>
    </row>
    <row r="37" spans="1:23">
      <c r="A37" s="110" t="s">
        <v>204</v>
      </c>
      <c r="B37" s="110">
        <v>-0.14000000000000001</v>
      </c>
      <c r="C37" s="110">
        <v>1.206</v>
      </c>
      <c r="D37" s="110">
        <v>-216.87502000000001</v>
      </c>
      <c r="E37" s="110">
        <v>-1.5879999999999998E-2</v>
      </c>
      <c r="F37" s="110">
        <v>-2.0410000000000001E-2</v>
      </c>
      <c r="G37" s="110">
        <v>7.2129995000000002E-2</v>
      </c>
      <c r="H37" s="110">
        <v>-0.123909995</v>
      </c>
      <c r="I37" s="110">
        <v>0</v>
      </c>
      <c r="J37" s="110">
        <v>1.9883109000000001</v>
      </c>
      <c r="K37" s="110">
        <v>15.477</v>
      </c>
      <c r="L37" s="110">
        <v>0.77409480373957751</v>
      </c>
      <c r="M37" s="110">
        <v>8.4626821290514409E-2</v>
      </c>
      <c r="N37" s="110">
        <v>0.24135250940453629</v>
      </c>
      <c r="O37" s="110">
        <v>1.121376455147521E-2</v>
      </c>
      <c r="P37" s="110">
        <v>4.5457822736074627E-2</v>
      </c>
      <c r="Q37" s="110">
        <v>0.38513514587719638</v>
      </c>
      <c r="R37" s="110">
        <v>0.99268877025869151</v>
      </c>
      <c r="S37" s="110">
        <v>0.2787070889523815</v>
      </c>
      <c r="T37" s="110">
        <v>0.1966453191100625</v>
      </c>
      <c r="U37" s="110">
        <v>0.23443541929367129</v>
      </c>
      <c r="V37" s="110">
        <v>0.2413777456043692</v>
      </c>
      <c r="W37" s="110">
        <v>1.057184704040909</v>
      </c>
    </row>
    <row r="38" spans="1:23">
      <c r="A38" s="110" t="s">
        <v>205</v>
      </c>
      <c r="B38" s="110">
        <v>9.85</v>
      </c>
      <c r="C38" s="110">
        <v>1.2509999999999999</v>
      </c>
      <c r="D38" s="110">
        <v>10.523978</v>
      </c>
      <c r="E38" s="110">
        <v>0.15407999999999999</v>
      </c>
      <c r="F38" s="110">
        <v>3.6659999999999998E-2</v>
      </c>
      <c r="G38" s="110">
        <v>0.11840000000000001</v>
      </c>
      <c r="H38" s="110">
        <v>5.5609997000000001E-2</v>
      </c>
      <c r="I38" s="110">
        <v>12.030457</v>
      </c>
      <c r="J38" s="110">
        <v>1.7295988</v>
      </c>
      <c r="K38" s="110">
        <v>164.202</v>
      </c>
      <c r="L38" s="110">
        <v>0.8218252486077684</v>
      </c>
      <c r="M38" s="110">
        <v>0.14403806125483201</v>
      </c>
      <c r="N38" s="110">
        <v>0.2792157426256206</v>
      </c>
      <c r="O38" s="110">
        <v>0.1208127086875172</v>
      </c>
      <c r="P38" s="110">
        <v>3.8498896686710797E-2</v>
      </c>
      <c r="Q38" s="110">
        <v>0.52974499600337066</v>
      </c>
      <c r="R38" s="110">
        <v>0.99410774807609614</v>
      </c>
      <c r="S38" s="110">
        <v>0.33423842462746789</v>
      </c>
      <c r="T38" s="110">
        <v>0.26413237136028439</v>
      </c>
      <c r="U38" s="110">
        <v>0.31463048101623192</v>
      </c>
      <c r="V38" s="110">
        <v>0.35520025703639729</v>
      </c>
      <c r="W38" s="110">
        <v>1.0872856690173369</v>
      </c>
    </row>
    <row r="39" spans="1:23">
      <c r="A39" s="110" t="s">
        <v>206</v>
      </c>
      <c r="B39" s="110">
        <v>1.52</v>
      </c>
      <c r="C39" s="110">
        <v>1.6379999999999999</v>
      </c>
      <c r="D39" s="110">
        <v>36.126057000000003</v>
      </c>
      <c r="E39" s="110">
        <v>1.7090000000000001E-2</v>
      </c>
      <c r="F39" s="110">
        <v>-3.9300000000000003E-3</v>
      </c>
      <c r="G39" s="110">
        <v>0.44467000000000001</v>
      </c>
      <c r="H39" s="110">
        <v>1.9040000000000001E-2</v>
      </c>
      <c r="I39" s="110">
        <v>309.21053999999998</v>
      </c>
      <c r="J39" s="110">
        <v>5.702153</v>
      </c>
      <c r="K39" s="110">
        <v>41.423000000000002</v>
      </c>
      <c r="L39" s="110">
        <v>0.78335388097718783</v>
      </c>
      <c r="M39" s="110">
        <v>9.4498959262563187E-2</v>
      </c>
      <c r="N39" s="110">
        <v>0.54620592564036585</v>
      </c>
      <c r="O39" s="110">
        <v>3.033398108906973E-2</v>
      </c>
      <c r="P39" s="110">
        <v>0.14535401055610339</v>
      </c>
      <c r="Q39" s="110">
        <v>0.54602612670170592</v>
      </c>
      <c r="R39" s="110">
        <v>0.99381868826750641</v>
      </c>
      <c r="S39" s="110">
        <v>0.32623866597463502</v>
      </c>
      <c r="T39" s="110">
        <v>0.3098294281073174</v>
      </c>
      <c r="U39" s="110">
        <v>0.28325153691561489</v>
      </c>
      <c r="V39" s="110">
        <v>0.35343650198906179</v>
      </c>
      <c r="W39" s="110">
        <v>1.0635254060905841</v>
      </c>
    </row>
    <row r="40" spans="1:23">
      <c r="A40" s="110" t="s">
        <v>207</v>
      </c>
      <c r="B40" s="110">
        <v>0.71</v>
      </c>
      <c r="C40" s="110">
        <v>1.2450000000000001</v>
      </c>
      <c r="D40" s="110">
        <v>12.903225000000001</v>
      </c>
      <c r="E40" s="110">
        <v>7.6420000000000002E-2</v>
      </c>
      <c r="F40" s="110">
        <v>4.2329997000000001E-2</v>
      </c>
      <c r="G40" s="110">
        <v>0.15425</v>
      </c>
      <c r="H40" s="110">
        <v>0.24232000000000001</v>
      </c>
      <c r="I40" s="110">
        <v>39.436622999999997</v>
      </c>
      <c r="J40" s="110">
        <v>1.8779342999999999</v>
      </c>
      <c r="K40" s="110">
        <v>16.808</v>
      </c>
      <c r="L40" s="110">
        <v>0.80001572667046728</v>
      </c>
      <c r="M40" s="110">
        <v>8.9681831697888778E-2</v>
      </c>
      <c r="N40" s="110">
        <v>0.30855217582842392</v>
      </c>
      <c r="O40" s="110">
        <v>1.219460969953419E-2</v>
      </c>
      <c r="P40" s="110">
        <v>4.2488875412079297E-2</v>
      </c>
      <c r="Q40" s="110">
        <v>0.53125803060382715</v>
      </c>
      <c r="R40" s="110">
        <v>0.99558355781512808</v>
      </c>
      <c r="S40" s="110">
        <v>0.29870642308487289</v>
      </c>
      <c r="T40" s="110">
        <v>0.25872345766804578</v>
      </c>
      <c r="U40" s="110">
        <v>0.27811292267892163</v>
      </c>
      <c r="V40" s="110">
        <v>0.33233207546842503</v>
      </c>
      <c r="W40" s="110">
        <v>1.074778075320248</v>
      </c>
    </row>
    <row r="41" spans="1:23">
      <c r="A41" s="110" t="s">
        <v>208</v>
      </c>
      <c r="B41" s="110">
        <v>24.32</v>
      </c>
      <c r="C41" s="110">
        <v>1.385</v>
      </c>
      <c r="D41" s="110">
        <v>15.024077</v>
      </c>
      <c r="E41" s="110">
        <v>0.23305999999999999</v>
      </c>
      <c r="F41" s="110">
        <v>0.11292000000000001</v>
      </c>
      <c r="G41" s="110">
        <v>0.55247000000000002</v>
      </c>
      <c r="H41" s="110">
        <v>0.34300997999999999</v>
      </c>
      <c r="I41" s="110">
        <v>19.243421999999999</v>
      </c>
      <c r="J41" s="110">
        <v>3.7829799999999998</v>
      </c>
      <c r="K41" s="110">
        <v>94.649000000000001</v>
      </c>
      <c r="L41" s="110">
        <v>0.84400547063465536</v>
      </c>
      <c r="M41" s="110">
        <v>0.23009217960154621</v>
      </c>
      <c r="N41" s="110">
        <v>0.63441980288617317</v>
      </c>
      <c r="O41" s="110">
        <v>6.9557470082749137E-2</v>
      </c>
      <c r="P41" s="110">
        <v>9.3731442524164738E-2</v>
      </c>
      <c r="Q41" s="110">
        <v>0.53260674406587949</v>
      </c>
      <c r="R41" s="110">
        <v>0.99637944047122196</v>
      </c>
      <c r="S41" s="110">
        <v>0.40949212406015578</v>
      </c>
      <c r="T41" s="110">
        <v>0.30132871923755389</v>
      </c>
      <c r="U41" s="110">
        <v>0.37250841317384997</v>
      </c>
      <c r="V41" s="110">
        <v>0.36713052558516479</v>
      </c>
      <c r="W41" s="110">
        <v>1.1022196102616839</v>
      </c>
    </row>
    <row r="42" spans="1:23">
      <c r="A42" s="110" t="s">
        <v>209</v>
      </c>
      <c r="B42" s="110">
        <v>-1.92</v>
      </c>
      <c r="C42" s="110">
        <v>1.8169999999999999</v>
      </c>
      <c r="D42" s="110">
        <v>56.171979999999998</v>
      </c>
      <c r="E42" s="110">
        <v>-2.0760000000000001E-2</v>
      </c>
      <c r="F42" s="110">
        <v>-3.1189999999999999E-2</v>
      </c>
      <c r="G42" s="110">
        <v>0.99921994999999997</v>
      </c>
      <c r="H42" s="110">
        <v>-2.2929999999999999E-2</v>
      </c>
      <c r="I42" s="110">
        <v>0</v>
      </c>
      <c r="J42" s="110">
        <v>4.2639655999999997</v>
      </c>
      <c r="K42" s="110">
        <v>20.884</v>
      </c>
      <c r="L42" s="110">
        <v>0.7727243367417147</v>
      </c>
      <c r="M42" s="110">
        <v>7.4041034790365737E-2</v>
      </c>
      <c r="N42" s="110">
        <v>1</v>
      </c>
      <c r="O42" s="110">
        <v>1.519830979231286E-2</v>
      </c>
      <c r="P42" s="110">
        <v>0.10666915676794721</v>
      </c>
      <c r="Q42" s="110">
        <v>0.55877393098477857</v>
      </c>
      <c r="R42" s="110">
        <v>0.99348694527702941</v>
      </c>
      <c r="S42" s="110">
        <v>0.39111573748619621</v>
      </c>
      <c r="T42" s="110">
        <v>0.29578937128236149</v>
      </c>
      <c r="U42" s="110">
        <v>0.27239968359168881</v>
      </c>
      <c r="V42" s="110">
        <v>0.39705273391854001</v>
      </c>
      <c r="W42" s="110">
        <v>1.0568127027785801</v>
      </c>
    </row>
    <row r="43" spans="1:23">
      <c r="A43" s="110" t="s">
        <v>210</v>
      </c>
      <c r="B43" s="110">
        <v>-2.78</v>
      </c>
      <c r="C43" s="110">
        <v>1.321</v>
      </c>
      <c r="D43" s="110">
        <v>32.673267000000003</v>
      </c>
      <c r="E43" s="110">
        <v>-0.14741000000000001</v>
      </c>
      <c r="F43" s="110">
        <v>-4.4580000000000002E-2</v>
      </c>
      <c r="G43" s="110">
        <v>3.5479999999999998E-2</v>
      </c>
      <c r="H43" s="110">
        <v>-0.19082001000000001</v>
      </c>
      <c r="I43" s="110">
        <v>0</v>
      </c>
      <c r="J43" s="110">
        <v>3.2434025000000002</v>
      </c>
      <c r="K43" s="110">
        <v>11.778</v>
      </c>
      <c r="L43" s="110">
        <v>0.73715678647955674</v>
      </c>
      <c r="M43" s="110">
        <v>6.8926553672316385E-2</v>
      </c>
      <c r="N43" s="110">
        <v>0.2113614318536137</v>
      </c>
      <c r="O43" s="110">
        <v>8.4878846095742568E-3</v>
      </c>
      <c r="P43" s="110">
        <v>7.9217703428078351E-2</v>
      </c>
      <c r="Q43" s="110">
        <v>0.54383039387610588</v>
      </c>
      <c r="R43" s="110">
        <v>0.99215989419319339</v>
      </c>
      <c r="S43" s="110">
        <v>0.25504834390203929</v>
      </c>
      <c r="T43" s="110">
        <v>0.27688801902434729</v>
      </c>
      <c r="U43" s="110">
        <v>0.26155792097187319</v>
      </c>
      <c r="V43" s="110">
        <v>0.327350566919828</v>
      </c>
      <c r="W43" s="110">
        <v>1.0342239673818301</v>
      </c>
    </row>
    <row r="44" spans="1:23">
      <c r="A44" s="110" t="s">
        <v>211</v>
      </c>
      <c r="B44" s="110">
        <v>-5.33</v>
      </c>
      <c r="C44" s="110">
        <v>1.407</v>
      </c>
      <c r="D44" s="110">
        <v>16.132479</v>
      </c>
      <c r="E44" s="110">
        <v>-9.6229999999999996E-2</v>
      </c>
      <c r="F44" s="110">
        <v>-4.7909997000000003E-2</v>
      </c>
      <c r="G44" s="110">
        <v>7.596E-2</v>
      </c>
      <c r="H44" s="110">
        <v>-0.60641999999999996</v>
      </c>
      <c r="I44" s="110">
        <v>0</v>
      </c>
      <c r="J44" s="110">
        <v>1.5335242</v>
      </c>
      <c r="K44" s="110">
        <v>18.138000000000002</v>
      </c>
      <c r="L44" s="110">
        <v>0.75152983995304456</v>
      </c>
      <c r="M44" s="110">
        <v>5.3761522450193278E-2</v>
      </c>
      <c r="N44" s="110">
        <v>0.2444866429010189</v>
      </c>
      <c r="O44" s="110">
        <v>1.317471792411604E-2</v>
      </c>
      <c r="P44" s="110">
        <v>3.3224815414290253E-2</v>
      </c>
      <c r="Q44" s="110">
        <v>0.53331161017570972</v>
      </c>
      <c r="R44" s="110">
        <v>0.98887487195052537</v>
      </c>
      <c r="S44" s="110">
        <v>0.26512274637194272</v>
      </c>
      <c r="T44" s="110">
        <v>0.25050003356600659</v>
      </c>
      <c r="U44" s="110">
        <v>0.25068565295224271</v>
      </c>
      <c r="V44" s="110">
        <v>0.32965365632749422</v>
      </c>
      <c r="W44" s="110">
        <v>1.041109872719775</v>
      </c>
    </row>
    <row r="45" spans="1:23">
      <c r="A45" s="110" t="s">
        <v>212</v>
      </c>
      <c r="B45" s="110">
        <v>-0.16</v>
      </c>
      <c r="C45" s="110">
        <v>1.462</v>
      </c>
      <c r="D45" s="110">
        <v>8.7040000000000006</v>
      </c>
      <c r="E45" s="110">
        <v>-3.0000000000000001E-3</v>
      </c>
      <c r="F45" s="110">
        <v>1.355E-2</v>
      </c>
      <c r="G45" s="110">
        <v>0.18895000000000001</v>
      </c>
      <c r="H45" s="110">
        <v>5.0259999999999999E-2</v>
      </c>
      <c r="I45" s="110">
        <v>0</v>
      </c>
      <c r="J45" s="110">
        <v>3.0136832999999998</v>
      </c>
      <c r="K45" s="110">
        <v>26.178000000000001</v>
      </c>
      <c r="L45" s="110">
        <v>0.77771193794705162</v>
      </c>
      <c r="M45" s="110">
        <v>8.4507879869164429E-2</v>
      </c>
      <c r="N45" s="110">
        <v>0.33694755189919862</v>
      </c>
      <c r="O45" s="110">
        <v>1.90995826802349E-2</v>
      </c>
      <c r="P45" s="110">
        <v>7.3038638262904299E-2</v>
      </c>
      <c r="Q45" s="110">
        <v>0.52858761735118798</v>
      </c>
      <c r="R45" s="110">
        <v>0.99406546015606223</v>
      </c>
      <c r="S45" s="110">
        <v>0.29351900336056352</v>
      </c>
      <c r="T45" s="110">
        <v>0.26993318918950349</v>
      </c>
      <c r="U45" s="110">
        <v>0.27179214094152587</v>
      </c>
      <c r="V45" s="110">
        <v>0.33151961382286382</v>
      </c>
      <c r="W45" s="110">
        <v>1.060210572368709</v>
      </c>
    </row>
    <row r="46" spans="1:23">
      <c r="A46" s="110" t="s">
        <v>213</v>
      </c>
      <c r="B46" s="110">
        <v>21.25</v>
      </c>
      <c r="C46" s="110">
        <v>2.2000000000000002</v>
      </c>
      <c r="D46" s="110">
        <v>17.376078</v>
      </c>
      <c r="E46" s="110">
        <v>0.15356</v>
      </c>
      <c r="F46" s="110">
        <v>7.2109999999999994E-2</v>
      </c>
      <c r="G46" s="110">
        <v>0.37546003</v>
      </c>
      <c r="H46" s="110">
        <v>0.21454999999999999</v>
      </c>
      <c r="I46" s="110">
        <v>30.352941999999999</v>
      </c>
      <c r="J46" s="110">
        <v>4.262321</v>
      </c>
      <c r="K46" s="110">
        <v>117.44</v>
      </c>
      <c r="L46" s="110">
        <v>0.82167921523914367</v>
      </c>
      <c r="M46" s="110">
        <v>0.2118346714243235</v>
      </c>
      <c r="N46" s="110">
        <v>0.48957067705255503</v>
      </c>
      <c r="O46" s="110">
        <v>8.6352693050000998E-2</v>
      </c>
      <c r="P46" s="110">
        <v>0.10662491975784689</v>
      </c>
      <c r="Q46" s="110">
        <v>0.53410245211691765</v>
      </c>
      <c r="R46" s="110">
        <v>0.99536405572207254</v>
      </c>
      <c r="S46" s="110">
        <v>0.37597585607935202</v>
      </c>
      <c r="T46" s="110">
        <v>0.30488692613205992</v>
      </c>
      <c r="U46" s="110">
        <v>0.35892716291463223</v>
      </c>
      <c r="V46" s="110">
        <v>0.35921991909275791</v>
      </c>
      <c r="W46" s="110">
        <v>1.0879333226823551</v>
      </c>
    </row>
    <row r="47" spans="1:23">
      <c r="A47" s="110" t="s">
        <v>214</v>
      </c>
      <c r="B47" s="110">
        <v>1.45</v>
      </c>
      <c r="C47" s="110">
        <v>1.778</v>
      </c>
      <c r="D47" s="110">
        <v>29.162303999999999</v>
      </c>
      <c r="E47" s="110">
        <v>2.7279999999999999E-2</v>
      </c>
      <c r="F47" s="110">
        <v>9.6600000000000002E-3</v>
      </c>
      <c r="G47" s="110">
        <v>0.16219</v>
      </c>
      <c r="H47" s="110">
        <v>9.6569989999999994E-2</v>
      </c>
      <c r="I47" s="110">
        <v>192.06895</v>
      </c>
      <c r="J47" s="110">
        <v>5.2839280000000004</v>
      </c>
      <c r="K47" s="110">
        <v>24.585000000000001</v>
      </c>
      <c r="L47" s="110">
        <v>0.78621557333543013</v>
      </c>
      <c r="M47" s="110">
        <v>9.4082664287838236E-2</v>
      </c>
      <c r="N47" s="110">
        <v>0.31504956159216879</v>
      </c>
      <c r="O47" s="110">
        <v>1.792566358116807E-2</v>
      </c>
      <c r="P47" s="110">
        <v>0.1341044522749284</v>
      </c>
      <c r="Q47" s="110">
        <v>0.54159766709325285</v>
      </c>
      <c r="R47" s="110">
        <v>0.9944315076798067</v>
      </c>
      <c r="S47" s="110">
        <v>0.28905828148762641</v>
      </c>
      <c r="T47" s="110">
        <v>0.30305034108793449</v>
      </c>
      <c r="U47" s="110">
        <v>0.28214210508975968</v>
      </c>
      <c r="V47" s="110">
        <v>0.33083979731636121</v>
      </c>
      <c r="W47" s="110">
        <v>1.0656397982757959</v>
      </c>
    </row>
    <row r="48" spans="1:23">
      <c r="A48" s="110" t="s">
        <v>215</v>
      </c>
      <c r="B48" s="110">
        <v>5.21</v>
      </c>
      <c r="C48" s="110">
        <v>1.2370000000000001</v>
      </c>
      <c r="D48" s="110">
        <v>23.90953</v>
      </c>
      <c r="E48" s="110">
        <v>0.17541999999999999</v>
      </c>
      <c r="F48" s="110">
        <v>9.7229995E-2</v>
      </c>
      <c r="G48" s="110">
        <v>0.45582</v>
      </c>
      <c r="H48" s="110">
        <v>0.1449</v>
      </c>
      <c r="I48" s="110">
        <v>28.40691</v>
      </c>
      <c r="J48" s="110">
        <v>4.6684749999999999</v>
      </c>
      <c r="K48" s="110">
        <v>25.349</v>
      </c>
      <c r="L48" s="110">
        <v>0.8278182333894063</v>
      </c>
      <c r="M48" s="110">
        <v>0.1164436515016354</v>
      </c>
      <c r="N48" s="110">
        <v>0.55533008826829489</v>
      </c>
      <c r="O48" s="110">
        <v>1.8488673117694789E-2</v>
      </c>
      <c r="P48" s="110">
        <v>0.1175497881758812</v>
      </c>
      <c r="Q48" s="110">
        <v>0.53825727040035853</v>
      </c>
      <c r="R48" s="110">
        <v>0.99481352202450957</v>
      </c>
      <c r="S48" s="110">
        <v>0.34762811559681778</v>
      </c>
      <c r="T48" s="110">
        <v>0.29771870310536003</v>
      </c>
      <c r="U48" s="110">
        <v>0.2998790279868252</v>
      </c>
      <c r="V48" s="110">
        <v>0.3496803302537666</v>
      </c>
      <c r="W48" s="110">
        <v>1.0913747154383659</v>
      </c>
    </row>
    <row r="49" spans="1:23">
      <c r="A49" s="110" t="s">
        <v>216</v>
      </c>
      <c r="B49" s="110">
        <v>5.15</v>
      </c>
      <c r="C49" s="110">
        <v>1.52</v>
      </c>
      <c r="D49" s="110">
        <v>19.095942000000001</v>
      </c>
      <c r="E49" s="110">
        <v>7.4679999999999996E-2</v>
      </c>
      <c r="F49" s="110">
        <v>1.915E-2</v>
      </c>
      <c r="G49" s="110">
        <v>0.11093</v>
      </c>
      <c r="H49" s="110">
        <v>-0.111820005</v>
      </c>
      <c r="I49" s="110">
        <v>40.194175999999999</v>
      </c>
      <c r="J49" s="110">
        <v>2.9785029999999999</v>
      </c>
      <c r="K49" s="110">
        <v>56.908999999999999</v>
      </c>
      <c r="L49" s="110">
        <v>0.79952707655237676</v>
      </c>
      <c r="M49" s="110">
        <v>0.1160868272375855</v>
      </c>
      <c r="N49" s="110">
        <v>0.27310296282018293</v>
      </c>
      <c r="O49" s="110">
        <v>4.1745978055892703E-2</v>
      </c>
      <c r="P49" s="110">
        <v>7.2092346589285511E-2</v>
      </c>
      <c r="Q49" s="110">
        <v>0.53519616527073466</v>
      </c>
      <c r="R49" s="110">
        <v>0.99278433302822777</v>
      </c>
      <c r="S49" s="110">
        <v>0.30263279269522869</v>
      </c>
      <c r="T49" s="110">
        <v>0.27687266379545561</v>
      </c>
      <c r="U49" s="110">
        <v>0.29589896335480648</v>
      </c>
      <c r="V49" s="110">
        <v>0.33577773376277442</v>
      </c>
      <c r="W49" s="110">
        <v>1.0728358499628809</v>
      </c>
    </row>
    <row r="50" spans="1:23">
      <c r="A50" s="110" t="s">
        <v>217</v>
      </c>
      <c r="B50" s="110">
        <v>22.73</v>
      </c>
      <c r="C50" s="110">
        <v>1.3</v>
      </c>
      <c r="D50" s="110">
        <v>14.932217</v>
      </c>
      <c r="E50" s="110">
        <v>0.33571000000000001</v>
      </c>
      <c r="F50" s="110">
        <v>0.11525000000000001</v>
      </c>
      <c r="G50" s="110">
        <v>0.46483000000000002</v>
      </c>
      <c r="H50" s="110">
        <v>0.2944</v>
      </c>
      <c r="I50" s="110">
        <v>16.476023000000001</v>
      </c>
      <c r="J50" s="110">
        <v>4.9485326000000001</v>
      </c>
      <c r="K50" s="110">
        <v>74.552999999999997</v>
      </c>
      <c r="L50" s="110">
        <v>0.87283301926797963</v>
      </c>
      <c r="M50" s="110">
        <v>0.22063633660422241</v>
      </c>
      <c r="N50" s="110">
        <v>0.56270306632010125</v>
      </c>
      <c r="O50" s="110">
        <v>5.4748255886360508E-2</v>
      </c>
      <c r="P50" s="110">
        <v>0.12508287274348481</v>
      </c>
      <c r="Q50" s="110">
        <v>0.53254832753392711</v>
      </c>
      <c r="R50" s="110">
        <v>0.99599521316285355</v>
      </c>
      <c r="S50" s="110">
        <v>0.39780469105233468</v>
      </c>
      <c r="T50" s="110">
        <v>0.31338966493964221</v>
      </c>
      <c r="U50" s="110">
        <v>0.36948819653626053</v>
      </c>
      <c r="V50" s="110">
        <v>0.35472972459259411</v>
      </c>
      <c r="W50" s="110">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10"/>
  </cols>
  <sheetData>
    <row r="1" spans="1:23">
      <c r="A1" s="110" t="s">
        <v>146</v>
      </c>
      <c r="B1" s="110" t="s">
        <v>147</v>
      </c>
      <c r="C1" s="110" t="s">
        <v>148</v>
      </c>
      <c r="D1" s="110" t="s">
        <v>149</v>
      </c>
      <c r="E1" s="110" t="s">
        <v>150</v>
      </c>
      <c r="F1" s="110" t="s">
        <v>151</v>
      </c>
      <c r="G1" s="110" t="s">
        <v>152</v>
      </c>
      <c r="H1" s="110" t="s">
        <v>153</v>
      </c>
      <c r="I1" s="110" t="s">
        <v>154</v>
      </c>
      <c r="J1" s="110" t="s">
        <v>155</v>
      </c>
      <c r="K1" s="110" t="s">
        <v>156</v>
      </c>
      <c r="L1" s="110" t="s">
        <v>157</v>
      </c>
      <c r="M1" s="110" t="s">
        <v>158</v>
      </c>
      <c r="N1" s="110" t="s">
        <v>159</v>
      </c>
      <c r="O1" s="110" t="s">
        <v>160</v>
      </c>
      <c r="P1" s="110" t="s">
        <v>161</v>
      </c>
      <c r="Q1" s="110" t="s">
        <v>162</v>
      </c>
      <c r="R1" s="110" t="s">
        <v>163</v>
      </c>
      <c r="S1" s="110" t="s">
        <v>164</v>
      </c>
      <c r="T1" s="110" t="s">
        <v>165</v>
      </c>
      <c r="U1" s="110" t="s">
        <v>166</v>
      </c>
      <c r="V1" s="110" t="s">
        <v>167</v>
      </c>
      <c r="W1" s="110" t="s">
        <v>168</v>
      </c>
    </row>
    <row r="2" spans="1:23">
      <c r="A2" s="110" t="s">
        <v>489</v>
      </c>
      <c r="B2" s="110">
        <v>-0.94</v>
      </c>
      <c r="C2" s="110">
        <v>0.86399999999999999</v>
      </c>
      <c r="D2" s="110">
        <v>52.5</v>
      </c>
      <c r="E2" s="110">
        <v>-7.0529999999999995E-2</v>
      </c>
      <c r="F2" s="110">
        <v>-4.4299997000000001E-2</v>
      </c>
      <c r="G2" s="110">
        <v>-4.6529996999999997E-2</v>
      </c>
      <c r="H2" s="110">
        <v>-3.5099998E-2</v>
      </c>
      <c r="I2" s="110">
        <v>0</v>
      </c>
      <c r="J2" s="110">
        <v>1.0344043000000001</v>
      </c>
      <c r="K2" s="110">
        <v>17.899999999999999</v>
      </c>
      <c r="L2" s="110">
        <v>0.75874725836392076</v>
      </c>
      <c r="M2" s="110">
        <v>7.9869164436515011E-2</v>
      </c>
      <c r="N2" s="110">
        <v>0.14425178613666551</v>
      </c>
      <c r="O2" s="110">
        <v>1.299933013655929E-2</v>
      </c>
      <c r="P2" s="110">
        <v>1.979931860194219E-2</v>
      </c>
      <c r="Q2" s="110">
        <v>0.55643880865734285</v>
      </c>
      <c r="R2" s="110">
        <v>0.99339075010117484</v>
      </c>
      <c r="S2" s="110">
        <v>0.26025293307116221</v>
      </c>
      <c r="T2" s="110">
        <v>0.25838896494130759</v>
      </c>
      <c r="U2" s="110">
        <v>0.27404563997295422</v>
      </c>
      <c r="V2" s="110">
        <v>0.33655006352250161</v>
      </c>
      <c r="W2" s="110">
        <v>1.048185510988126</v>
      </c>
    </row>
    <row r="3" spans="1:23">
      <c r="A3" s="110" t="s">
        <v>490</v>
      </c>
      <c r="B3" s="110">
        <v>-0.82</v>
      </c>
      <c r="C3" s="110">
        <v>1.1220000000000001</v>
      </c>
      <c r="D3" s="110">
        <v>-13.645834000000001</v>
      </c>
      <c r="E3" s="110">
        <v>-1.0070000000000001E-2</v>
      </c>
      <c r="F3" s="110">
        <v>-2.32E-3</v>
      </c>
      <c r="G3" s="110">
        <v>3.0159999999999999E-2</v>
      </c>
      <c r="H3" s="110">
        <v>-7.1500000000000001E-3</v>
      </c>
      <c r="I3" s="110">
        <v>0</v>
      </c>
      <c r="J3" s="110">
        <v>0.57760142999999997</v>
      </c>
      <c r="K3" s="110">
        <v>55.433</v>
      </c>
      <c r="L3" s="110">
        <v>0.77572644580055772</v>
      </c>
      <c r="M3" s="110">
        <v>8.0582812964614919E-2</v>
      </c>
      <c r="N3" s="110">
        <v>0.20700801972979471</v>
      </c>
      <c r="O3" s="110">
        <v>4.0658279003649989E-2</v>
      </c>
      <c r="P3" s="110">
        <v>7.5120796538328434E-3</v>
      </c>
      <c r="Q3" s="110">
        <v>0.51437468689190391</v>
      </c>
      <c r="R3" s="110">
        <v>0.99361167495036096</v>
      </c>
      <c r="S3" s="110">
        <v>0.28091547732291938</v>
      </c>
      <c r="T3" s="110">
        <v>0.23519595211414629</v>
      </c>
      <c r="U3" s="110">
        <v>0.26541279235795689</v>
      </c>
      <c r="V3" s="110">
        <v>0.32479043641532451</v>
      </c>
      <c r="W3" s="110">
        <v>1.058726787425774</v>
      </c>
    </row>
    <row r="4" spans="1:23">
      <c r="A4" s="110" t="s">
        <v>491</v>
      </c>
      <c r="B4" s="110">
        <v>-0.74</v>
      </c>
      <c r="C4" s="110">
        <v>1.1870000000000001</v>
      </c>
      <c r="D4" s="110">
        <v>86.818184000000002</v>
      </c>
      <c r="E4" s="110">
        <v>-2.6789998999999998E-2</v>
      </c>
      <c r="F4" s="110">
        <v>-9.1800000000000007E-3</v>
      </c>
      <c r="G4" s="110">
        <v>0.17238001999999999</v>
      </c>
      <c r="H4" s="110">
        <v>-0.29243999999999998</v>
      </c>
      <c r="I4" s="110">
        <v>0</v>
      </c>
      <c r="J4" s="110">
        <v>1.6411754999999999</v>
      </c>
      <c r="K4" s="110">
        <v>3.9750000000000001</v>
      </c>
      <c r="L4" s="110">
        <v>0.77103091161330362</v>
      </c>
      <c r="M4" s="110">
        <v>8.1058578650014868E-2</v>
      </c>
      <c r="N4" s="110">
        <v>0.32338816245870239</v>
      </c>
      <c r="O4" s="110">
        <v>2.7376707175350212E-3</v>
      </c>
      <c r="P4" s="110">
        <v>3.6120456692057608E-2</v>
      </c>
      <c r="Q4" s="110">
        <v>0.57826277221254929</v>
      </c>
      <c r="R4" s="110">
        <v>0.99135666046970439</v>
      </c>
      <c r="S4" s="110">
        <v>0.2894669091945028</v>
      </c>
      <c r="T4" s="110">
        <v>0.27490792279760162</v>
      </c>
      <c r="U4" s="110">
        <v>0.28172652510847379</v>
      </c>
      <c r="V4" s="110">
        <v>0.35930129389001658</v>
      </c>
      <c r="W4" s="110">
        <v>1.0545242433649</v>
      </c>
    </row>
    <row r="5" spans="1:23">
      <c r="A5" s="110" t="s">
        <v>492</v>
      </c>
      <c r="B5" s="110">
        <v>16.64</v>
      </c>
      <c r="C5" s="110">
        <v>1.0209999999999999</v>
      </c>
      <c r="D5" s="110">
        <v>18.336483000000001</v>
      </c>
      <c r="E5" s="110">
        <v>0.25741999999999998</v>
      </c>
      <c r="F5" s="110">
        <v>0.12731000000000001</v>
      </c>
      <c r="G5" s="110">
        <v>0.31583</v>
      </c>
      <c r="H5" s="110">
        <v>0.19344</v>
      </c>
      <c r="I5" s="110">
        <v>29.146635</v>
      </c>
      <c r="J5" s="110">
        <v>5.6355376000000001</v>
      </c>
      <c r="K5" s="110">
        <v>116.36</v>
      </c>
      <c r="L5" s="110">
        <v>0.8508465722879216</v>
      </c>
      <c r="M5" s="110">
        <v>0.18441867380315191</v>
      </c>
      <c r="N5" s="110">
        <v>0.44077479443118389</v>
      </c>
      <c r="O5" s="110">
        <v>8.5556815694701444E-2</v>
      </c>
      <c r="P5" s="110">
        <v>0.1435621668721444</v>
      </c>
      <c r="Q5" s="110">
        <v>0.53471320249107024</v>
      </c>
      <c r="R5" s="110">
        <v>0.99519719619076519</v>
      </c>
      <c r="S5" s="110">
        <v>0.364346202642089</v>
      </c>
      <c r="T5" s="110">
        <v>0.3170622517955442</v>
      </c>
      <c r="U5" s="110">
        <v>0.34467475153459659</v>
      </c>
      <c r="V5" s="110">
        <v>0.35175532571104978</v>
      </c>
      <c r="W5" s="110">
        <v>1.105720832851695</v>
      </c>
    </row>
    <row r="6" spans="1:23">
      <c r="A6" s="110" t="s">
        <v>493</v>
      </c>
      <c r="B6" s="110">
        <v>17.149999999999999</v>
      </c>
      <c r="C6" s="110">
        <v>0.84599999999999997</v>
      </c>
      <c r="D6" s="110">
        <v>18.553923000000001</v>
      </c>
      <c r="E6" s="110">
        <v>0.32208002000000002</v>
      </c>
      <c r="F6" s="110">
        <v>0.121879995</v>
      </c>
      <c r="G6" s="110">
        <v>0.2626</v>
      </c>
      <c r="H6" s="110">
        <v>0.15701999999999999</v>
      </c>
      <c r="I6" s="110">
        <v>22.069970999999999</v>
      </c>
      <c r="J6" s="110">
        <v>6.9518423</v>
      </c>
      <c r="K6" s="110">
        <v>137.40600000000001</v>
      </c>
      <c r="L6" s="110">
        <v>0.86900526562627245</v>
      </c>
      <c r="M6" s="110">
        <v>0.18745168004757659</v>
      </c>
      <c r="N6" s="110">
        <v>0.39721612387650562</v>
      </c>
      <c r="O6" s="110">
        <v>0.10106610719436281</v>
      </c>
      <c r="P6" s="110">
        <v>0.17896857834547719</v>
      </c>
      <c r="Q6" s="110">
        <v>0.5348514791153649</v>
      </c>
      <c r="R6" s="110">
        <v>0.9949093220017452</v>
      </c>
      <c r="S6" s="110">
        <v>0.36237022470495522</v>
      </c>
      <c r="T6" s="110">
        <v>0.33273012170651561</v>
      </c>
      <c r="U6" s="110">
        <v>0.34854370855687578</v>
      </c>
      <c r="V6" s="110">
        <v>0.3484367708552879</v>
      </c>
      <c r="W6" s="110">
        <v>1.116686819032654</v>
      </c>
    </row>
    <row r="7" spans="1:23">
      <c r="A7" s="110" t="s">
        <v>494</v>
      </c>
      <c r="B7" s="110">
        <v>3.62</v>
      </c>
      <c r="C7" s="110">
        <v>0.80500000000000005</v>
      </c>
      <c r="D7" s="110">
        <v>16.934673</v>
      </c>
      <c r="E7" s="110">
        <v>0.10816000000000001</v>
      </c>
      <c r="F7" s="110">
        <v>6.3890000000000002E-2</v>
      </c>
      <c r="G7" s="110">
        <v>0.28986000000000001</v>
      </c>
      <c r="H7" s="110">
        <v>0.16726999000000001</v>
      </c>
      <c r="I7" s="110">
        <v>46.546962999999998</v>
      </c>
      <c r="J7" s="110">
        <v>5.2844509999999998</v>
      </c>
      <c r="K7" s="110">
        <v>45.331000000000003</v>
      </c>
      <c r="L7" s="110">
        <v>0.80892937882459981</v>
      </c>
      <c r="M7" s="110">
        <v>0.1069878085043116</v>
      </c>
      <c r="N7" s="110">
        <v>0.41952326945833041</v>
      </c>
      <c r="O7" s="110">
        <v>3.3213878037690693E-2</v>
      </c>
      <c r="P7" s="110">
        <v>0.13411852010679179</v>
      </c>
      <c r="Q7" s="110">
        <v>0.53382174942492533</v>
      </c>
      <c r="R7" s="110">
        <v>0.99499034088034799</v>
      </c>
      <c r="S7" s="110">
        <v>0.3184735410614552</v>
      </c>
      <c r="T7" s="110">
        <v>0.30156775735656011</v>
      </c>
      <c r="U7" s="110">
        <v>0.29073229785664029</v>
      </c>
      <c r="V7" s="110">
        <v>0.33816293653384832</v>
      </c>
      <c r="W7" s="110">
        <v>1.079895827123833</v>
      </c>
    </row>
    <row r="8" spans="1:23">
      <c r="A8" s="110" t="s">
        <v>495</v>
      </c>
      <c r="B8" s="110">
        <v>3.44</v>
      </c>
      <c r="C8" s="110">
        <v>1.1339999999999999</v>
      </c>
      <c r="D8" s="110">
        <v>14.854839</v>
      </c>
      <c r="E8" s="110">
        <v>8.4849999999999995E-2</v>
      </c>
      <c r="F8" s="110">
        <v>3.5350001999999998E-2</v>
      </c>
      <c r="G8" s="110">
        <v>0.16639000000000001</v>
      </c>
      <c r="H8" s="110">
        <v>0.12607001000000001</v>
      </c>
      <c r="I8" s="110">
        <v>13.386627000000001</v>
      </c>
      <c r="J8" s="110">
        <v>2.2025060000000001</v>
      </c>
      <c r="K8" s="110">
        <v>36.966999999999999</v>
      </c>
      <c r="L8" s="110">
        <v>0.80238315224259504</v>
      </c>
      <c r="M8" s="110">
        <v>0.10591733571216171</v>
      </c>
      <c r="N8" s="110">
        <v>0.31848646590044699</v>
      </c>
      <c r="O8" s="110">
        <v>2.705025007498196E-2</v>
      </c>
      <c r="P8" s="110">
        <v>5.1219315379967559E-2</v>
      </c>
      <c r="Q8" s="110">
        <v>0.53249912054057413</v>
      </c>
      <c r="R8" s="110">
        <v>0.99466468435014099</v>
      </c>
      <c r="S8" s="110">
        <v>0.30735216299418189</v>
      </c>
      <c r="T8" s="110">
        <v>0.26531730890881211</v>
      </c>
      <c r="U8" s="110">
        <v>0.28902338172407699</v>
      </c>
      <c r="V8" s="110">
        <v>0.33645373104723181</v>
      </c>
      <c r="W8" s="110">
        <v>1.075690585731822</v>
      </c>
    </row>
    <row r="9" spans="1:23">
      <c r="A9" s="110" t="s">
        <v>496</v>
      </c>
      <c r="B9" s="110">
        <v>1.19</v>
      </c>
      <c r="C9" s="110">
        <v>0.84599999999999997</v>
      </c>
      <c r="D9" s="110">
        <v>24.54955</v>
      </c>
      <c r="E9" s="110">
        <v>3.644E-2</v>
      </c>
      <c r="F9" s="110">
        <v>1.1480000000000001E-2</v>
      </c>
      <c r="G9" s="110">
        <v>0.17291000000000001</v>
      </c>
      <c r="H9" s="110">
        <v>1.3049999E-2</v>
      </c>
      <c r="I9" s="110">
        <v>45.798316999999997</v>
      </c>
      <c r="J9" s="110">
        <v>1.7462911999999999</v>
      </c>
      <c r="K9" s="110">
        <v>23.609000000000002</v>
      </c>
      <c r="L9" s="110">
        <v>0.78878800729043508</v>
      </c>
      <c r="M9" s="110">
        <v>9.2536425810288425E-2</v>
      </c>
      <c r="N9" s="110">
        <v>0.32382185068377423</v>
      </c>
      <c r="O9" s="110">
        <v>1.7206426267489961E-2</v>
      </c>
      <c r="P9" s="110">
        <v>3.8947894538710767E-2</v>
      </c>
      <c r="Q9" s="110">
        <v>0.53866427833395447</v>
      </c>
      <c r="R9" s="110">
        <v>0.99377134157118285</v>
      </c>
      <c r="S9" s="110">
        <v>0.30000608709234239</v>
      </c>
      <c r="T9" s="110">
        <v>0.2607880325415145</v>
      </c>
      <c r="U9" s="110">
        <v>0.28066879069812273</v>
      </c>
      <c r="V9" s="110">
        <v>0.33939737963209538</v>
      </c>
      <c r="W9" s="110">
        <v>1.0668298293044649</v>
      </c>
    </row>
    <row r="10" spans="1:23">
      <c r="A10" s="110" t="s">
        <v>497</v>
      </c>
      <c r="B10" s="110">
        <v>1.65</v>
      </c>
      <c r="C10" s="110">
        <v>0.86</v>
      </c>
      <c r="D10" s="110">
        <v>10.369566000000001</v>
      </c>
      <c r="E10" s="110">
        <v>3.8599998000000003E-2</v>
      </c>
      <c r="F10" s="110">
        <v>1.9349999999999999E-2</v>
      </c>
      <c r="G10" s="110">
        <v>0.11265000999999999</v>
      </c>
      <c r="H10" s="110">
        <v>7.4969999999999995E-2</v>
      </c>
      <c r="I10" s="110">
        <v>14.454546000000001</v>
      </c>
      <c r="J10" s="110">
        <v>0.98537432999999996</v>
      </c>
      <c r="K10" s="110">
        <v>23.459</v>
      </c>
      <c r="L10" s="110">
        <v>0.78939460687536323</v>
      </c>
      <c r="M10" s="110">
        <v>9.5272078501338078E-2</v>
      </c>
      <c r="N10" s="110">
        <v>0.27451046514858329</v>
      </c>
      <c r="O10" s="110">
        <v>1.7095887745920579E-2</v>
      </c>
      <c r="P10" s="110">
        <v>1.8480493794627309E-2</v>
      </c>
      <c r="Q10" s="110">
        <v>0.52964680077659276</v>
      </c>
      <c r="R10" s="110">
        <v>0.99426077512615241</v>
      </c>
      <c r="S10" s="110">
        <v>0.29511288166861538</v>
      </c>
      <c r="T10" s="110">
        <v>0.24854173847106609</v>
      </c>
      <c r="U10" s="110">
        <v>0.2801456979857968</v>
      </c>
      <c r="V10" s="110">
        <v>0.33232378327360512</v>
      </c>
      <c r="W10" s="110">
        <v>1.0674889957799989</v>
      </c>
    </row>
    <row r="11" spans="1:23">
      <c r="A11" s="110" t="s">
        <v>498</v>
      </c>
      <c r="B11" s="110">
        <v>1.82</v>
      </c>
      <c r="C11" s="110">
        <v>0.80600000000000005</v>
      </c>
      <c r="D11" s="110">
        <v>6.5979380000000001</v>
      </c>
      <c r="E11" s="110">
        <v>6.0830000000000002E-2</v>
      </c>
      <c r="F11" s="110">
        <v>4.6969999999999998E-2</v>
      </c>
      <c r="G11" s="110">
        <v>0.19622000000000001</v>
      </c>
      <c r="H11" s="110">
        <v>0.10922</v>
      </c>
      <c r="I11" s="110">
        <v>17.582417</v>
      </c>
      <c r="J11" s="110">
        <v>1.3193699999999999</v>
      </c>
      <c r="K11" s="110">
        <v>42.868000000000002</v>
      </c>
      <c r="L11" s="110">
        <v>0.79563753394573733</v>
      </c>
      <c r="M11" s="110">
        <v>9.6283080582812958E-2</v>
      </c>
      <c r="N11" s="110">
        <v>0.34289666959471821</v>
      </c>
      <c r="O11" s="110">
        <v>3.1398835513521448E-2</v>
      </c>
      <c r="P11" s="110">
        <v>2.7464422912506711E-2</v>
      </c>
      <c r="Q11" s="110">
        <v>0.5272483092941822</v>
      </c>
      <c r="R11" s="110">
        <v>0.99453149700901711</v>
      </c>
      <c r="S11" s="110">
        <v>0.30951225277260269</v>
      </c>
      <c r="T11" s="110">
        <v>0.25150872923907081</v>
      </c>
      <c r="U11" s="110">
        <v>0.28082381042605781</v>
      </c>
      <c r="V11" s="110">
        <v>0.33878073543693737</v>
      </c>
      <c r="W11" s="110">
        <v>1.0714760182604171</v>
      </c>
    </row>
    <row r="12" spans="1:23">
      <c r="A12" s="110" t="s">
        <v>499</v>
      </c>
      <c r="B12" s="110">
        <v>6.36</v>
      </c>
      <c r="C12" s="110">
        <v>0.90700000000000003</v>
      </c>
      <c r="D12" s="110">
        <v>25.155556000000001</v>
      </c>
      <c r="E12" s="110">
        <v>0.15323000000000001</v>
      </c>
      <c r="F12" s="110">
        <v>6.3530000000000003E-2</v>
      </c>
      <c r="G12" s="110">
        <v>0.31503999999999999</v>
      </c>
      <c r="H12" s="110">
        <v>0.16384001000000001</v>
      </c>
      <c r="I12" s="110">
        <v>44.496853000000002</v>
      </c>
      <c r="J12" s="110">
        <v>7.0150220000000001</v>
      </c>
      <c r="K12" s="110">
        <v>44.362000000000002</v>
      </c>
      <c r="L12" s="110">
        <v>0.82158654021674715</v>
      </c>
      <c r="M12" s="110">
        <v>0.1232827832292596</v>
      </c>
      <c r="N12" s="110">
        <v>0.44012832909700778</v>
      </c>
      <c r="O12" s="110">
        <v>3.2499799188352489E-2</v>
      </c>
      <c r="P12" s="110">
        <v>0.18066800740241351</v>
      </c>
      <c r="Q12" s="110">
        <v>0.53904965574373342</v>
      </c>
      <c r="R12" s="110">
        <v>0.99496322932870451</v>
      </c>
      <c r="S12" s="110">
        <v>0.32550614996923127</v>
      </c>
      <c r="T12" s="110">
        <v>0.3260881001478998</v>
      </c>
      <c r="U12" s="110">
        <v>0.30378776975633809</v>
      </c>
      <c r="V12" s="110">
        <v>0.33789859824676038</v>
      </c>
      <c r="W12" s="110">
        <v>1.087641289430993</v>
      </c>
    </row>
    <row r="13" spans="1:23">
      <c r="A13" s="110" t="s">
        <v>500</v>
      </c>
      <c r="B13" s="110">
        <v>0.56000000000000005</v>
      </c>
      <c r="C13" s="110">
        <v>0.995</v>
      </c>
      <c r="D13" s="110">
        <v>100.54053999999999</v>
      </c>
      <c r="E13" s="110">
        <v>3.0369999000000002E-2</v>
      </c>
      <c r="F13" s="110">
        <v>1.0570001000000001E-2</v>
      </c>
      <c r="G13" s="110">
        <v>0.20954001</v>
      </c>
      <c r="H13" s="110">
        <v>1.1900000000000001E-2</v>
      </c>
      <c r="I13" s="110">
        <v>132.85714999999999</v>
      </c>
      <c r="J13" s="110">
        <v>3.7213025000000002</v>
      </c>
      <c r="K13" s="110">
        <v>30.922999999999998</v>
      </c>
      <c r="L13" s="110">
        <v>0.78708334826430915</v>
      </c>
      <c r="M13" s="110">
        <v>8.8789771037763893E-2</v>
      </c>
      <c r="N13" s="110">
        <v>0.35379657429836309</v>
      </c>
      <c r="O13" s="110">
        <v>2.2596284579213009E-2</v>
      </c>
      <c r="P13" s="110">
        <v>9.207242015370104E-2</v>
      </c>
      <c r="Q13" s="110">
        <v>0.58698923038514872</v>
      </c>
      <c r="R13" s="110">
        <v>0.99376225164725362</v>
      </c>
      <c r="S13" s="110">
        <v>0.29881155372158869</v>
      </c>
      <c r="T13" s="110">
        <v>0.30373388170224752</v>
      </c>
      <c r="U13" s="110">
        <v>0.29058602892281271</v>
      </c>
      <c r="V13" s="110">
        <v>0.36574480300536122</v>
      </c>
      <c r="W13" s="110">
        <v>1.0657791984222831</v>
      </c>
    </row>
    <row r="14" spans="1:23">
      <c r="A14" s="110" t="s">
        <v>501</v>
      </c>
      <c r="B14" s="110">
        <v>35.81</v>
      </c>
      <c r="C14" s="110">
        <v>1.0680000000000001</v>
      </c>
      <c r="D14" s="110">
        <v>21.679646999999999</v>
      </c>
      <c r="E14" s="110">
        <v>0.18011999000000001</v>
      </c>
      <c r="F14" s="110">
        <v>9.9309995999999998E-2</v>
      </c>
      <c r="G14" s="110">
        <v>0.46517999999999998</v>
      </c>
      <c r="H14" s="110">
        <v>0.30325000000000002</v>
      </c>
      <c r="I14" s="110">
        <v>28.762915</v>
      </c>
      <c r="J14" s="110">
        <v>4.9512324000000003</v>
      </c>
      <c r="K14" s="110">
        <v>150.636</v>
      </c>
      <c r="L14" s="110">
        <v>0.829138147566719</v>
      </c>
      <c r="M14" s="110">
        <v>0.29842402616711272</v>
      </c>
      <c r="N14" s="110">
        <v>0.56298947501245777</v>
      </c>
      <c r="O14" s="110">
        <v>0.1108156047967823</v>
      </c>
      <c r="P14" s="110">
        <v>0.12515549288204059</v>
      </c>
      <c r="Q14" s="110">
        <v>0.53683922085192171</v>
      </c>
      <c r="R14" s="110">
        <v>0.99606516611652818</v>
      </c>
      <c r="S14" s="110">
        <v>0.41791201937006822</v>
      </c>
      <c r="T14" s="110">
        <v>0.32637572764565659</v>
      </c>
      <c r="U14" s="110">
        <v>0.41557243946473771</v>
      </c>
      <c r="V14" s="110">
        <v>0.37048743910660642</v>
      </c>
      <c r="W14" s="110">
        <v>1.092918551565091</v>
      </c>
    </row>
    <row r="15" spans="1:23">
      <c r="A15" s="110" t="s">
        <v>502</v>
      </c>
      <c r="B15" s="110">
        <v>0.98</v>
      </c>
      <c r="C15" s="110">
        <v>0.85499999999999998</v>
      </c>
      <c r="D15" s="110">
        <v>18.219511000000001</v>
      </c>
      <c r="E15" s="110">
        <v>3.066E-2</v>
      </c>
      <c r="F15" s="110">
        <v>9.9100000000000004E-3</v>
      </c>
      <c r="G15" s="110">
        <v>7.0019999999999999E-2</v>
      </c>
      <c r="H15" s="110">
        <v>1.201E-2</v>
      </c>
      <c r="I15" s="110">
        <v>38.112243999999997</v>
      </c>
      <c r="J15" s="110">
        <v>1.0637084999999999</v>
      </c>
      <c r="K15" s="110">
        <v>45.390999999999998</v>
      </c>
      <c r="L15" s="110">
        <v>0.78716479023149089</v>
      </c>
      <c r="M15" s="110">
        <v>9.1287540886113586E-2</v>
      </c>
      <c r="N15" s="110">
        <v>0.23962587823645401</v>
      </c>
      <c r="O15" s="110">
        <v>3.3258093446318443E-2</v>
      </c>
      <c r="P15" s="110">
        <v>2.05875529393998E-2</v>
      </c>
      <c r="Q15" s="110">
        <v>0.53463881648436951</v>
      </c>
      <c r="R15" s="110">
        <v>0.99376312111899423</v>
      </c>
      <c r="S15" s="110">
        <v>0.29008603561802199</v>
      </c>
      <c r="T15" s="110">
        <v>0.25101501152765321</v>
      </c>
      <c r="U15" s="110">
        <v>0.27866352337960409</v>
      </c>
      <c r="V15" s="110">
        <v>0.33608098864602731</v>
      </c>
      <c r="W15" s="110">
        <v>1.065829648842576</v>
      </c>
    </row>
    <row r="16" spans="1:23">
      <c r="A16" s="110" t="s">
        <v>503</v>
      </c>
      <c r="B16" s="110">
        <v>1.63</v>
      </c>
      <c r="C16" s="110">
        <v>0.94399999999999995</v>
      </c>
      <c r="D16" s="110">
        <v>24.536584999999999</v>
      </c>
      <c r="E16" s="110">
        <v>0.21648000000000001</v>
      </c>
      <c r="F16" s="110">
        <v>2.2409999999999999E-2</v>
      </c>
      <c r="G16" s="110">
        <v>0.13145999999999999</v>
      </c>
      <c r="H16" s="110">
        <v>7.3410004000000001E-2</v>
      </c>
      <c r="I16" s="110">
        <v>30.858896000000001</v>
      </c>
      <c r="J16" s="110">
        <v>2.5723636000000001</v>
      </c>
      <c r="K16" s="110">
        <v>37.421999999999997</v>
      </c>
      <c r="L16" s="110">
        <v>0.83934925284273609</v>
      </c>
      <c r="M16" s="110">
        <v>9.5153137079988098E-2</v>
      </c>
      <c r="N16" s="110">
        <v>0.28990287840326662</v>
      </c>
      <c r="O16" s="110">
        <v>2.7385550257075751E-2</v>
      </c>
      <c r="P16" s="110">
        <v>6.1167870887016473E-2</v>
      </c>
      <c r="Q16" s="110">
        <v>0.53865603350120073</v>
      </c>
      <c r="R16" s="110">
        <v>0.99424844446763028</v>
      </c>
      <c r="S16" s="110">
        <v>0.30899603551908628</v>
      </c>
      <c r="T16" s="110">
        <v>0.27068190870952008</v>
      </c>
      <c r="U16" s="110">
        <v>0.287627268545947</v>
      </c>
      <c r="V16" s="110">
        <v>0.33684535361235801</v>
      </c>
      <c r="W16" s="110">
        <v>1.0981139490567711</v>
      </c>
    </row>
    <row r="17" spans="1:23">
      <c r="A17" s="110" t="s">
        <v>504</v>
      </c>
      <c r="B17" s="110">
        <v>-0.39</v>
      </c>
      <c r="C17" s="110">
        <v>0.84599999999999997</v>
      </c>
      <c r="D17" s="110">
        <v>72.291669999999996</v>
      </c>
      <c r="E17" s="110">
        <v>-5.2040000000000003E-2</v>
      </c>
      <c r="F17" s="110">
        <v>-1.059E-2</v>
      </c>
      <c r="G17" s="110">
        <v>2.0539999E-2</v>
      </c>
      <c r="H17" s="110">
        <v>-4.6499999999999996E-3</v>
      </c>
      <c r="I17" s="110">
        <v>0</v>
      </c>
      <c r="J17" s="110">
        <v>1.2580669</v>
      </c>
      <c r="K17" s="110">
        <v>23.664999999999999</v>
      </c>
      <c r="L17" s="110">
        <v>0.76393986795213475</v>
      </c>
      <c r="M17" s="110">
        <v>8.3140053523639595E-2</v>
      </c>
      <c r="N17" s="110">
        <v>0.19913587142442779</v>
      </c>
      <c r="O17" s="110">
        <v>1.724769398220919E-2</v>
      </c>
      <c r="P17" s="110">
        <v>2.581547128057007E-2</v>
      </c>
      <c r="Q17" s="110">
        <v>0.56902492582416819</v>
      </c>
      <c r="R17" s="110">
        <v>0.99363143567173795</v>
      </c>
      <c r="S17" s="110">
        <v>0.2715603889020024</v>
      </c>
      <c r="T17" s="110">
        <v>0.26682930784761888</v>
      </c>
      <c r="U17" s="110">
        <v>0.27992385660952962</v>
      </c>
      <c r="V17" s="110">
        <v>0.34859924060743269</v>
      </c>
      <c r="W17" s="110">
        <v>1.0515108534804249</v>
      </c>
    </row>
    <row r="18" spans="1:23">
      <c r="A18" s="110" t="s">
        <v>505</v>
      </c>
      <c r="B18" s="110">
        <v>-0.02</v>
      </c>
      <c r="C18" s="110">
        <v>0.88700000000000001</v>
      </c>
      <c r="D18" s="110">
        <v>34.84375</v>
      </c>
      <c r="E18" s="110">
        <v>-9.1599999999999997E-3</v>
      </c>
      <c r="F18" s="110">
        <v>1.8870000000000001E-2</v>
      </c>
      <c r="G18" s="110">
        <v>0.28853000000000001</v>
      </c>
      <c r="H18" s="110">
        <v>0.13158</v>
      </c>
      <c r="I18" s="110">
        <v>0</v>
      </c>
      <c r="J18" s="110">
        <v>0.80645155999999996</v>
      </c>
      <c r="K18" s="110">
        <v>8.0370000000000008</v>
      </c>
      <c r="L18" s="110">
        <v>0.775982004195651</v>
      </c>
      <c r="M18" s="110">
        <v>8.5340469818614331E-2</v>
      </c>
      <c r="N18" s="110">
        <v>0.41843491642737562</v>
      </c>
      <c r="O18" s="110">
        <v>5.7310538816338786E-3</v>
      </c>
      <c r="P18" s="110">
        <v>1.366776827859102E-2</v>
      </c>
      <c r="Q18" s="110">
        <v>0.54521066918115102</v>
      </c>
      <c r="R18" s="110">
        <v>0.99470823690101295</v>
      </c>
      <c r="S18" s="110">
        <v>0.31004820365516728</v>
      </c>
      <c r="T18" s="110">
        <v>0.25173045143232542</v>
      </c>
      <c r="U18" s="110">
        <v>0.27643511096323331</v>
      </c>
      <c r="V18" s="110">
        <v>0.35055382515925471</v>
      </c>
      <c r="W18" s="110">
        <v>1.0595269583862881</v>
      </c>
    </row>
    <row r="19" spans="1:23">
      <c r="A19" s="110" t="s">
        <v>506</v>
      </c>
      <c r="B19" s="110">
        <v>0.09</v>
      </c>
      <c r="C19" s="110">
        <v>1.085</v>
      </c>
      <c r="D19" s="110">
        <v>263.5</v>
      </c>
      <c r="E19" s="110">
        <v>-4.7999998000000004E-3</v>
      </c>
      <c r="F19" s="110">
        <v>-4.5999999999999999E-3</v>
      </c>
      <c r="G19" s="110">
        <v>0.16863</v>
      </c>
      <c r="H19" s="110">
        <v>1.328E-2</v>
      </c>
      <c r="I19" s="110">
        <v>292.77776999999998</v>
      </c>
      <c r="J19" s="110">
        <v>1.5021093000000001</v>
      </c>
      <c r="K19" s="110">
        <v>14.525</v>
      </c>
      <c r="L19" s="110">
        <v>0.77720643788105581</v>
      </c>
      <c r="M19" s="110">
        <v>8.5994647636039243E-2</v>
      </c>
      <c r="N19" s="110">
        <v>0.32031948153152878</v>
      </c>
      <c r="O19" s="110">
        <v>1.0512213401248201E-2</v>
      </c>
      <c r="P19" s="110">
        <v>3.237980675041964E-2</v>
      </c>
      <c r="Q19" s="110">
        <v>0.69062004360114315</v>
      </c>
      <c r="R19" s="110">
        <v>0.99377315956545376</v>
      </c>
      <c r="S19" s="110">
        <v>0.29380630618916947</v>
      </c>
      <c r="T19" s="110">
        <v>0.32216637100786982</v>
      </c>
      <c r="U19" s="110">
        <v>0.31453926185247882</v>
      </c>
      <c r="V19" s="110">
        <v>0.42672667508463552</v>
      </c>
      <c r="W19" s="110">
        <v>1.0597290777416719</v>
      </c>
    </row>
    <row r="20" spans="1:23">
      <c r="A20" s="110" t="s">
        <v>507</v>
      </c>
      <c r="B20" s="110">
        <v>-0.33</v>
      </c>
      <c r="C20" s="110">
        <v>0.97299999999999998</v>
      </c>
      <c r="D20" s="110">
        <v>750</v>
      </c>
      <c r="E20" s="110">
        <v>-3.1170000999999999E-2</v>
      </c>
      <c r="F20" s="110">
        <v>-1.5149999000000001E-2</v>
      </c>
      <c r="G20" s="110">
        <v>5.2010002999999999E-2</v>
      </c>
      <c r="H20" s="110">
        <v>8.6599999999999993E-3</v>
      </c>
      <c r="I20" s="110">
        <v>0</v>
      </c>
      <c r="J20" s="110">
        <v>1.6125564999999999</v>
      </c>
      <c r="K20" s="110">
        <v>19.28</v>
      </c>
      <c r="L20" s="110">
        <v>0.76980086075437459</v>
      </c>
      <c r="M20" s="110">
        <v>8.349687778768955E-2</v>
      </c>
      <c r="N20" s="110">
        <v>0.22488810769326889</v>
      </c>
      <c r="O20" s="110">
        <v>1.40162845349976E-2</v>
      </c>
      <c r="P20" s="110">
        <v>3.5350653097224807E-2</v>
      </c>
      <c r="Q20" s="110">
        <v>1</v>
      </c>
      <c r="R20" s="110">
        <v>0.9937366417523491</v>
      </c>
      <c r="S20" s="110">
        <v>0.27597460201776708</v>
      </c>
      <c r="T20" s="110">
        <v>0.45568299375333138</v>
      </c>
      <c r="U20" s="110">
        <v>0.39208566127174133</v>
      </c>
      <c r="V20" s="110">
        <v>0.59993441122700941</v>
      </c>
      <c r="W20" s="110">
        <v>1.055166549194861</v>
      </c>
    </row>
    <row r="21" spans="1:23">
      <c r="A21" s="110" t="s">
        <v>508</v>
      </c>
      <c r="B21" s="110">
        <v>1.27</v>
      </c>
      <c r="C21" s="110">
        <v>0.82199999999999995</v>
      </c>
      <c r="D21" s="110">
        <v>24.793388</v>
      </c>
      <c r="E21" s="110">
        <v>2.9240001000000002E-2</v>
      </c>
      <c r="F21" s="110">
        <v>5.9999996999999996E-4</v>
      </c>
      <c r="G21" s="110">
        <v>0.13650999999999999</v>
      </c>
      <c r="H21" s="110">
        <v>3.041E-2</v>
      </c>
      <c r="I21" s="110">
        <v>23.622046999999998</v>
      </c>
      <c r="J21" s="110">
        <v>0.85186136000000001</v>
      </c>
      <c r="K21" s="110">
        <v>44.488</v>
      </c>
      <c r="L21" s="110">
        <v>0.78676600708261835</v>
      </c>
      <c r="M21" s="110">
        <v>9.3012191495688373E-2</v>
      </c>
      <c r="N21" s="110">
        <v>0.29403534667869641</v>
      </c>
      <c r="O21" s="110">
        <v>3.2592651546470758E-2</v>
      </c>
      <c r="P21" s="110">
        <v>1.488921652208795E-2</v>
      </c>
      <c r="Q21" s="110">
        <v>0.53881934223900763</v>
      </c>
      <c r="R21" s="110">
        <v>0.99390856002832895</v>
      </c>
      <c r="S21" s="110">
        <v>0.29965418223774848</v>
      </c>
      <c r="T21" s="110">
        <v>0.25061093044973942</v>
      </c>
      <c r="U21" s="110">
        <v>0.28080020302463932</v>
      </c>
      <c r="V21" s="110">
        <v>0.34323538423058569</v>
      </c>
      <c r="W21" s="110">
        <v>1.0656704585676851</v>
      </c>
    </row>
    <row r="22" spans="1:23">
      <c r="A22" s="110" t="s">
        <v>509</v>
      </c>
      <c r="B22" s="110">
        <v>-0.28000000000000003</v>
      </c>
      <c r="C22" s="110">
        <v>1.1140000000000001</v>
      </c>
      <c r="D22" s="110">
        <v>-47.999996000000003</v>
      </c>
      <c r="E22" s="110">
        <v>-1.6750000000000001E-2</v>
      </c>
      <c r="F22" s="110">
        <v>5.0299999999999997E-3</v>
      </c>
      <c r="G22" s="110">
        <v>0.10732</v>
      </c>
      <c r="H22" s="110">
        <v>1.6539999999999999E-2</v>
      </c>
      <c r="I22" s="110">
        <v>0</v>
      </c>
      <c r="J22" s="110">
        <v>0.85653100000000004</v>
      </c>
      <c r="K22" s="110">
        <v>35.171999999999997</v>
      </c>
      <c r="L22" s="110">
        <v>0.77385047868053225</v>
      </c>
      <c r="M22" s="110">
        <v>8.3794231341064521E-2</v>
      </c>
      <c r="N22" s="110">
        <v>0.27014886173616282</v>
      </c>
      <c r="O22" s="110">
        <v>2.5727472433535029E-2</v>
      </c>
      <c r="P22" s="110">
        <v>1.5014822086872709E-2</v>
      </c>
      <c r="Q22" s="110">
        <v>0.49252784384631437</v>
      </c>
      <c r="R22" s="110">
        <v>0.99379892754612942</v>
      </c>
      <c r="S22" s="110">
        <v>0.28832575055331788</v>
      </c>
      <c r="T22" s="110">
        <v>0.22950698227760211</v>
      </c>
      <c r="U22" s="110">
        <v>0.26161901254761277</v>
      </c>
      <c r="V22" s="110">
        <v>0.3127515254385666</v>
      </c>
      <c r="W22" s="110">
        <v>1.0576863242109711</v>
      </c>
    </row>
    <row r="23" spans="1:23">
      <c r="A23" s="110" t="s">
        <v>510</v>
      </c>
      <c r="B23" s="110">
        <v>1.94</v>
      </c>
      <c r="C23" s="110">
        <v>0.88200000000000001</v>
      </c>
      <c r="D23" s="110">
        <v>44.682540000000003</v>
      </c>
      <c r="E23" s="110">
        <v>6.3719999999999999E-2</v>
      </c>
      <c r="F23" s="110">
        <v>4.3439999999999999E-2</v>
      </c>
      <c r="G23" s="110">
        <v>0.109639995</v>
      </c>
      <c r="H23" s="110">
        <v>7.0360000000000006E-2</v>
      </c>
      <c r="I23" s="110">
        <v>14.510308</v>
      </c>
      <c r="J23" s="110">
        <v>0.90841614999999998</v>
      </c>
      <c r="K23" s="110">
        <v>38.573999999999998</v>
      </c>
      <c r="L23" s="110">
        <v>0.79644914247520937</v>
      </c>
      <c r="M23" s="110">
        <v>9.6996729110912866E-2</v>
      </c>
      <c r="N23" s="110">
        <v>0.27204733811965898</v>
      </c>
      <c r="O23" s="110">
        <v>2.823448610272861E-2</v>
      </c>
      <c r="P23" s="110">
        <v>1.641044649682551E-2</v>
      </c>
      <c r="Q23" s="110">
        <v>0.55146745113637707</v>
      </c>
      <c r="R23" s="110">
        <v>0.99422433635593321</v>
      </c>
      <c r="S23" s="110">
        <v>0.29920447639365272</v>
      </c>
      <c r="T23" s="110">
        <v>0.25725329951553999</v>
      </c>
      <c r="U23" s="110">
        <v>0.28761918428933209</v>
      </c>
      <c r="V23" s="110">
        <v>0.34768288116077029</v>
      </c>
      <c r="W23" s="110">
        <v>1.0717934547394601</v>
      </c>
    </row>
    <row r="24" spans="1:23">
      <c r="A24" s="110" t="s">
        <v>511</v>
      </c>
      <c r="B24" s="110">
        <v>6.07</v>
      </c>
      <c r="C24" s="110">
        <v>1.163</v>
      </c>
      <c r="D24" s="110">
        <v>10.683012</v>
      </c>
      <c r="E24" s="110">
        <v>0.15642998999999999</v>
      </c>
      <c r="F24" s="110">
        <v>2.0320000000000001E-2</v>
      </c>
      <c r="G24" s="110">
        <v>8.9940004000000004E-2</v>
      </c>
      <c r="H24" s="110">
        <v>4.5440003E-2</v>
      </c>
      <c r="I24" s="110">
        <v>10.049423000000001</v>
      </c>
      <c r="J24" s="110">
        <v>1.7277027</v>
      </c>
      <c r="K24" s="110">
        <v>50.055</v>
      </c>
      <c r="L24" s="110">
        <v>0.82248520429225769</v>
      </c>
      <c r="M24" s="110">
        <v>0.1215581326196848</v>
      </c>
      <c r="N24" s="110">
        <v>0.25592662765752999</v>
      </c>
      <c r="O24" s="110">
        <v>3.669510454364909E-2</v>
      </c>
      <c r="P24" s="110">
        <v>3.8447894744079593E-2</v>
      </c>
      <c r="Q24" s="110">
        <v>0.52984613049871687</v>
      </c>
      <c r="R24" s="110">
        <v>0.99402736150896021</v>
      </c>
      <c r="S24" s="110">
        <v>0.3104907335556929</v>
      </c>
      <c r="T24" s="110">
        <v>0.26094147637041548</v>
      </c>
      <c r="U24" s="110">
        <v>0.30040598687595721</v>
      </c>
      <c r="V24" s="110">
        <v>0.33355830120909791</v>
      </c>
      <c r="W24" s="110">
        <v>1.08764318300547</v>
      </c>
    </row>
    <row r="25" spans="1:23">
      <c r="A25" s="110" t="s">
        <v>512</v>
      </c>
      <c r="B25" s="110">
        <v>4.01</v>
      </c>
      <c r="C25" s="110">
        <v>0.92200000000000004</v>
      </c>
      <c r="D25" s="110">
        <v>11.877076000000001</v>
      </c>
      <c r="E25" s="110">
        <v>0.105349995</v>
      </c>
      <c r="F25" s="110">
        <v>1.4710000000000001E-2</v>
      </c>
      <c r="G25" s="110">
        <v>0.35410999999999998</v>
      </c>
      <c r="H25" s="110">
        <v>7.1690000000000004E-2</v>
      </c>
      <c r="I25" s="110">
        <v>17.830423</v>
      </c>
      <c r="J25" s="110">
        <v>1.2679328999999999</v>
      </c>
      <c r="K25" s="110">
        <v>81.069000000000003</v>
      </c>
      <c r="L25" s="110">
        <v>0.80814023556305692</v>
      </c>
      <c r="M25" s="110">
        <v>0.1093071662206363</v>
      </c>
      <c r="N25" s="110">
        <v>0.47209972226949098</v>
      </c>
      <c r="O25" s="110">
        <v>5.9550049263334452E-2</v>
      </c>
      <c r="P25" s="110">
        <v>2.6080850303828059E-2</v>
      </c>
      <c r="Q25" s="110">
        <v>0.53060547164621419</v>
      </c>
      <c r="R25" s="110">
        <v>0.99423484905970583</v>
      </c>
      <c r="S25" s="110">
        <v>0.34224882631401943</v>
      </c>
      <c r="T25" s="110">
        <v>0.25421575164071702</v>
      </c>
      <c r="U25" s="110">
        <v>0.29129634087221451</v>
      </c>
      <c r="V25" s="110">
        <v>0.35772139788587021</v>
      </c>
      <c r="W25" s="110">
        <v>1.078968601875502</v>
      </c>
    </row>
    <row r="26" spans="1:23">
      <c r="A26" s="110" t="s">
        <v>513</v>
      </c>
      <c r="B26" s="110">
        <v>42.5</v>
      </c>
      <c r="C26" s="110">
        <v>0.83799999999999997</v>
      </c>
      <c r="D26" s="110">
        <v>12.924588</v>
      </c>
      <c r="E26" s="110">
        <v>0.31234000000000001</v>
      </c>
      <c r="F26" s="110">
        <v>4.8839998000000003E-2</v>
      </c>
      <c r="G26" s="110">
        <v>0.21023000999999999</v>
      </c>
      <c r="H26" s="110">
        <v>0.14083000000000001</v>
      </c>
      <c r="I26" s="110">
        <v>14.235294</v>
      </c>
      <c r="J26" s="110">
        <v>5.1285094999999998</v>
      </c>
      <c r="K26" s="110">
        <v>506.75</v>
      </c>
      <c r="L26" s="110">
        <v>0.86626994268190272</v>
      </c>
      <c r="M26" s="110">
        <v>0.33820993160868268</v>
      </c>
      <c r="N26" s="110">
        <v>0.35436120857758019</v>
      </c>
      <c r="O26" s="110">
        <v>0.37324437193117432</v>
      </c>
      <c r="P26" s="110">
        <v>0.1299239526067526</v>
      </c>
      <c r="Q26" s="110">
        <v>0.53127161597691774</v>
      </c>
      <c r="R26" s="110">
        <v>0.99478135157010783</v>
      </c>
      <c r="S26" s="110">
        <v>0.44842726972418012</v>
      </c>
      <c r="T26" s="110">
        <v>0.33171861992184187</v>
      </c>
      <c r="U26" s="110">
        <v>0.44336564784036392</v>
      </c>
      <c r="V26" s="110">
        <v>0.41228092356653762</v>
      </c>
      <c r="W26" s="110">
        <v>1.114934425953882</v>
      </c>
    </row>
    <row r="27" spans="1:23">
      <c r="A27" s="110" t="s">
        <v>514</v>
      </c>
      <c r="B27" s="110">
        <v>-2.77</v>
      </c>
      <c r="C27" s="110">
        <v>0.95799999999999996</v>
      </c>
      <c r="D27" s="110">
        <v>-4.1801386000000003</v>
      </c>
      <c r="E27" s="110">
        <v>-0.49145</v>
      </c>
      <c r="F27" s="110">
        <v>-4.1250000000000002E-2</v>
      </c>
      <c r="G27" s="110">
        <v>-0.11228</v>
      </c>
      <c r="H27" s="110">
        <v>-0.10536</v>
      </c>
      <c r="I27" s="110">
        <v>0</v>
      </c>
      <c r="J27" s="110">
        <v>2.5261689999999999</v>
      </c>
      <c r="K27" s="110">
        <v>23.015000000000001</v>
      </c>
      <c r="L27" s="110">
        <v>0.64053886313022523</v>
      </c>
      <c r="M27" s="110">
        <v>6.8986024382991368E-2</v>
      </c>
      <c r="N27" s="110">
        <v>9.0447865046188111E-2</v>
      </c>
      <c r="O27" s="110">
        <v>1.676869372207521E-2</v>
      </c>
      <c r="P27" s="110">
        <v>5.9925312826222467E-2</v>
      </c>
      <c r="Q27" s="110">
        <v>0.52039420678941029</v>
      </c>
      <c r="R27" s="110">
        <v>0.99283539477178728</v>
      </c>
      <c r="S27" s="110">
        <v>0.21182074298730921</v>
      </c>
      <c r="T27" s="110">
        <v>0.25858304899158963</v>
      </c>
      <c r="U27" s="110">
        <v>0.24542634011540479</v>
      </c>
      <c r="V27" s="110">
        <v>0.30809037543072482</v>
      </c>
      <c r="W27" s="110">
        <v>0.97537424052353883</v>
      </c>
    </row>
    <row r="28" spans="1:23">
      <c r="A28" s="110" t="s">
        <v>515</v>
      </c>
      <c r="B28" s="110">
        <v>2.74</v>
      </c>
      <c r="C28" s="110">
        <v>0.874</v>
      </c>
      <c r="D28" s="110">
        <v>15.250291000000001</v>
      </c>
      <c r="E28" s="110">
        <v>6.1109999999999998E-2</v>
      </c>
      <c r="F28" s="110">
        <v>2.7650000000000001E-2</v>
      </c>
      <c r="G28" s="110">
        <v>0.39751998</v>
      </c>
      <c r="H28" s="110">
        <v>-4.2119999999999998E-2</v>
      </c>
      <c r="I28" s="110">
        <v>47.810220000000001</v>
      </c>
      <c r="J28" s="110">
        <v>4.3847904</v>
      </c>
      <c r="K28" s="110">
        <v>31.215</v>
      </c>
      <c r="L28" s="110">
        <v>0.79571616729807371</v>
      </c>
      <c r="M28" s="110">
        <v>0.10175438596491231</v>
      </c>
      <c r="N28" s="110">
        <v>0.50762256686098406</v>
      </c>
      <c r="O28" s="110">
        <v>2.2811466234534741E-2</v>
      </c>
      <c r="P28" s="110">
        <v>0.10991914332879681</v>
      </c>
      <c r="Q28" s="110">
        <v>0.53275060034019972</v>
      </c>
      <c r="R28" s="110">
        <v>0.99333526197973965</v>
      </c>
      <c r="S28" s="110">
        <v>0.32801355125555659</v>
      </c>
      <c r="T28" s="110">
        <v>0.28998895389091789</v>
      </c>
      <c r="U28" s="110">
        <v>0.28573850664363099</v>
      </c>
      <c r="V28" s="110">
        <v>0.34451099327122631</v>
      </c>
      <c r="W28" s="110">
        <v>1.0708222855168901</v>
      </c>
    </row>
    <row r="29" spans="1:23">
      <c r="A29" s="110" t="s">
        <v>516</v>
      </c>
      <c r="B29" s="110">
        <v>2.5</v>
      </c>
      <c r="C29" s="110">
        <v>0.90600000000000003</v>
      </c>
      <c r="D29" s="110">
        <v>17.544640999999999</v>
      </c>
      <c r="E29" s="110">
        <v>9.3280000000000002E-2</v>
      </c>
      <c r="F29" s="110">
        <v>4.9930000000000002E-2</v>
      </c>
      <c r="G29" s="110">
        <v>0.31859999999999999</v>
      </c>
      <c r="H29" s="110">
        <v>0.18391001000000001</v>
      </c>
      <c r="I29" s="110">
        <v>31.439999</v>
      </c>
      <c r="J29" s="110">
        <v>2.5613450000000002</v>
      </c>
      <c r="K29" s="110">
        <v>39</v>
      </c>
      <c r="L29" s="110">
        <v>0.80475057781472292</v>
      </c>
      <c r="M29" s="110">
        <v>0.10032708890871241</v>
      </c>
      <c r="N29" s="110">
        <v>0.44304151465354841</v>
      </c>
      <c r="O29" s="110">
        <v>2.8548415503985649E-2</v>
      </c>
      <c r="P29" s="110">
        <v>6.0871488836978932E-2</v>
      </c>
      <c r="Q29" s="110">
        <v>0.53420964638945712</v>
      </c>
      <c r="R29" s="110">
        <v>0.99512186839991901</v>
      </c>
      <c r="S29" s="110">
        <v>0.32555250548666331</v>
      </c>
      <c r="T29" s="110">
        <v>0.26938851556310539</v>
      </c>
      <c r="U29" s="110">
        <v>0.28615209279444809</v>
      </c>
      <c r="V29" s="110">
        <v>0.3466429898131585</v>
      </c>
      <c r="W29" s="110">
        <v>1.07741056669306</v>
      </c>
    </row>
    <row r="30" spans="1:23">
      <c r="A30" s="110" t="s">
        <v>517</v>
      </c>
      <c r="B30" s="110">
        <v>2.2000000000000002</v>
      </c>
      <c r="C30" s="110">
        <v>0.97499999999999998</v>
      </c>
      <c r="D30" s="110">
        <v>7.4869113</v>
      </c>
      <c r="E30" s="110">
        <v>1.512E-2</v>
      </c>
      <c r="F30" s="110">
        <v>1.0190001000000001E-2</v>
      </c>
      <c r="G30" s="110">
        <v>0.12925</v>
      </c>
      <c r="H30" s="110">
        <v>3.533E-2</v>
      </c>
      <c r="I30" s="110">
        <v>26</v>
      </c>
      <c r="J30" s="110">
        <v>0.58290620000000004</v>
      </c>
      <c r="K30" s="110">
        <v>203.03700000000001</v>
      </c>
      <c r="L30" s="110">
        <v>0.78280063917682108</v>
      </c>
      <c r="M30" s="110">
        <v>9.8542967588462677E-2</v>
      </c>
      <c r="N30" s="110">
        <v>0.28809441208867259</v>
      </c>
      <c r="O30" s="110">
        <v>0.14943113192183011</v>
      </c>
      <c r="P30" s="110">
        <v>7.6547691613544633E-3</v>
      </c>
      <c r="Q30" s="110">
        <v>0.52781363410568016</v>
      </c>
      <c r="R30" s="110">
        <v>0.99394744912799882</v>
      </c>
      <c r="S30" s="110">
        <v>0.3186605227929642</v>
      </c>
      <c r="T30" s="110">
        <v>0.24358354770864241</v>
      </c>
      <c r="U30" s="110">
        <v>0.28106535896516099</v>
      </c>
      <c r="V30" s="110">
        <v>0.36469387597816849</v>
      </c>
      <c r="W30" s="110">
        <v>1.063261715091536</v>
      </c>
    </row>
    <row r="31" spans="1:23">
      <c r="A31" s="110" t="s">
        <v>518</v>
      </c>
      <c r="B31" s="110">
        <v>4.37</v>
      </c>
      <c r="C31" s="110">
        <v>1.18</v>
      </c>
      <c r="D31" s="110">
        <v>12.178649</v>
      </c>
      <c r="E31" s="110">
        <v>0.15123</v>
      </c>
      <c r="F31" s="110">
        <v>6.1379999999999997E-2</v>
      </c>
      <c r="G31" s="110">
        <v>0.33827000000000002</v>
      </c>
      <c r="H31" s="110">
        <v>0.21290999999999999</v>
      </c>
      <c r="I31" s="110">
        <v>12.791762</v>
      </c>
      <c r="J31" s="110">
        <v>1.853264</v>
      </c>
      <c r="K31" s="110">
        <v>17.998999999999999</v>
      </c>
      <c r="L31" s="110">
        <v>0.82102487341434438</v>
      </c>
      <c r="M31" s="110">
        <v>0.11144811180493611</v>
      </c>
      <c r="N31" s="110">
        <v>0.45913768316398468</v>
      </c>
      <c r="O31" s="110">
        <v>1.307228556079508E-2</v>
      </c>
      <c r="P31" s="110">
        <v>4.1825285292731891E-2</v>
      </c>
      <c r="Q31" s="110">
        <v>0.53079725097117014</v>
      </c>
      <c r="R31" s="110">
        <v>0.99535109268884925</v>
      </c>
      <c r="S31" s="110">
        <v>0.33544405404999361</v>
      </c>
      <c r="T31" s="110">
        <v>0.26135195421963381</v>
      </c>
      <c r="U31" s="110">
        <v>0.29405868139207941</v>
      </c>
      <c r="V31" s="110">
        <v>0.34422012652782907</v>
      </c>
      <c r="W31" s="110">
        <v>1.0875244735674929</v>
      </c>
    </row>
    <row r="32" spans="1:23">
      <c r="A32" s="110" t="s">
        <v>519</v>
      </c>
      <c r="B32" s="110">
        <v>12.37</v>
      </c>
      <c r="C32" s="110">
        <v>1.139</v>
      </c>
      <c r="D32" s="110">
        <v>21.370463999999998</v>
      </c>
      <c r="E32" s="110">
        <v>0.15440999999999999</v>
      </c>
      <c r="F32" s="110">
        <v>5.5539999999999999E-2</v>
      </c>
      <c r="G32" s="110">
        <v>0.29672999999999999</v>
      </c>
      <c r="H32" s="110">
        <v>8.1000000000000003E-2</v>
      </c>
      <c r="I32" s="110">
        <v>27.607115</v>
      </c>
      <c r="J32" s="110">
        <v>4.2019390000000003</v>
      </c>
      <c r="K32" s="110">
        <v>153.863</v>
      </c>
      <c r="L32" s="110">
        <v>0.8219179236301648</v>
      </c>
      <c r="M32" s="110">
        <v>0.15902468034493011</v>
      </c>
      <c r="N32" s="110">
        <v>0.425145062934014</v>
      </c>
      <c r="O32" s="110">
        <v>0.1131936568574783</v>
      </c>
      <c r="P32" s="110">
        <v>0.10500074418696061</v>
      </c>
      <c r="Q32" s="110">
        <v>0.53664260209948744</v>
      </c>
      <c r="R32" s="110">
        <v>0.99430843798611368</v>
      </c>
      <c r="S32" s="110">
        <v>0.35432568857193431</v>
      </c>
      <c r="T32" s="110">
        <v>0.29773296503966218</v>
      </c>
      <c r="U32" s="110">
        <v>0.32596831210609628</v>
      </c>
      <c r="V32" s="110">
        <v>0.36212252673343681</v>
      </c>
      <c r="W32" s="110">
        <v>1.0874602621802689</v>
      </c>
    </row>
    <row r="33" spans="1:23">
      <c r="A33" s="110" t="s">
        <v>520</v>
      </c>
      <c r="B33" s="110">
        <v>4.01</v>
      </c>
      <c r="C33" s="110">
        <v>0.92500000000000004</v>
      </c>
      <c r="D33" s="110">
        <v>10.053618999999999</v>
      </c>
      <c r="E33" s="110">
        <v>0.106920004</v>
      </c>
      <c r="F33" s="110">
        <v>4.1050002000000002E-2</v>
      </c>
      <c r="G33" s="110">
        <v>0.15096999999999999</v>
      </c>
      <c r="H33" s="110">
        <v>0.10349999999999999</v>
      </c>
      <c r="I33" s="110">
        <v>18.703240999999998</v>
      </c>
      <c r="J33" s="110">
        <v>2.2772125999999999</v>
      </c>
      <c r="K33" s="110">
        <v>56.283000000000001</v>
      </c>
      <c r="L33" s="110">
        <v>0.80858114653044366</v>
      </c>
      <c r="M33" s="110">
        <v>0.1093071662206363</v>
      </c>
      <c r="N33" s="110">
        <v>0.30586811722576851</v>
      </c>
      <c r="O33" s="110">
        <v>4.1284663959209808E-2</v>
      </c>
      <c r="P33" s="110">
        <v>5.3228798913205477E-2</v>
      </c>
      <c r="Q33" s="110">
        <v>0.52944588059347997</v>
      </c>
      <c r="R33" s="110">
        <v>0.99448628447850662</v>
      </c>
      <c r="S33" s="110">
        <v>0.31017089833539963</v>
      </c>
      <c r="T33" s="110">
        <v>0.26535436168949428</v>
      </c>
      <c r="U33" s="110">
        <v>0.29104298188157862</v>
      </c>
      <c r="V33" s="110">
        <v>0.33683602851326838</v>
      </c>
      <c r="W33" s="110">
        <v>1.079386510784456</v>
      </c>
    </row>
    <row r="34" spans="1:23">
      <c r="A34" s="110" t="s">
        <v>521</v>
      </c>
      <c r="B34" s="110">
        <v>2.17</v>
      </c>
      <c r="C34" s="110">
        <v>0.879</v>
      </c>
      <c r="D34" s="110">
        <v>19.396137</v>
      </c>
      <c r="E34" s="110">
        <v>9.8929993999999993E-2</v>
      </c>
      <c r="F34" s="110">
        <v>4.02E-2</v>
      </c>
      <c r="G34" s="110">
        <v>0.123859994</v>
      </c>
      <c r="H34" s="110">
        <v>6.9839999999999999E-2</v>
      </c>
      <c r="I34" s="110">
        <v>18.502303999999999</v>
      </c>
      <c r="J34" s="110">
        <v>1.5523507999999999</v>
      </c>
      <c r="K34" s="110">
        <v>49.454000000000001</v>
      </c>
      <c r="L34" s="110">
        <v>0.80633728484651046</v>
      </c>
      <c r="M34" s="110">
        <v>9.8364555456437699E-2</v>
      </c>
      <c r="N34" s="110">
        <v>0.28368371331651898</v>
      </c>
      <c r="O34" s="110">
        <v>3.6252213533894427E-2</v>
      </c>
      <c r="P34" s="110">
        <v>3.3731219703695157E-2</v>
      </c>
      <c r="Q34" s="110">
        <v>0.53538706828411831</v>
      </c>
      <c r="R34" s="110">
        <v>0.99422022612588679</v>
      </c>
      <c r="S34" s="110">
        <v>0.30382532583335498</v>
      </c>
      <c r="T34" s="110">
        <v>0.25798039320630178</v>
      </c>
      <c r="U34" s="110">
        <v>0.28537221528696821</v>
      </c>
      <c r="V34" s="110">
        <v>0.33935430819521978</v>
      </c>
      <c r="W34" s="110">
        <v>1.07785445175855</v>
      </c>
    </row>
    <row r="35" spans="1:23">
      <c r="A35" s="110" t="s">
        <v>522</v>
      </c>
      <c r="B35" s="110">
        <v>1.86</v>
      </c>
      <c r="C35" s="110">
        <v>0.88500000000000001</v>
      </c>
      <c r="D35" s="110">
        <v>-170.78946999999999</v>
      </c>
      <c r="E35" s="110">
        <v>8.5930005000000004E-2</v>
      </c>
      <c r="F35" s="110">
        <v>1.5709999999999998E-2</v>
      </c>
      <c r="G35" s="110">
        <v>0.16070999</v>
      </c>
      <c r="H35" s="110">
        <v>2.6870001000000001E-2</v>
      </c>
      <c r="I35" s="110">
        <v>17.446238000000001</v>
      </c>
      <c r="J35" s="110">
        <v>1.5018975999999999</v>
      </c>
      <c r="K35" s="110">
        <v>35.417000000000002</v>
      </c>
      <c r="L35" s="110">
        <v>0.80268645372005965</v>
      </c>
      <c r="M35" s="110">
        <v>9.6520963425512932E-2</v>
      </c>
      <c r="N35" s="110">
        <v>0.31383845379566999</v>
      </c>
      <c r="O35" s="110">
        <v>2.5908018685431689E-2</v>
      </c>
      <c r="P35" s="110">
        <v>3.2374112371824082E-2</v>
      </c>
      <c r="Q35" s="110">
        <v>0.41444233076849618</v>
      </c>
      <c r="R35" s="110">
        <v>0.99388057885476333</v>
      </c>
      <c r="S35" s="110">
        <v>0.30555012691225691</v>
      </c>
      <c r="T35" s="110">
        <v>0.20529837320344699</v>
      </c>
      <c r="U35" s="110">
        <v>0.25257557944404452</v>
      </c>
      <c r="V35" s="110">
        <v>0.26897887658375158</v>
      </c>
      <c r="W35" s="110">
        <v>1.075416457093116</v>
      </c>
    </row>
    <row r="36" spans="1:23">
      <c r="A36" s="110" t="s">
        <v>523</v>
      </c>
      <c r="B36" s="110">
        <v>-1.31</v>
      </c>
      <c r="C36" s="110">
        <v>1.089</v>
      </c>
      <c r="D36" s="110">
        <v>32.926830000000002</v>
      </c>
      <c r="E36" s="110">
        <v>-4.8249997000000003E-2</v>
      </c>
      <c r="F36" s="110">
        <v>-2.5610002E-2</v>
      </c>
      <c r="G36" s="110">
        <v>0.23277001</v>
      </c>
      <c r="H36" s="110">
        <v>-0.22595999999999999</v>
      </c>
      <c r="I36" s="110">
        <v>0</v>
      </c>
      <c r="J36" s="110">
        <v>1.0471204999999999</v>
      </c>
      <c r="K36" s="110">
        <v>14.176</v>
      </c>
      <c r="L36" s="110">
        <v>0.76500422738518825</v>
      </c>
      <c r="M36" s="110">
        <v>7.7668748141540289E-2</v>
      </c>
      <c r="N36" s="110">
        <v>0.37280592836533999</v>
      </c>
      <c r="O36" s="110">
        <v>1.0255027107730109E-2</v>
      </c>
      <c r="P36" s="110">
        <v>2.0141363274104492E-2</v>
      </c>
      <c r="Q36" s="110">
        <v>0.54399164220063689</v>
      </c>
      <c r="R36" s="110">
        <v>0.99188213757256127</v>
      </c>
      <c r="S36" s="110">
        <v>0.29744466517568918</v>
      </c>
      <c r="T36" s="110">
        <v>0.25288627025590033</v>
      </c>
      <c r="U36" s="110">
        <v>0.27008397635381493</v>
      </c>
      <c r="V36" s="110">
        <v>0.34664928113347387</v>
      </c>
      <c r="W36" s="110">
        <v>1.0511370305601759</v>
      </c>
    </row>
    <row r="37" spans="1:23">
      <c r="A37" s="110" t="s">
        <v>524</v>
      </c>
      <c r="B37" s="110">
        <v>0.46</v>
      </c>
      <c r="C37" s="110">
        <v>0.97499999999999998</v>
      </c>
      <c r="D37" s="110">
        <v>75.090903999999995</v>
      </c>
      <c r="E37" s="110">
        <v>3.5740000000000001E-2</v>
      </c>
      <c r="F37" s="110">
        <v>4.2700000000000004E-3</v>
      </c>
      <c r="G37" s="110">
        <v>0.23422999999999999</v>
      </c>
      <c r="H37" s="110">
        <v>-9.8099999999999993E-3</v>
      </c>
      <c r="I37" s="110">
        <v>89.782610000000005</v>
      </c>
      <c r="J37" s="110">
        <v>2.1734551999999998</v>
      </c>
      <c r="K37" s="110">
        <v>9.0719999999999992</v>
      </c>
      <c r="L37" s="110">
        <v>0.78859142390959402</v>
      </c>
      <c r="M37" s="110">
        <v>8.8195063931013964E-2</v>
      </c>
      <c r="N37" s="110">
        <v>0.37400065358463602</v>
      </c>
      <c r="O37" s="110">
        <v>6.4937696804626107E-3</v>
      </c>
      <c r="P37" s="110">
        <v>5.0437897081886951E-2</v>
      </c>
      <c r="Q37" s="110">
        <v>0.5708050427673752</v>
      </c>
      <c r="R37" s="110">
        <v>0.99359064954281584</v>
      </c>
      <c r="S37" s="110">
        <v>0.30382611252941588</v>
      </c>
      <c r="T37" s="110">
        <v>0.27886779865513572</v>
      </c>
      <c r="U37" s="110">
        <v>0.28618472035420339</v>
      </c>
      <c r="V37" s="110">
        <v>0.35837157671716391</v>
      </c>
      <c r="W37" s="110">
        <v>1.066603254293087</v>
      </c>
    </row>
    <row r="38" spans="1:23">
      <c r="A38" s="110" t="s">
        <v>525</v>
      </c>
      <c r="B38" s="110">
        <v>-0.88</v>
      </c>
      <c r="C38" s="110">
        <v>1.054</v>
      </c>
      <c r="D38" s="110">
        <v>17.717390000000002</v>
      </c>
      <c r="E38" s="110">
        <v>-6.9949999999999998E-2</v>
      </c>
      <c r="F38" s="110">
        <v>-3.2169999999999997E-2</v>
      </c>
      <c r="G38" s="110">
        <v>4.3610000000000003E-2</v>
      </c>
      <c r="H38" s="110">
        <v>-0.34958</v>
      </c>
      <c r="I38" s="110">
        <v>0</v>
      </c>
      <c r="J38" s="110">
        <v>2.1888008000000001</v>
      </c>
      <c r="K38" s="110">
        <v>9.4979999999999993</v>
      </c>
      <c r="L38" s="110">
        <v>0.75891014173661753</v>
      </c>
      <c r="M38" s="110">
        <v>8.0225988700564965E-2</v>
      </c>
      <c r="N38" s="110">
        <v>0.21801429662178079</v>
      </c>
      <c r="O38" s="110">
        <v>6.8076990817196549E-3</v>
      </c>
      <c r="P38" s="110">
        <v>5.0850668249463257E-2</v>
      </c>
      <c r="Q38" s="110">
        <v>0.53431950266507466</v>
      </c>
      <c r="R38" s="110">
        <v>0.99090500942191184</v>
      </c>
      <c r="S38" s="110">
        <v>0.26814932809480502</v>
      </c>
      <c r="T38" s="110">
        <v>0.26226822903928171</v>
      </c>
      <c r="U38" s="110">
        <v>0.26857657418047248</v>
      </c>
      <c r="V38" s="110">
        <v>0.32484330840022158</v>
      </c>
      <c r="W38" s="110">
        <v>1.0468267584416719</v>
      </c>
    </row>
    <row r="39" spans="1:23">
      <c r="A39" s="110" t="s">
        <v>526</v>
      </c>
      <c r="B39" s="110">
        <v>1.48</v>
      </c>
      <c r="C39" s="110">
        <v>0.86</v>
      </c>
      <c r="D39" s="110">
        <v>15.513306999999999</v>
      </c>
      <c r="E39" s="110">
        <v>6.3240000000000005E-2</v>
      </c>
      <c r="F39" s="110">
        <v>1.4370000000000001E-2</v>
      </c>
      <c r="G39" s="110">
        <v>0.16291</v>
      </c>
      <c r="H39" s="110">
        <v>1.976E-2</v>
      </c>
      <c r="I39" s="110">
        <v>27.567565999999999</v>
      </c>
      <c r="J39" s="110">
        <v>2.1995795</v>
      </c>
      <c r="K39" s="110">
        <v>102.355</v>
      </c>
      <c r="L39" s="110">
        <v>0.79631434244263266</v>
      </c>
      <c r="M39" s="110">
        <v>9.4261076419863213E-2</v>
      </c>
      <c r="N39" s="110">
        <v>0.31563874518787371</v>
      </c>
      <c r="O39" s="110">
        <v>7.5236202397506849E-2</v>
      </c>
      <c r="P39" s="110">
        <v>5.1140597387714933E-2</v>
      </c>
      <c r="Q39" s="110">
        <v>0.53291786011124231</v>
      </c>
      <c r="R39" s="110">
        <v>0.99382437935526291</v>
      </c>
      <c r="S39" s="110">
        <v>0.30940839530617281</v>
      </c>
      <c r="T39" s="110">
        <v>0.26379736270445148</v>
      </c>
      <c r="U39" s="110">
        <v>0.2810711005999304</v>
      </c>
      <c r="V39" s="110">
        <v>0.34786254434391101</v>
      </c>
      <c r="W39" s="110">
        <v>1.071476100591491</v>
      </c>
    </row>
    <row r="40" spans="1:23">
      <c r="A40" s="110" t="s">
        <v>527</v>
      </c>
      <c r="B40" s="110">
        <v>2.62</v>
      </c>
      <c r="C40" s="110">
        <v>1.1020000000000001</v>
      </c>
      <c r="D40" s="110">
        <v>11.989100000000001</v>
      </c>
      <c r="E40" s="110">
        <v>4.7739999999999998E-2</v>
      </c>
      <c r="F40" s="110">
        <v>2.2689999999999998E-2</v>
      </c>
      <c r="G40" s="110">
        <v>0.13073000000000001</v>
      </c>
      <c r="H40" s="110">
        <v>7.9469999999999999E-2</v>
      </c>
      <c r="I40" s="110">
        <v>16.793894000000002</v>
      </c>
      <c r="J40" s="110">
        <v>1.0861784000000001</v>
      </c>
      <c r="K40" s="110">
        <v>42.137</v>
      </c>
      <c r="L40" s="110">
        <v>0.79196142472401088</v>
      </c>
      <c r="M40" s="110">
        <v>0.1010407374368124</v>
      </c>
      <c r="N40" s="110">
        <v>0.28930551170206592</v>
      </c>
      <c r="O40" s="110">
        <v>3.0860144451739992E-2</v>
      </c>
      <c r="P40" s="110">
        <v>2.1191955951228789E-2</v>
      </c>
      <c r="Q40" s="110">
        <v>0.53067671107115899</v>
      </c>
      <c r="R40" s="110">
        <v>0.994296344424631</v>
      </c>
      <c r="S40" s="110">
        <v>0.30186814532514827</v>
      </c>
      <c r="T40" s="110">
        <v>0.25096963206551592</v>
      </c>
      <c r="U40" s="110">
        <v>0.28435510538553382</v>
      </c>
      <c r="V40" s="110">
        <v>0.33706449890233831</v>
      </c>
      <c r="W40" s="110">
        <v>1.069083840549137</v>
      </c>
    </row>
    <row r="41" spans="1:23">
      <c r="A41" s="110" t="s">
        <v>528</v>
      </c>
      <c r="B41" s="110">
        <v>-0.32</v>
      </c>
      <c r="C41" s="110">
        <v>0.98699999999999999</v>
      </c>
      <c r="D41" s="110">
        <v>14.642858</v>
      </c>
      <c r="E41" s="110">
        <v>-2.1780000000000001E-2</v>
      </c>
      <c r="F41" s="110">
        <v>-1.5650000000000001E-2</v>
      </c>
      <c r="G41" s="110">
        <v>4.1799999999999997E-2</v>
      </c>
      <c r="H41" s="110">
        <v>-5.049E-2</v>
      </c>
      <c r="I41" s="110">
        <v>0</v>
      </c>
      <c r="J41" s="110">
        <v>1.7166783999999999</v>
      </c>
      <c r="K41" s="110">
        <v>15.42</v>
      </c>
      <c r="L41" s="110">
        <v>0.77243788667248925</v>
      </c>
      <c r="M41" s="110">
        <v>8.3556348498364547E-2</v>
      </c>
      <c r="N41" s="110">
        <v>0.21653315452702279</v>
      </c>
      <c r="O41" s="110">
        <v>1.117175991327884E-2</v>
      </c>
      <c r="P41" s="110">
        <v>3.8151359373503571E-2</v>
      </c>
      <c r="Q41" s="110">
        <v>0.53236431545827734</v>
      </c>
      <c r="R41" s="110">
        <v>0.9932691030845695</v>
      </c>
      <c r="S41" s="110">
        <v>0.27466431767088978</v>
      </c>
      <c r="T41" s="110">
        <v>0.2564632204333176</v>
      </c>
      <c r="U41" s="110">
        <v>0.27160934341094078</v>
      </c>
      <c r="V41" s="110">
        <v>0.32591875013829841</v>
      </c>
      <c r="W41" s="110">
        <v>1.056509221797596</v>
      </c>
    </row>
    <row r="42" spans="1:23">
      <c r="A42" s="110" t="s">
        <v>529</v>
      </c>
      <c r="B42" s="110">
        <v>8.94</v>
      </c>
      <c r="C42" s="110">
        <v>0.82499999999999996</v>
      </c>
      <c r="D42" s="110">
        <v>16.999486999999998</v>
      </c>
      <c r="E42" s="110">
        <v>0.15074000000000001</v>
      </c>
      <c r="F42" s="110">
        <v>4.7300000000000002E-2</v>
      </c>
      <c r="G42" s="110">
        <v>0.11752</v>
      </c>
      <c r="H42" s="110">
        <v>5.5789999999999999E-2</v>
      </c>
      <c r="I42" s="110">
        <v>37.136467000000003</v>
      </c>
      <c r="J42" s="110">
        <v>5.3187227000000004</v>
      </c>
      <c r="K42" s="110">
        <v>257.84300000000002</v>
      </c>
      <c r="L42" s="110">
        <v>0.82088726504775567</v>
      </c>
      <c r="M42" s="110">
        <v>0.1386262265834077</v>
      </c>
      <c r="N42" s="110">
        <v>0.27849562934198141</v>
      </c>
      <c r="O42" s="110">
        <v>0.18981896000937371</v>
      </c>
      <c r="P42" s="110">
        <v>0.13504037194861121</v>
      </c>
      <c r="Q42" s="110">
        <v>0.53386296659346399</v>
      </c>
      <c r="R42" s="110">
        <v>0.9941091708717481</v>
      </c>
      <c r="S42" s="110">
        <v>0.33373680803875949</v>
      </c>
      <c r="T42" s="110">
        <v>0.30650165867790241</v>
      </c>
      <c r="U42" s="110">
        <v>0.31214860725522248</v>
      </c>
      <c r="V42" s="110">
        <v>0.36395558746245138</v>
      </c>
      <c r="W42" s="110">
        <v>1.0867113323948261</v>
      </c>
    </row>
    <row r="43" spans="1:23">
      <c r="A43" s="110" t="s">
        <v>530</v>
      </c>
      <c r="B43" s="110">
        <v>20.18</v>
      </c>
      <c r="C43" s="110">
        <v>1.0489999999999999</v>
      </c>
      <c r="D43" s="110">
        <v>16.84179</v>
      </c>
      <c r="E43" s="110">
        <v>0.21922000999999999</v>
      </c>
      <c r="F43" s="110">
        <v>4.8070002000000001E-2</v>
      </c>
      <c r="G43" s="110">
        <v>0.44779997999999999</v>
      </c>
      <c r="H43" s="110">
        <v>0.10706</v>
      </c>
      <c r="I43" s="110">
        <v>27.799800000000001</v>
      </c>
      <c r="J43" s="110">
        <v>6.0469527000000003</v>
      </c>
      <c r="K43" s="110">
        <v>197.279</v>
      </c>
      <c r="L43" s="110">
        <v>0.84011873917036195</v>
      </c>
      <c r="M43" s="110">
        <v>0.20547130538209929</v>
      </c>
      <c r="N43" s="110">
        <v>0.54876722129437172</v>
      </c>
      <c r="O43" s="110">
        <v>0.1451879265405201</v>
      </c>
      <c r="P43" s="110">
        <v>0.15462855014718879</v>
      </c>
      <c r="Q43" s="110">
        <v>0.5337626823365591</v>
      </c>
      <c r="R43" s="110">
        <v>0.99451442374574739</v>
      </c>
      <c r="S43" s="110">
        <v>0.39338444499486069</v>
      </c>
      <c r="T43" s="110">
        <v>0.3244063317816363</v>
      </c>
      <c r="U43" s="110">
        <v>0.35671655436706728</v>
      </c>
      <c r="V43" s="110">
        <v>0.37267392093497032</v>
      </c>
      <c r="W43" s="110">
        <v>1.09874187471327</v>
      </c>
    </row>
    <row r="44" spans="1:23">
      <c r="A44" s="110" t="s">
        <v>531</v>
      </c>
      <c r="B44" s="110">
        <v>13.9</v>
      </c>
      <c r="C44" s="110">
        <v>1.0629999999999999</v>
      </c>
      <c r="D44" s="110">
        <v>14.261856999999999</v>
      </c>
      <c r="E44" s="110">
        <v>0.30528998000000002</v>
      </c>
      <c r="F44" s="110">
        <v>0.10795999000000001</v>
      </c>
      <c r="G44" s="110">
        <v>0.28819</v>
      </c>
      <c r="H44" s="110">
        <v>0.19653000000000001</v>
      </c>
      <c r="I44" s="110">
        <v>30.719425000000001</v>
      </c>
      <c r="J44" s="110">
        <v>5.6603526999999998</v>
      </c>
      <c r="K44" s="110">
        <v>138.428</v>
      </c>
      <c r="L44" s="110">
        <v>0.8642900615867648</v>
      </c>
      <c r="M44" s="110">
        <v>0.16812369907820399</v>
      </c>
      <c r="N44" s="110">
        <v>0.41815669084051499</v>
      </c>
      <c r="O44" s="110">
        <v>0.1018192429879889</v>
      </c>
      <c r="P44" s="110">
        <v>0.14422965187113579</v>
      </c>
      <c r="Q44" s="110">
        <v>0.53212202548342036</v>
      </c>
      <c r="R44" s="110">
        <v>0.99522162044238716</v>
      </c>
      <c r="S44" s="110">
        <v>0.36214326830434851</v>
      </c>
      <c r="T44" s="110">
        <v>0.31390920551243812</v>
      </c>
      <c r="U44" s="110">
        <v>0.33503308494331768</v>
      </c>
      <c r="V44" s="110">
        <v>0.35223423159356759</v>
      </c>
      <c r="W44" s="110">
        <v>1.1139787126405969</v>
      </c>
    </row>
    <row r="45" spans="1:23">
      <c r="A45" s="110" t="s">
        <v>532</v>
      </c>
      <c r="B45" s="110">
        <v>7.5</v>
      </c>
      <c r="C45" s="110">
        <v>0.85499999999999998</v>
      </c>
      <c r="D45" s="110">
        <v>6.9042320000000004</v>
      </c>
      <c r="E45" s="110">
        <v>0.119160004</v>
      </c>
      <c r="F45" s="110">
        <v>4.9959999999999997E-2</v>
      </c>
      <c r="G45" s="110">
        <v>0.15704000000000001</v>
      </c>
      <c r="H45" s="110">
        <v>8.3159999999999998E-2</v>
      </c>
      <c r="I45" s="110">
        <v>8.2666660000000007</v>
      </c>
      <c r="J45" s="110">
        <v>1.2747759000000001</v>
      </c>
      <c r="K45" s="110">
        <v>111.99299999999999</v>
      </c>
      <c r="L45" s="110">
        <v>0.81201854736114887</v>
      </c>
      <c r="M45" s="110">
        <v>0.13006244424620869</v>
      </c>
      <c r="N45" s="110">
        <v>0.3108352622617801</v>
      </c>
      <c r="O45" s="110">
        <v>8.2338670870078179E-2</v>
      </c>
      <c r="P45" s="110">
        <v>2.6264915645015419E-2</v>
      </c>
      <c r="Q45" s="110">
        <v>0.52744309084477881</v>
      </c>
      <c r="R45" s="110">
        <v>0.9943255112493834</v>
      </c>
      <c r="S45" s="110">
        <v>0.32739842198594138</v>
      </c>
      <c r="T45" s="110">
        <v>0.25590517486430903</v>
      </c>
      <c r="U45" s="110">
        <v>0.30410666925875363</v>
      </c>
      <c r="V45" s="110">
        <v>0.348519369307001</v>
      </c>
      <c r="W45" s="110">
        <v>1.081399983242995</v>
      </c>
    </row>
    <row r="46" spans="1:23">
      <c r="A46" s="110" t="s">
        <v>533</v>
      </c>
      <c r="B46" s="110">
        <v>5.2</v>
      </c>
      <c r="C46" s="110">
        <v>0.98</v>
      </c>
      <c r="D46" s="110">
        <v>15.957447</v>
      </c>
      <c r="E46" s="110">
        <v>5.7520000000000002E-2</v>
      </c>
      <c r="F46" s="110">
        <v>1.7760001000000001E-2</v>
      </c>
      <c r="G46" s="110">
        <v>0.12913999000000001</v>
      </c>
      <c r="H46" s="110">
        <v>4.3070003000000003E-2</v>
      </c>
      <c r="I46" s="110">
        <v>14.423078</v>
      </c>
      <c r="J46" s="110">
        <v>1.4349399</v>
      </c>
      <c r="K46" s="110">
        <v>192.03100000000001</v>
      </c>
      <c r="L46" s="110">
        <v>0.79470797538776061</v>
      </c>
      <c r="M46" s="110">
        <v>0.1163841807909604</v>
      </c>
      <c r="N46" s="110">
        <v>0.28800438974511222</v>
      </c>
      <c r="O46" s="110">
        <v>0.14132055213254599</v>
      </c>
      <c r="P46" s="110">
        <v>3.0573061386054621E-2</v>
      </c>
      <c r="Q46" s="110">
        <v>0.53320030207184865</v>
      </c>
      <c r="R46" s="110">
        <v>0.99400862834509485</v>
      </c>
      <c r="S46" s="110">
        <v>0.32378717963397091</v>
      </c>
      <c r="T46" s="110">
        <v>0.25826456301308548</v>
      </c>
      <c r="U46" s="110">
        <v>0.29506828621209891</v>
      </c>
      <c r="V46" s="110">
        <v>0.3635619552355166</v>
      </c>
      <c r="W46" s="110">
        <v>1.070599193620676</v>
      </c>
    </row>
    <row r="47" spans="1:23">
      <c r="A47" s="110" t="s">
        <v>534</v>
      </c>
      <c r="B47" s="110">
        <v>3.91</v>
      </c>
      <c r="C47" s="110">
        <v>0.85499999999999998</v>
      </c>
      <c r="D47" s="110">
        <v>14.683026999999999</v>
      </c>
      <c r="E47" s="110">
        <v>8.0170006000000002E-2</v>
      </c>
      <c r="F47" s="110">
        <v>4.2919997000000001E-2</v>
      </c>
      <c r="G47" s="110">
        <v>0.29078999999999999</v>
      </c>
      <c r="H47" s="110">
        <v>9.3770000000000006E-2</v>
      </c>
      <c r="I47" s="110">
        <v>18.363173</v>
      </c>
      <c r="J47" s="110">
        <v>1.7161021999999999</v>
      </c>
      <c r="K47" s="110">
        <v>40.247</v>
      </c>
      <c r="L47" s="110">
        <v>0.80106885360997293</v>
      </c>
      <c r="M47" s="110">
        <v>0.1087124591138864</v>
      </c>
      <c r="N47" s="110">
        <v>0.42028429826944907</v>
      </c>
      <c r="O47" s="110">
        <v>2.9467359079965779E-2</v>
      </c>
      <c r="P47" s="110">
        <v>3.8135860549947803E-2</v>
      </c>
      <c r="Q47" s="110">
        <v>0.53238986013138856</v>
      </c>
      <c r="R47" s="110">
        <v>0.99440937575090738</v>
      </c>
      <c r="S47" s="110">
        <v>0.32578979896506338</v>
      </c>
      <c r="T47" s="110">
        <v>0.26006233429139508</v>
      </c>
      <c r="U47" s="110">
        <v>0.29063804630044737</v>
      </c>
      <c r="V47" s="110">
        <v>0.34633260275436661</v>
      </c>
      <c r="W47" s="110">
        <v>1.074734842724268</v>
      </c>
    </row>
    <row r="48" spans="1:23">
      <c r="A48" s="110" t="s">
        <v>535</v>
      </c>
      <c r="B48" s="110">
        <v>-0.6</v>
      </c>
      <c r="C48" s="110">
        <v>0.876</v>
      </c>
      <c r="D48" s="110">
        <v>72.5</v>
      </c>
      <c r="E48" s="110">
        <v>-5.1609996999999998E-2</v>
      </c>
      <c r="F48" s="110">
        <v>-2.8979999999999999E-2</v>
      </c>
      <c r="G48" s="110">
        <v>5.7729996999999998E-2</v>
      </c>
      <c r="H48" s="110">
        <v>-0.11978999999999999</v>
      </c>
      <c r="I48" s="110">
        <v>0</v>
      </c>
      <c r="J48" s="110">
        <v>1.8054287</v>
      </c>
      <c r="K48" s="110">
        <v>13.164</v>
      </c>
      <c r="L48" s="110">
        <v>0.76406062715715151</v>
      </c>
      <c r="M48" s="110">
        <v>8.1891168599464756E-2</v>
      </c>
      <c r="N48" s="110">
        <v>0.22956883912706069</v>
      </c>
      <c r="O48" s="110">
        <v>9.509260548875343E-3</v>
      </c>
      <c r="P48" s="110">
        <v>4.0538595125363862E-2</v>
      </c>
      <c r="Q48" s="110">
        <v>0.56915740912594948</v>
      </c>
      <c r="R48" s="110">
        <v>0.99272133588799938</v>
      </c>
      <c r="S48" s="110">
        <v>0.27339561390277117</v>
      </c>
      <c r="T48" s="110">
        <v>0.27301795541497642</v>
      </c>
      <c r="U48" s="110">
        <v>0.27917518083844561</v>
      </c>
      <c r="V48" s="110">
        <v>0.34774210742379769</v>
      </c>
      <c r="W48" s="110">
        <v>1.051050856471843</v>
      </c>
    </row>
    <row r="49" spans="1:23">
      <c r="A49" s="110" t="s">
        <v>536</v>
      </c>
      <c r="B49" s="110">
        <v>-0.28999999999999998</v>
      </c>
      <c r="C49" s="110">
        <v>0.83099999999999996</v>
      </c>
      <c r="D49" s="110">
        <v>18.333331999999999</v>
      </c>
      <c r="E49" s="110">
        <v>-1.9640000000000001E-2</v>
      </c>
      <c r="F49" s="110">
        <v>-1.0670001E-2</v>
      </c>
      <c r="G49" s="110">
        <v>0.45601999999999998</v>
      </c>
      <c r="H49" s="110">
        <v>-7.6230004000000004E-2</v>
      </c>
      <c r="I49" s="110">
        <v>0</v>
      </c>
      <c r="J49" s="110">
        <v>2.5554782999999999</v>
      </c>
      <c r="K49" s="110">
        <v>9.407</v>
      </c>
      <c r="L49" s="110">
        <v>0.77303887015106021</v>
      </c>
      <c r="M49" s="110">
        <v>8.3734760630389524E-2</v>
      </c>
      <c r="N49" s="110">
        <v>0.55549375037821291</v>
      </c>
      <c r="O49" s="110">
        <v>6.7406390453008972E-3</v>
      </c>
      <c r="P49" s="110">
        <v>6.0713684345214507E-2</v>
      </c>
      <c r="Q49" s="110">
        <v>0.53471119867556638</v>
      </c>
      <c r="R49" s="110">
        <v>0.99306564666565489</v>
      </c>
      <c r="S49" s="110">
        <v>0.32618222712624168</v>
      </c>
      <c r="T49" s="110">
        <v>0.26716480215678928</v>
      </c>
      <c r="U49" s="110">
        <v>0.27239211484427289</v>
      </c>
      <c r="V49" s="110">
        <v>0.35067278779890848</v>
      </c>
      <c r="W49" s="110">
        <v>1.056758356640036</v>
      </c>
    </row>
    <row r="50" spans="1:23">
      <c r="A50" s="110" t="s">
        <v>537</v>
      </c>
      <c r="B50" s="110">
        <v>-2.25</v>
      </c>
      <c r="C50" s="110">
        <v>1.081</v>
      </c>
      <c r="D50" s="110">
        <v>11.619719</v>
      </c>
      <c r="E50" s="110">
        <v>-4.0949997000000002E-2</v>
      </c>
      <c r="F50" s="110">
        <v>-4.6120000000000001E-2</v>
      </c>
      <c r="G50" s="110">
        <v>-0.12755</v>
      </c>
      <c r="H50" s="110">
        <v>-0.30708997999999998</v>
      </c>
      <c r="I50" s="110">
        <v>0</v>
      </c>
      <c r="J50" s="110">
        <v>1.2184765</v>
      </c>
      <c r="K50" s="110">
        <v>10.641999999999999</v>
      </c>
      <c r="L50" s="110">
        <v>0.76705431121395851</v>
      </c>
      <c r="M50" s="110">
        <v>7.2078501338090989E-2</v>
      </c>
      <c r="N50" s="110">
        <v>7.7952262953948068E-2</v>
      </c>
      <c r="O50" s="110">
        <v>7.6507395395554734E-3</v>
      </c>
      <c r="P50" s="110">
        <v>2.4750555237351621E-2</v>
      </c>
      <c r="Q50" s="110">
        <v>0.53044181060317419</v>
      </c>
      <c r="R50" s="110">
        <v>0.99124086280052104</v>
      </c>
      <c r="S50" s="110">
        <v>0.2482923579323523</v>
      </c>
      <c r="T50" s="110">
        <v>0.24825546584046251</v>
      </c>
      <c r="U50" s="110">
        <v>0.26323771141526531</v>
      </c>
      <c r="V50" s="110">
        <v>0.31440543604635368</v>
      </c>
      <c r="W50" s="110">
        <v>1.0520178419277451</v>
      </c>
    </row>
    <row r="51" spans="1:23">
      <c r="A51" s="110" t="s">
        <v>538</v>
      </c>
      <c r="B51" s="110">
        <v>-0.16</v>
      </c>
      <c r="C51" s="110">
        <v>1.127</v>
      </c>
      <c r="D51" s="110">
        <v>37.752808000000002</v>
      </c>
      <c r="E51" s="110">
        <v>2.2509999999999999E-2</v>
      </c>
      <c r="F51" s="110">
        <v>9.3600000000000003E-3</v>
      </c>
      <c r="G51" s="110">
        <v>0.2147</v>
      </c>
      <c r="H51" s="110">
        <v>9.4900000000000002E-3</v>
      </c>
      <c r="I51" s="110">
        <v>0</v>
      </c>
      <c r="J51" s="110">
        <v>2.1929251999999999</v>
      </c>
      <c r="K51" s="110">
        <v>27.085000000000001</v>
      </c>
      <c r="L51" s="110">
        <v>0.78487599801169949</v>
      </c>
      <c r="M51" s="110">
        <v>8.4507879869164429E-2</v>
      </c>
      <c r="N51" s="110">
        <v>0.3580190485511423</v>
      </c>
      <c r="O51" s="110">
        <v>1.9767972273991099E-2</v>
      </c>
      <c r="P51" s="110">
        <v>5.0961607763301213E-2</v>
      </c>
      <c r="Q51" s="110">
        <v>0.54706062650325116</v>
      </c>
      <c r="R51" s="110">
        <v>0.99374320231184621</v>
      </c>
      <c r="S51" s="110">
        <v>0.30119026383938952</v>
      </c>
      <c r="T51" s="110">
        <v>0.26838850563994793</v>
      </c>
      <c r="U51" s="110">
        <v>0.27731379629427239</v>
      </c>
      <c r="V51" s="110">
        <v>0.34636124428498349</v>
      </c>
      <c r="W51" s="110">
        <v>1.064414473097365</v>
      </c>
    </row>
    <row r="52" spans="1:23">
      <c r="A52" s="110" t="s">
        <v>539</v>
      </c>
      <c r="B52" s="110">
        <v>5.16</v>
      </c>
      <c r="C52" s="110">
        <v>0.96799999999999997</v>
      </c>
      <c r="D52" s="110">
        <v>14.632628</v>
      </c>
      <c r="E52" s="110">
        <v>0.20993999999999999</v>
      </c>
      <c r="F52" s="110">
        <v>7.374E-2</v>
      </c>
      <c r="G52" s="110">
        <v>0.27808001999999998</v>
      </c>
      <c r="H52" s="110">
        <v>8.9840000000000003E-2</v>
      </c>
      <c r="I52" s="110">
        <v>22.771318000000001</v>
      </c>
      <c r="J52" s="110">
        <v>4.1882020000000004</v>
      </c>
      <c r="K52" s="110">
        <v>48.862000000000002</v>
      </c>
      <c r="L52" s="110">
        <v>0.83751260239887881</v>
      </c>
      <c r="M52" s="110">
        <v>0.11614629794826049</v>
      </c>
      <c r="N52" s="110">
        <v>0.40988358755037058</v>
      </c>
      <c r="O52" s="110">
        <v>3.5815954835433941E-2</v>
      </c>
      <c r="P52" s="110">
        <v>0.10463124168924171</v>
      </c>
      <c r="Q52" s="110">
        <v>0.53235780989413772</v>
      </c>
      <c r="R52" s="110">
        <v>0.99437831189690273</v>
      </c>
      <c r="S52" s="110">
        <v>0.33103824676009419</v>
      </c>
      <c r="T52" s="110">
        <v>0.28961081348544282</v>
      </c>
      <c r="U52" s="110">
        <v>0.29918078355986027</v>
      </c>
      <c r="V52" s="110">
        <v>0.3401837287042106</v>
      </c>
      <c r="W52" s="110">
        <v>1.097063921212095</v>
      </c>
    </row>
    <row r="53" spans="1:23">
      <c r="A53" s="110" t="s">
        <v>540</v>
      </c>
      <c r="B53" s="110">
        <v>-0.57999999999999996</v>
      </c>
      <c r="C53" s="110">
        <v>1.121</v>
      </c>
      <c r="D53" s="110">
        <v>15.163933999999999</v>
      </c>
      <c r="E53" s="110">
        <v>-3.4459999999999998E-2</v>
      </c>
      <c r="F53" s="110">
        <v>-1.6670000000000001E-2</v>
      </c>
      <c r="G53" s="110">
        <v>0.10241</v>
      </c>
      <c r="H53" s="110">
        <v>-2.4230001000000001E-2</v>
      </c>
      <c r="I53" s="110">
        <v>0</v>
      </c>
      <c r="J53" s="110">
        <v>1.4489349</v>
      </c>
      <c r="K53" s="110">
        <v>7.5430000000000001</v>
      </c>
      <c r="L53" s="110">
        <v>0.76887691914525547</v>
      </c>
      <c r="M53" s="110">
        <v>8.2010110020814736E-2</v>
      </c>
      <c r="N53" s="110">
        <v>0.26613095693767569</v>
      </c>
      <c r="O53" s="110">
        <v>5.3670136839320476E-3</v>
      </c>
      <c r="P53" s="110">
        <v>3.0949503655514941E-2</v>
      </c>
      <c r="Q53" s="110">
        <v>0.53269568333116635</v>
      </c>
      <c r="R53" s="110">
        <v>0.99347666969400916</v>
      </c>
      <c r="S53" s="110">
        <v>0.28091834028453277</v>
      </c>
      <c r="T53" s="110">
        <v>0.253297571864466</v>
      </c>
      <c r="U53" s="110">
        <v>0.27033714852220753</v>
      </c>
      <c r="V53" s="110">
        <v>0.32939142750060713</v>
      </c>
      <c r="W53" s="110">
        <v>1.054447436596315</v>
      </c>
    </row>
    <row r="54" spans="1:23">
      <c r="A54" s="110" t="s">
        <v>541</v>
      </c>
      <c r="B54" s="110">
        <v>57.51</v>
      </c>
      <c r="C54" s="110">
        <v>1.1439999999999999</v>
      </c>
      <c r="D54" s="110">
        <v>18.300467999999999</v>
      </c>
      <c r="E54" s="110">
        <v>0.25763000000000003</v>
      </c>
      <c r="F54" s="110">
        <v>8.8920004999999996E-2</v>
      </c>
      <c r="G54" s="110">
        <v>0.49093999999999999</v>
      </c>
      <c r="H54" s="110">
        <v>0.24112</v>
      </c>
      <c r="I54" s="110">
        <v>22.430882</v>
      </c>
      <c r="J54" s="110">
        <v>5.5660067</v>
      </c>
      <c r="K54" s="110">
        <v>296.84100000000001</v>
      </c>
      <c r="L54" s="110">
        <v>0.85090554730217383</v>
      </c>
      <c r="M54" s="110">
        <v>0.42747546833184652</v>
      </c>
      <c r="N54" s="110">
        <v>0.5840691547698974</v>
      </c>
      <c r="O54" s="110">
        <v>0.21855750177045871</v>
      </c>
      <c r="P54" s="110">
        <v>0.14169190107767349</v>
      </c>
      <c r="Q54" s="110">
        <v>0.53469029947127644</v>
      </c>
      <c r="R54" s="110">
        <v>0.99557407266886722</v>
      </c>
      <c r="S54" s="110">
        <v>0.48176901358931989</v>
      </c>
      <c r="T54" s="110">
        <v>0.3509836555799008</v>
      </c>
      <c r="U54" s="110">
        <v>0.49950218848335448</v>
      </c>
      <c r="V54" s="110">
        <v>0.39465418700119198</v>
      </c>
      <c r="W54" s="110">
        <v>1.1059781474477841</v>
      </c>
    </row>
    <row r="55" spans="1:23">
      <c r="A55" s="110" t="s">
        <v>542</v>
      </c>
      <c r="B55" s="110">
        <v>0.65</v>
      </c>
      <c r="C55" s="110">
        <v>0.93300000000000005</v>
      </c>
      <c r="D55" s="110">
        <v>235.49997999999999</v>
      </c>
      <c r="E55" s="110">
        <v>3.3730000000000003E-2</v>
      </c>
      <c r="F55" s="110">
        <v>-5.6999999999999998E-4</v>
      </c>
      <c r="G55" s="110">
        <v>9.5909999999999995E-2</v>
      </c>
      <c r="H55" s="110">
        <v>3.31E-3</v>
      </c>
      <c r="I55" s="110">
        <v>36.23077</v>
      </c>
      <c r="J55" s="110">
        <v>1.3089150000000001</v>
      </c>
      <c r="K55" s="110">
        <v>21.533999999999999</v>
      </c>
      <c r="L55" s="110">
        <v>0.78802694877317925</v>
      </c>
      <c r="M55" s="110">
        <v>8.9325007433838824E-2</v>
      </c>
      <c r="N55" s="110">
        <v>0.26081193836534039</v>
      </c>
      <c r="O55" s="110">
        <v>1.5677310052446838E-2</v>
      </c>
      <c r="P55" s="110">
        <v>2.7183200766939891E-2</v>
      </c>
      <c r="Q55" s="110">
        <v>0.67281399022649335</v>
      </c>
      <c r="R55" s="110">
        <v>0.99369435380860238</v>
      </c>
      <c r="S55" s="110">
        <v>0.28966377895970619</v>
      </c>
      <c r="T55" s="110">
        <v>0.31278333962208099</v>
      </c>
      <c r="U55" s="110">
        <v>0.31319430494741041</v>
      </c>
      <c r="V55" s="110">
        <v>0.41341163211981108</v>
      </c>
      <c r="W55" s="110">
        <v>1.066317971802601</v>
      </c>
    </row>
    <row r="56" spans="1:23">
      <c r="A56" s="110" t="s">
        <v>543</v>
      </c>
      <c r="B56" s="110">
        <v>2.0099999999999998</v>
      </c>
      <c r="C56" s="110">
        <v>0.91300000000000003</v>
      </c>
      <c r="D56" s="110">
        <v>15.454545</v>
      </c>
      <c r="E56" s="110">
        <v>0.10981</v>
      </c>
      <c r="F56" s="110">
        <v>3.7330000000000002E-2</v>
      </c>
      <c r="G56" s="110">
        <v>0.23871000000000001</v>
      </c>
      <c r="H56" s="110">
        <v>9.1749999999999998E-2</v>
      </c>
      <c r="I56" s="110">
        <v>28.756218000000001</v>
      </c>
      <c r="J56" s="110">
        <v>3.2451854</v>
      </c>
      <c r="K56" s="110">
        <v>30.670999999999999</v>
      </c>
      <c r="L56" s="110">
        <v>0.80939275393658217</v>
      </c>
      <c r="M56" s="110">
        <v>9.7413024085637817E-2</v>
      </c>
      <c r="N56" s="110">
        <v>0.37766668484679938</v>
      </c>
      <c r="O56" s="110">
        <v>2.2410579862976451E-2</v>
      </c>
      <c r="P56" s="110">
        <v>7.9265660478612165E-2</v>
      </c>
      <c r="Q56" s="110">
        <v>0.53288049159120543</v>
      </c>
      <c r="R56" s="110">
        <v>0.99439340908803475</v>
      </c>
      <c r="S56" s="110">
        <v>0.31272127283899509</v>
      </c>
      <c r="T56" s="110">
        <v>0.27628616191896149</v>
      </c>
      <c r="U56" s="110">
        <v>0.28443854865771978</v>
      </c>
      <c r="V56" s="110">
        <v>0.3373773631169148</v>
      </c>
      <c r="W56" s="110">
        <v>1.0798296891667709</v>
      </c>
    </row>
    <row r="57" spans="1:23">
      <c r="A57" s="110" t="s">
        <v>544</v>
      </c>
      <c r="B57" s="110">
        <v>-4.3499999999999996</v>
      </c>
      <c r="C57" s="110">
        <v>0.80600000000000005</v>
      </c>
      <c r="D57" s="110">
        <v>-34.64</v>
      </c>
      <c r="E57" s="110">
        <v>-0.14907000000000001</v>
      </c>
      <c r="F57" s="110">
        <v>-6.0900003000000001E-2</v>
      </c>
      <c r="G57" s="110">
        <v>0.41411999999999999</v>
      </c>
      <c r="H57" s="110">
        <v>-2.0285000000000002</v>
      </c>
      <c r="I57" s="110">
        <v>0</v>
      </c>
      <c r="J57" s="110">
        <v>1.5533631999999999</v>
      </c>
      <c r="K57" s="110">
        <v>4.8550000000000004</v>
      </c>
      <c r="L57" s="110">
        <v>0.73669060303356237</v>
      </c>
      <c r="M57" s="110">
        <v>5.9589652096342552E-2</v>
      </c>
      <c r="N57" s="110">
        <v>0.52120653835038988</v>
      </c>
      <c r="O57" s="110">
        <v>3.3861633774087269E-3</v>
      </c>
      <c r="P57" s="110">
        <v>3.3758451583195098E-2</v>
      </c>
      <c r="Q57" s="110">
        <v>0.50102386641562358</v>
      </c>
      <c r="R57" s="110">
        <v>0.97763434128820925</v>
      </c>
      <c r="S57" s="110">
        <v>0.3053629500815937</v>
      </c>
      <c r="T57" s="110">
        <v>0.23772306277886099</v>
      </c>
      <c r="U57" s="110">
        <v>0.2445045792181397</v>
      </c>
      <c r="V57" s="110">
        <v>0.33031254441057117</v>
      </c>
      <c r="W57" s="110">
        <v>1.025414509248102</v>
      </c>
    </row>
    <row r="58" spans="1:23">
      <c r="A58" s="110" t="s">
        <v>545</v>
      </c>
      <c r="B58" s="110">
        <v>3.82</v>
      </c>
      <c r="C58" s="110">
        <v>0.871</v>
      </c>
      <c r="D58" s="110">
        <v>14.949749000000001</v>
      </c>
      <c r="E58" s="110">
        <v>0.08</v>
      </c>
      <c r="F58" s="110">
        <v>2.155E-2</v>
      </c>
      <c r="G58" s="110">
        <v>0.23527001</v>
      </c>
      <c r="H58" s="110">
        <v>0.24379998</v>
      </c>
      <c r="I58" s="110">
        <v>15.575915999999999</v>
      </c>
      <c r="J58" s="110">
        <v>1.4920882</v>
      </c>
      <c r="K58" s="110">
        <v>17.010999999999999</v>
      </c>
      <c r="L58" s="110">
        <v>0.80102111024676825</v>
      </c>
      <c r="M58" s="110">
        <v>0.10817722271781149</v>
      </c>
      <c r="N58" s="110">
        <v>0.37485170473931512</v>
      </c>
      <c r="O58" s="110">
        <v>1.234420516539142E-2</v>
      </c>
      <c r="P58" s="110">
        <v>3.2110255794614788E-2</v>
      </c>
      <c r="Q58" s="110">
        <v>0.53255947665909797</v>
      </c>
      <c r="R58" s="110">
        <v>0.99559525600409748</v>
      </c>
      <c r="S58" s="110">
        <v>0.31620201777396822</v>
      </c>
      <c r="T58" s="110">
        <v>0.25747597245603648</v>
      </c>
      <c r="U58" s="110">
        <v>0.29033591393512748</v>
      </c>
      <c r="V58" s="110">
        <v>0.33941930572455342</v>
      </c>
      <c r="W58" s="110">
        <v>1.0754014410265229</v>
      </c>
    </row>
    <row r="59" spans="1:23">
      <c r="A59" s="110" t="s">
        <v>546</v>
      </c>
      <c r="B59" s="110">
        <v>1.43</v>
      </c>
      <c r="C59" s="110">
        <v>1.036</v>
      </c>
      <c r="D59" s="110">
        <v>13.031088</v>
      </c>
      <c r="E59" s="110">
        <v>2.7799999999999998E-2</v>
      </c>
      <c r="F59" s="110">
        <v>1.0670001E-2</v>
      </c>
      <c r="G59" s="110">
        <v>0.21354999999999999</v>
      </c>
      <c r="H59" s="110">
        <v>0.11461</v>
      </c>
      <c r="I59" s="110">
        <v>35.174827999999998</v>
      </c>
      <c r="J59" s="110">
        <v>0.85748380000000002</v>
      </c>
      <c r="K59" s="110">
        <v>20.329999999999998</v>
      </c>
      <c r="L59" s="110">
        <v>0.78636160670405486</v>
      </c>
      <c r="M59" s="110">
        <v>9.3963722866488242E-2</v>
      </c>
      <c r="N59" s="110">
        <v>0.35707799141911373</v>
      </c>
      <c r="O59" s="110">
        <v>1.4790054185983271E-2</v>
      </c>
      <c r="P59" s="110">
        <v>1.5040450825303701E-2</v>
      </c>
      <c r="Q59" s="110">
        <v>0.53133934252441306</v>
      </c>
      <c r="R59" s="110">
        <v>0.994574101124306</v>
      </c>
      <c r="S59" s="110">
        <v>0.30704993226686722</v>
      </c>
      <c r="T59" s="110">
        <v>0.24760579542730979</v>
      </c>
      <c r="U59" s="110">
        <v>0.27943190386192351</v>
      </c>
      <c r="V59" s="110">
        <v>0.3396318891776568</v>
      </c>
      <c r="W59" s="110">
        <v>1.065813019770669</v>
      </c>
    </row>
    <row r="60" spans="1:23">
      <c r="A60" s="110" t="s">
        <v>547</v>
      </c>
      <c r="B60" s="110">
        <v>4.03</v>
      </c>
      <c r="C60" s="110">
        <v>0.91600000000000004</v>
      </c>
      <c r="D60" s="110">
        <v>14.192913000000001</v>
      </c>
      <c r="E60" s="110">
        <v>0.22591998999999999</v>
      </c>
      <c r="F60" s="110">
        <v>5.6230000000000002E-2</v>
      </c>
      <c r="G60" s="110">
        <v>0.21393000000000001</v>
      </c>
      <c r="H60" s="110">
        <v>0.12817999999999999</v>
      </c>
      <c r="I60" s="110">
        <v>8.9454089999999997</v>
      </c>
      <c r="J60" s="110">
        <v>1.9464391000000001</v>
      </c>
      <c r="K60" s="110">
        <v>38.558999999999997</v>
      </c>
      <c r="L60" s="110">
        <v>0.8420003173417433</v>
      </c>
      <c r="M60" s="110">
        <v>0.10942610764198631</v>
      </c>
      <c r="N60" s="110">
        <v>0.35738894942795801</v>
      </c>
      <c r="O60" s="110">
        <v>2.8223432250571671E-2</v>
      </c>
      <c r="P60" s="110">
        <v>4.4331540819791043E-2</v>
      </c>
      <c r="Q60" s="110">
        <v>0.53207818192388501</v>
      </c>
      <c r="R60" s="110">
        <v>0.9946813623199402</v>
      </c>
      <c r="S60" s="110">
        <v>0.32662331668078348</v>
      </c>
      <c r="T60" s="110">
        <v>0.26268619794997938</v>
      </c>
      <c r="U60" s="110">
        <v>0.29529765818456533</v>
      </c>
      <c r="V60" s="110">
        <v>0.34026035399816729</v>
      </c>
      <c r="W60" s="110">
        <v>1.0999936180032981</v>
      </c>
    </row>
    <row r="61" spans="1:23">
      <c r="A61" s="110" t="s">
        <v>548</v>
      </c>
      <c r="B61" s="110">
        <v>10.82</v>
      </c>
      <c r="C61" s="110">
        <v>1.131</v>
      </c>
      <c r="D61" s="110">
        <v>11.713107000000001</v>
      </c>
      <c r="E61" s="110">
        <v>0.17242001000000001</v>
      </c>
      <c r="F61" s="110">
        <v>3.2479998000000003E-2</v>
      </c>
      <c r="G61" s="110">
        <v>0.19954</v>
      </c>
      <c r="H61" s="110">
        <v>6.0300003999999997E-2</v>
      </c>
      <c r="I61" s="110">
        <v>10.489834</v>
      </c>
      <c r="J61" s="110">
        <v>1.80362</v>
      </c>
      <c r="K61" s="110">
        <v>106.755</v>
      </c>
      <c r="L61" s="110">
        <v>0.8269757359941361</v>
      </c>
      <c r="M61" s="110">
        <v>0.1498067201903063</v>
      </c>
      <c r="N61" s="110">
        <v>0.34561346061935722</v>
      </c>
      <c r="O61" s="110">
        <v>7.8478665696875366E-2</v>
      </c>
      <c r="P61" s="110">
        <v>4.0489944097655897E-2</v>
      </c>
      <c r="Q61" s="110">
        <v>0.53050119883620228</v>
      </c>
      <c r="R61" s="110">
        <v>0.99414481924472942</v>
      </c>
      <c r="S61" s="110">
        <v>0.34107105914607022</v>
      </c>
      <c r="T61" s="110">
        <v>0.26613418417664642</v>
      </c>
      <c r="U61" s="110">
        <v>0.31903969997920217</v>
      </c>
      <c r="V61" s="110">
        <v>0.3506763409269571</v>
      </c>
      <c r="W61" s="110">
        <v>1.090465701244411</v>
      </c>
    </row>
    <row r="62" spans="1:23">
      <c r="A62" s="110" t="s">
        <v>549</v>
      </c>
      <c r="B62" s="110">
        <v>4.1900000000000004</v>
      </c>
      <c r="C62" s="110">
        <v>0.97699999999999998</v>
      </c>
      <c r="D62" s="110">
        <v>9.9346399999999999</v>
      </c>
      <c r="E62" s="110">
        <v>0.102819994</v>
      </c>
      <c r="F62" s="110">
        <v>3.1070001E-2</v>
      </c>
      <c r="G62" s="110">
        <v>0.26235999999999998</v>
      </c>
      <c r="H62" s="110">
        <v>0.30819999999999997</v>
      </c>
      <c r="I62" s="110">
        <v>18.138424000000001</v>
      </c>
      <c r="J62" s="110">
        <v>37.475340000000003</v>
      </c>
      <c r="K62" s="110">
        <v>0.77300000000000002</v>
      </c>
      <c r="L62" s="110">
        <v>0.80742972677718394</v>
      </c>
      <c r="M62" s="110">
        <v>0.1103776390127862</v>
      </c>
      <c r="N62" s="110">
        <v>0.39701972934460411</v>
      </c>
      <c r="O62" s="110">
        <v>3.7804174376728552E-4</v>
      </c>
      <c r="P62" s="110">
        <v>1</v>
      </c>
      <c r="Q62" s="110">
        <v>0.52937021827522224</v>
      </c>
      <c r="R62" s="110">
        <v>0.99610429234485454</v>
      </c>
      <c r="S62" s="110">
        <v>0.2246673534126136</v>
      </c>
      <c r="T62" s="110">
        <v>0.6712610401676874</v>
      </c>
      <c r="U62" s="110">
        <v>0.29158477582520592</v>
      </c>
      <c r="V62" s="110">
        <v>0.23737230225048411</v>
      </c>
      <c r="W62" s="110">
        <v>1.07962990720773</v>
      </c>
    </row>
    <row r="63" spans="1:23">
      <c r="A63" s="110" t="s">
        <v>550</v>
      </c>
      <c r="B63" s="110">
        <v>0.47</v>
      </c>
      <c r="C63" s="110">
        <v>0.81699999999999995</v>
      </c>
      <c r="D63" s="110">
        <v>49.666663999999997</v>
      </c>
      <c r="E63" s="110">
        <v>1.1270000000000001E-2</v>
      </c>
      <c r="F63" s="110">
        <v>3.1669999999999997E-2</v>
      </c>
      <c r="G63" s="110">
        <v>0.55518000000000001</v>
      </c>
      <c r="H63" s="110">
        <v>0.57264999999999999</v>
      </c>
      <c r="I63" s="110">
        <v>63.404254999999999</v>
      </c>
      <c r="J63" s="110">
        <v>1.0613668999999999</v>
      </c>
      <c r="K63" s="110">
        <v>6.742</v>
      </c>
      <c r="L63" s="110">
        <v>0.78171943058219573</v>
      </c>
      <c r="M63" s="110">
        <v>8.8254534641688961E-2</v>
      </c>
      <c r="N63" s="110">
        <v>0.63663742447556215</v>
      </c>
      <c r="O63" s="110">
        <v>4.7767379787515491E-3</v>
      </c>
      <c r="P63" s="110">
        <v>2.052456778626166E-2</v>
      </c>
      <c r="Q63" s="110">
        <v>0.55463700522847681</v>
      </c>
      <c r="R63" s="110">
        <v>0.99819458145211259</v>
      </c>
      <c r="S63" s="110">
        <v>0.34661691700925151</v>
      </c>
      <c r="T63" s="110">
        <v>0.25912582319441418</v>
      </c>
      <c r="U63" s="110">
        <v>0.28132690139922728</v>
      </c>
      <c r="V63" s="110">
        <v>0.37233329810597748</v>
      </c>
      <c r="W63" s="110">
        <v>1.065090935229102</v>
      </c>
    </row>
    <row r="64" spans="1:23">
      <c r="A64" s="110" t="s">
        <v>551</v>
      </c>
      <c r="B64" s="110">
        <v>3.57</v>
      </c>
      <c r="C64" s="110">
        <v>1.024</v>
      </c>
      <c r="D64" s="110">
        <v>20.249374</v>
      </c>
      <c r="E64" s="110">
        <v>8.8580000000000006E-2</v>
      </c>
      <c r="F64" s="110">
        <v>5.3319998E-2</v>
      </c>
      <c r="G64" s="110">
        <v>0.30735000000000001</v>
      </c>
      <c r="H64" s="110">
        <v>0.15156001</v>
      </c>
      <c r="I64" s="110">
        <v>22.745097999999999</v>
      </c>
      <c r="J64" s="110">
        <v>2.0201015</v>
      </c>
      <c r="K64" s="110">
        <v>26.788</v>
      </c>
      <c r="L64" s="110">
        <v>0.80343066082907633</v>
      </c>
      <c r="M64" s="110">
        <v>0.10669045495093669</v>
      </c>
      <c r="N64" s="110">
        <v>0.43383552097066042</v>
      </c>
      <c r="O64" s="110">
        <v>1.954910600128372E-2</v>
      </c>
      <c r="P64" s="110">
        <v>4.6312937106314393E-2</v>
      </c>
      <c r="Q64" s="110">
        <v>0.53592966730951996</v>
      </c>
      <c r="R64" s="110">
        <v>0.99486616466530076</v>
      </c>
      <c r="S64" s="110">
        <v>0.32561896435747317</v>
      </c>
      <c r="T64" s="110">
        <v>0.26479524626511552</v>
      </c>
      <c r="U64" s="110">
        <v>0.29051164305859989</v>
      </c>
      <c r="V64" s="110">
        <v>0.34628370789019708</v>
      </c>
      <c r="W64" s="110">
        <v>1.0764511466459881</v>
      </c>
    </row>
    <row r="65" spans="1:23">
      <c r="A65" s="110" t="s">
        <v>552</v>
      </c>
      <c r="B65" s="110">
        <v>153.78</v>
      </c>
      <c r="C65" s="110">
        <v>0.91900000000000004</v>
      </c>
      <c r="D65" s="110">
        <v>13.5295515</v>
      </c>
      <c r="E65" s="110">
        <v>0.12922</v>
      </c>
      <c r="F65" s="110">
        <v>5.849E-2</v>
      </c>
      <c r="G65" s="110">
        <v>0.48633999999999999</v>
      </c>
      <c r="H65" s="110">
        <v>0.35009997999999998</v>
      </c>
      <c r="I65" s="110">
        <v>14.826375000000001</v>
      </c>
      <c r="J65" s="110">
        <v>1.8118087</v>
      </c>
      <c r="K65" s="110">
        <v>382.26</v>
      </c>
      <c r="L65" s="110">
        <v>0.81484373025390144</v>
      </c>
      <c r="M65" s="110">
        <v>1</v>
      </c>
      <c r="N65" s="110">
        <v>0.5803049262417832</v>
      </c>
      <c r="O65" s="110">
        <v>0.28150476826335868</v>
      </c>
      <c r="P65" s="110">
        <v>4.071020653509283E-2</v>
      </c>
      <c r="Q65" s="110">
        <v>0.53165633042964722</v>
      </c>
      <c r="R65" s="110">
        <v>0.99643548187704711</v>
      </c>
      <c r="S65" s="110">
        <v>0.66307550217045119</v>
      </c>
      <c r="T65" s="110">
        <v>0.38821629774308758</v>
      </c>
      <c r="U65" s="110">
        <v>0.85964096870756146</v>
      </c>
      <c r="V65" s="110">
        <v>0.41779857227035799</v>
      </c>
      <c r="W65" s="110">
        <v>1.084370516157144</v>
      </c>
    </row>
    <row r="66" spans="1:23">
      <c r="A66" s="110" t="s">
        <v>553</v>
      </c>
      <c r="B66" s="110">
        <v>10.1</v>
      </c>
      <c r="C66" s="110">
        <v>0.90800000000000003</v>
      </c>
      <c r="D66" s="110">
        <v>38.28633</v>
      </c>
      <c r="E66" s="110">
        <v>0.25685000000000002</v>
      </c>
      <c r="F66" s="110">
        <v>0.14071</v>
      </c>
      <c r="G66" s="110">
        <v>0.54107000000000005</v>
      </c>
      <c r="H66" s="110">
        <v>0.27304</v>
      </c>
      <c r="I66" s="110">
        <v>17.475245999999999</v>
      </c>
      <c r="J66" s="110">
        <v>4.1850430000000003</v>
      </c>
      <c r="K66" s="110">
        <v>40.152000000000001</v>
      </c>
      <c r="L66" s="110">
        <v>0.85068649724923673</v>
      </c>
      <c r="M66" s="110">
        <v>0.1455248290217068</v>
      </c>
      <c r="N66" s="110">
        <v>0.62509106262084657</v>
      </c>
      <c r="O66" s="110">
        <v>2.9397351349638501E-2</v>
      </c>
      <c r="P66" s="110">
        <v>0.1045462698329198</v>
      </c>
      <c r="Q66" s="110">
        <v>0.54739990916121184</v>
      </c>
      <c r="R66" s="110">
        <v>0.99582637755940862</v>
      </c>
      <c r="S66" s="110">
        <v>0.37697740184149148</v>
      </c>
      <c r="T66" s="110">
        <v>0.30021963038408672</v>
      </c>
      <c r="U66" s="110">
        <v>0.32315958888516327</v>
      </c>
      <c r="V66" s="110">
        <v>0.3644182482850844</v>
      </c>
      <c r="W66" s="110">
        <v>1.1059918784650931</v>
      </c>
    </row>
    <row r="67" spans="1:23">
      <c r="A67" s="110" t="s">
        <v>554</v>
      </c>
      <c r="B67" s="110">
        <v>3.07</v>
      </c>
      <c r="C67" s="110">
        <v>1.1890000000000001</v>
      </c>
      <c r="D67" s="110">
        <v>24.558824999999999</v>
      </c>
      <c r="E67" s="110">
        <v>7.3669999999999999E-2</v>
      </c>
      <c r="F67" s="110">
        <v>2.7609998E-2</v>
      </c>
      <c r="G67" s="110">
        <v>0.17862</v>
      </c>
      <c r="H67" s="110">
        <v>4.82E-2</v>
      </c>
      <c r="I67" s="110">
        <v>21.758959000000001</v>
      </c>
      <c r="J67" s="110">
        <v>1.4855339999999999</v>
      </c>
      <c r="K67" s="110">
        <v>63.851999999999997</v>
      </c>
      <c r="L67" s="110">
        <v>0.79924343481716331</v>
      </c>
      <c r="M67" s="110">
        <v>0.103716919417187</v>
      </c>
      <c r="N67" s="110">
        <v>0.3284944039219333</v>
      </c>
      <c r="O67" s="110">
        <v>4.6862437757600822E-2</v>
      </c>
      <c r="P67" s="110">
        <v>3.1933958694043377E-2</v>
      </c>
      <c r="Q67" s="110">
        <v>0.53867017658492178</v>
      </c>
      <c r="R67" s="110">
        <v>0.99404917732164755</v>
      </c>
      <c r="S67" s="110">
        <v>0.31248613863933639</v>
      </c>
      <c r="T67" s="110">
        <v>0.25938208016528053</v>
      </c>
      <c r="U67" s="110">
        <v>0.28888697190599039</v>
      </c>
      <c r="V67" s="110">
        <v>0.34749245675823281</v>
      </c>
      <c r="W67" s="110">
        <v>1.0734041314822269</v>
      </c>
    </row>
    <row r="68" spans="1:23">
      <c r="A68" s="110" t="s">
        <v>555</v>
      </c>
      <c r="B68" s="110">
        <v>38.5</v>
      </c>
      <c r="C68" s="110">
        <v>1.071</v>
      </c>
      <c r="D68" s="110">
        <v>14.776300000000001</v>
      </c>
      <c r="E68" s="110">
        <v>0.32799998000000002</v>
      </c>
      <c r="F68" s="110">
        <v>0.1512</v>
      </c>
      <c r="G68" s="110">
        <v>0.41665999999999997</v>
      </c>
      <c r="H68" s="110">
        <v>0.21059</v>
      </c>
      <c r="I68" s="110">
        <v>15.87013</v>
      </c>
      <c r="J68" s="110">
        <v>5.1568579999999997</v>
      </c>
      <c r="K68" s="110">
        <v>182.101</v>
      </c>
      <c r="L68" s="110">
        <v>0.87066778812804879</v>
      </c>
      <c r="M68" s="110">
        <v>0.31442164733868572</v>
      </c>
      <c r="N68" s="110">
        <v>0.5232850471463486</v>
      </c>
      <c r="O68" s="110">
        <v>0.13400290200465301</v>
      </c>
      <c r="P68" s="110">
        <v>0.13068648020059301</v>
      </c>
      <c r="Q68" s="110">
        <v>0.53244917523246393</v>
      </c>
      <c r="R68" s="110">
        <v>0.99533275473941141</v>
      </c>
      <c r="S68" s="110">
        <v>0.43119002538723888</v>
      </c>
      <c r="T68" s="110">
        <v>0.32915079532330638</v>
      </c>
      <c r="U68" s="110">
        <v>0.42897712873429489</v>
      </c>
      <c r="V68" s="110">
        <v>0.36970802467371539</v>
      </c>
      <c r="W68" s="110">
        <v>1.117954748161206</v>
      </c>
    </row>
    <row r="69" spans="1:23">
      <c r="A69" s="110" t="s">
        <v>556</v>
      </c>
      <c r="B69" s="110">
        <v>0.13</v>
      </c>
      <c r="C69" s="110">
        <v>1.095</v>
      </c>
      <c r="D69" s="110">
        <v>13.119891000000001</v>
      </c>
      <c r="E69" s="110">
        <v>3.6170002E-2</v>
      </c>
      <c r="F69" s="110">
        <v>9.0600000000000003E-3</v>
      </c>
      <c r="G69" s="110">
        <v>0.26107000000000002</v>
      </c>
      <c r="H69" s="110">
        <v>4.5929999999999999E-2</v>
      </c>
      <c r="I69" s="110">
        <v>740.76930000000004</v>
      </c>
      <c r="J69" s="110">
        <v>1.3942782</v>
      </c>
      <c r="K69" s="110">
        <v>59.637999999999998</v>
      </c>
      <c r="L69" s="110">
        <v>0.78871218283377742</v>
      </c>
      <c r="M69" s="110">
        <v>8.6232530478739217E-2</v>
      </c>
      <c r="N69" s="110">
        <v>0.39596410873563292</v>
      </c>
      <c r="O69" s="110">
        <v>4.3757042224978317E-2</v>
      </c>
      <c r="P69" s="110">
        <v>2.9479329151105359E-2</v>
      </c>
      <c r="Q69" s="110">
        <v>0.5313958150182837</v>
      </c>
      <c r="R69" s="110">
        <v>0.99403123458663722</v>
      </c>
      <c r="S69" s="110">
        <v>0.3148174595291065</v>
      </c>
      <c r="T69" s="110">
        <v>0.25271371539641202</v>
      </c>
      <c r="U69" s="110">
        <v>0.27476782647687598</v>
      </c>
      <c r="V69" s="110">
        <v>0.3480963604958584</v>
      </c>
      <c r="W69" s="110">
        <v>1.066935838969111</v>
      </c>
    </row>
    <row r="70" spans="1:23">
      <c r="A70" s="110" t="s">
        <v>557</v>
      </c>
      <c r="B70" s="110">
        <v>5.14</v>
      </c>
      <c r="C70" s="110">
        <v>0.879</v>
      </c>
      <c r="D70" s="110">
        <v>13.348678</v>
      </c>
      <c r="E70" s="110">
        <v>0.17141001</v>
      </c>
      <c r="F70" s="110">
        <v>4.1840002000000001E-2</v>
      </c>
      <c r="G70" s="110">
        <v>7.979E-2</v>
      </c>
      <c r="H70" s="110">
        <v>2.9499999999999998E-2</v>
      </c>
      <c r="I70" s="110">
        <v>22.568093999999999</v>
      </c>
      <c r="J70" s="110">
        <v>2.9471544999999999</v>
      </c>
      <c r="K70" s="110">
        <v>317.12299999999999</v>
      </c>
      <c r="L70" s="110">
        <v>0.82669209425892276</v>
      </c>
      <c r="M70" s="110">
        <v>0.1160273565269105</v>
      </c>
      <c r="N70" s="110">
        <v>0.24762077230594881</v>
      </c>
      <c r="O70" s="110">
        <v>0.23350378373359329</v>
      </c>
      <c r="P70" s="110">
        <v>7.1249123975196393E-2</v>
      </c>
      <c r="Q70" s="110">
        <v>0.53154130754055429</v>
      </c>
      <c r="R70" s="110">
        <v>0.99390136712574773</v>
      </c>
      <c r="S70" s="110">
        <v>0.33693027348616678</v>
      </c>
      <c r="T70" s="110">
        <v>0.27493628819534621</v>
      </c>
      <c r="U70" s="110">
        <v>0.29776120811427642</v>
      </c>
      <c r="V70" s="110">
        <v>0.37701777400012693</v>
      </c>
      <c r="W70" s="110">
        <v>1.09014891442896</v>
      </c>
    </row>
    <row r="71" spans="1:23">
      <c r="A71" s="110" t="s">
        <v>558</v>
      </c>
      <c r="B71" s="110">
        <v>3.51</v>
      </c>
      <c r="C71" s="110">
        <v>0.80700000000000005</v>
      </c>
      <c r="D71" s="110">
        <v>39.875</v>
      </c>
      <c r="E71" s="110">
        <v>0.15946001000000001</v>
      </c>
      <c r="F71" s="110">
        <v>0.1016</v>
      </c>
      <c r="G71" s="110">
        <v>0.47833002000000002</v>
      </c>
      <c r="H71" s="110">
        <v>0.26486999999999999</v>
      </c>
      <c r="I71" s="110">
        <v>18.176638000000001</v>
      </c>
      <c r="J71" s="110">
        <v>3.0730697999999999</v>
      </c>
      <c r="K71" s="110">
        <v>13.452999999999999</v>
      </c>
      <c r="L71" s="110">
        <v>0.82333613511456594</v>
      </c>
      <c r="M71" s="110">
        <v>0.1063336306868867</v>
      </c>
      <c r="N71" s="110">
        <v>0.57375027510577792</v>
      </c>
      <c r="O71" s="110">
        <v>9.7222314337656861E-3</v>
      </c>
      <c r="P71" s="110">
        <v>7.4636036536238043E-2</v>
      </c>
      <c r="Q71" s="110">
        <v>0.54841019211153486</v>
      </c>
      <c r="R71" s="110">
        <v>0.99576179952194854</v>
      </c>
      <c r="S71" s="110">
        <v>0.34911697003505759</v>
      </c>
      <c r="T71" s="110">
        <v>0.28223268942359148</v>
      </c>
      <c r="U71" s="110">
        <v>0.29559216871645128</v>
      </c>
      <c r="V71" s="110">
        <v>0.35937149453415962</v>
      </c>
      <c r="W71" s="110">
        <v>1.089182742011731</v>
      </c>
    </row>
    <row r="72" spans="1:23">
      <c r="A72" s="110" t="s">
        <v>559</v>
      </c>
      <c r="B72" s="110">
        <v>2.2000000000000002</v>
      </c>
      <c r="C72" s="110">
        <v>0.98</v>
      </c>
      <c r="D72" s="110">
        <v>23.034056</v>
      </c>
      <c r="E72" s="110">
        <v>4.8710000000000003E-2</v>
      </c>
      <c r="F72" s="110">
        <v>2.9870000000000001E-2</v>
      </c>
      <c r="G72" s="110">
        <v>0.1449</v>
      </c>
      <c r="H72" s="110">
        <v>4.4760000000000001E-2</v>
      </c>
      <c r="I72" s="110">
        <v>33.818179999999998</v>
      </c>
      <c r="J72" s="110">
        <v>2.0768200000000001</v>
      </c>
      <c r="K72" s="110">
        <v>46.390999999999998</v>
      </c>
      <c r="L72" s="110">
        <v>0.7922338331231763</v>
      </c>
      <c r="M72" s="110">
        <v>9.8542967588462677E-2</v>
      </c>
      <c r="N72" s="110">
        <v>0.30090097218975692</v>
      </c>
      <c r="O72" s="110">
        <v>3.3995016923447648E-2</v>
      </c>
      <c r="P72" s="110">
        <v>4.783857060830693E-2</v>
      </c>
      <c r="Q72" s="110">
        <v>0.53770053019902597</v>
      </c>
      <c r="R72" s="110">
        <v>0.99402198656903284</v>
      </c>
      <c r="S72" s="110">
        <v>0.30091847528657412</v>
      </c>
      <c r="T72" s="110">
        <v>0.26504384867441422</v>
      </c>
      <c r="U72" s="110">
        <v>0.28460679963225571</v>
      </c>
      <c r="V72" s="110">
        <v>0.34008259891373221</v>
      </c>
      <c r="W72" s="110">
        <v>1.0690898881898401</v>
      </c>
    </row>
    <row r="73" spans="1:23">
      <c r="A73" s="110" t="s">
        <v>560</v>
      </c>
      <c r="B73" s="110">
        <v>2.65</v>
      </c>
      <c r="C73" s="110">
        <v>1.056</v>
      </c>
      <c r="D73" s="110">
        <v>10.04762</v>
      </c>
      <c r="E73" s="110">
        <v>0.10326</v>
      </c>
      <c r="F73" s="110">
        <v>2.4559999999999998E-2</v>
      </c>
      <c r="G73" s="110">
        <v>0.14432</v>
      </c>
      <c r="H73" s="110">
        <v>6.4250000000000002E-2</v>
      </c>
      <c r="I73" s="110">
        <v>15.924528</v>
      </c>
      <c r="J73" s="110">
        <v>1.4591472999999999</v>
      </c>
      <c r="K73" s="110">
        <v>77.222999999999999</v>
      </c>
      <c r="L73" s="110">
        <v>0.80755329515871299</v>
      </c>
      <c r="M73" s="110">
        <v>0.1012191495688373</v>
      </c>
      <c r="N73" s="110">
        <v>0.30042635207099472</v>
      </c>
      <c r="O73" s="110">
        <v>5.6715841570295501E-2</v>
      </c>
      <c r="P73" s="110">
        <v>3.122420026377765E-2</v>
      </c>
      <c r="Q73" s="110">
        <v>0.52944206564926943</v>
      </c>
      <c r="R73" s="110">
        <v>0.99417604115288782</v>
      </c>
      <c r="S73" s="110">
        <v>0.31122499780759061</v>
      </c>
      <c r="T73" s="110">
        <v>0.2547657780437188</v>
      </c>
      <c r="U73" s="110">
        <v>0.28578231383567287</v>
      </c>
      <c r="V73" s="110">
        <v>0.34230256609099391</v>
      </c>
      <c r="W73" s="110">
        <v>1.0785741815398371</v>
      </c>
    </row>
    <row r="74" spans="1:23">
      <c r="A74" s="110" t="s">
        <v>561</v>
      </c>
      <c r="B74" s="110">
        <v>4.76</v>
      </c>
      <c r="C74" s="110">
        <v>0.91400000000000003</v>
      </c>
      <c r="D74" s="110">
        <v>248.57142999999999</v>
      </c>
      <c r="E74" s="110">
        <v>0.14915999999999999</v>
      </c>
      <c r="F74" s="110">
        <v>3.5909999999999997E-2</v>
      </c>
      <c r="G74" s="110">
        <v>0.47761002000000002</v>
      </c>
      <c r="H74" s="110">
        <v>0.15135000000000001</v>
      </c>
      <c r="I74" s="110">
        <v>14.621848</v>
      </c>
      <c r="J74" s="110">
        <v>3.0916845999999998</v>
      </c>
      <c r="K74" s="110">
        <v>14.073</v>
      </c>
      <c r="L74" s="110">
        <v>0.82044354827385746</v>
      </c>
      <c r="M74" s="110">
        <v>0.11376746952126079</v>
      </c>
      <c r="N74" s="110">
        <v>0.57316109151007311</v>
      </c>
      <c r="O74" s="110">
        <v>1.01791239895858E-2</v>
      </c>
      <c r="P74" s="110">
        <v>7.5136743757213381E-2</v>
      </c>
      <c r="Q74" s="110">
        <v>0.68112651773126176</v>
      </c>
      <c r="R74" s="110">
        <v>0.99486450468566223</v>
      </c>
      <c r="S74" s="110">
        <v>0.35046722039621858</v>
      </c>
      <c r="T74" s="110">
        <v>0.34039180526854862</v>
      </c>
      <c r="U74" s="110">
        <v>0.3343052971193009</v>
      </c>
      <c r="V74" s="110">
        <v>0.43668891322420628</v>
      </c>
      <c r="W74" s="110">
        <v>1.0868824751510759</v>
      </c>
    </row>
    <row r="75" spans="1:23">
      <c r="A75" s="110" t="s">
        <v>562</v>
      </c>
      <c r="B75" s="110">
        <v>0.81</v>
      </c>
      <c r="C75" s="110">
        <v>0.82899999999999996</v>
      </c>
      <c r="D75" s="110">
        <v>17.064219999999999</v>
      </c>
      <c r="E75" s="110">
        <v>4.165E-2</v>
      </c>
      <c r="F75" s="110">
        <v>1.487E-2</v>
      </c>
      <c r="G75" s="110">
        <v>0.18837999</v>
      </c>
      <c r="H75" s="110">
        <v>1.874E-2</v>
      </c>
      <c r="I75" s="110">
        <v>45.925925999999997</v>
      </c>
      <c r="J75" s="110">
        <v>2.0719615999999998</v>
      </c>
      <c r="K75" s="110">
        <v>47.225999999999999</v>
      </c>
      <c r="L75" s="110">
        <v>0.7902511493106944</v>
      </c>
      <c r="M75" s="110">
        <v>9.0276538804638706E-2</v>
      </c>
      <c r="N75" s="110">
        <v>0.33648110670282672</v>
      </c>
      <c r="O75" s="110">
        <v>3.4610348026850549E-2</v>
      </c>
      <c r="P75" s="110">
        <v>4.7707887712848111E-2</v>
      </c>
      <c r="Q75" s="110">
        <v>0.53390413225167066</v>
      </c>
      <c r="R75" s="110">
        <v>0.99381631698094108</v>
      </c>
      <c r="S75" s="110">
        <v>0.30368268843407542</v>
      </c>
      <c r="T75" s="110">
        <v>0.26217942915197562</v>
      </c>
      <c r="U75" s="110">
        <v>0.27815288791199111</v>
      </c>
      <c r="V75" s="110">
        <v>0.34083719285759773</v>
      </c>
      <c r="W75" s="110">
        <v>1.067753419561734</v>
      </c>
    </row>
    <row r="76" spans="1:23">
      <c r="A76" s="110" t="s">
        <v>563</v>
      </c>
      <c r="B76" s="110">
        <v>24.02</v>
      </c>
      <c r="C76" s="110">
        <v>1.1160000000000001</v>
      </c>
      <c r="D76" s="110">
        <v>40.572792</v>
      </c>
      <c r="E76" s="110">
        <v>0.33438000000000001</v>
      </c>
      <c r="F76" s="110">
        <v>0.10416</v>
      </c>
      <c r="G76" s="110">
        <v>0.29842999999999997</v>
      </c>
      <c r="H76" s="110">
        <v>0.12397</v>
      </c>
      <c r="I76" s="110">
        <v>63.696919999999999</v>
      </c>
      <c r="J76" s="110">
        <v>19.787894999999999</v>
      </c>
      <c r="K76" s="110">
        <v>189.553</v>
      </c>
      <c r="L76" s="110">
        <v>0.87245951084438178</v>
      </c>
      <c r="M76" s="110">
        <v>0.22830805828129641</v>
      </c>
      <c r="N76" s="110">
        <v>0.42653619086831712</v>
      </c>
      <c r="O76" s="110">
        <v>0.1394944557562198</v>
      </c>
      <c r="P76" s="110">
        <v>0.524237089192233</v>
      </c>
      <c r="Q76" s="110">
        <v>0.54885393899444435</v>
      </c>
      <c r="R76" s="110">
        <v>0.99464808526514137</v>
      </c>
      <c r="S76" s="110">
        <v>0.35234065040053719</v>
      </c>
      <c r="T76" s="110">
        <v>0.49255203620920712</v>
      </c>
      <c r="U76" s="110">
        <v>0.37854771635285761</v>
      </c>
      <c r="V76" s="110">
        <v>0.33262783744010849</v>
      </c>
      <c r="W76" s="110">
        <v>1.1186516684833601</v>
      </c>
    </row>
    <row r="77" spans="1:23">
      <c r="A77" s="110" t="s">
        <v>564</v>
      </c>
      <c r="B77" s="110">
        <v>0.06</v>
      </c>
      <c r="C77" s="110">
        <v>0.82299999999999995</v>
      </c>
      <c r="D77" s="110">
        <v>17.973734</v>
      </c>
      <c r="E77" s="110">
        <v>2.162E-2</v>
      </c>
      <c r="F77" s="110">
        <v>1.235E-2</v>
      </c>
      <c r="G77" s="110">
        <v>0.14915</v>
      </c>
      <c r="H77" s="110">
        <v>5.0709999999999998E-2</v>
      </c>
      <c r="I77" s="110">
        <v>1596.6667</v>
      </c>
      <c r="J77" s="110">
        <v>3.6681089999999998</v>
      </c>
      <c r="K77" s="110">
        <v>37.061999999999998</v>
      </c>
      <c r="L77" s="110">
        <v>0.78462605628463022</v>
      </c>
      <c r="M77" s="110">
        <v>8.5816235504014265E-2</v>
      </c>
      <c r="N77" s="110">
        <v>0.3043787920255146</v>
      </c>
      <c r="O77" s="110">
        <v>2.7120257805309241E-2</v>
      </c>
      <c r="P77" s="110">
        <v>9.0641603300500778E-2</v>
      </c>
      <c r="Q77" s="110">
        <v>0.5344825195110009</v>
      </c>
      <c r="R77" s="110">
        <v>0.99406901708591011</v>
      </c>
      <c r="S77" s="110">
        <v>0.29018665131697241</v>
      </c>
      <c r="T77" s="110">
        <v>0.28019133909053318</v>
      </c>
      <c r="U77" s="110">
        <v>0.2748721248987494</v>
      </c>
      <c r="V77" s="110">
        <v>0.33247565902161391</v>
      </c>
      <c r="W77" s="110">
        <v>1.064452396939747</v>
      </c>
    </row>
    <row r="78" spans="1:23">
      <c r="A78" s="110" t="s">
        <v>565</v>
      </c>
      <c r="B78" s="110">
        <v>4.12</v>
      </c>
      <c r="C78" s="110">
        <v>0.877</v>
      </c>
      <c r="D78" s="110">
        <v>23.045603</v>
      </c>
      <c r="E78" s="110">
        <v>0.10256999999999999</v>
      </c>
      <c r="F78" s="110">
        <v>3.422E-2</v>
      </c>
      <c r="G78" s="110">
        <v>0.2762</v>
      </c>
      <c r="H78" s="110">
        <v>-1.1610000000000001E-2</v>
      </c>
      <c r="I78" s="110">
        <v>34.344659999999998</v>
      </c>
      <c r="J78" s="110">
        <v>3.438472</v>
      </c>
      <c r="K78" s="110">
        <v>96.108999999999995</v>
      </c>
      <c r="L78" s="110">
        <v>0.80735952011188394</v>
      </c>
      <c r="M78" s="110">
        <v>0.10996134403806131</v>
      </c>
      <c r="N78" s="110">
        <v>0.4083451473509303</v>
      </c>
      <c r="O78" s="110">
        <v>7.0633378359357776E-2</v>
      </c>
      <c r="P78" s="110">
        <v>8.4464749178881554E-2</v>
      </c>
      <c r="Q78" s="110">
        <v>0.53770787328300651</v>
      </c>
      <c r="R78" s="110">
        <v>0.99357642182342443</v>
      </c>
      <c r="S78" s="110">
        <v>0.32803038789122319</v>
      </c>
      <c r="T78" s="110">
        <v>0.28237666205020417</v>
      </c>
      <c r="U78" s="110">
        <v>0.29346586157695992</v>
      </c>
      <c r="V78" s="110">
        <v>0.3534676819659025</v>
      </c>
      <c r="W78" s="110">
        <v>1.078103502058593</v>
      </c>
    </row>
    <row r="79" spans="1:23">
      <c r="A79" s="110" t="s">
        <v>566</v>
      </c>
      <c r="B79" s="110">
        <v>7.63</v>
      </c>
      <c r="C79" s="110">
        <v>0.87</v>
      </c>
      <c r="D79" s="110">
        <v>17.924527999999999</v>
      </c>
      <c r="E79" s="110">
        <v>0.15709000000000001</v>
      </c>
      <c r="F79" s="110">
        <v>7.4120000000000005E-2</v>
      </c>
      <c r="G79" s="110">
        <v>0.35324</v>
      </c>
      <c r="H79" s="110">
        <v>0.12678</v>
      </c>
      <c r="I79" s="110">
        <v>22.411532999999999</v>
      </c>
      <c r="J79" s="110">
        <v>2.7888315000000001</v>
      </c>
      <c r="K79" s="110">
        <v>39.783999999999999</v>
      </c>
      <c r="L79" s="110">
        <v>0.82267055714538462</v>
      </c>
      <c r="M79" s="110">
        <v>0.1308355634849836</v>
      </c>
      <c r="N79" s="110">
        <v>0.47138779209134768</v>
      </c>
      <c r="O79" s="110">
        <v>2.912616351005495E-2</v>
      </c>
      <c r="P79" s="110">
        <v>6.6990498078249833E-2</v>
      </c>
      <c r="Q79" s="110">
        <v>0.53445122793826794</v>
      </c>
      <c r="R79" s="110">
        <v>0.99467029631596915</v>
      </c>
      <c r="S79" s="110">
        <v>0.34377246740340639</v>
      </c>
      <c r="T79" s="110">
        <v>0.27647432579268372</v>
      </c>
      <c r="U79" s="110">
        <v>0.30752461344951088</v>
      </c>
      <c r="V79" s="110">
        <v>0.34853010988791061</v>
      </c>
      <c r="W79" s="110">
        <v>1.088134115519761</v>
      </c>
    </row>
    <row r="80" spans="1:23">
      <c r="A80" s="110" t="s">
        <v>567</v>
      </c>
      <c r="B80" s="110">
        <v>1.98</v>
      </c>
      <c r="C80" s="110">
        <v>0.879</v>
      </c>
      <c r="D80" s="110">
        <v>39.267242000000003</v>
      </c>
      <c r="E80" s="110">
        <v>3.8879999999999998E-2</v>
      </c>
      <c r="F80" s="110">
        <v>3.9100000000000003E-3</v>
      </c>
      <c r="G80" s="110">
        <v>0.19962999000000001</v>
      </c>
      <c r="H80" s="110">
        <v>1.001E-2</v>
      </c>
      <c r="I80" s="110">
        <v>46.010100000000001</v>
      </c>
      <c r="J80" s="110">
        <v>2.1199357999999999</v>
      </c>
      <c r="K80" s="110">
        <v>65.313999999999993</v>
      </c>
      <c r="L80" s="110">
        <v>0.78947324078936643</v>
      </c>
      <c r="M80" s="110">
        <v>9.723461195361284E-2</v>
      </c>
      <c r="N80" s="110">
        <v>0.34568710038571482</v>
      </c>
      <c r="O80" s="110">
        <v>4.793981988116372E-2</v>
      </c>
      <c r="P80" s="110">
        <v>4.8998314059653658E-2</v>
      </c>
      <c r="Q80" s="110">
        <v>0.54802370055235494</v>
      </c>
      <c r="R80" s="110">
        <v>0.99374731254189264</v>
      </c>
      <c r="S80" s="110">
        <v>0.30903263725812619</v>
      </c>
      <c r="T80" s="110">
        <v>0.26977846151087809</v>
      </c>
      <c r="U80" s="110">
        <v>0.28615081797777131</v>
      </c>
      <c r="V80" s="110">
        <v>0.35280447588840202</v>
      </c>
      <c r="W80" s="110">
        <v>1.0672359142516219</v>
      </c>
    </row>
    <row r="81" spans="1:23">
      <c r="A81" s="110" t="s">
        <v>568</v>
      </c>
      <c r="B81" s="110">
        <v>23.83</v>
      </c>
      <c r="C81" s="110">
        <v>1.1479999999999999</v>
      </c>
      <c r="D81" s="110">
        <v>12.28725</v>
      </c>
      <c r="E81" s="110">
        <v>0.11946</v>
      </c>
      <c r="F81" s="110">
        <v>4.1950002E-2</v>
      </c>
      <c r="G81" s="110">
        <v>0.28947001999999999</v>
      </c>
      <c r="H81" s="110">
        <v>0.10641</v>
      </c>
      <c r="I81" s="110">
        <v>17.268149999999999</v>
      </c>
      <c r="J81" s="110">
        <v>2.7824922000000001</v>
      </c>
      <c r="K81" s="110">
        <v>241.864</v>
      </c>
      <c r="L81" s="110">
        <v>0.81210279625817572</v>
      </c>
      <c r="M81" s="110">
        <v>0.22717811477847161</v>
      </c>
      <c r="N81" s="110">
        <v>0.41920414471020118</v>
      </c>
      <c r="O81" s="110">
        <v>0.17804365976832601</v>
      </c>
      <c r="P81" s="110">
        <v>6.6819981430962239E-2</v>
      </c>
      <c r="Q81" s="110">
        <v>0.53086631360764469</v>
      </c>
      <c r="R81" s="110">
        <v>0.99450928595818944</v>
      </c>
      <c r="S81" s="110">
        <v>0.38524060541993388</v>
      </c>
      <c r="T81" s="110">
        <v>0.28863209865539052</v>
      </c>
      <c r="U81" s="110">
        <v>0.36686239068697202</v>
      </c>
      <c r="V81" s="110">
        <v>0.37751638103283602</v>
      </c>
      <c r="W81" s="110">
        <v>1.0815594836657789</v>
      </c>
    </row>
    <row r="82" spans="1:23">
      <c r="A82" s="110" t="s">
        <v>569</v>
      </c>
      <c r="B82" s="110">
        <v>-0.75</v>
      </c>
      <c r="C82" s="110">
        <v>0.98599999999999999</v>
      </c>
      <c r="D82" s="110">
        <v>17.60135</v>
      </c>
      <c r="E82" s="110">
        <v>-4.9160000000000002E-2</v>
      </c>
      <c r="F82" s="110">
        <v>-1.6480000000000002E-2</v>
      </c>
      <c r="G82" s="110">
        <v>0.20643</v>
      </c>
      <c r="H82" s="110">
        <v>-2.2130001E-2</v>
      </c>
      <c r="I82" s="110">
        <v>0</v>
      </c>
      <c r="J82" s="110">
        <v>1.3327194</v>
      </c>
      <c r="K82" s="110">
        <v>63.133000000000003</v>
      </c>
      <c r="L82" s="110">
        <v>0.76474866814759479</v>
      </c>
      <c r="M82" s="110">
        <v>8.0999107939339871E-2</v>
      </c>
      <c r="N82" s="110">
        <v>0.35125162030603257</v>
      </c>
      <c r="O82" s="110">
        <v>4.6332589777544918E-2</v>
      </c>
      <c r="P82" s="110">
        <v>2.7823499613609508E-2</v>
      </c>
      <c r="Q82" s="110">
        <v>0.53424570934515581</v>
      </c>
      <c r="R82" s="110">
        <v>0.99349326869996579</v>
      </c>
      <c r="S82" s="110">
        <v>0.2999380698923701</v>
      </c>
      <c r="T82" s="110">
        <v>0.25247763548425839</v>
      </c>
      <c r="U82" s="110">
        <v>0.26966128403626638</v>
      </c>
      <c r="V82" s="110">
        <v>0.34700650988072168</v>
      </c>
      <c r="W82" s="110">
        <v>1.0519257333812451</v>
      </c>
    </row>
    <row r="83" spans="1:23">
      <c r="A83" s="110" t="s">
        <v>570</v>
      </c>
      <c r="B83" s="110">
        <v>18.98</v>
      </c>
      <c r="C83" s="110">
        <v>0.86</v>
      </c>
      <c r="D83" s="110">
        <v>33.333331999999999</v>
      </c>
      <c r="E83" s="110">
        <v>0.23125999999999999</v>
      </c>
      <c r="F83" s="110">
        <v>9.1319999999999998E-2</v>
      </c>
      <c r="G83" s="110">
        <v>0.47675000000000001</v>
      </c>
      <c r="H83" s="110">
        <v>0.18833</v>
      </c>
      <c r="I83" s="110">
        <v>14.805058499999999</v>
      </c>
      <c r="J83" s="110">
        <v>3.5038279999999999</v>
      </c>
      <c r="K83" s="110">
        <v>132.43100000000001</v>
      </c>
      <c r="L83" s="110">
        <v>0.84349997051249281</v>
      </c>
      <c r="M83" s="110">
        <v>0.19833482010110021</v>
      </c>
      <c r="N83" s="110">
        <v>0.57245732807121463</v>
      </c>
      <c r="O83" s="110">
        <v>9.7399912895645008E-2</v>
      </c>
      <c r="P83" s="110">
        <v>8.6222717093340229E-2</v>
      </c>
      <c r="Q83" s="110">
        <v>0.5442501490270214</v>
      </c>
      <c r="R83" s="110">
        <v>0.9951568052762706</v>
      </c>
      <c r="S83" s="110">
        <v>0.39509292578415389</v>
      </c>
      <c r="T83" s="110">
        <v>0.29856271621163422</v>
      </c>
      <c r="U83" s="110">
        <v>0.35523354081073838</v>
      </c>
      <c r="V83" s="110">
        <v>0.37636924818865208</v>
      </c>
      <c r="W83" s="110">
        <v>1.1011921952543759</v>
      </c>
    </row>
    <row r="84" spans="1:23">
      <c r="A84" s="110" t="s">
        <v>571</v>
      </c>
      <c r="B84" s="110">
        <v>-0.06</v>
      </c>
      <c r="C84" s="110">
        <v>1.177</v>
      </c>
      <c r="D84" s="110">
        <v>14.2715225</v>
      </c>
      <c r="E84" s="110">
        <v>-5.2449997999999998E-2</v>
      </c>
      <c r="F84" s="110">
        <v>-1.5689999999999999E-2</v>
      </c>
      <c r="G84" s="110">
        <v>0.15151000000000001</v>
      </c>
      <c r="H84" s="110">
        <v>-0.20121998999999999</v>
      </c>
      <c r="I84" s="110">
        <v>0</v>
      </c>
      <c r="J84" s="110">
        <v>2.0308155999999999</v>
      </c>
      <c r="K84" s="110">
        <v>12.071999999999999</v>
      </c>
      <c r="L84" s="110">
        <v>0.76382472681930891</v>
      </c>
      <c r="M84" s="110">
        <v>8.5102586975914357E-2</v>
      </c>
      <c r="N84" s="110">
        <v>0.30631000492254712</v>
      </c>
      <c r="O84" s="110">
        <v>8.7045401118502445E-3</v>
      </c>
      <c r="P84" s="110">
        <v>4.6601128611796702E-2</v>
      </c>
      <c r="Q84" s="110">
        <v>0.53212817206506191</v>
      </c>
      <c r="R84" s="110">
        <v>0.99207768975035093</v>
      </c>
      <c r="S84" s="110">
        <v>0.28584493611708472</v>
      </c>
      <c r="T84" s="110">
        <v>0.26020453794895981</v>
      </c>
      <c r="U84" s="110">
        <v>0.27163150364604449</v>
      </c>
      <c r="V84" s="110">
        <v>0.33141657642085859</v>
      </c>
      <c r="W84" s="110">
        <v>1.050528510831106</v>
      </c>
    </row>
    <row r="85" spans="1:23">
      <c r="A85" s="110" t="s">
        <v>572</v>
      </c>
      <c r="B85" s="110">
        <v>0.55000000000000004</v>
      </c>
      <c r="C85" s="110">
        <v>0.82799999999999996</v>
      </c>
      <c r="D85" s="110">
        <v>17.716894</v>
      </c>
      <c r="E85" s="110">
        <v>5.5900000000000004E-3</v>
      </c>
      <c r="F85" s="110">
        <v>-2.5000000000000001E-4</v>
      </c>
      <c r="G85" s="110">
        <v>4.6989999999999997E-2</v>
      </c>
      <c r="H85" s="110">
        <v>-9.3900000000000008E-3</v>
      </c>
      <c r="I85" s="110">
        <v>70.545450000000002</v>
      </c>
      <c r="J85" s="110">
        <v>0.40389736999999998</v>
      </c>
      <c r="K85" s="110">
        <v>166.85300000000001</v>
      </c>
      <c r="L85" s="110">
        <v>0.7801242968633717</v>
      </c>
      <c r="M85" s="110">
        <v>8.8730300327088896E-2</v>
      </c>
      <c r="N85" s="110">
        <v>0.22078018627939519</v>
      </c>
      <c r="O85" s="110">
        <v>0.1227662928253867</v>
      </c>
      <c r="P85" s="110">
        <v>2.8397287741706318E-3</v>
      </c>
      <c r="Q85" s="110">
        <v>0.53431918724378302</v>
      </c>
      <c r="R85" s="110">
        <v>0.99359396934400723</v>
      </c>
      <c r="S85" s="110">
        <v>0.30040035623136929</v>
      </c>
      <c r="T85" s="110">
        <v>0.24290587132203589</v>
      </c>
      <c r="U85" s="110">
        <v>0.27621486125501982</v>
      </c>
      <c r="V85" s="110">
        <v>0.35736709340582917</v>
      </c>
      <c r="W85" s="110">
        <v>1.061413160047683</v>
      </c>
    </row>
    <row r="86" spans="1:23">
      <c r="A86" s="110" t="s">
        <v>573</v>
      </c>
      <c r="B86" s="110">
        <v>2.29</v>
      </c>
      <c r="C86" s="110">
        <v>1.155</v>
      </c>
      <c r="D86" s="110">
        <v>8.6550309999999993</v>
      </c>
      <c r="E86" s="110">
        <v>8.6040000000000005E-2</v>
      </c>
      <c r="F86" s="110">
        <v>1.847E-2</v>
      </c>
      <c r="G86" s="110">
        <v>0.22838</v>
      </c>
      <c r="H86" s="110">
        <v>-6.4400000000000004E-3</v>
      </c>
      <c r="I86" s="110">
        <v>18.406115</v>
      </c>
      <c r="J86" s="110">
        <v>1.5435038000000001</v>
      </c>
      <c r="K86" s="110">
        <v>67.817999999999998</v>
      </c>
      <c r="L86" s="110">
        <v>0.8027173439900247</v>
      </c>
      <c r="M86" s="110">
        <v>9.9078203984537608E-2</v>
      </c>
      <c r="N86" s="110">
        <v>0.36921353686953418</v>
      </c>
      <c r="O86" s="110">
        <v>4.9785076267895273E-2</v>
      </c>
      <c r="P86" s="110">
        <v>3.3493250088981658E-2</v>
      </c>
      <c r="Q86" s="110">
        <v>0.52855647649387061</v>
      </c>
      <c r="R86" s="110">
        <v>0.99361728699523211</v>
      </c>
      <c r="S86" s="110">
        <v>0.31889676766255132</v>
      </c>
      <c r="T86" s="110">
        <v>0.25505278816280091</v>
      </c>
      <c r="U86" s="110">
        <v>0.28368345973227282</v>
      </c>
      <c r="V86" s="110">
        <v>0.345344621822051</v>
      </c>
      <c r="W86" s="110">
        <v>1.075280899343485</v>
      </c>
    </row>
    <row r="87" spans="1:23">
      <c r="A87" s="110" t="s">
        <v>574</v>
      </c>
      <c r="B87" s="110">
        <v>8.02</v>
      </c>
      <c r="C87" s="110">
        <v>1.093</v>
      </c>
      <c r="D87" s="110">
        <v>11.149111</v>
      </c>
      <c r="E87" s="110">
        <v>0.111049995</v>
      </c>
      <c r="F87" s="110">
        <v>3.6989998000000003E-2</v>
      </c>
      <c r="G87" s="110">
        <v>0.15978000000000001</v>
      </c>
      <c r="H87" s="110">
        <v>5.6660000000000002E-2</v>
      </c>
      <c r="I87" s="110">
        <v>20.324187999999999</v>
      </c>
      <c r="J87" s="110">
        <v>2.4198336999999999</v>
      </c>
      <c r="K87" s="110">
        <v>135.71600000000001</v>
      </c>
      <c r="L87" s="110">
        <v>0.80974098594990485</v>
      </c>
      <c r="M87" s="110">
        <v>0.13315492120130831</v>
      </c>
      <c r="N87" s="110">
        <v>0.31307743316765679</v>
      </c>
      <c r="O87" s="110">
        <v>9.9820706518014474E-2</v>
      </c>
      <c r="P87" s="110">
        <v>5.706506976400421E-2</v>
      </c>
      <c r="Q87" s="110">
        <v>0.53014253684670776</v>
      </c>
      <c r="R87" s="110">
        <v>0.99411604760278727</v>
      </c>
      <c r="S87" s="110">
        <v>0.32780068064063012</v>
      </c>
      <c r="T87" s="110">
        <v>0.27070501843301809</v>
      </c>
      <c r="U87" s="110">
        <v>0.30653538330169311</v>
      </c>
      <c r="V87" s="110">
        <v>0.35124402492585632</v>
      </c>
      <c r="W87" s="110">
        <v>1.079880469317797</v>
      </c>
    </row>
    <row r="88" spans="1:23">
      <c r="A88" s="110" t="s">
        <v>575</v>
      </c>
      <c r="B88" s="110">
        <v>-7.99</v>
      </c>
      <c r="C88" s="110">
        <v>1.0669999999999999</v>
      </c>
      <c r="D88" s="110">
        <v>-587.5</v>
      </c>
      <c r="E88" s="110">
        <v>-0.12567</v>
      </c>
      <c r="F88" s="110">
        <v>-2.9509998999999999E-2</v>
      </c>
      <c r="G88" s="110">
        <v>8.4230005999999996E-2</v>
      </c>
      <c r="H88" s="110">
        <v>-9.3450000000000005E-2</v>
      </c>
      <c r="I88" s="110">
        <v>0</v>
      </c>
      <c r="J88" s="110">
        <v>0.75762459999999998</v>
      </c>
      <c r="K88" s="110">
        <v>30.812999999999999</v>
      </c>
      <c r="L88" s="110">
        <v>0.74326210462167519</v>
      </c>
      <c r="M88" s="110">
        <v>3.7942313410645252E-2</v>
      </c>
      <c r="N88" s="110">
        <v>0.25125407605599193</v>
      </c>
      <c r="O88" s="110">
        <v>2.2515222996728802E-2</v>
      </c>
      <c r="P88" s="110">
        <v>1.2354404103296371E-2</v>
      </c>
      <c r="Q88" s="110">
        <v>0.14944359366192969</v>
      </c>
      <c r="R88" s="110">
        <v>0.99292953484842728</v>
      </c>
      <c r="S88" s="110">
        <v>0.26268834264935392</v>
      </c>
      <c r="T88" s="110">
        <v>7.4768578428557081E-2</v>
      </c>
      <c r="U88" s="110">
        <v>0.1405900762393468</v>
      </c>
      <c r="V88" s="110">
        <v>0.1109278446005416</v>
      </c>
      <c r="W88" s="110">
        <v>1.038419373603068</v>
      </c>
    </row>
    <row r="89" spans="1:23">
      <c r="A89" s="110" t="s">
        <v>576</v>
      </c>
      <c r="B89" s="110">
        <v>1.84</v>
      </c>
      <c r="C89" s="110">
        <v>0.90100000000000002</v>
      </c>
      <c r="D89" s="110">
        <v>9.9408279999999998</v>
      </c>
      <c r="E89" s="110">
        <v>6.6689999999999999E-2</v>
      </c>
      <c r="F89" s="110">
        <v>3.049E-2</v>
      </c>
      <c r="G89" s="110">
        <v>0.20802000000000001</v>
      </c>
      <c r="H89" s="110">
        <v>6.8210000000000007E-2</v>
      </c>
      <c r="I89" s="110">
        <v>27.391304000000002</v>
      </c>
      <c r="J89" s="110">
        <v>1.4316148</v>
      </c>
      <c r="K89" s="110">
        <v>44.142000000000003</v>
      </c>
      <c r="L89" s="110">
        <v>0.79728321767677757</v>
      </c>
      <c r="M89" s="110">
        <v>9.6402022004162938E-2</v>
      </c>
      <c r="N89" s="110">
        <v>0.35255273407988069</v>
      </c>
      <c r="O89" s="110">
        <v>3.2337676023384061E-2</v>
      </c>
      <c r="P89" s="110">
        <v>3.0483621715444931E-2</v>
      </c>
      <c r="Q89" s="110">
        <v>0.52937415341020722</v>
      </c>
      <c r="R89" s="110">
        <v>0.99420734213554895</v>
      </c>
      <c r="S89" s="110">
        <v>0.31140697872472611</v>
      </c>
      <c r="T89" s="110">
        <v>0.25373089136324939</v>
      </c>
      <c r="U89" s="110">
        <v>0.28162098473326691</v>
      </c>
      <c r="V89" s="110">
        <v>0.34069349129340998</v>
      </c>
      <c r="W89" s="110">
        <v>1.0722949374445401</v>
      </c>
    </row>
    <row r="90" spans="1:23">
      <c r="A90" s="110" t="s">
        <v>577</v>
      </c>
      <c r="B90" s="110">
        <v>-0.19</v>
      </c>
      <c r="C90" s="110">
        <v>0.84199999999999997</v>
      </c>
      <c r="D90" s="110">
        <v>17.888887</v>
      </c>
      <c r="E90" s="110">
        <v>2.2550002E-2</v>
      </c>
      <c r="F90" s="110">
        <v>-7.0899999999999999E-3</v>
      </c>
      <c r="G90" s="110">
        <v>0.20397000000000001</v>
      </c>
      <c r="H90" s="110">
        <v>-7.2680004000000006E-2</v>
      </c>
      <c r="I90" s="110">
        <v>0</v>
      </c>
      <c r="J90" s="110">
        <v>1.2079226999999999</v>
      </c>
      <c r="K90" s="110">
        <v>29.905000000000001</v>
      </c>
      <c r="L90" s="110">
        <v>0.78488723190941434</v>
      </c>
      <c r="M90" s="110">
        <v>8.4329467737139452E-2</v>
      </c>
      <c r="N90" s="110">
        <v>0.3492385763540411</v>
      </c>
      <c r="O90" s="110">
        <v>2.184609647949547E-2</v>
      </c>
      <c r="P90" s="110">
        <v>2.4466675535784611E-2</v>
      </c>
      <c r="Q90" s="110">
        <v>0.53442856275630291</v>
      </c>
      <c r="R90" s="110">
        <v>0.9930937068900102</v>
      </c>
      <c r="S90" s="110">
        <v>0.30268514693883058</v>
      </c>
      <c r="T90" s="110">
        <v>0.2515931800716259</v>
      </c>
      <c r="U90" s="110">
        <v>0.2739384618894265</v>
      </c>
      <c r="V90" s="110">
        <v>0.34151422189347269</v>
      </c>
      <c r="W90" s="110">
        <v>1.064040237809911</v>
      </c>
    </row>
    <row r="91" spans="1:23">
      <c r="A91" s="110" t="s">
        <v>578</v>
      </c>
      <c r="B91" s="110">
        <v>-3.23</v>
      </c>
      <c r="C91" s="110">
        <v>0.81799999999999995</v>
      </c>
      <c r="D91" s="110">
        <v>11.159874</v>
      </c>
      <c r="E91" s="110">
        <v>-3.0779999999999998E-2</v>
      </c>
      <c r="F91" s="110">
        <v>-5.5999999999999999E-3</v>
      </c>
      <c r="G91" s="110">
        <v>0.16261</v>
      </c>
      <c r="H91" s="110">
        <v>-0.28569</v>
      </c>
      <c r="I91" s="110">
        <v>0</v>
      </c>
      <c r="J91" s="110">
        <v>1.0393250000000001</v>
      </c>
      <c r="K91" s="110">
        <v>27.081</v>
      </c>
      <c r="L91" s="110">
        <v>0.76991038606167661</v>
      </c>
      <c r="M91" s="110">
        <v>6.6250371691941715E-2</v>
      </c>
      <c r="N91" s="110">
        <v>0.31539325202299662</v>
      </c>
      <c r="O91" s="110">
        <v>1.9765024580082578E-2</v>
      </c>
      <c r="P91" s="110">
        <v>1.993167726398817E-2</v>
      </c>
      <c r="Q91" s="110">
        <v>0.53014938136154988</v>
      </c>
      <c r="R91" s="110">
        <v>0.99141001441742227</v>
      </c>
      <c r="S91" s="110">
        <v>0.28774852260518868</v>
      </c>
      <c r="T91" s="110">
        <v>0.2452319198416841</v>
      </c>
      <c r="U91" s="110">
        <v>0.25974868939411272</v>
      </c>
      <c r="V91" s="110">
        <v>0.33632403728170029</v>
      </c>
      <c r="W91" s="110">
        <v>1.053868445193163</v>
      </c>
    </row>
    <row r="92" spans="1:23">
      <c r="A92" s="110" t="s">
        <v>579</v>
      </c>
      <c r="B92" s="110">
        <v>4.59</v>
      </c>
      <c r="C92" s="110">
        <v>0.871</v>
      </c>
      <c r="D92" s="110">
        <v>13.436385</v>
      </c>
      <c r="E92" s="110">
        <v>6.3969999999999999E-2</v>
      </c>
      <c r="F92" s="110">
        <v>3.4389999999999997E-2</v>
      </c>
      <c r="G92" s="110">
        <v>0.21734999999999999</v>
      </c>
      <c r="H92" s="110">
        <v>0.11001000599999999</v>
      </c>
      <c r="I92" s="110">
        <v>24.618735999999998</v>
      </c>
      <c r="J92" s="110">
        <v>1.6417736000000001</v>
      </c>
      <c r="K92" s="110">
        <v>61.81</v>
      </c>
      <c r="L92" s="110">
        <v>0.79651935082550973</v>
      </c>
      <c r="M92" s="110">
        <v>0.1127564674397859</v>
      </c>
      <c r="N92" s="110">
        <v>0.36018757150755593</v>
      </c>
      <c r="O92" s="110">
        <v>4.5357640017302969E-2</v>
      </c>
      <c r="P92" s="110">
        <v>3.6136544589261209E-2</v>
      </c>
      <c r="Q92" s="110">
        <v>0.53159708305511932</v>
      </c>
      <c r="R92" s="110">
        <v>0.99453774144439799</v>
      </c>
      <c r="S92" s="110">
        <v>0.31885161976927318</v>
      </c>
      <c r="T92" s="110">
        <v>0.25944353200552689</v>
      </c>
      <c r="U92" s="110">
        <v>0.29253297234371178</v>
      </c>
      <c r="V92" s="110">
        <v>0.34508719267769972</v>
      </c>
      <c r="W92" s="110">
        <v>1.0720204126057751</v>
      </c>
    </row>
    <row r="93" spans="1:23">
      <c r="A93" s="110" t="s">
        <v>580</v>
      </c>
      <c r="B93" s="110">
        <v>3.34</v>
      </c>
      <c r="C93" s="110">
        <v>0.82799999999999996</v>
      </c>
      <c r="D93" s="110">
        <v>14.048673000000001</v>
      </c>
      <c r="E93" s="110">
        <v>7.2069994999999998E-2</v>
      </c>
      <c r="F93" s="110">
        <v>1.686E-2</v>
      </c>
      <c r="G93" s="110">
        <v>0.22113000999999999</v>
      </c>
      <c r="H93" s="110">
        <v>3.2890000000000003E-2</v>
      </c>
      <c r="I93" s="110">
        <v>19.011976000000001</v>
      </c>
      <c r="J93" s="110">
        <v>1.4708607</v>
      </c>
      <c r="K93" s="110">
        <v>48.764000000000003</v>
      </c>
      <c r="L93" s="110">
        <v>0.79879409997107409</v>
      </c>
      <c r="M93" s="110">
        <v>0.10532262860541181</v>
      </c>
      <c r="N93" s="110">
        <v>0.36328079356811183</v>
      </c>
      <c r="O93" s="110">
        <v>3.5743736334675279E-2</v>
      </c>
      <c r="P93" s="110">
        <v>3.1539271280504808E-2</v>
      </c>
      <c r="Q93" s="110">
        <v>0.53198645537730538</v>
      </c>
      <c r="R93" s="110">
        <v>0.99392816266393491</v>
      </c>
      <c r="S93" s="110">
        <v>0.31666814568687529</v>
      </c>
      <c r="T93" s="110">
        <v>0.2565777300732508</v>
      </c>
      <c r="U93" s="110">
        <v>0.28813635811257682</v>
      </c>
      <c r="V93" s="110">
        <v>0.34375801401293099</v>
      </c>
      <c r="W93" s="110">
        <v>1.0730575879534601</v>
      </c>
    </row>
    <row r="94" spans="1:23">
      <c r="A94" s="110" t="s">
        <v>581</v>
      </c>
      <c r="B94" s="110">
        <v>80.17</v>
      </c>
      <c r="C94" s="110">
        <v>1.1519999999999999</v>
      </c>
      <c r="D94" s="110">
        <v>6.8982510000000001</v>
      </c>
      <c r="E94" s="110">
        <v>0.74744003999999997</v>
      </c>
      <c r="F94" s="110">
        <v>0.43423998000000003</v>
      </c>
      <c r="G94" s="110">
        <v>0.62478999999999996</v>
      </c>
      <c r="H94" s="110">
        <v>0.60777999999999999</v>
      </c>
      <c r="I94" s="110">
        <v>10.4777355</v>
      </c>
      <c r="J94" s="110">
        <v>7.0750545999999996</v>
      </c>
      <c r="K94" s="110">
        <v>133.18899999999999</v>
      </c>
      <c r="L94" s="110">
        <v>0.98846056677797023</v>
      </c>
      <c r="M94" s="110">
        <v>0.5622360987213797</v>
      </c>
      <c r="N94" s="110">
        <v>0.69360002183252534</v>
      </c>
      <c r="O94" s="110">
        <v>9.7958500891308947E-2</v>
      </c>
      <c r="P94" s="110">
        <v>0.1822827846932748</v>
      </c>
      <c r="Q94" s="110">
        <v>0.52743928734730861</v>
      </c>
      <c r="R94" s="110">
        <v>0.99847225910890203</v>
      </c>
      <c r="S94" s="110">
        <v>0.55509527571527451</v>
      </c>
      <c r="T94" s="110">
        <v>0.38453041858387921</v>
      </c>
      <c r="U94" s="110">
        <v>0.59787378414898218</v>
      </c>
      <c r="V94" s="110">
        <v>0.36643046736032941</v>
      </c>
      <c r="W94" s="110">
        <v>1.192027541193355</v>
      </c>
    </row>
    <row r="95" spans="1:23">
      <c r="A95" s="110" t="s">
        <v>582</v>
      </c>
      <c r="B95" s="110">
        <v>20.45</v>
      </c>
      <c r="C95" s="110">
        <v>1.081</v>
      </c>
      <c r="D95" s="110">
        <v>14.797449</v>
      </c>
      <c r="E95" s="110">
        <v>0.23753001000000001</v>
      </c>
      <c r="F95" s="110">
        <v>0.12839999999999999</v>
      </c>
      <c r="G95" s="110">
        <v>0.46448</v>
      </c>
      <c r="H95" s="110">
        <v>0.38162000000000001</v>
      </c>
      <c r="I95" s="110">
        <v>19.290952999999998</v>
      </c>
      <c r="J95" s="110">
        <v>4.227843</v>
      </c>
      <c r="K95" s="110">
        <v>71.756</v>
      </c>
      <c r="L95" s="110">
        <v>0.84526079874635962</v>
      </c>
      <c r="M95" s="110">
        <v>0.2070770145703241</v>
      </c>
      <c r="N95" s="110">
        <v>0.56241665762774473</v>
      </c>
      <c r="O95" s="110">
        <v>5.2687080920830097E-2</v>
      </c>
      <c r="P95" s="110">
        <v>0.10569751878846829</v>
      </c>
      <c r="Q95" s="110">
        <v>0.53246262451652948</v>
      </c>
      <c r="R95" s="110">
        <v>0.99668462521025403</v>
      </c>
      <c r="S95" s="110">
        <v>0.38752885077637439</v>
      </c>
      <c r="T95" s="110">
        <v>0.3031067428026214</v>
      </c>
      <c r="U95" s="110">
        <v>0.35794195982265992</v>
      </c>
      <c r="V95" s="110">
        <v>0.35615541565726838</v>
      </c>
      <c r="W95" s="110">
        <v>1.103168459864645</v>
      </c>
    </row>
    <row r="96" spans="1:23">
      <c r="A96" s="110" t="s">
        <v>583</v>
      </c>
      <c r="B96" s="110">
        <v>-4.5</v>
      </c>
      <c r="C96" s="110">
        <v>0.93300000000000005</v>
      </c>
      <c r="D96" s="110">
        <v>4.0163929999999999</v>
      </c>
      <c r="E96" s="110">
        <v>-0.17242001000000001</v>
      </c>
      <c r="F96" s="110">
        <v>-0.10038</v>
      </c>
      <c r="G96" s="110">
        <v>3.7510000000000002E-2</v>
      </c>
      <c r="H96" s="110">
        <v>-5.6469999999999999E-2</v>
      </c>
      <c r="I96" s="110">
        <v>0</v>
      </c>
      <c r="J96" s="110">
        <v>0.85792893000000003</v>
      </c>
      <c r="K96" s="110">
        <v>29.917999999999999</v>
      </c>
      <c r="L96" s="110">
        <v>0.73013314030717558</v>
      </c>
      <c r="M96" s="110">
        <v>5.869759143621766E-2</v>
      </c>
      <c r="N96" s="110">
        <v>0.21302260226928149</v>
      </c>
      <c r="O96" s="110">
        <v>2.1855676484698151E-2</v>
      </c>
      <c r="P96" s="110">
        <v>1.505242408342481E-2</v>
      </c>
      <c r="Q96" s="110">
        <v>0.52560662732184571</v>
      </c>
      <c r="R96" s="110">
        <v>0.99322183543903575</v>
      </c>
      <c r="S96" s="110">
        <v>0.25874748736688907</v>
      </c>
      <c r="T96" s="110">
        <v>0.24011435524853439</v>
      </c>
      <c r="U96" s="110">
        <v>0.24959949737226469</v>
      </c>
      <c r="V96" s="110">
        <v>0.32659428629356441</v>
      </c>
      <c r="W96" s="110">
        <v>1.030540214671986</v>
      </c>
    </row>
    <row r="97" spans="1:23">
      <c r="A97" s="110" t="s">
        <v>584</v>
      </c>
      <c r="B97" s="110">
        <v>5.01</v>
      </c>
      <c r="C97" s="110">
        <v>1.022</v>
      </c>
      <c r="D97" s="110">
        <v>10.474309</v>
      </c>
      <c r="E97" s="110">
        <v>7.961E-2</v>
      </c>
      <c r="F97" s="110">
        <v>2.717E-2</v>
      </c>
      <c r="G97" s="110">
        <v>0.2606</v>
      </c>
      <c r="H97" s="110">
        <v>0.10724</v>
      </c>
      <c r="I97" s="110">
        <v>26.447105000000001</v>
      </c>
      <c r="J97" s="110">
        <v>2.4130394000000002</v>
      </c>
      <c r="K97" s="110">
        <v>74.995999999999995</v>
      </c>
      <c r="L97" s="110">
        <v>0.8009115852202997</v>
      </c>
      <c r="M97" s="110">
        <v>0.11525423728813559</v>
      </c>
      <c r="N97" s="110">
        <v>0.39557950277732562</v>
      </c>
      <c r="O97" s="110">
        <v>5.5074712986728752E-2</v>
      </c>
      <c r="P97" s="110">
        <v>5.6882314371978902E-2</v>
      </c>
      <c r="Q97" s="110">
        <v>0.52971340999503691</v>
      </c>
      <c r="R97" s="110">
        <v>0.99451584651768654</v>
      </c>
      <c r="S97" s="110">
        <v>0.32600304787351331</v>
      </c>
      <c r="T97" s="110">
        <v>0.26788475797217748</v>
      </c>
      <c r="U97" s="110">
        <v>0.29409736592682573</v>
      </c>
      <c r="V97" s="110">
        <v>0.34695318230701461</v>
      </c>
      <c r="W97" s="110">
        <v>1.0747008827936659</v>
      </c>
    </row>
    <row r="98" spans="1:23">
      <c r="A98" s="110" t="s">
        <v>585</v>
      </c>
      <c r="B98" s="110">
        <v>-5.2</v>
      </c>
      <c r="C98" s="110">
        <v>0.81899999999999995</v>
      </c>
      <c r="D98" s="110">
        <v>5.0312109999999999</v>
      </c>
      <c r="E98" s="110">
        <v>-0.14074</v>
      </c>
      <c r="F98" s="110">
        <v>-2.6159999999999999E-2</v>
      </c>
      <c r="G98" s="110">
        <v>6.8070000000000006E-2</v>
      </c>
      <c r="H98" s="110">
        <v>-8.2229994000000001E-2</v>
      </c>
      <c r="I98" s="110">
        <v>0</v>
      </c>
      <c r="J98" s="110">
        <v>1.1851545999999999</v>
      </c>
      <c r="K98" s="110">
        <v>63.965000000000003</v>
      </c>
      <c r="L98" s="110">
        <v>0.73902994526557009</v>
      </c>
      <c r="M98" s="110">
        <v>5.4534641688968183E-2</v>
      </c>
      <c r="N98" s="110">
        <v>0.2380301726647534</v>
      </c>
      <c r="O98" s="110">
        <v>4.6945710110516417E-2</v>
      </c>
      <c r="P98" s="110">
        <v>2.3854251438942899E-2</v>
      </c>
      <c r="Q98" s="110">
        <v>0.52625198055636324</v>
      </c>
      <c r="R98" s="110">
        <v>0.99301822101339299</v>
      </c>
      <c r="S98" s="110">
        <v>0.2671411561958138</v>
      </c>
      <c r="T98" s="110">
        <v>0.24356853133054179</v>
      </c>
      <c r="U98" s="110">
        <v>0.24804588860288651</v>
      </c>
      <c r="V98" s="110">
        <v>0.33396826067808688</v>
      </c>
      <c r="W98" s="110">
        <v>1.0358762545275071</v>
      </c>
    </row>
    <row r="99" spans="1:23">
      <c r="A99" s="110" t="s">
        <v>586</v>
      </c>
      <c r="B99" s="110">
        <v>-2.76</v>
      </c>
      <c r="C99" s="110">
        <v>0.80400000000000005</v>
      </c>
      <c r="D99" s="110">
        <v>1.6762767999999999</v>
      </c>
      <c r="E99" s="110">
        <v>-1.8806799999999999</v>
      </c>
      <c r="F99" s="110">
        <v>-8.4970000000000004E-2</v>
      </c>
      <c r="G99" s="110">
        <v>-1.6910000000000001E-2</v>
      </c>
      <c r="H99" s="110">
        <v>-0.18457999999999999</v>
      </c>
      <c r="I99" s="110">
        <v>0</v>
      </c>
      <c r="J99" s="110">
        <v>12.530787999999999</v>
      </c>
      <c r="K99" s="110">
        <v>19.259</v>
      </c>
      <c r="L99" s="110">
        <v>0.250396677179197</v>
      </c>
      <c r="M99" s="110">
        <v>6.9045495093666365E-2</v>
      </c>
      <c r="N99" s="110">
        <v>0.16849014216059111</v>
      </c>
      <c r="O99" s="110">
        <v>1.4000809141977891E-2</v>
      </c>
      <c r="P99" s="110">
        <v>0.32903295708816588</v>
      </c>
      <c r="Q99" s="110">
        <v>0.52411847717195004</v>
      </c>
      <c r="R99" s="110">
        <v>0.9922092170327933</v>
      </c>
      <c r="S99" s="110">
        <v>8.7742749726156144E-2</v>
      </c>
      <c r="T99" s="110">
        <v>0.37552730597277062</v>
      </c>
      <c r="U99" s="110">
        <v>0.20557831512884209</v>
      </c>
      <c r="V99" s="110">
        <v>0.28820690148263861</v>
      </c>
      <c r="W99" s="110">
        <v>0.73577161100112665</v>
      </c>
    </row>
    <row r="100" spans="1:23">
      <c r="A100" s="110" t="s">
        <v>587</v>
      </c>
      <c r="B100" s="110">
        <v>-0.68</v>
      </c>
      <c r="C100" s="110">
        <v>0.99399999999999999</v>
      </c>
      <c r="D100" s="110">
        <v>-30.714285</v>
      </c>
      <c r="E100" s="110">
        <v>-5.7660000000000003E-2</v>
      </c>
      <c r="F100" s="110">
        <v>-2.2739999E-2</v>
      </c>
      <c r="G100" s="110">
        <v>3.9510000000000003E-2</v>
      </c>
      <c r="H100" s="110">
        <v>-6.6850000000000007E-2</v>
      </c>
      <c r="I100" s="110">
        <v>0</v>
      </c>
      <c r="J100" s="110">
        <v>0.93839633</v>
      </c>
      <c r="K100" s="110">
        <v>15.750999999999999</v>
      </c>
      <c r="L100" s="110">
        <v>0.76236158423738276</v>
      </c>
      <c r="M100" s="110">
        <v>8.1415402914064822E-2</v>
      </c>
      <c r="N100" s="110">
        <v>0.2146592233684616</v>
      </c>
      <c r="O100" s="110">
        <v>1.1415681584208611E-2</v>
      </c>
      <c r="P100" s="110">
        <v>1.7216863574212371E-2</v>
      </c>
      <c r="Q100" s="110">
        <v>0.50352034644755439</v>
      </c>
      <c r="R100" s="110">
        <v>0.99313978892387844</v>
      </c>
      <c r="S100" s="110">
        <v>0.27299927856053718</v>
      </c>
      <c r="T100" s="110">
        <v>0.23482222929174909</v>
      </c>
      <c r="U100" s="110">
        <v>0.26174017501331659</v>
      </c>
      <c r="V100" s="110">
        <v>0.31117059168966282</v>
      </c>
      <c r="W100" s="110">
        <v>1.0502545515948949</v>
      </c>
    </row>
    <row r="101" spans="1:23">
      <c r="A101" s="110" t="s">
        <v>588</v>
      </c>
      <c r="B101" s="110">
        <v>8.26</v>
      </c>
      <c r="C101" s="110">
        <v>0.95799999999999996</v>
      </c>
      <c r="D101" s="110">
        <v>10.645431500000001</v>
      </c>
      <c r="E101" s="110">
        <v>0.27474999999999999</v>
      </c>
      <c r="F101" s="110">
        <v>0.10803001</v>
      </c>
      <c r="G101" s="110">
        <v>0.33335999999999999</v>
      </c>
      <c r="H101" s="110">
        <v>0.18542998999999999</v>
      </c>
      <c r="I101" s="110">
        <v>15.375302</v>
      </c>
      <c r="J101" s="110">
        <v>3.5819041999999999</v>
      </c>
      <c r="K101" s="110">
        <v>77.366</v>
      </c>
      <c r="L101" s="110">
        <v>0.85571341513074195</v>
      </c>
      <c r="M101" s="110">
        <v>0.13458221825750821</v>
      </c>
      <c r="N101" s="110">
        <v>0.4551197783654975</v>
      </c>
      <c r="O101" s="110">
        <v>5.6821221627524982E-2</v>
      </c>
      <c r="P101" s="110">
        <v>8.8322837273321519E-2</v>
      </c>
      <c r="Q101" s="110">
        <v>0.52982223193047129</v>
      </c>
      <c r="R101" s="110">
        <v>0.99513388276043047</v>
      </c>
      <c r="S101" s="110">
        <v>0.35389708900954719</v>
      </c>
      <c r="T101" s="110">
        <v>0.28416877564974352</v>
      </c>
      <c r="U101" s="110">
        <v>0.31217515010186209</v>
      </c>
      <c r="V101" s="110">
        <v>0.34890731462417057</v>
      </c>
      <c r="W101" s="110">
        <v>1.108668028561991</v>
      </c>
    </row>
    <row r="102" spans="1:23">
      <c r="A102" s="110" t="s">
        <v>589</v>
      </c>
      <c r="B102" s="110">
        <v>39.1</v>
      </c>
      <c r="C102" s="110">
        <v>0.97199999999999998</v>
      </c>
      <c r="D102" s="110">
        <v>23.000551000000002</v>
      </c>
      <c r="E102" s="110">
        <v>0.12770000000000001</v>
      </c>
      <c r="F102" s="110">
        <v>5.8130003999999999E-2</v>
      </c>
      <c r="G102" s="110">
        <v>0.55046004000000004</v>
      </c>
      <c r="H102" s="110">
        <v>0.38008999999999998</v>
      </c>
      <c r="I102" s="110">
        <v>53.324809999999999</v>
      </c>
      <c r="J102" s="110">
        <v>7.3840857</v>
      </c>
      <c r="K102" s="110">
        <v>92.489000000000004</v>
      </c>
      <c r="L102" s="110">
        <v>0.81441686348407527</v>
      </c>
      <c r="M102" s="110">
        <v>0.3179898899791852</v>
      </c>
      <c r="N102" s="110">
        <v>0.63277503141391911</v>
      </c>
      <c r="O102" s="110">
        <v>6.7965715372150043E-2</v>
      </c>
      <c r="P102" s="110">
        <v>0.19059520831727059</v>
      </c>
      <c r="Q102" s="110">
        <v>0.53767922336359086</v>
      </c>
      <c r="R102" s="110">
        <v>0.99667253164877134</v>
      </c>
      <c r="S102" s="110">
        <v>0.41750013112010032</v>
      </c>
      <c r="T102" s="110">
        <v>0.35757917669644268</v>
      </c>
      <c r="U102" s="110">
        <v>0.42671154891833918</v>
      </c>
      <c r="V102" s="110">
        <v>0.35966065022706323</v>
      </c>
      <c r="W102" s="110">
        <v>1.0842478622599341</v>
      </c>
    </row>
    <row r="103" spans="1:23">
      <c r="A103" s="110" t="s">
        <v>590</v>
      </c>
      <c r="B103" s="110">
        <v>4.9800000000000004</v>
      </c>
      <c r="C103" s="110">
        <v>0.92300000000000004</v>
      </c>
      <c r="D103" s="110">
        <v>15.31823</v>
      </c>
      <c r="E103" s="110">
        <v>9.7839999999999996E-2</v>
      </c>
      <c r="F103" s="110">
        <v>4.7480002E-2</v>
      </c>
      <c r="G103" s="110">
        <v>0.38919997000000001</v>
      </c>
      <c r="H103" s="110">
        <v>0.13816999999999999</v>
      </c>
      <c r="I103" s="110">
        <v>28.514054999999999</v>
      </c>
      <c r="J103" s="110">
        <v>2.3419976</v>
      </c>
      <c r="K103" s="110">
        <v>37.542999999999999</v>
      </c>
      <c r="L103" s="110">
        <v>0.80603117812420133</v>
      </c>
      <c r="M103" s="110">
        <v>0.1150758251561106</v>
      </c>
      <c r="N103" s="110">
        <v>0.50081421490528932</v>
      </c>
      <c r="O103" s="110">
        <v>2.7474717997808391E-2</v>
      </c>
      <c r="P103" s="110">
        <v>5.4971407875476809E-2</v>
      </c>
      <c r="Q103" s="110">
        <v>0.53279380479006155</v>
      </c>
      <c r="R103" s="110">
        <v>0.99476032616256271</v>
      </c>
      <c r="S103" s="110">
        <v>0.33999738686056991</v>
      </c>
      <c r="T103" s="110">
        <v>0.26836050556325802</v>
      </c>
      <c r="U103" s="110">
        <v>0.29531540475131918</v>
      </c>
      <c r="V103" s="110">
        <v>0.35072708907087169</v>
      </c>
      <c r="W103" s="110">
        <v>1.0779836778179519</v>
      </c>
    </row>
    <row r="104" spans="1:23">
      <c r="A104" s="110" t="s">
        <v>591</v>
      </c>
      <c r="B104" s="110">
        <v>14.31</v>
      </c>
      <c r="C104" s="110">
        <v>1.1659999999999999</v>
      </c>
      <c r="D104" s="110">
        <v>8.5967830000000003</v>
      </c>
      <c r="E104" s="110">
        <v>0.15104999999999999</v>
      </c>
      <c r="F104" s="110">
        <v>2.6859999999999998E-2</v>
      </c>
      <c r="G104" s="110">
        <v>0.71453005000000003</v>
      </c>
      <c r="H104" s="110">
        <v>0.51114000000000004</v>
      </c>
      <c r="I104" s="110">
        <v>10.831586</v>
      </c>
      <c r="J104" s="110">
        <v>1.5625473000000001</v>
      </c>
      <c r="K104" s="110">
        <v>39.076000000000001</v>
      </c>
      <c r="L104" s="110">
        <v>0.82097432340212806</v>
      </c>
      <c r="M104" s="110">
        <v>0.1705619982158787</v>
      </c>
      <c r="N104" s="110">
        <v>0.7670352514682639</v>
      </c>
      <c r="O104" s="110">
        <v>2.8604421688247471E-2</v>
      </c>
      <c r="P104" s="110">
        <v>3.4005488628350553E-2</v>
      </c>
      <c r="Q104" s="110">
        <v>0.52851943484186581</v>
      </c>
      <c r="R104" s="110">
        <v>0.9977083886633531</v>
      </c>
      <c r="S104" s="110">
        <v>0.40570901970392831</v>
      </c>
      <c r="T104" s="110">
        <v>0.26547149174438378</v>
      </c>
      <c r="U104" s="110">
        <v>0.3311205745433714</v>
      </c>
      <c r="V104" s="110">
        <v>0.37165585450345379</v>
      </c>
      <c r="W104" s="110">
        <v>1.088876737577841</v>
      </c>
    </row>
    <row r="105" spans="1:23">
      <c r="A105" s="110" t="s">
        <v>592</v>
      </c>
      <c r="B105" s="110">
        <v>-1.74</v>
      </c>
      <c r="C105" s="110">
        <v>1.099</v>
      </c>
      <c r="D105" s="110">
        <v>37.777774999999998</v>
      </c>
      <c r="E105" s="110">
        <v>-0.11402000499999999</v>
      </c>
      <c r="F105" s="110">
        <v>-5.7160000000000002E-2</v>
      </c>
      <c r="G105" s="110">
        <v>-0.22281000000000001</v>
      </c>
      <c r="H105" s="110">
        <v>-0.43385000000000001</v>
      </c>
      <c r="I105" s="110">
        <v>0</v>
      </c>
      <c r="J105" s="110">
        <v>0.72479210000000005</v>
      </c>
      <c r="K105" s="110">
        <v>4.2729999999999997</v>
      </c>
      <c r="L105" s="110">
        <v>0.74653381234150462</v>
      </c>
      <c r="M105" s="110">
        <v>7.5111507582515613E-2</v>
      </c>
      <c r="N105" s="110">
        <v>0</v>
      </c>
      <c r="O105" s="110">
        <v>2.9572739137195261E-3</v>
      </c>
      <c r="P105" s="110">
        <v>1.147126435252423E-2</v>
      </c>
      <c r="Q105" s="110">
        <v>0.54707650376814621</v>
      </c>
      <c r="R105" s="110">
        <v>0.99023891502573635</v>
      </c>
      <c r="S105" s="110">
        <v>0.23152999429144791</v>
      </c>
      <c r="T105" s="110">
        <v>0.25012700785006081</v>
      </c>
      <c r="U105" s="110">
        <v>0.26731798140553009</v>
      </c>
      <c r="V105" s="110">
        <v>0.31819591407366732</v>
      </c>
      <c r="W105" s="110">
        <v>1.038846729064913</v>
      </c>
    </row>
    <row r="106" spans="1:23">
      <c r="A106" s="110" t="s">
        <v>593</v>
      </c>
      <c r="B106" s="110">
        <v>0.5</v>
      </c>
      <c r="C106" s="110">
        <v>0.97099999999999997</v>
      </c>
      <c r="D106" s="110">
        <v>-822.50005999999996</v>
      </c>
      <c r="E106" s="110">
        <v>3.6909999999999998E-2</v>
      </c>
      <c r="F106" s="110">
        <v>-1.8699999999999999E-3</v>
      </c>
      <c r="G106" s="110">
        <v>5.5530000000000003E-2</v>
      </c>
      <c r="H106" s="110">
        <v>-2.8830000000000001E-2</v>
      </c>
      <c r="I106" s="110">
        <v>32.9</v>
      </c>
      <c r="J106" s="110">
        <v>1.1827725</v>
      </c>
      <c r="K106" s="110">
        <v>29.315000000000001</v>
      </c>
      <c r="L106" s="110">
        <v>0.78891999898899967</v>
      </c>
      <c r="M106" s="110">
        <v>8.8432946773713939E-2</v>
      </c>
      <c r="N106" s="110">
        <v>0.2277685583728942</v>
      </c>
      <c r="O106" s="110">
        <v>2.1411311627989239E-2</v>
      </c>
      <c r="P106" s="110">
        <v>2.379017690303141E-2</v>
      </c>
      <c r="Q106" s="110">
        <v>0</v>
      </c>
      <c r="R106" s="110">
        <v>0.99344030997457977</v>
      </c>
      <c r="S106" s="110">
        <v>0.28561230264905668</v>
      </c>
      <c r="T106" s="110">
        <v>2.2833537914602981E-2</v>
      </c>
      <c r="U106" s="110">
        <v>0.138931710989004</v>
      </c>
      <c r="V106" s="110">
        <v>2.0592176947281989E-2</v>
      </c>
      <c r="W106" s="110">
        <v>1.0667165172731381</v>
      </c>
    </row>
    <row r="107" spans="1:23">
      <c r="A107" s="110" t="s">
        <v>594</v>
      </c>
      <c r="B107" s="110">
        <v>-5.45</v>
      </c>
      <c r="C107" s="110">
        <v>0.93500000000000005</v>
      </c>
      <c r="D107" s="110">
        <v>5.9029645999999998</v>
      </c>
      <c r="E107" s="110">
        <v>-0.24551999999999999</v>
      </c>
      <c r="F107" s="110">
        <v>-6.3130000000000006E-2</v>
      </c>
      <c r="G107" s="110">
        <v>-9.5939999999999998E-2</v>
      </c>
      <c r="H107" s="110">
        <v>-0.16547000000000001</v>
      </c>
      <c r="I107" s="110">
        <v>0</v>
      </c>
      <c r="J107" s="110">
        <v>0.99274706999999995</v>
      </c>
      <c r="K107" s="110">
        <v>17.745999999999999</v>
      </c>
      <c r="L107" s="110">
        <v>0.70960422148768676</v>
      </c>
      <c r="M107" s="110">
        <v>5.3047873922093362E-2</v>
      </c>
      <c r="N107" s="110">
        <v>0.1038190594264895</v>
      </c>
      <c r="O107" s="110">
        <v>1.2885843921081389E-2</v>
      </c>
      <c r="P107" s="110">
        <v>1.8678808262490191E-2</v>
      </c>
      <c r="Q107" s="110">
        <v>0.5268063548436368</v>
      </c>
      <c r="R107" s="110">
        <v>0.99236026798699895</v>
      </c>
      <c r="S107" s="110">
        <v>0.23201976499921659</v>
      </c>
      <c r="T107" s="110">
        <v>0.24137548209075321</v>
      </c>
      <c r="U107" s="110">
        <v>0.2441611391342457</v>
      </c>
      <c r="V107" s="110">
        <v>0.31618695185324891</v>
      </c>
      <c r="W107" s="110">
        <v>1.0174463138710199</v>
      </c>
    </row>
    <row r="108" spans="1:23">
      <c r="A108" s="110" t="s">
        <v>595</v>
      </c>
      <c r="B108" s="110">
        <v>0.5</v>
      </c>
      <c r="C108" s="110">
        <v>0.84299999999999997</v>
      </c>
      <c r="D108" s="110">
        <v>10.744681</v>
      </c>
      <c r="E108" s="110">
        <v>2.7629999999999998E-2</v>
      </c>
      <c r="F108" s="110">
        <v>6.6500003000000002E-3</v>
      </c>
      <c r="G108" s="110">
        <v>0.26624999999999999</v>
      </c>
      <c r="H108" s="110">
        <v>6.6700003999999993E-2</v>
      </c>
      <c r="I108" s="110">
        <v>50.5</v>
      </c>
      <c r="J108" s="110">
        <v>1.6653476</v>
      </c>
      <c r="K108" s="110">
        <v>9.8810000000000002</v>
      </c>
      <c r="L108" s="110">
        <v>0.78631386502585066</v>
      </c>
      <c r="M108" s="110">
        <v>8.8432946773713939E-2</v>
      </c>
      <c r="N108" s="110">
        <v>0.40020295738250927</v>
      </c>
      <c r="O108" s="110">
        <v>7.0899407734601426E-3</v>
      </c>
      <c r="P108" s="110">
        <v>3.6770646058375732E-2</v>
      </c>
      <c r="Q108" s="110">
        <v>0.52988534766733175</v>
      </c>
      <c r="R108" s="110">
        <v>0.99419540669145445</v>
      </c>
      <c r="S108" s="110">
        <v>0.30889611438447018</v>
      </c>
      <c r="T108" s="110">
        <v>0.2555058270048019</v>
      </c>
      <c r="U108" s="110">
        <v>0.27552823406553412</v>
      </c>
      <c r="V108" s="110">
        <v>0.33814355820801439</v>
      </c>
      <c r="W108" s="110">
        <v>1.0655615266803971</v>
      </c>
    </row>
    <row r="109" spans="1:23">
      <c r="A109" s="110" t="s">
        <v>596</v>
      </c>
      <c r="B109" s="110">
        <v>2.08</v>
      </c>
      <c r="C109" s="110">
        <v>1.0309999999999999</v>
      </c>
      <c r="D109" s="110">
        <v>16.332377999999999</v>
      </c>
      <c r="E109" s="110">
        <v>3.8710000000000001E-2</v>
      </c>
      <c r="F109" s="110">
        <v>2.0550000999999998E-2</v>
      </c>
      <c r="G109" s="110">
        <v>0.12892999999999999</v>
      </c>
      <c r="H109" s="110">
        <v>4.0039999999999999E-2</v>
      </c>
      <c r="I109" s="110">
        <v>54.807693</v>
      </c>
      <c r="J109" s="110">
        <v>2.0816214</v>
      </c>
      <c r="K109" s="110">
        <v>68.807000000000002</v>
      </c>
      <c r="L109" s="110">
        <v>0.78942549911116222</v>
      </c>
      <c r="M109" s="110">
        <v>9.7829319060362768E-2</v>
      </c>
      <c r="N109" s="110">
        <v>0.28783255271280378</v>
      </c>
      <c r="O109" s="110">
        <v>5.0513893586776062E-2</v>
      </c>
      <c r="P109" s="110">
        <v>4.7967720298381013E-2</v>
      </c>
      <c r="Q109" s="110">
        <v>0.53343873195146341</v>
      </c>
      <c r="R109" s="110">
        <v>0.99398467832707305</v>
      </c>
      <c r="S109" s="110">
        <v>0.30045482823859998</v>
      </c>
      <c r="T109" s="110">
        <v>0.26317061512800921</v>
      </c>
      <c r="U109" s="110">
        <v>0.28275735046145278</v>
      </c>
      <c r="V109" s="110">
        <v>0.34045753687740993</v>
      </c>
      <c r="W109" s="110">
        <v>1.067345925297291</v>
      </c>
    </row>
    <row r="110" spans="1:23">
      <c r="A110" s="110" t="s">
        <v>597</v>
      </c>
      <c r="B110" s="110">
        <v>6.41</v>
      </c>
      <c r="C110" s="110">
        <v>0.84699999999999998</v>
      </c>
      <c r="D110" s="110">
        <v>56.328125</v>
      </c>
      <c r="E110" s="110">
        <v>0.10920999000000001</v>
      </c>
      <c r="F110" s="110">
        <v>3.9800000000000002E-2</v>
      </c>
      <c r="G110" s="110">
        <v>0.19577</v>
      </c>
      <c r="H110" s="110">
        <v>3.5589999999999997E-2</v>
      </c>
      <c r="I110" s="110">
        <v>56.240250000000003</v>
      </c>
      <c r="J110" s="110">
        <v>5.4270915999999998</v>
      </c>
      <c r="K110" s="110">
        <v>124.60899999999999</v>
      </c>
      <c r="L110" s="110">
        <v>0.80922425108752727</v>
      </c>
      <c r="M110" s="110">
        <v>0.12358013678263451</v>
      </c>
      <c r="N110" s="110">
        <v>0.34252842984740273</v>
      </c>
      <c r="O110" s="110">
        <v>9.1635697457540313E-2</v>
      </c>
      <c r="P110" s="110">
        <v>0.13795531547522211</v>
      </c>
      <c r="Q110" s="110">
        <v>0.55887322827828712</v>
      </c>
      <c r="R110" s="110">
        <v>0.99394950424302209</v>
      </c>
      <c r="S110" s="110">
        <v>0.32018991799472002</v>
      </c>
      <c r="T110" s="110">
        <v>0.31632031539899252</v>
      </c>
      <c r="U110" s="110">
        <v>0.30780328108368382</v>
      </c>
      <c r="V110" s="110">
        <v>0.36008687602187062</v>
      </c>
      <c r="W110" s="110">
        <v>1.079465879856677</v>
      </c>
    </row>
    <row r="111" spans="1:23">
      <c r="A111" s="110" t="s">
        <v>598</v>
      </c>
      <c r="B111" s="110">
        <v>4.1399999999999997</v>
      </c>
      <c r="C111" s="110">
        <v>1.0269999999999999</v>
      </c>
      <c r="D111" s="110">
        <v>7.0962610000000002</v>
      </c>
      <c r="E111" s="110">
        <v>0.22076999999999999</v>
      </c>
      <c r="F111" s="110">
        <v>7.911E-2</v>
      </c>
      <c r="G111" s="110">
        <v>0.31134000000000001</v>
      </c>
      <c r="H111" s="110">
        <v>0.16079001000000001</v>
      </c>
      <c r="I111" s="110">
        <v>21.545895000000002</v>
      </c>
      <c r="J111" s="110">
        <v>4.3490976999999997</v>
      </c>
      <c r="K111" s="110">
        <v>29.975000000000001</v>
      </c>
      <c r="L111" s="110">
        <v>0.84055402813389013</v>
      </c>
      <c r="M111" s="110">
        <v>0.1100802854594112</v>
      </c>
      <c r="N111" s="110">
        <v>0.43710058006352459</v>
      </c>
      <c r="O111" s="110">
        <v>2.189768112289452E-2</v>
      </c>
      <c r="P111" s="110">
        <v>0.10895906894571961</v>
      </c>
      <c r="Q111" s="110">
        <v>0.52756520785124805</v>
      </c>
      <c r="R111" s="110">
        <v>0.9949391212486246</v>
      </c>
      <c r="S111" s="110">
        <v>0.33177025462999338</v>
      </c>
      <c r="T111" s="110">
        <v>0.28854477782733018</v>
      </c>
      <c r="U111" s="110">
        <v>0.2943972417712406</v>
      </c>
      <c r="V111" s="110">
        <v>0.33580879296155008</v>
      </c>
      <c r="W111" s="110">
        <v>1.0992580064003941</v>
      </c>
    </row>
    <row r="112" spans="1:23">
      <c r="A112" s="110" t="s">
        <v>599</v>
      </c>
      <c r="B112" s="110">
        <v>6.12</v>
      </c>
      <c r="C112" s="110">
        <v>0.83599999999999997</v>
      </c>
      <c r="D112" s="110">
        <v>15.518342000000001</v>
      </c>
      <c r="E112" s="110">
        <v>7.9060000000000005E-2</v>
      </c>
      <c r="F112" s="110">
        <v>2.3689999999999999E-2</v>
      </c>
      <c r="G112" s="110">
        <v>0.14829998999999999</v>
      </c>
      <c r="H112" s="110">
        <v>6.5809994999999996E-2</v>
      </c>
      <c r="I112" s="110">
        <v>15.898694000000001</v>
      </c>
      <c r="J112" s="110">
        <v>1.2357910000000001</v>
      </c>
      <c r="K112" s="110">
        <v>102.134</v>
      </c>
      <c r="L112" s="110">
        <v>0.80075712684963896</v>
      </c>
      <c r="M112" s="110">
        <v>0.1218554861730598</v>
      </c>
      <c r="N112" s="110">
        <v>0.30368321987525748</v>
      </c>
      <c r="O112" s="110">
        <v>7.5073342309061292E-2</v>
      </c>
      <c r="P112" s="110">
        <v>2.5216286546717179E-2</v>
      </c>
      <c r="Q112" s="110">
        <v>0.53292106201891021</v>
      </c>
      <c r="R112" s="110">
        <v>0.99418837180350561</v>
      </c>
      <c r="S112" s="110">
        <v>0.31956767010444109</v>
      </c>
      <c r="T112" s="110">
        <v>0.25663081656935821</v>
      </c>
      <c r="U112" s="110">
        <v>0.29911472619288082</v>
      </c>
      <c r="V112" s="110">
        <v>0.34953730038518938</v>
      </c>
      <c r="W112" s="110">
        <v>1.074414006758496</v>
      </c>
    </row>
    <row r="113" spans="1:23">
      <c r="A113" s="110" t="s">
        <v>600</v>
      </c>
      <c r="B113" s="110">
        <v>5.45</v>
      </c>
      <c r="C113" s="110">
        <v>1.109</v>
      </c>
      <c r="D113" s="110">
        <v>16.238437999999999</v>
      </c>
      <c r="E113" s="110">
        <v>4.6390000000000001E-2</v>
      </c>
      <c r="F113" s="110">
        <v>2.4809999999999999E-2</v>
      </c>
      <c r="G113" s="110">
        <v>0.23963000000000001</v>
      </c>
      <c r="H113" s="110">
        <v>0.14427000000000001</v>
      </c>
      <c r="I113" s="110">
        <v>28.990828</v>
      </c>
      <c r="J113" s="110">
        <v>1.3553274</v>
      </c>
      <c r="K113" s="110">
        <v>55.752000000000002</v>
      </c>
      <c r="L113" s="110">
        <v>0.79158229963238902</v>
      </c>
      <c r="M113" s="110">
        <v>0.1178709485578353</v>
      </c>
      <c r="N113" s="110">
        <v>0.37841953055242222</v>
      </c>
      <c r="O113" s="110">
        <v>4.0893357592854208E-2</v>
      </c>
      <c r="P113" s="110">
        <v>2.8431617286203938E-2</v>
      </c>
      <c r="Q113" s="110">
        <v>0.53337899268506239</v>
      </c>
      <c r="R113" s="110">
        <v>0.99480854232272253</v>
      </c>
      <c r="S113" s="110">
        <v>0.32196576099891577</v>
      </c>
      <c r="T113" s="110">
        <v>0.2576357859825994</v>
      </c>
      <c r="U113" s="110">
        <v>0.29573425481340382</v>
      </c>
      <c r="V113" s="110">
        <v>0.34729817765295978</v>
      </c>
      <c r="W113" s="110">
        <v>1.069151918769554</v>
      </c>
    </row>
    <row r="114" spans="1:23">
      <c r="A114" s="110" t="s">
        <v>601</v>
      </c>
      <c r="B114" s="110">
        <v>-0.1</v>
      </c>
      <c r="C114" s="110">
        <v>0.92</v>
      </c>
      <c r="D114" s="110">
        <v>24.966888000000001</v>
      </c>
      <c r="E114" s="110">
        <v>-2.99E-3</v>
      </c>
      <c r="F114" s="110">
        <v>6.8100000000000001E-3</v>
      </c>
      <c r="G114" s="110">
        <v>0.22624000999999999</v>
      </c>
      <c r="H114" s="110">
        <v>-8.0800000000000004E-3</v>
      </c>
      <c r="I114" s="110">
        <v>0</v>
      </c>
      <c r="J114" s="110">
        <v>1.4211935</v>
      </c>
      <c r="K114" s="110">
        <v>40.200000000000003</v>
      </c>
      <c r="L114" s="110">
        <v>0.77771474628106363</v>
      </c>
      <c r="M114" s="110">
        <v>8.4864704133214383E-2</v>
      </c>
      <c r="N114" s="110">
        <v>0.36746236047651692</v>
      </c>
      <c r="O114" s="110">
        <v>2.943272367654071E-2</v>
      </c>
      <c r="P114" s="110">
        <v>3.02033060439389E-2</v>
      </c>
      <c r="Q114" s="110">
        <v>0.53892967609807285</v>
      </c>
      <c r="R114" s="110">
        <v>0.99360432396200882</v>
      </c>
      <c r="S114" s="110">
        <v>0.30439478470468828</v>
      </c>
      <c r="T114" s="110">
        <v>0.25605756236670252</v>
      </c>
      <c r="U114" s="110">
        <v>0.27469108580461721</v>
      </c>
      <c r="V114" s="110">
        <v>0.34677850736222421</v>
      </c>
      <c r="W114" s="110">
        <v>1.0599416997204549</v>
      </c>
    </row>
    <row r="115" spans="1:23">
      <c r="A115" s="110" t="s">
        <v>602</v>
      </c>
      <c r="B115" s="110">
        <v>-1.01</v>
      </c>
      <c r="C115" s="110">
        <v>1.1240000000000001</v>
      </c>
      <c r="D115" s="110">
        <v>94.861114999999998</v>
      </c>
      <c r="E115" s="110">
        <v>-0.105450004</v>
      </c>
      <c r="F115" s="110">
        <v>-4.3730001999999997E-2</v>
      </c>
      <c r="G115" s="110">
        <v>6.9010000000000002E-2</v>
      </c>
      <c r="H115" s="110">
        <v>-0.24417</v>
      </c>
      <c r="I115" s="110">
        <v>0</v>
      </c>
      <c r="J115" s="110">
        <v>3.2250450000000002</v>
      </c>
      <c r="K115" s="110">
        <v>8.798</v>
      </c>
      <c r="L115" s="110">
        <v>0.74894055487063405</v>
      </c>
      <c r="M115" s="110">
        <v>7.945286946179006E-2</v>
      </c>
      <c r="N115" s="110">
        <v>0.2387993845813681</v>
      </c>
      <c r="O115" s="110">
        <v>6.2918526477292076E-3</v>
      </c>
      <c r="P115" s="110">
        <v>7.8723917150006317E-2</v>
      </c>
      <c r="Q115" s="110">
        <v>0.58337751351182787</v>
      </c>
      <c r="R115" s="110">
        <v>0.99173820047805128</v>
      </c>
      <c r="S115" s="110">
        <v>0.26560682473623071</v>
      </c>
      <c r="T115" s="110">
        <v>0.2951304882277519</v>
      </c>
      <c r="U115" s="110">
        <v>0.27971196568222079</v>
      </c>
      <c r="V115" s="110">
        <v>0.35208347954334263</v>
      </c>
      <c r="W115" s="110">
        <v>1.0412023242871931</v>
      </c>
    </row>
    <row r="116" spans="1:23">
      <c r="A116" s="110" t="s">
        <v>603</v>
      </c>
      <c r="B116" s="110">
        <v>40.99</v>
      </c>
      <c r="C116" s="110">
        <v>1.0049999999999999</v>
      </c>
      <c r="D116" s="110">
        <v>33.604492</v>
      </c>
      <c r="E116" s="110">
        <v>0.38408002000000002</v>
      </c>
      <c r="F116" s="110">
        <v>0.15642998999999999</v>
      </c>
      <c r="G116" s="110">
        <v>0.31224000000000002</v>
      </c>
      <c r="H116" s="110">
        <v>0.21546000000000001</v>
      </c>
      <c r="I116" s="110">
        <v>42.327396</v>
      </c>
      <c r="J116" s="110">
        <v>16.079405000000001</v>
      </c>
      <c r="K116" s="110">
        <v>216.017</v>
      </c>
      <c r="L116" s="110">
        <v>0.88641693650075959</v>
      </c>
      <c r="M116" s="110">
        <v>0.32922985429675877</v>
      </c>
      <c r="N116" s="110">
        <v>0.43783705955815572</v>
      </c>
      <c r="O116" s="110">
        <v>0.15899639865496731</v>
      </c>
      <c r="P116" s="110">
        <v>0.42448486397816187</v>
      </c>
      <c r="Q116" s="110">
        <v>0.54442258781217479</v>
      </c>
      <c r="R116" s="110">
        <v>0.99537124862465376</v>
      </c>
      <c r="S116" s="110">
        <v>0.40136077275321691</v>
      </c>
      <c r="T116" s="110">
        <v>0.46232068001634508</v>
      </c>
      <c r="U116" s="110">
        <v>0.44315162487054971</v>
      </c>
      <c r="V116" s="110">
        <v>0.34575920069066979</v>
      </c>
      <c r="W116" s="110">
        <v>1.127634714155213</v>
      </c>
    </row>
    <row r="117" spans="1:23">
      <c r="A117" s="110" t="s">
        <v>604</v>
      </c>
      <c r="B117" s="110">
        <v>15.16</v>
      </c>
      <c r="C117" s="110">
        <v>1.113</v>
      </c>
      <c r="D117" s="110">
        <v>14.490239000000001</v>
      </c>
      <c r="E117" s="110">
        <v>0.11517999</v>
      </c>
      <c r="F117" s="110">
        <v>2.6440000000000002E-2</v>
      </c>
      <c r="G117" s="110">
        <v>0.19399999000000001</v>
      </c>
      <c r="H117" s="110">
        <v>3.1289999999999998E-2</v>
      </c>
      <c r="I117" s="110">
        <v>22.031662000000001</v>
      </c>
      <c r="J117" s="110">
        <v>2.0130792</v>
      </c>
      <c r="K117" s="110">
        <v>1022.6660000000001</v>
      </c>
      <c r="L117" s="110">
        <v>0.81090082649269968</v>
      </c>
      <c r="M117" s="110">
        <v>0.175617008623253</v>
      </c>
      <c r="N117" s="110">
        <v>0.34108001199152282</v>
      </c>
      <c r="O117" s="110">
        <v>0.75343498455776858</v>
      </c>
      <c r="P117" s="110">
        <v>4.6124048892750173E-2</v>
      </c>
      <c r="Q117" s="110">
        <v>0.5322672604540315</v>
      </c>
      <c r="R117" s="110">
        <v>0.99391551580225357</v>
      </c>
      <c r="S117" s="110">
        <v>0.45102164488685831</v>
      </c>
      <c r="T117" s="110">
        <v>0.27299418571829348</v>
      </c>
      <c r="U117" s="110">
        <v>0.33425398440207421</v>
      </c>
      <c r="V117" s="110">
        <v>0.51019513290653185</v>
      </c>
      <c r="W117" s="110">
        <v>1.080474011478086</v>
      </c>
    </row>
    <row r="118" spans="1:23">
      <c r="A118" s="110" t="s">
        <v>605</v>
      </c>
      <c r="B118" s="110">
        <v>4.1500000000000004</v>
      </c>
      <c r="C118" s="110">
        <v>1.056</v>
      </c>
      <c r="D118" s="110">
        <v>92.021280000000004</v>
      </c>
      <c r="E118" s="110">
        <v>8.3129994999999998E-2</v>
      </c>
      <c r="F118" s="110">
        <v>4.1789997000000002E-2</v>
      </c>
      <c r="G118" s="110">
        <v>0.35546001999999999</v>
      </c>
      <c r="H118" s="110">
        <v>0.14383000000000001</v>
      </c>
      <c r="I118" s="110">
        <v>41.686745000000002</v>
      </c>
      <c r="J118" s="110">
        <v>5.5930942999999997</v>
      </c>
      <c r="K118" s="110">
        <v>39.478000000000002</v>
      </c>
      <c r="L118" s="110">
        <v>0.80190011738836164</v>
      </c>
      <c r="M118" s="110">
        <v>0.1101397561700862</v>
      </c>
      <c r="N118" s="110">
        <v>0.47320445787764859</v>
      </c>
      <c r="O118" s="110">
        <v>2.8900664926053421E-2</v>
      </c>
      <c r="P118" s="110">
        <v>0.14242051255450339</v>
      </c>
      <c r="Q118" s="110">
        <v>0.58157157717373953</v>
      </c>
      <c r="R118" s="110">
        <v>0.99480506443576022</v>
      </c>
      <c r="S118" s="110">
        <v>0.32452520872435331</v>
      </c>
      <c r="T118" s="110">
        <v>0.32604198081423019</v>
      </c>
      <c r="U118" s="110">
        <v>0.30433790535488331</v>
      </c>
      <c r="V118" s="110">
        <v>0.36834375200020242</v>
      </c>
      <c r="W118" s="110">
        <v>1.075476763793447</v>
      </c>
    </row>
    <row r="119" spans="1:23">
      <c r="A119" s="110" t="s">
        <v>606</v>
      </c>
      <c r="B119" s="110">
        <v>4.96</v>
      </c>
      <c r="C119" s="110">
        <v>1.0409999999999999</v>
      </c>
      <c r="D119" s="110">
        <v>38.036810000000003</v>
      </c>
      <c r="E119" s="110">
        <v>0.11655</v>
      </c>
      <c r="F119" s="110">
        <v>4.7919999999999997E-2</v>
      </c>
      <c r="G119" s="110">
        <v>0.27150999999999997</v>
      </c>
      <c r="H119" s="110">
        <v>0.1588</v>
      </c>
      <c r="I119" s="110">
        <v>25</v>
      </c>
      <c r="J119" s="110">
        <v>3.7422667000000001</v>
      </c>
      <c r="K119" s="110">
        <v>33.369</v>
      </c>
      <c r="L119" s="110">
        <v>0.81128557106067967</v>
      </c>
      <c r="M119" s="110">
        <v>0.1149568837347606</v>
      </c>
      <c r="N119" s="110">
        <v>0.40450727087335292</v>
      </c>
      <c r="O119" s="110">
        <v>2.439879940427106E-2</v>
      </c>
      <c r="P119" s="110">
        <v>9.2636322334867183E-2</v>
      </c>
      <c r="Q119" s="110">
        <v>0.54724123190176543</v>
      </c>
      <c r="R119" s="110">
        <v>0.99492339163536558</v>
      </c>
      <c r="S119" s="110">
        <v>0.32181453882549588</v>
      </c>
      <c r="T119" s="110">
        <v>0.29067885843151797</v>
      </c>
      <c r="U119" s="110">
        <v>0.29952154442932172</v>
      </c>
      <c r="V119" s="110">
        <v>0.34696067826688443</v>
      </c>
      <c r="W119" s="110">
        <v>1.0813013583860409</v>
      </c>
    </row>
    <row r="120" spans="1:23">
      <c r="A120" s="110" t="s">
        <v>607</v>
      </c>
      <c r="B120" s="110">
        <v>-4.53</v>
      </c>
      <c r="C120" s="110">
        <v>0.871</v>
      </c>
      <c r="D120" s="110">
        <v>20.000001999999999</v>
      </c>
      <c r="E120" s="110">
        <v>-8.931E-2</v>
      </c>
      <c r="F120" s="110">
        <v>-3.8629997999999999E-2</v>
      </c>
      <c r="G120" s="110">
        <v>2.8740000000000002E-2</v>
      </c>
      <c r="H120" s="110">
        <v>-6.2820000000000001E-2</v>
      </c>
      <c r="I120" s="110">
        <v>0</v>
      </c>
      <c r="J120" s="110">
        <v>0.78919022999999999</v>
      </c>
      <c r="K120" s="110">
        <v>211.11699999999999</v>
      </c>
      <c r="L120" s="110">
        <v>0.75347320708935839</v>
      </c>
      <c r="M120" s="110">
        <v>5.8519179304192682E-2</v>
      </c>
      <c r="N120" s="110">
        <v>0.2058460187493768</v>
      </c>
      <c r="O120" s="110">
        <v>0.15538547361703409</v>
      </c>
      <c r="P120" s="110">
        <v>1.3203467153967681E-2</v>
      </c>
      <c r="Q120" s="110">
        <v>0.53577108416771702</v>
      </c>
      <c r="R120" s="110">
        <v>0.99317164320673823</v>
      </c>
      <c r="S120" s="110">
        <v>0.28564697423748497</v>
      </c>
      <c r="T120" s="110">
        <v>0.2436528834190432</v>
      </c>
      <c r="U120" s="110">
        <v>0.25455503303954791</v>
      </c>
      <c r="V120" s="110">
        <v>0.36367792123879822</v>
      </c>
      <c r="W120" s="110">
        <v>1.044822890820909</v>
      </c>
    </row>
    <row r="121" spans="1:23">
      <c r="A121" s="110" t="s">
        <v>608</v>
      </c>
      <c r="B121" s="110">
        <v>0.44</v>
      </c>
      <c r="C121" s="110">
        <v>1.169</v>
      </c>
      <c r="D121" s="110">
        <v>16.016949</v>
      </c>
      <c r="E121" s="110">
        <v>3.9389998000000002E-2</v>
      </c>
      <c r="F121" s="110">
        <v>2.4530000999999999E-2</v>
      </c>
      <c r="G121" s="110">
        <v>0.28811002000000002</v>
      </c>
      <c r="H121" s="110">
        <v>0.15303998999999999</v>
      </c>
      <c r="I121" s="110">
        <v>85.909090000000006</v>
      </c>
      <c r="J121" s="110">
        <v>1.3770994000000001</v>
      </c>
      <c r="K121" s="110">
        <v>12.138999999999999</v>
      </c>
      <c r="L121" s="110">
        <v>0.78961646526231244</v>
      </c>
      <c r="M121" s="110">
        <v>8.8076122509663984E-2</v>
      </c>
      <c r="N121" s="110">
        <v>0.4180912423627588</v>
      </c>
      <c r="O121" s="110">
        <v>8.7539139848179012E-3</v>
      </c>
      <c r="P121" s="110">
        <v>2.901724794648906E-2</v>
      </c>
      <c r="Q121" s="110">
        <v>0.53323814118010282</v>
      </c>
      <c r="R121" s="110">
        <v>0.99487786285427016</v>
      </c>
      <c r="S121" s="110">
        <v>0.31361069156605959</v>
      </c>
      <c r="T121" s="110">
        <v>0.25356873768628818</v>
      </c>
      <c r="U121" s="110">
        <v>0.27651274581844071</v>
      </c>
      <c r="V121" s="110">
        <v>0.34269492455332512</v>
      </c>
      <c r="W121" s="110">
        <v>1.0679871464217361</v>
      </c>
    </row>
    <row r="122" spans="1:23">
      <c r="A122" s="110" t="s">
        <v>609</v>
      </c>
      <c r="B122" s="110">
        <v>14.98</v>
      </c>
      <c r="C122" s="110">
        <v>1.1990000000000001</v>
      </c>
      <c r="D122" s="110">
        <v>18.356110000000001</v>
      </c>
      <c r="E122" s="110">
        <v>0.12917000000000001</v>
      </c>
      <c r="F122" s="110">
        <v>6.5809994999999996E-2</v>
      </c>
      <c r="G122" s="110">
        <v>0.37063000000000001</v>
      </c>
      <c r="H122" s="110">
        <v>0.110869996</v>
      </c>
      <c r="I122" s="110">
        <v>60.080109999999998</v>
      </c>
      <c r="J122" s="110">
        <v>8.9686990000000009</v>
      </c>
      <c r="K122" s="110">
        <v>107.31100000000001</v>
      </c>
      <c r="L122" s="110">
        <v>0.81482968858384131</v>
      </c>
      <c r="M122" s="110">
        <v>0.17454653583110319</v>
      </c>
      <c r="N122" s="110">
        <v>0.48561821254871862</v>
      </c>
      <c r="O122" s="110">
        <v>7.8888395150159218E-2</v>
      </c>
      <c r="P122" s="110">
        <v>0.23321867576057301</v>
      </c>
      <c r="Q122" s="110">
        <v>0.53472568388964015</v>
      </c>
      <c r="R122" s="110">
        <v>0.99454453905350881</v>
      </c>
      <c r="S122" s="110">
        <v>0.34851700798468188</v>
      </c>
      <c r="T122" s="110">
        <v>0.35408365251634599</v>
      </c>
      <c r="U122" s="110">
        <v>0.33461845586783501</v>
      </c>
      <c r="V122" s="110">
        <v>0.34454483437239419</v>
      </c>
      <c r="W122" s="110">
        <v>1.08325230055621</v>
      </c>
    </row>
    <row r="123" spans="1:23">
      <c r="A123" s="110" t="s">
        <v>610</v>
      </c>
      <c r="B123" s="110">
        <v>10.57</v>
      </c>
      <c r="C123" s="110">
        <v>0.82399999999999995</v>
      </c>
      <c r="D123" s="110">
        <v>26.214285</v>
      </c>
      <c r="E123" s="110">
        <v>0.108660005</v>
      </c>
      <c r="F123" s="110">
        <v>4.8800003000000002E-2</v>
      </c>
      <c r="G123" s="110">
        <v>0.35108002999999999</v>
      </c>
      <c r="H123" s="110">
        <v>0.12282999999999999</v>
      </c>
      <c r="I123" s="110">
        <v>17.360455000000002</v>
      </c>
      <c r="J123" s="110">
        <v>2.9403280999999999</v>
      </c>
      <c r="K123" s="110">
        <v>70.165000000000006</v>
      </c>
      <c r="L123" s="110">
        <v>0.80906979692936754</v>
      </c>
      <c r="M123" s="110">
        <v>0.14831995242343141</v>
      </c>
      <c r="N123" s="110">
        <v>0.46962026585354971</v>
      </c>
      <c r="O123" s="110">
        <v>5.1514635668717543E-2</v>
      </c>
      <c r="P123" s="110">
        <v>7.1065505146454433E-2</v>
      </c>
      <c r="Q123" s="110">
        <v>0.53972293330150978</v>
      </c>
      <c r="R123" s="110">
        <v>0.99463907437619348</v>
      </c>
      <c r="S123" s="110">
        <v>0.34810242502085831</v>
      </c>
      <c r="T123" s="110">
        <v>0.2829788459201058</v>
      </c>
      <c r="U123" s="110">
        <v>0.31859985110401062</v>
      </c>
      <c r="V123" s="110">
        <v>0.35633229684192869</v>
      </c>
      <c r="W123" s="110">
        <v>1.079775808321038</v>
      </c>
    </row>
    <row r="124" spans="1:23">
      <c r="A124" s="110" t="s">
        <v>611</v>
      </c>
      <c r="B124" s="110">
        <v>2.79</v>
      </c>
      <c r="C124" s="110">
        <v>0.85399999999999998</v>
      </c>
      <c r="D124" s="110">
        <v>18.711656999999999</v>
      </c>
      <c r="E124" s="110">
        <v>5.9070002000000003E-2</v>
      </c>
      <c r="F124" s="110">
        <v>1.4489999999999999E-2</v>
      </c>
      <c r="G124" s="110">
        <v>0.12919</v>
      </c>
      <c r="H124" s="110">
        <v>1.24699995E-2</v>
      </c>
      <c r="I124" s="110">
        <v>32.795699999999997</v>
      </c>
      <c r="J124" s="110">
        <v>2.1588845000000001</v>
      </c>
      <c r="K124" s="110">
        <v>144.39099999999999</v>
      </c>
      <c r="L124" s="110">
        <v>0.79514326772128963</v>
      </c>
      <c r="M124" s="110">
        <v>0.10205173951828719</v>
      </c>
      <c r="N124" s="110">
        <v>0.28804531345569723</v>
      </c>
      <c r="O124" s="110">
        <v>0.1062135176821104</v>
      </c>
      <c r="P124" s="110">
        <v>5.0045969438040898E-2</v>
      </c>
      <c r="Q124" s="110">
        <v>0.53495178690168066</v>
      </c>
      <c r="R124" s="110">
        <v>0.99376675708777551</v>
      </c>
      <c r="S124" s="110">
        <v>0.31206944332900238</v>
      </c>
      <c r="T124" s="110">
        <v>0.2653132319443679</v>
      </c>
      <c r="U124" s="110">
        <v>0.2864365047602721</v>
      </c>
      <c r="V124" s="110">
        <v>0.35429911670794262</v>
      </c>
      <c r="W124" s="110">
        <v>1.070724184825802</v>
      </c>
    </row>
    <row r="125" spans="1:23">
      <c r="A125" s="110" t="s">
        <v>612</v>
      </c>
      <c r="B125" s="110">
        <v>-0.56000000000000005</v>
      </c>
      <c r="C125" s="110">
        <v>0.84399999999999997</v>
      </c>
      <c r="D125" s="110">
        <v>20.15625</v>
      </c>
      <c r="E125" s="110">
        <v>-2.4E-2</v>
      </c>
      <c r="F125" s="110">
        <v>-1.6160000000000001E-2</v>
      </c>
      <c r="G125" s="110">
        <v>0.11096</v>
      </c>
      <c r="H125" s="110">
        <v>-0.1008</v>
      </c>
      <c r="I125" s="110">
        <v>0</v>
      </c>
      <c r="J125" s="110">
        <v>1.1359134</v>
      </c>
      <c r="K125" s="110">
        <v>10.625</v>
      </c>
      <c r="L125" s="110">
        <v>0.77181443652182213</v>
      </c>
      <c r="M125" s="110">
        <v>8.212905144216473E-2</v>
      </c>
      <c r="N125" s="110">
        <v>0.27312751213667058</v>
      </c>
      <c r="O125" s="110">
        <v>7.6382118404442756E-3</v>
      </c>
      <c r="P125" s="110">
        <v>2.2529744895252311E-2</v>
      </c>
      <c r="Q125" s="110">
        <v>0.53587044696201802</v>
      </c>
      <c r="R125" s="110">
        <v>0.99287143832757896</v>
      </c>
      <c r="S125" s="110">
        <v>0.28409363786924141</v>
      </c>
      <c r="T125" s="110">
        <v>0.25106656368111141</v>
      </c>
      <c r="U125" s="110">
        <v>0.27154051372278287</v>
      </c>
      <c r="V125" s="110">
        <v>0.33319139582239787</v>
      </c>
      <c r="W125" s="110">
        <v>1.055893572485805</v>
      </c>
    </row>
    <row r="126" spans="1:23">
      <c r="A126" s="110" t="s">
        <v>613</v>
      </c>
      <c r="B126" s="110">
        <v>0.1</v>
      </c>
      <c r="C126" s="110">
        <v>1.1299999999999999</v>
      </c>
      <c r="D126" s="110">
        <v>15.031644999999999</v>
      </c>
      <c r="E126" s="110">
        <v>1.035E-2</v>
      </c>
      <c r="F126" s="110">
        <v>4.7000000000000002E-3</v>
      </c>
      <c r="G126" s="110">
        <v>0.15562001</v>
      </c>
      <c r="H126" s="110">
        <v>-1.729E-2</v>
      </c>
      <c r="I126" s="110">
        <v>237.5</v>
      </c>
      <c r="J126" s="110">
        <v>1.3641585000000001</v>
      </c>
      <c r="K126" s="110">
        <v>13.217000000000001</v>
      </c>
      <c r="L126" s="110">
        <v>0.78146106385309033</v>
      </c>
      <c r="M126" s="110">
        <v>8.605411834671424E-2</v>
      </c>
      <c r="N126" s="110">
        <v>0.30967326946446772</v>
      </c>
      <c r="O126" s="110">
        <v>9.5483174931631932E-3</v>
      </c>
      <c r="P126" s="110">
        <v>2.8669159217310131E-2</v>
      </c>
      <c r="Q126" s="110">
        <v>0.53261155678429672</v>
      </c>
      <c r="R126" s="110">
        <v>0.99353152546445589</v>
      </c>
      <c r="S126" s="110">
        <v>0.29352786486385152</v>
      </c>
      <c r="T126" s="110">
        <v>0.25286204839003418</v>
      </c>
      <c r="U126" s="110">
        <v>0.27420901188965929</v>
      </c>
      <c r="V126" s="110">
        <v>0.33399904347563197</v>
      </c>
      <c r="W126" s="110">
        <v>1.062196223497258</v>
      </c>
    </row>
    <row r="127" spans="1:23">
      <c r="A127" s="110" t="s">
        <v>614</v>
      </c>
      <c r="B127" s="110">
        <v>-2.61</v>
      </c>
      <c r="C127" s="110">
        <v>0.90500000000000003</v>
      </c>
      <c r="D127" s="110">
        <v>3.574468</v>
      </c>
      <c r="E127" s="110">
        <v>-1.0420100000000001</v>
      </c>
      <c r="F127" s="110">
        <v>-0.16788</v>
      </c>
      <c r="G127" s="110">
        <v>6.5700000000000003E-3</v>
      </c>
      <c r="H127" s="110">
        <v>-0.59784999999999999</v>
      </c>
      <c r="I127" s="110">
        <v>0</v>
      </c>
      <c r="J127" s="110">
        <v>2.6966290000000002</v>
      </c>
      <c r="K127" s="110">
        <v>2.306</v>
      </c>
      <c r="L127" s="110">
        <v>0.48592322576477948</v>
      </c>
      <c r="M127" s="110">
        <v>6.993755575379125E-2</v>
      </c>
      <c r="N127" s="110">
        <v>0.1877040738649654</v>
      </c>
      <c r="O127" s="110">
        <v>1.507745434206367E-3</v>
      </c>
      <c r="P127" s="110">
        <v>6.4510403876755329E-2</v>
      </c>
      <c r="Q127" s="110">
        <v>0.52532559394624134</v>
      </c>
      <c r="R127" s="110">
        <v>0.98894261170340569</v>
      </c>
      <c r="S127" s="110">
        <v>0.18135674672803309</v>
      </c>
      <c r="T127" s="110">
        <v>0.2627977853841531</v>
      </c>
      <c r="U127" s="110">
        <v>0.23111798566905159</v>
      </c>
      <c r="V127" s="110">
        <v>0.31456227401621117</v>
      </c>
      <c r="W127" s="110">
        <v>0.87827964658652125</v>
      </c>
    </row>
    <row r="128" spans="1:23">
      <c r="A128" s="110" t="s">
        <v>615</v>
      </c>
      <c r="B128" s="110">
        <v>3.05</v>
      </c>
      <c r="C128" s="110">
        <v>0.98399999999999999</v>
      </c>
      <c r="D128" s="110">
        <v>9.6084340000000008</v>
      </c>
      <c r="E128" s="110">
        <v>7.0059999999999997E-2</v>
      </c>
      <c r="F128" s="110">
        <v>3.6609999999999997E-2</v>
      </c>
      <c r="G128" s="110">
        <v>0.34077000000000002</v>
      </c>
      <c r="H128" s="110">
        <v>0.104399994</v>
      </c>
      <c r="I128" s="110">
        <v>15.688523999999999</v>
      </c>
      <c r="J128" s="110">
        <v>1.2284980000000001</v>
      </c>
      <c r="K128" s="110">
        <v>37.472999999999999</v>
      </c>
      <c r="L128" s="110">
        <v>0.79822962623882632</v>
      </c>
      <c r="M128" s="110">
        <v>0.103597977995837</v>
      </c>
      <c r="N128" s="110">
        <v>0.46118345953795981</v>
      </c>
      <c r="O128" s="110">
        <v>2.7423133354409341E-2</v>
      </c>
      <c r="P128" s="110">
        <v>2.502011695249251E-2</v>
      </c>
      <c r="Q128" s="110">
        <v>0.5291627740859991</v>
      </c>
      <c r="R128" s="110">
        <v>0.99449339829077654</v>
      </c>
      <c r="S128" s="110">
        <v>0.33096877894568472</v>
      </c>
      <c r="T128" s="110">
        <v>0.25232693815470258</v>
      </c>
      <c r="U128" s="110">
        <v>0.28624929839696689</v>
      </c>
      <c r="V128" s="110">
        <v>0.34853997498501582</v>
      </c>
      <c r="W128" s="110">
        <v>1.0730431329266761</v>
      </c>
    </row>
    <row r="129" spans="1:23">
      <c r="A129" s="110" t="s">
        <v>616</v>
      </c>
      <c r="B129" s="110">
        <v>-3.13</v>
      </c>
      <c r="C129" s="110">
        <v>1.113</v>
      </c>
      <c r="D129" s="110">
        <v>44.629629999999999</v>
      </c>
      <c r="E129" s="110">
        <v>-9.1300000000000006E-2</v>
      </c>
      <c r="F129" s="110">
        <v>-7.3400004999999999E-3</v>
      </c>
      <c r="G129" s="110">
        <v>0.11783</v>
      </c>
      <c r="H129" s="110">
        <v>-4.2079999999999999E-2</v>
      </c>
      <c r="I129" s="110">
        <v>0</v>
      </c>
      <c r="J129" s="110">
        <v>1.4223882999999999</v>
      </c>
      <c r="K129" s="110">
        <v>36.417000000000002</v>
      </c>
      <c r="L129" s="110">
        <v>0.75291434862096751</v>
      </c>
      <c r="M129" s="110">
        <v>6.6845078798691643E-2</v>
      </c>
      <c r="N129" s="110">
        <v>0.27874930561235428</v>
      </c>
      <c r="O129" s="110">
        <v>2.66449421625609E-2</v>
      </c>
      <c r="P129" s="110">
        <v>3.0235444180669969E-2</v>
      </c>
      <c r="Q129" s="110">
        <v>0.55143380407883746</v>
      </c>
      <c r="R129" s="110">
        <v>0.99333557815128171</v>
      </c>
      <c r="S129" s="110">
        <v>0.27737442852283078</v>
      </c>
      <c r="T129" s="110">
        <v>0.25885560156435788</v>
      </c>
      <c r="U129" s="110">
        <v>0.26384579908894562</v>
      </c>
      <c r="V129" s="110">
        <v>0.34640093694343388</v>
      </c>
      <c r="W129" s="110">
        <v>1.044576395833549</v>
      </c>
    </row>
    <row r="130" spans="1:23">
      <c r="A130" s="110" t="s">
        <v>617</v>
      </c>
      <c r="B130" s="110">
        <v>1.24</v>
      </c>
      <c r="C130" s="110">
        <v>0.82499999999999996</v>
      </c>
      <c r="D130" s="110">
        <v>11.161616</v>
      </c>
      <c r="E130" s="110">
        <v>5.6090000000000001E-2</v>
      </c>
      <c r="F130" s="110">
        <v>1.7090000000000001E-2</v>
      </c>
      <c r="G130" s="110">
        <v>0.18462998999999999</v>
      </c>
      <c r="H130" s="110">
        <v>2.112E-2</v>
      </c>
      <c r="I130" s="110">
        <v>26.733871000000001</v>
      </c>
      <c r="J130" s="110">
        <v>1.9315931</v>
      </c>
      <c r="K130" s="110">
        <v>55.051000000000002</v>
      </c>
      <c r="L130" s="110">
        <v>0.79430638362404271</v>
      </c>
      <c r="M130" s="110">
        <v>9.2833779363663382E-2</v>
      </c>
      <c r="N130" s="110">
        <v>0.33341244214186411</v>
      </c>
      <c r="O130" s="110">
        <v>4.0376774235386631E-2</v>
      </c>
      <c r="P130" s="110">
        <v>4.3932208062920163E-2</v>
      </c>
      <c r="Q130" s="110">
        <v>0.53015048915165075</v>
      </c>
      <c r="R130" s="110">
        <v>0.99383512918769201</v>
      </c>
      <c r="S130" s="110">
        <v>0.30639427230621918</v>
      </c>
      <c r="T130" s="110">
        <v>0.25931779109723258</v>
      </c>
      <c r="U130" s="110">
        <v>0.27923686716796231</v>
      </c>
      <c r="V130" s="110">
        <v>0.34015723758458488</v>
      </c>
      <c r="W130" s="110">
        <v>1.0702511282456011</v>
      </c>
    </row>
    <row r="131" spans="1:23">
      <c r="A131" s="110" t="s">
        <v>618</v>
      </c>
      <c r="B131" s="110">
        <v>-1.27</v>
      </c>
      <c r="C131" s="110">
        <v>0.89700000000000002</v>
      </c>
      <c r="D131" s="110">
        <v>19.852941999999999</v>
      </c>
      <c r="E131" s="110">
        <v>-7.0690000000000003E-2</v>
      </c>
      <c r="F131" s="110">
        <v>6.1599999999999997E-3</v>
      </c>
      <c r="G131" s="110">
        <v>0.31341999999999998</v>
      </c>
      <c r="H131" s="110">
        <v>0.13661000000000001</v>
      </c>
      <c r="I131" s="110">
        <v>0</v>
      </c>
      <c r="J131" s="110">
        <v>1.3078860999999999</v>
      </c>
      <c r="K131" s="110">
        <v>16.248000000000001</v>
      </c>
      <c r="L131" s="110">
        <v>0.75870232501972845</v>
      </c>
      <c r="M131" s="110">
        <v>7.7906630984240249E-2</v>
      </c>
      <c r="N131" s="110">
        <v>0.43880266600667189</v>
      </c>
      <c r="O131" s="110">
        <v>1.178193255234183E-2</v>
      </c>
      <c r="P131" s="110">
        <v>2.715552506482858E-2</v>
      </c>
      <c r="Q131" s="110">
        <v>0.53567756429847135</v>
      </c>
      <c r="R131" s="110">
        <v>0.99474799547242343</v>
      </c>
      <c r="S131" s="110">
        <v>0.30585733470624271</v>
      </c>
      <c r="T131" s="110">
        <v>0.2523631196687583</v>
      </c>
      <c r="U131" s="110">
        <v>0.26742817222482168</v>
      </c>
      <c r="V131" s="110">
        <v>0.34665587825401067</v>
      </c>
      <c r="W131" s="110">
        <v>1.048954389445315</v>
      </c>
    </row>
    <row r="132" spans="1:23">
      <c r="A132" s="110" t="s">
        <v>619</v>
      </c>
      <c r="B132" s="110">
        <v>19.73</v>
      </c>
      <c r="C132" s="110">
        <v>0.91300000000000003</v>
      </c>
      <c r="D132" s="110">
        <v>15.233522000000001</v>
      </c>
      <c r="E132" s="110">
        <v>0.25988</v>
      </c>
      <c r="F132" s="110">
        <v>0.13204001000000001</v>
      </c>
      <c r="G132" s="110">
        <v>0.55284999999999995</v>
      </c>
      <c r="H132" s="110">
        <v>0.24364</v>
      </c>
      <c r="I132" s="110">
        <v>17.688798999999999</v>
      </c>
      <c r="J132" s="110">
        <v>4.5570282999999998</v>
      </c>
      <c r="K132" s="110">
        <v>92.694999999999993</v>
      </c>
      <c r="L132" s="110">
        <v>0.85153742245487707</v>
      </c>
      <c r="M132" s="110">
        <v>0.20279512340172459</v>
      </c>
      <c r="N132" s="110">
        <v>0.63473076089501723</v>
      </c>
      <c r="O132" s="110">
        <v>6.8117521608438647E-2</v>
      </c>
      <c r="P132" s="110">
        <v>0.1145520569381631</v>
      </c>
      <c r="Q132" s="110">
        <v>0.5327399364296368</v>
      </c>
      <c r="R132" s="110">
        <v>0.99559399147601513</v>
      </c>
      <c r="S132" s="110">
        <v>0.40116934527026998</v>
      </c>
      <c r="T132" s="110">
        <v>0.3064087714915455</v>
      </c>
      <c r="U132" s="110">
        <v>0.35594318731769942</v>
      </c>
      <c r="V132" s="110">
        <v>0.3647604979783256</v>
      </c>
      <c r="W132" s="110">
        <v>1.1063773016474561</v>
      </c>
    </row>
    <row r="133" spans="1:23">
      <c r="A133" s="110" t="s">
        <v>620</v>
      </c>
      <c r="B133" s="110">
        <v>5.56</v>
      </c>
      <c r="C133" s="110">
        <v>0.90400000000000003</v>
      </c>
      <c r="D133" s="110">
        <v>19.147583000000001</v>
      </c>
      <c r="E133" s="110">
        <v>0.21834000000000001</v>
      </c>
      <c r="F133" s="110">
        <v>8.6080000000000004E-2</v>
      </c>
      <c r="G133" s="110">
        <v>0.21375</v>
      </c>
      <c r="H133" s="110">
        <v>6.5049999999999997E-2</v>
      </c>
      <c r="I133" s="110">
        <v>27.068345999999998</v>
      </c>
      <c r="J133" s="110">
        <v>5.8498855000000001</v>
      </c>
      <c r="K133" s="110">
        <v>87.981999999999999</v>
      </c>
      <c r="L133" s="110">
        <v>0.83987160296897068</v>
      </c>
      <c r="M133" s="110">
        <v>0.11852512637526021</v>
      </c>
      <c r="N133" s="110">
        <v>0.35724165352903181</v>
      </c>
      <c r="O133" s="110">
        <v>6.4644401260728679E-2</v>
      </c>
      <c r="P133" s="110">
        <v>0.14932776958240199</v>
      </c>
      <c r="Q133" s="110">
        <v>0.5352290053330746</v>
      </c>
      <c r="R133" s="110">
        <v>0.99418236458372844</v>
      </c>
      <c r="S133" s="110">
        <v>0.32418907920843543</v>
      </c>
      <c r="T133" s="110">
        <v>0.31033827428779792</v>
      </c>
      <c r="U133" s="110">
        <v>0.30168471440942513</v>
      </c>
      <c r="V133" s="110">
        <v>0.33993510604250271</v>
      </c>
      <c r="W133" s="110">
        <v>1.098395478478305</v>
      </c>
    </row>
    <row r="134" spans="1:23">
      <c r="A134" s="110" t="s">
        <v>621</v>
      </c>
      <c r="B134" s="110">
        <v>7.64</v>
      </c>
      <c r="C134" s="110">
        <v>1.119</v>
      </c>
      <c r="D134" s="110">
        <v>19.763514000000001</v>
      </c>
      <c r="E134" s="110">
        <v>8.3540000000000003E-2</v>
      </c>
      <c r="F134" s="110">
        <v>5.2440000000000001E-2</v>
      </c>
      <c r="G134" s="110">
        <v>0.18759000000000001</v>
      </c>
      <c r="H134" s="110">
        <v>0.121300004</v>
      </c>
      <c r="I134" s="110">
        <v>30.628273</v>
      </c>
      <c r="J134" s="110">
        <v>3.409538</v>
      </c>
      <c r="K134" s="110">
        <v>91.179000000000002</v>
      </c>
      <c r="L134" s="110">
        <v>0.80201526048702121</v>
      </c>
      <c r="M134" s="110">
        <v>0.13089503419565859</v>
      </c>
      <c r="N134" s="110">
        <v>0.33583464955175613</v>
      </c>
      <c r="O134" s="110">
        <v>6.7000345617110782E-2</v>
      </c>
      <c r="P134" s="110">
        <v>8.3686472606922635E-2</v>
      </c>
      <c r="Q134" s="110">
        <v>0.53562069434833603</v>
      </c>
      <c r="R134" s="110">
        <v>0.99462698084632795</v>
      </c>
      <c r="S134" s="110">
        <v>0.32071212915058622</v>
      </c>
      <c r="T134" s="110">
        <v>0.28413995214358351</v>
      </c>
      <c r="U134" s="110">
        <v>0.30570195990580079</v>
      </c>
      <c r="V134" s="110">
        <v>0.34575239514735201</v>
      </c>
      <c r="W134" s="110">
        <v>1.075442870091267</v>
      </c>
    </row>
    <row r="135" spans="1:23">
      <c r="A135" s="110" t="s">
        <v>622</v>
      </c>
      <c r="B135" s="110">
        <v>7.68</v>
      </c>
      <c r="C135" s="110">
        <v>1.1200000000000001</v>
      </c>
      <c r="D135" s="110">
        <v>19.666374000000001</v>
      </c>
      <c r="E135" s="110">
        <v>8.7779999999999997E-2</v>
      </c>
      <c r="F135" s="110">
        <v>2.4549998E-2</v>
      </c>
      <c r="G135" s="110">
        <v>0.21681998999999999</v>
      </c>
      <c r="H135" s="110">
        <v>3.381E-2</v>
      </c>
      <c r="I135" s="110">
        <v>29.166668000000001</v>
      </c>
      <c r="J135" s="110">
        <v>2.5225794000000001</v>
      </c>
      <c r="K135" s="110">
        <v>186.12799999999999</v>
      </c>
      <c r="L135" s="110">
        <v>0.80320599410811522</v>
      </c>
      <c r="M135" s="110">
        <v>0.13113291703835861</v>
      </c>
      <c r="N135" s="110">
        <v>0.35975385873316768</v>
      </c>
      <c r="O135" s="110">
        <v>0.13697049284705229</v>
      </c>
      <c r="P135" s="110">
        <v>5.9828758544660861E-2</v>
      </c>
      <c r="Q135" s="110">
        <v>0.53555892010586004</v>
      </c>
      <c r="R135" s="110">
        <v>0.99393543460940159</v>
      </c>
      <c r="S135" s="110">
        <v>0.33849738633250442</v>
      </c>
      <c r="T135" s="110">
        <v>0.2739220529143947</v>
      </c>
      <c r="U135" s="110">
        <v>0.30596220479989772</v>
      </c>
      <c r="V135" s="110">
        <v>0.36657361595121091</v>
      </c>
      <c r="W135" s="110">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146</v>
      </c>
      <c r="B1" t="s">
        <v>147</v>
      </c>
      <c r="C1" t="s">
        <v>148</v>
      </c>
      <c r="D1" t="s">
        <v>149</v>
      </c>
      <c r="E1" t="s">
        <v>150</v>
      </c>
      <c r="F1" t="s">
        <v>151</v>
      </c>
      <c r="G1" t="s">
        <v>152</v>
      </c>
      <c r="H1" t="s">
        <v>153</v>
      </c>
      <c r="I1" t="s">
        <v>154</v>
      </c>
      <c r="J1" t="s">
        <v>155</v>
      </c>
      <c r="K1" t="s">
        <v>156</v>
      </c>
      <c r="L1" t="s">
        <v>157</v>
      </c>
      <c r="M1" t="s">
        <v>158</v>
      </c>
      <c r="N1" t="s">
        <v>159</v>
      </c>
      <c r="O1" t="s">
        <v>160</v>
      </c>
      <c r="P1" t="s">
        <v>161</v>
      </c>
      <c r="Q1" t="s">
        <v>162</v>
      </c>
      <c r="R1" t="s">
        <v>163</v>
      </c>
      <c r="S1" t="s">
        <v>164</v>
      </c>
      <c r="T1" t="s">
        <v>165</v>
      </c>
      <c r="U1" t="s">
        <v>166</v>
      </c>
      <c r="V1" t="s">
        <v>167</v>
      </c>
      <c r="W1" t="s">
        <v>168</v>
      </c>
    </row>
    <row r="2" spans="1:23">
      <c r="A2" t="s">
        <v>218</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219</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220</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221</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222</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223</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224</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225</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226</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227</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228</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229</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230</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231</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232</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233</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234</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235</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236</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237</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238</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239</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240</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241</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242</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243</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244</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245</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246</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247</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248</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249</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250</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251</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252</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253</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254</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255</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256</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257</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258</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259</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260</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261</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262</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263</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264</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265</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266</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267</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268</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269</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270</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271</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272</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273</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274</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275</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276</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277</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278</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279</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280</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281</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282</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283</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284</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285</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286</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287</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288</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289</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290</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291</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292</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293</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294</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295</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296</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297</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298</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299</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300</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301</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302</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303</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304</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305</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306</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307</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308</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309</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310</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311</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312</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313</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314</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315</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316</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317</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318</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319</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320</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321</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322</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323</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324</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325</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326</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327</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328</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329</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330</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331</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332</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333</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334</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335</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336</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337</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338</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339</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340</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341</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342</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343</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344</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345</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346</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347</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348</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349</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350</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351</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352</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353</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354</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355</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356</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357</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358</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359</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360</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361</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362</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363</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364</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365</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366</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367</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368</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369</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370</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371</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372</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373</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374</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375</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376</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377</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378</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379</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380</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381</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382</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383</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384</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385</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386</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387</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388</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389</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390</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391</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392</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393</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394</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395</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396</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397</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398</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399</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400</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401</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402</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403</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404</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405</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406</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407</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408</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409</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410</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411</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412</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413</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414</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415</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416</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417</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418</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419</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420</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421</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422</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423</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424</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425</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426</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427</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428</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429</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430</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431</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432</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433</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434</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435</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436</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437</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438</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439</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440</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441</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442</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443</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444</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445</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446</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447</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448</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449</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450</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451</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452</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453</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454</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455</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456</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457</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458</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459</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460</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461</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462</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463</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464</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465</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466</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467</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468</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469</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470</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471</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472</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473</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474</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475</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476</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477</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478</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479</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480</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481</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482</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483</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484</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485</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486</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487</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488</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134</v>
      </c>
      <c r="B1" t="s">
        <v>135</v>
      </c>
    </row>
    <row r="2" spans="1:2">
      <c r="A2" s="25" t="s">
        <v>136</v>
      </c>
      <c r="B2" t="s">
        <v>137</v>
      </c>
    </row>
    <row r="3" spans="1:2">
      <c r="A3" t="s">
        <v>138</v>
      </c>
      <c r="B3" t="s">
        <v>139</v>
      </c>
    </row>
    <row r="4" spans="1:2">
      <c r="A4" t="s">
        <v>140</v>
      </c>
      <c r="B4" t="s">
        <v>141</v>
      </c>
    </row>
    <row r="5" spans="1:2">
      <c r="A5" t="s">
        <v>142</v>
      </c>
      <c r="B5" t="s">
        <v>143</v>
      </c>
    </row>
    <row r="6" spans="1:2">
      <c r="A6" t="s">
        <v>144</v>
      </c>
      <c r="B6" t="s">
        <v>145</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38BEC-955B-4B8D-AC32-5248927521E2}">
  <sheetPr codeName="工作表474"/>
  <dimension ref="A1:F64"/>
  <sheetViews>
    <sheetView workbookViewId="0"/>
  </sheetViews>
  <sheetFormatPr defaultRowHeight="17"/>
  <sheetData>
    <row r="1" spans="1:6">
      <c r="A1" t="s">
        <v>725</v>
      </c>
      <c r="B1" t="s">
        <v>726</v>
      </c>
      <c r="C1" t="s">
        <v>727</v>
      </c>
      <c r="D1" t="s">
        <v>728</v>
      </c>
      <c r="E1" t="s">
        <v>729</v>
      </c>
      <c r="F1" t="s">
        <v>730</v>
      </c>
    </row>
    <row r="2" spans="1:6">
      <c r="A2" t="s">
        <v>699</v>
      </c>
      <c r="B2" s="103">
        <v>2480</v>
      </c>
      <c r="C2" s="103">
        <v>2510</v>
      </c>
      <c r="D2" s="103">
        <v>2445</v>
      </c>
      <c r="E2" s="103">
        <v>2500</v>
      </c>
      <c r="F2" s="102">
        <v>4520</v>
      </c>
    </row>
    <row r="3" spans="1:6">
      <c r="A3" t="s">
        <v>698</v>
      </c>
      <c r="B3" s="103">
        <v>2540</v>
      </c>
      <c r="C3" s="103">
        <v>2555</v>
      </c>
      <c r="D3" s="103">
        <v>2420</v>
      </c>
      <c r="E3" s="103">
        <v>2445</v>
      </c>
      <c r="F3" s="102">
        <v>2659</v>
      </c>
    </row>
    <row r="4" spans="1:6">
      <c r="A4" t="s">
        <v>697</v>
      </c>
      <c r="B4" s="103">
        <v>2460</v>
      </c>
      <c r="C4" s="103">
        <v>2575</v>
      </c>
      <c r="D4" s="103">
        <v>2435</v>
      </c>
      <c r="E4" s="103">
        <v>2560</v>
      </c>
      <c r="F4" s="102">
        <v>3109</v>
      </c>
    </row>
    <row r="5" spans="1:6">
      <c r="A5" t="s">
        <v>696</v>
      </c>
      <c r="B5" s="103">
        <v>2520</v>
      </c>
      <c r="C5" s="103">
        <v>2590</v>
      </c>
      <c r="D5" s="103">
        <v>2495</v>
      </c>
      <c r="E5" s="103">
        <v>2560</v>
      </c>
      <c r="F5" s="102">
        <v>2336</v>
      </c>
    </row>
    <row r="6" spans="1:6">
      <c r="A6" t="s">
        <v>695</v>
      </c>
      <c r="B6" s="103">
        <v>2575</v>
      </c>
      <c r="C6" s="103">
        <v>2585</v>
      </c>
      <c r="D6" s="103">
        <v>2440</v>
      </c>
      <c r="E6" s="103">
        <v>2510</v>
      </c>
      <c r="F6" s="102">
        <v>2519</v>
      </c>
    </row>
    <row r="7" spans="1:6">
      <c r="A7" t="s">
        <v>694</v>
      </c>
      <c r="B7" s="103">
        <v>2535</v>
      </c>
      <c r="C7" s="103">
        <v>2575</v>
      </c>
      <c r="D7" s="103">
        <v>2430</v>
      </c>
      <c r="E7" s="103">
        <v>2445</v>
      </c>
      <c r="F7" s="102">
        <v>2857</v>
      </c>
    </row>
    <row r="8" spans="1:6">
      <c r="A8" t="s">
        <v>693</v>
      </c>
      <c r="B8" s="103">
        <v>2490</v>
      </c>
      <c r="C8" s="103">
        <v>2530</v>
      </c>
      <c r="D8" s="103">
        <v>2390</v>
      </c>
      <c r="E8" s="103">
        <v>2430</v>
      </c>
      <c r="F8" s="102">
        <v>2841</v>
      </c>
    </row>
    <row r="9" spans="1:6">
      <c r="A9" t="s">
        <v>692</v>
      </c>
      <c r="B9" s="103">
        <v>2465</v>
      </c>
      <c r="C9" s="103">
        <v>2510</v>
      </c>
      <c r="D9" s="103">
        <v>2405</v>
      </c>
      <c r="E9" s="103">
        <v>2435</v>
      </c>
      <c r="F9" s="102">
        <v>1929</v>
      </c>
    </row>
    <row r="10" spans="1:6">
      <c r="A10" t="s">
        <v>691</v>
      </c>
      <c r="B10" s="103">
        <v>2475</v>
      </c>
      <c r="C10" s="103">
        <v>2490</v>
      </c>
      <c r="D10" s="103">
        <v>2280</v>
      </c>
      <c r="E10" s="103">
        <v>2330</v>
      </c>
      <c r="F10" s="102">
        <v>3454</v>
      </c>
    </row>
    <row r="11" spans="1:6">
      <c r="A11" t="s">
        <v>690</v>
      </c>
      <c r="B11" s="103">
        <v>2325</v>
      </c>
      <c r="C11" s="103">
        <v>2340</v>
      </c>
      <c r="D11" s="103">
        <v>2230</v>
      </c>
      <c r="E11" s="103">
        <v>2260</v>
      </c>
      <c r="F11" s="102">
        <v>3103</v>
      </c>
    </row>
    <row r="12" spans="1:6">
      <c r="A12" t="s">
        <v>689</v>
      </c>
      <c r="B12" s="103">
        <v>2240</v>
      </c>
      <c r="C12" s="103">
        <v>2295</v>
      </c>
      <c r="D12" s="103">
        <v>2190</v>
      </c>
      <c r="E12" s="103">
        <v>2200</v>
      </c>
      <c r="F12" s="102">
        <v>3294</v>
      </c>
    </row>
    <row r="13" spans="1:6">
      <c r="A13" t="s">
        <v>688</v>
      </c>
      <c r="B13" s="103">
        <v>2215</v>
      </c>
      <c r="C13" s="103">
        <v>2260</v>
      </c>
      <c r="D13" s="103">
        <v>2180</v>
      </c>
      <c r="E13" s="103">
        <v>2195</v>
      </c>
      <c r="F13" s="102">
        <v>2116</v>
      </c>
    </row>
    <row r="14" spans="1:6">
      <c r="A14" t="s">
        <v>687</v>
      </c>
      <c r="B14" s="103">
        <v>2230</v>
      </c>
      <c r="C14" s="103">
        <v>2280</v>
      </c>
      <c r="D14" s="103">
        <v>2155</v>
      </c>
      <c r="E14" s="103">
        <v>2175</v>
      </c>
      <c r="F14" s="102">
        <v>3678</v>
      </c>
    </row>
    <row r="15" spans="1:6">
      <c r="A15" t="s">
        <v>686</v>
      </c>
      <c r="B15" s="103">
        <v>2215</v>
      </c>
      <c r="C15" s="103">
        <v>2285</v>
      </c>
      <c r="D15" s="103">
        <v>2190</v>
      </c>
      <c r="E15" s="103">
        <v>2195</v>
      </c>
      <c r="F15" s="102">
        <v>2466</v>
      </c>
    </row>
    <row r="16" spans="1:6">
      <c r="A16" t="s">
        <v>685</v>
      </c>
      <c r="B16" s="103">
        <v>2245</v>
      </c>
      <c r="C16" s="103">
        <v>2265</v>
      </c>
      <c r="D16" s="103">
        <v>2195</v>
      </c>
      <c r="E16" s="103">
        <v>2225</v>
      </c>
      <c r="F16" s="102">
        <v>1901</v>
      </c>
    </row>
    <row r="17" spans="1:6">
      <c r="A17" t="s">
        <v>684</v>
      </c>
      <c r="B17" s="103">
        <v>2270</v>
      </c>
      <c r="C17" s="103">
        <v>2335</v>
      </c>
      <c r="D17" s="103">
        <v>2250</v>
      </c>
      <c r="E17" s="103">
        <v>2295</v>
      </c>
      <c r="F17" s="102">
        <v>2373</v>
      </c>
    </row>
    <row r="18" spans="1:6">
      <c r="A18" t="s">
        <v>683</v>
      </c>
      <c r="B18" s="103">
        <v>2340</v>
      </c>
      <c r="C18" s="103">
        <v>2340</v>
      </c>
      <c r="D18" s="103">
        <v>2265</v>
      </c>
      <c r="E18" s="103">
        <v>2265</v>
      </c>
      <c r="F18" s="102">
        <v>1160</v>
      </c>
    </row>
    <row r="19" spans="1:6">
      <c r="A19" t="s">
        <v>682</v>
      </c>
      <c r="B19" s="103">
        <v>2290</v>
      </c>
      <c r="C19" s="103">
        <v>2310</v>
      </c>
      <c r="D19" s="103">
        <v>2195</v>
      </c>
      <c r="E19" s="103">
        <v>2225</v>
      </c>
      <c r="F19" s="102">
        <v>1788</v>
      </c>
    </row>
    <row r="20" spans="1:6">
      <c r="A20" t="s">
        <v>681</v>
      </c>
      <c r="B20" s="103">
        <v>2230</v>
      </c>
      <c r="C20" s="103">
        <v>2260</v>
      </c>
      <c r="D20" s="103">
        <v>2165</v>
      </c>
      <c r="E20" s="103">
        <v>2185</v>
      </c>
      <c r="F20" s="102">
        <v>1889</v>
      </c>
    </row>
    <row r="21" spans="1:6">
      <c r="A21" t="s">
        <v>680</v>
      </c>
      <c r="B21" s="103">
        <v>2210</v>
      </c>
      <c r="C21" s="103">
        <v>2220</v>
      </c>
      <c r="D21" s="103">
        <v>2100</v>
      </c>
      <c r="E21" s="103">
        <v>2190</v>
      </c>
      <c r="F21" s="102">
        <v>2769</v>
      </c>
    </row>
    <row r="22" spans="1:6">
      <c r="A22" t="s">
        <v>679</v>
      </c>
      <c r="B22" s="103">
        <v>2210</v>
      </c>
      <c r="C22" s="103">
        <v>2310</v>
      </c>
      <c r="D22" s="103">
        <v>2195</v>
      </c>
      <c r="E22" s="103">
        <v>2270</v>
      </c>
      <c r="F22" s="102">
        <v>2600</v>
      </c>
    </row>
    <row r="23" spans="1:6">
      <c r="A23" t="s">
        <v>678</v>
      </c>
      <c r="B23" s="103">
        <v>2305</v>
      </c>
      <c r="C23" s="103">
        <v>2310</v>
      </c>
      <c r="D23" s="103">
        <v>2255</v>
      </c>
      <c r="E23" s="103">
        <v>2295</v>
      </c>
      <c r="F23" s="102">
        <v>1540</v>
      </c>
    </row>
    <row r="24" spans="1:6">
      <c r="A24" t="s">
        <v>677</v>
      </c>
      <c r="B24" s="103">
        <v>2320</v>
      </c>
      <c r="C24" s="103">
        <v>2330</v>
      </c>
      <c r="D24" s="103">
        <v>2220</v>
      </c>
      <c r="E24" s="103">
        <v>2240</v>
      </c>
      <c r="F24" s="102">
        <v>1911</v>
      </c>
    </row>
    <row r="25" spans="1:6">
      <c r="A25" t="s">
        <v>676</v>
      </c>
      <c r="B25" s="103">
        <v>2240</v>
      </c>
      <c r="C25" s="103">
        <v>2460</v>
      </c>
      <c r="D25" s="103">
        <v>2225</v>
      </c>
      <c r="E25" s="103">
        <v>2460</v>
      </c>
      <c r="F25" s="102">
        <v>3584</v>
      </c>
    </row>
    <row r="26" spans="1:6">
      <c r="A26" t="s">
        <v>675</v>
      </c>
      <c r="B26" s="103">
        <v>2520</v>
      </c>
      <c r="C26" s="103">
        <v>2540</v>
      </c>
      <c r="D26" s="103">
        <v>2430</v>
      </c>
      <c r="E26" s="103">
        <v>2475</v>
      </c>
      <c r="F26" s="102">
        <v>2765</v>
      </c>
    </row>
    <row r="27" spans="1:6">
      <c r="A27" t="s">
        <v>674</v>
      </c>
      <c r="B27" s="103">
        <v>2475</v>
      </c>
      <c r="C27" s="103">
        <v>2490</v>
      </c>
      <c r="D27" s="103">
        <v>2365</v>
      </c>
      <c r="E27" s="103">
        <v>2475</v>
      </c>
      <c r="F27" s="102">
        <v>2188</v>
      </c>
    </row>
    <row r="28" spans="1:6">
      <c r="A28" t="s">
        <v>673</v>
      </c>
      <c r="B28" s="103">
        <v>2450</v>
      </c>
      <c r="C28" s="103">
        <v>2495</v>
      </c>
      <c r="D28" s="103">
        <v>2350</v>
      </c>
      <c r="E28" s="103">
        <v>2355</v>
      </c>
      <c r="F28" s="102">
        <v>1990</v>
      </c>
    </row>
    <row r="29" spans="1:6">
      <c r="A29" t="s">
        <v>672</v>
      </c>
      <c r="B29" s="103">
        <v>2365</v>
      </c>
      <c r="C29" s="103">
        <v>2385</v>
      </c>
      <c r="D29" s="103">
        <v>2315</v>
      </c>
      <c r="E29" s="103">
        <v>2325</v>
      </c>
      <c r="F29" s="102">
        <v>1175</v>
      </c>
    </row>
    <row r="30" spans="1:6">
      <c r="A30" t="s">
        <v>671</v>
      </c>
      <c r="B30" s="103">
        <v>2355</v>
      </c>
      <c r="C30" s="103">
        <v>2430</v>
      </c>
      <c r="D30" s="103">
        <v>2355</v>
      </c>
      <c r="E30" s="103">
        <v>2405</v>
      </c>
      <c r="F30" s="102">
        <v>1722</v>
      </c>
    </row>
    <row r="31" spans="1:6">
      <c r="A31" t="s">
        <v>670</v>
      </c>
      <c r="B31" s="103">
        <v>2375</v>
      </c>
      <c r="C31" s="103">
        <v>2480</v>
      </c>
      <c r="D31" s="103">
        <v>2370</v>
      </c>
      <c r="E31" s="103">
        <v>2420</v>
      </c>
      <c r="F31" s="102">
        <v>2343</v>
      </c>
    </row>
    <row r="32" spans="1:6">
      <c r="A32" t="s">
        <v>669</v>
      </c>
      <c r="B32" s="103">
        <v>2380</v>
      </c>
      <c r="C32" s="103">
        <v>2385</v>
      </c>
      <c r="D32" s="103">
        <v>2290</v>
      </c>
      <c r="E32" s="103">
        <v>2305</v>
      </c>
      <c r="F32" s="102">
        <v>2284</v>
      </c>
    </row>
    <row r="33" spans="1:6">
      <c r="A33" t="s">
        <v>668</v>
      </c>
      <c r="B33" s="103">
        <v>2325</v>
      </c>
      <c r="C33" s="103">
        <v>2395</v>
      </c>
      <c r="D33" s="103">
        <v>2310</v>
      </c>
      <c r="E33" s="103">
        <v>2390</v>
      </c>
      <c r="F33" s="102">
        <v>1310</v>
      </c>
    </row>
    <row r="34" spans="1:6">
      <c r="A34" t="s">
        <v>667</v>
      </c>
      <c r="B34" s="103">
        <v>2360</v>
      </c>
      <c r="C34" s="103">
        <v>2500</v>
      </c>
      <c r="D34" s="103">
        <v>2355</v>
      </c>
      <c r="E34" s="103">
        <v>2500</v>
      </c>
      <c r="F34" s="102">
        <v>1883</v>
      </c>
    </row>
    <row r="35" spans="1:6">
      <c r="A35" t="s">
        <v>666</v>
      </c>
      <c r="B35" s="103">
        <v>2455</v>
      </c>
      <c r="C35" s="103">
        <v>2495</v>
      </c>
      <c r="D35" s="103">
        <v>2260</v>
      </c>
      <c r="E35" s="103">
        <v>2315</v>
      </c>
      <c r="F35" s="102">
        <v>2389</v>
      </c>
    </row>
    <row r="36" spans="1:6">
      <c r="A36" t="s">
        <v>665</v>
      </c>
      <c r="B36" s="103">
        <v>2235</v>
      </c>
      <c r="C36" s="103">
        <v>2245</v>
      </c>
      <c r="D36" s="103">
        <v>2090</v>
      </c>
      <c r="E36" s="103">
        <v>2160</v>
      </c>
      <c r="F36" s="102">
        <v>3588</v>
      </c>
    </row>
    <row r="37" spans="1:6">
      <c r="A37" t="s">
        <v>664</v>
      </c>
      <c r="B37" s="103">
        <v>2205</v>
      </c>
      <c r="C37" s="103">
        <v>2210</v>
      </c>
      <c r="D37" s="103">
        <v>2070</v>
      </c>
      <c r="E37" s="103">
        <v>2130</v>
      </c>
      <c r="F37" s="102">
        <v>2277</v>
      </c>
    </row>
    <row r="38" spans="1:6">
      <c r="A38" t="s">
        <v>663</v>
      </c>
      <c r="B38" s="103">
        <v>2190</v>
      </c>
      <c r="C38" s="103">
        <v>2305</v>
      </c>
      <c r="D38" s="103">
        <v>2175</v>
      </c>
      <c r="E38" s="103">
        <v>2290</v>
      </c>
      <c r="F38" s="102">
        <v>1978</v>
      </c>
    </row>
    <row r="39" spans="1:6">
      <c r="A39" t="s">
        <v>662</v>
      </c>
      <c r="B39" s="103">
        <v>2225</v>
      </c>
      <c r="C39" s="103">
        <v>2310</v>
      </c>
      <c r="D39" s="103">
        <v>2210</v>
      </c>
      <c r="E39" s="103">
        <v>2250</v>
      </c>
      <c r="F39" s="102">
        <v>1648</v>
      </c>
    </row>
    <row r="40" spans="1:6">
      <c r="A40" t="s">
        <v>661</v>
      </c>
      <c r="B40" s="103">
        <v>2345</v>
      </c>
      <c r="C40" s="103">
        <v>2410</v>
      </c>
      <c r="D40" s="103">
        <v>2305</v>
      </c>
      <c r="E40" s="103">
        <v>2325</v>
      </c>
      <c r="F40" s="102">
        <v>1690</v>
      </c>
    </row>
    <row r="41" spans="1:6">
      <c r="A41" t="s">
        <v>660</v>
      </c>
      <c r="B41" s="103">
        <v>2375</v>
      </c>
      <c r="C41" s="103">
        <v>2395</v>
      </c>
      <c r="D41" s="103">
        <v>2315</v>
      </c>
      <c r="E41" s="103">
        <v>2360</v>
      </c>
      <c r="F41" s="102">
        <v>1091</v>
      </c>
    </row>
    <row r="42" spans="1:6">
      <c r="A42" t="s">
        <v>659</v>
      </c>
      <c r="B42" s="103">
        <v>2360</v>
      </c>
      <c r="C42" s="103">
        <v>2410</v>
      </c>
      <c r="D42" s="103">
        <v>2355</v>
      </c>
      <c r="E42" s="103">
        <v>2360</v>
      </c>
      <c r="F42" s="102">
        <v>1274</v>
      </c>
    </row>
    <row r="43" spans="1:6">
      <c r="A43" t="s">
        <v>658</v>
      </c>
      <c r="B43" s="103">
        <v>2340</v>
      </c>
      <c r="C43" s="103">
        <v>2340</v>
      </c>
      <c r="D43" s="103">
        <v>2270</v>
      </c>
      <c r="E43" s="103">
        <v>2275</v>
      </c>
      <c r="F43" s="102">
        <v>1080</v>
      </c>
    </row>
    <row r="44" spans="1:6">
      <c r="A44" t="s">
        <v>657</v>
      </c>
      <c r="B44" s="103">
        <v>2320</v>
      </c>
      <c r="C44" s="103">
        <v>2335</v>
      </c>
      <c r="D44" s="103">
        <v>2225</v>
      </c>
      <c r="E44" s="103">
        <v>2225</v>
      </c>
      <c r="F44">
        <v>948</v>
      </c>
    </row>
    <row r="45" spans="1:6">
      <c r="A45" t="s">
        <v>656</v>
      </c>
      <c r="B45" s="103">
        <v>2275</v>
      </c>
      <c r="C45" s="103">
        <v>2330</v>
      </c>
      <c r="D45" s="103">
        <v>2255</v>
      </c>
      <c r="E45" s="103">
        <v>2285</v>
      </c>
      <c r="F45" s="102">
        <v>1421</v>
      </c>
    </row>
    <row r="46" spans="1:6">
      <c r="A46" t="s">
        <v>655</v>
      </c>
      <c r="B46" s="103">
        <v>2310</v>
      </c>
      <c r="C46" s="103">
        <v>2345</v>
      </c>
      <c r="D46" s="103">
        <v>2255</v>
      </c>
      <c r="E46" s="103">
        <v>2345</v>
      </c>
      <c r="F46" s="102">
        <v>1154</v>
      </c>
    </row>
    <row r="47" spans="1:6">
      <c r="A47" t="s">
        <v>654</v>
      </c>
      <c r="B47" s="103">
        <v>2410</v>
      </c>
      <c r="C47" s="103">
        <v>2550</v>
      </c>
      <c r="D47" s="103">
        <v>2360</v>
      </c>
      <c r="E47" s="103">
        <v>2395</v>
      </c>
      <c r="F47" s="102">
        <v>3203</v>
      </c>
    </row>
    <row r="48" spans="1:6">
      <c r="A48" t="s">
        <v>653</v>
      </c>
      <c r="B48" s="103">
        <v>2410</v>
      </c>
      <c r="C48" s="103">
        <v>2545</v>
      </c>
      <c r="D48" s="103">
        <v>2390</v>
      </c>
      <c r="E48" s="103">
        <v>2450</v>
      </c>
      <c r="F48" s="102">
        <v>3084</v>
      </c>
    </row>
    <row r="49" spans="1:6">
      <c r="A49" t="s">
        <v>652</v>
      </c>
      <c r="B49" s="103">
        <v>2470</v>
      </c>
      <c r="C49" s="103">
        <v>2505</v>
      </c>
      <c r="D49" s="103">
        <v>2380</v>
      </c>
      <c r="E49" s="103">
        <v>2405</v>
      </c>
      <c r="F49" s="102">
        <v>1964</v>
      </c>
    </row>
    <row r="50" spans="1:6">
      <c r="A50" t="s">
        <v>651</v>
      </c>
      <c r="B50" s="103">
        <v>2440</v>
      </c>
      <c r="C50" s="103">
        <v>2440</v>
      </c>
      <c r="D50" s="103">
        <v>2355</v>
      </c>
      <c r="E50" s="103">
        <v>2385</v>
      </c>
      <c r="F50" s="102">
        <v>1172</v>
      </c>
    </row>
    <row r="51" spans="1:6">
      <c r="A51" t="s">
        <v>650</v>
      </c>
      <c r="B51" s="103">
        <v>2395</v>
      </c>
      <c r="C51" s="103">
        <v>2480</v>
      </c>
      <c r="D51" s="103">
        <v>2395</v>
      </c>
      <c r="E51" s="103">
        <v>2470</v>
      </c>
      <c r="F51" s="102">
        <v>1316</v>
      </c>
    </row>
    <row r="52" spans="1:6">
      <c r="A52" t="s">
        <v>649</v>
      </c>
      <c r="B52" s="103">
        <v>2480</v>
      </c>
      <c r="C52" s="103">
        <v>2650</v>
      </c>
      <c r="D52" s="103">
        <v>2475</v>
      </c>
      <c r="E52" s="103">
        <v>2595</v>
      </c>
      <c r="F52" s="102">
        <v>3410</v>
      </c>
    </row>
    <row r="53" spans="1:6">
      <c r="A53" t="s">
        <v>648</v>
      </c>
      <c r="B53" s="103">
        <v>2635</v>
      </c>
      <c r="C53" s="103">
        <v>2715</v>
      </c>
      <c r="D53" s="103">
        <v>2610</v>
      </c>
      <c r="E53" s="103">
        <v>2665</v>
      </c>
      <c r="F53" s="102">
        <v>2529</v>
      </c>
    </row>
    <row r="54" spans="1:6">
      <c r="A54" t="s">
        <v>647</v>
      </c>
      <c r="B54" s="103">
        <v>2660</v>
      </c>
      <c r="C54" s="103">
        <v>2665</v>
      </c>
      <c r="D54" s="103">
        <v>2600</v>
      </c>
      <c r="E54" s="103">
        <v>2635</v>
      </c>
      <c r="F54" s="102">
        <v>1125</v>
      </c>
    </row>
    <row r="55" spans="1:6">
      <c r="A55" t="s">
        <v>646</v>
      </c>
      <c r="B55" s="103">
        <v>2655</v>
      </c>
      <c r="C55" s="103">
        <v>2655</v>
      </c>
      <c r="D55" s="103">
        <v>2545</v>
      </c>
      <c r="E55" s="103">
        <v>2595</v>
      </c>
      <c r="F55" s="102">
        <v>1354</v>
      </c>
    </row>
    <row r="56" spans="1:6">
      <c r="A56" t="s">
        <v>645</v>
      </c>
      <c r="B56" s="103">
        <v>2620</v>
      </c>
      <c r="C56" s="103">
        <v>2630</v>
      </c>
      <c r="D56" s="103">
        <v>2555</v>
      </c>
      <c r="E56" s="103">
        <v>2565</v>
      </c>
      <c r="F56">
        <v>907</v>
      </c>
    </row>
    <row r="57" spans="1:6">
      <c r="A57" t="s">
        <v>644</v>
      </c>
      <c r="B57" s="103">
        <v>2575</v>
      </c>
      <c r="C57" s="103">
        <v>2600</v>
      </c>
      <c r="D57" s="103">
        <v>2550</v>
      </c>
      <c r="E57" s="103">
        <v>2595</v>
      </c>
      <c r="F57">
        <v>650</v>
      </c>
    </row>
    <row r="58" spans="1:6">
      <c r="A58" t="s">
        <v>643</v>
      </c>
      <c r="B58" s="103">
        <v>2615</v>
      </c>
      <c r="C58" s="103">
        <v>2740</v>
      </c>
      <c r="D58" s="103">
        <v>2615</v>
      </c>
      <c r="E58" s="103">
        <v>2740</v>
      </c>
      <c r="F58" s="102">
        <v>1956</v>
      </c>
    </row>
    <row r="59" spans="1:6">
      <c r="A59" t="s">
        <v>642</v>
      </c>
      <c r="B59" s="103">
        <v>2700</v>
      </c>
      <c r="C59" s="103">
        <v>2865</v>
      </c>
      <c r="D59" s="103">
        <v>2700</v>
      </c>
      <c r="E59" s="103">
        <v>2740</v>
      </c>
      <c r="F59" s="102">
        <v>2173</v>
      </c>
    </row>
    <row r="60" spans="1:6">
      <c r="A60" t="s">
        <v>641</v>
      </c>
      <c r="B60" s="103">
        <v>2800</v>
      </c>
      <c r="C60" s="103">
        <v>2800</v>
      </c>
      <c r="D60" s="103">
        <v>2700</v>
      </c>
      <c r="E60" s="103">
        <v>2710</v>
      </c>
      <c r="F60" s="102">
        <v>1232</v>
      </c>
    </row>
    <row r="61" spans="1:6">
      <c r="A61" t="s">
        <v>640</v>
      </c>
      <c r="B61" s="103">
        <v>2735</v>
      </c>
      <c r="C61" s="103">
        <v>2795</v>
      </c>
      <c r="D61" s="103">
        <v>2685</v>
      </c>
      <c r="E61" s="103">
        <v>2685</v>
      </c>
      <c r="F61" s="102">
        <v>1198</v>
      </c>
    </row>
    <row r="62" spans="1:6">
      <c r="A62" t="s">
        <v>639</v>
      </c>
      <c r="B62" s="103">
        <v>2710</v>
      </c>
      <c r="C62" s="103">
        <v>2720</v>
      </c>
      <c r="D62" s="103">
        <v>2640</v>
      </c>
      <c r="E62" s="103">
        <v>2640</v>
      </c>
      <c r="F62">
        <v>882</v>
      </c>
    </row>
    <row r="63" spans="1:6">
      <c r="A63" t="s">
        <v>638</v>
      </c>
      <c r="B63" s="103">
        <v>2605</v>
      </c>
      <c r="C63" s="103">
        <v>2710</v>
      </c>
      <c r="D63" s="103">
        <v>2605</v>
      </c>
      <c r="E63" s="103">
        <v>2645</v>
      </c>
      <c r="F63" s="102">
        <v>1021</v>
      </c>
    </row>
    <row r="64" spans="1:6">
      <c r="A64" t="s">
        <v>637</v>
      </c>
      <c r="B64" s="103">
        <v>2620</v>
      </c>
      <c r="C64" s="103">
        <v>2645</v>
      </c>
      <c r="D64" s="103">
        <v>2470</v>
      </c>
      <c r="E64" s="103">
        <v>2470</v>
      </c>
      <c r="F64" s="102">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025E-8AAA-4EF1-B732-ECB84CF58DC8}">
  <sheetPr codeName="工作表475"/>
  <dimension ref="A1:F64"/>
  <sheetViews>
    <sheetView workbookViewId="0"/>
  </sheetViews>
  <sheetFormatPr defaultRowHeight="17"/>
  <sheetData>
    <row r="1" spans="1:6">
      <c r="A1" t="s">
        <v>725</v>
      </c>
      <c r="B1" t="s">
        <v>726</v>
      </c>
      <c r="C1" t="s">
        <v>727</v>
      </c>
      <c r="D1" t="s">
        <v>728</v>
      </c>
      <c r="E1" t="s">
        <v>729</v>
      </c>
      <c r="F1" t="s">
        <v>730</v>
      </c>
    </row>
    <row r="2" spans="1:6">
      <c r="A2" t="s">
        <v>699</v>
      </c>
      <c r="B2">
        <v>167.5</v>
      </c>
      <c r="C2">
        <v>168.5</v>
      </c>
      <c r="D2">
        <v>154.5</v>
      </c>
      <c r="E2">
        <v>163</v>
      </c>
      <c r="F2" s="102">
        <v>40497</v>
      </c>
    </row>
    <row r="3" spans="1:6">
      <c r="A3" t="s">
        <v>698</v>
      </c>
      <c r="B3">
        <v>166.5</v>
      </c>
      <c r="C3">
        <v>175.5</v>
      </c>
      <c r="D3">
        <v>165.5</v>
      </c>
      <c r="E3">
        <v>172</v>
      </c>
      <c r="F3" s="102">
        <v>25763</v>
      </c>
    </row>
    <row r="4" spans="1:6">
      <c r="A4" t="s">
        <v>697</v>
      </c>
      <c r="B4">
        <v>173</v>
      </c>
      <c r="C4">
        <v>173.5</v>
      </c>
      <c r="D4">
        <v>166.5</v>
      </c>
      <c r="E4">
        <v>169.5</v>
      </c>
      <c r="F4" s="102">
        <v>12532</v>
      </c>
    </row>
    <row r="5" spans="1:6">
      <c r="A5" t="s">
        <v>696</v>
      </c>
      <c r="B5">
        <v>168</v>
      </c>
      <c r="C5">
        <v>173.5</v>
      </c>
      <c r="D5">
        <v>165.5</v>
      </c>
      <c r="E5">
        <v>172</v>
      </c>
      <c r="F5" s="102">
        <v>9220</v>
      </c>
    </row>
    <row r="6" spans="1:6">
      <c r="A6" t="s">
        <v>695</v>
      </c>
      <c r="B6">
        <v>172</v>
      </c>
      <c r="C6">
        <v>174</v>
      </c>
      <c r="D6">
        <v>165.5</v>
      </c>
      <c r="E6">
        <v>165.5</v>
      </c>
      <c r="F6" s="102">
        <v>7560</v>
      </c>
    </row>
    <row r="7" spans="1:6">
      <c r="A7" t="s">
        <v>694</v>
      </c>
      <c r="B7">
        <v>166</v>
      </c>
      <c r="C7">
        <v>167.5</v>
      </c>
      <c r="D7">
        <v>159</v>
      </c>
      <c r="E7">
        <v>159.5</v>
      </c>
      <c r="F7" s="102">
        <v>8118</v>
      </c>
    </row>
    <row r="8" spans="1:6">
      <c r="A8" t="s">
        <v>693</v>
      </c>
      <c r="B8">
        <v>161</v>
      </c>
      <c r="C8">
        <v>164.5</v>
      </c>
      <c r="D8">
        <v>157.5</v>
      </c>
      <c r="E8">
        <v>158.5</v>
      </c>
      <c r="F8" s="102">
        <v>5795</v>
      </c>
    </row>
    <row r="9" spans="1:6">
      <c r="A9" t="s">
        <v>692</v>
      </c>
      <c r="B9">
        <v>158.5</v>
      </c>
      <c r="C9">
        <v>160.5</v>
      </c>
      <c r="D9">
        <v>153</v>
      </c>
      <c r="E9">
        <v>155.5</v>
      </c>
      <c r="F9" s="102">
        <v>9764</v>
      </c>
    </row>
    <row r="10" spans="1:6">
      <c r="A10" t="s">
        <v>691</v>
      </c>
      <c r="B10">
        <v>157</v>
      </c>
      <c r="C10">
        <v>157</v>
      </c>
      <c r="D10">
        <v>148</v>
      </c>
      <c r="E10">
        <v>149.5</v>
      </c>
      <c r="F10" s="102">
        <v>13180</v>
      </c>
    </row>
    <row r="11" spans="1:6">
      <c r="A11" t="s">
        <v>690</v>
      </c>
      <c r="B11">
        <v>150.5</v>
      </c>
      <c r="C11">
        <v>151</v>
      </c>
      <c r="D11">
        <v>144</v>
      </c>
      <c r="E11">
        <v>144.5</v>
      </c>
      <c r="F11" s="102">
        <v>8947</v>
      </c>
    </row>
    <row r="12" spans="1:6">
      <c r="A12" t="s">
        <v>689</v>
      </c>
      <c r="B12">
        <v>145</v>
      </c>
      <c r="C12">
        <v>156</v>
      </c>
      <c r="D12">
        <v>144.5</v>
      </c>
      <c r="E12">
        <v>155</v>
      </c>
      <c r="F12" s="102">
        <v>17523</v>
      </c>
    </row>
    <row r="13" spans="1:6">
      <c r="A13" t="s">
        <v>688</v>
      </c>
      <c r="B13">
        <v>155.5</v>
      </c>
      <c r="C13">
        <v>160</v>
      </c>
      <c r="D13">
        <v>154.5</v>
      </c>
      <c r="E13">
        <v>160</v>
      </c>
      <c r="F13" s="102">
        <v>15285</v>
      </c>
    </row>
    <row r="14" spans="1:6">
      <c r="A14" t="s">
        <v>687</v>
      </c>
      <c r="B14">
        <v>164</v>
      </c>
      <c r="C14">
        <v>166.5</v>
      </c>
      <c r="D14">
        <v>161</v>
      </c>
      <c r="E14">
        <v>166</v>
      </c>
      <c r="F14" s="102">
        <v>19108</v>
      </c>
    </row>
    <row r="15" spans="1:6">
      <c r="A15" t="s">
        <v>686</v>
      </c>
      <c r="B15">
        <v>166</v>
      </c>
      <c r="C15">
        <v>167.5</v>
      </c>
      <c r="D15">
        <v>157</v>
      </c>
      <c r="E15">
        <v>158.5</v>
      </c>
      <c r="F15" s="102">
        <v>17209</v>
      </c>
    </row>
    <row r="16" spans="1:6">
      <c r="A16" t="s">
        <v>685</v>
      </c>
      <c r="B16">
        <v>161</v>
      </c>
      <c r="C16">
        <v>163.5</v>
      </c>
      <c r="D16">
        <v>158.5</v>
      </c>
      <c r="E16">
        <v>161.5</v>
      </c>
      <c r="F16" s="102">
        <v>9400</v>
      </c>
    </row>
    <row r="17" spans="1:6">
      <c r="A17" t="s">
        <v>684</v>
      </c>
      <c r="B17">
        <v>163.5</v>
      </c>
      <c r="C17">
        <v>163.5</v>
      </c>
      <c r="D17">
        <v>158</v>
      </c>
      <c r="E17">
        <v>159</v>
      </c>
      <c r="F17" s="102">
        <v>9487</v>
      </c>
    </row>
    <row r="18" spans="1:6">
      <c r="A18" t="s">
        <v>683</v>
      </c>
      <c r="B18">
        <v>160</v>
      </c>
      <c r="C18">
        <v>162.5</v>
      </c>
      <c r="D18">
        <v>159</v>
      </c>
      <c r="E18">
        <v>160</v>
      </c>
      <c r="F18" s="102">
        <v>3207</v>
      </c>
    </row>
    <row r="19" spans="1:6">
      <c r="A19" t="s">
        <v>682</v>
      </c>
      <c r="B19">
        <v>162</v>
      </c>
      <c r="C19">
        <v>164.5</v>
      </c>
      <c r="D19">
        <v>154</v>
      </c>
      <c r="E19">
        <v>156</v>
      </c>
      <c r="F19" s="102">
        <v>8789</v>
      </c>
    </row>
    <row r="20" spans="1:6">
      <c r="A20" t="s">
        <v>681</v>
      </c>
      <c r="B20">
        <v>155</v>
      </c>
      <c r="C20">
        <v>155.5</v>
      </c>
      <c r="D20">
        <v>150</v>
      </c>
      <c r="E20">
        <v>150</v>
      </c>
      <c r="F20" s="102">
        <v>9323</v>
      </c>
    </row>
    <row r="21" spans="1:6">
      <c r="A21" t="s">
        <v>680</v>
      </c>
      <c r="B21">
        <v>152</v>
      </c>
      <c r="C21">
        <v>153.5</v>
      </c>
      <c r="D21">
        <v>149.5</v>
      </c>
      <c r="E21">
        <v>150</v>
      </c>
      <c r="F21" s="102">
        <v>7947</v>
      </c>
    </row>
    <row r="22" spans="1:6">
      <c r="A22" t="s">
        <v>679</v>
      </c>
      <c r="B22">
        <v>150</v>
      </c>
      <c r="C22">
        <v>151.5</v>
      </c>
      <c r="D22">
        <v>146.5</v>
      </c>
      <c r="E22">
        <v>147.5</v>
      </c>
      <c r="F22" s="102">
        <v>8701</v>
      </c>
    </row>
    <row r="23" spans="1:6">
      <c r="A23" t="s">
        <v>678</v>
      </c>
      <c r="B23">
        <v>147.5</v>
      </c>
      <c r="C23">
        <v>148</v>
      </c>
      <c r="D23">
        <v>141.5</v>
      </c>
      <c r="E23">
        <v>141.5</v>
      </c>
      <c r="F23" s="102">
        <v>14294</v>
      </c>
    </row>
    <row r="24" spans="1:6">
      <c r="A24" t="s">
        <v>677</v>
      </c>
      <c r="B24">
        <v>142.5</v>
      </c>
      <c r="C24">
        <v>144.5</v>
      </c>
      <c r="D24">
        <v>141</v>
      </c>
      <c r="E24">
        <v>142</v>
      </c>
      <c r="F24" s="102">
        <v>9424</v>
      </c>
    </row>
    <row r="25" spans="1:6">
      <c r="A25" t="s">
        <v>676</v>
      </c>
      <c r="B25">
        <v>145</v>
      </c>
      <c r="C25">
        <v>150</v>
      </c>
      <c r="D25">
        <v>140.5</v>
      </c>
      <c r="E25">
        <v>140.5</v>
      </c>
      <c r="F25" s="102">
        <v>17153</v>
      </c>
    </row>
    <row r="26" spans="1:6">
      <c r="A26" t="s">
        <v>675</v>
      </c>
      <c r="B26">
        <v>143</v>
      </c>
      <c r="C26">
        <v>144</v>
      </c>
      <c r="D26">
        <v>138</v>
      </c>
      <c r="E26">
        <v>138.5</v>
      </c>
      <c r="F26" s="102">
        <v>15710</v>
      </c>
    </row>
    <row r="27" spans="1:6">
      <c r="A27" t="s">
        <v>674</v>
      </c>
      <c r="B27">
        <v>139</v>
      </c>
      <c r="C27">
        <v>139</v>
      </c>
      <c r="D27">
        <v>135</v>
      </c>
      <c r="E27">
        <v>135.5</v>
      </c>
      <c r="F27" s="102">
        <v>11923</v>
      </c>
    </row>
    <row r="28" spans="1:6">
      <c r="A28" t="s">
        <v>673</v>
      </c>
      <c r="B28">
        <v>149</v>
      </c>
      <c r="C28">
        <v>149</v>
      </c>
      <c r="D28">
        <v>147.5</v>
      </c>
      <c r="E28">
        <v>149</v>
      </c>
      <c r="F28" s="102">
        <v>10804</v>
      </c>
    </row>
    <row r="29" spans="1:6">
      <c r="A29" t="s">
        <v>672</v>
      </c>
      <c r="B29">
        <v>158.5</v>
      </c>
      <c r="C29">
        <v>162.5</v>
      </c>
      <c r="D29">
        <v>149</v>
      </c>
      <c r="E29">
        <v>158</v>
      </c>
      <c r="F29" s="102">
        <v>71030</v>
      </c>
    </row>
    <row r="30" spans="1:6">
      <c r="A30" t="s">
        <v>671</v>
      </c>
      <c r="B30">
        <v>157</v>
      </c>
      <c r="C30">
        <v>167</v>
      </c>
      <c r="D30">
        <v>155</v>
      </c>
      <c r="E30">
        <v>165.5</v>
      </c>
      <c r="F30" s="102">
        <v>34287</v>
      </c>
    </row>
    <row r="31" spans="1:6">
      <c r="A31" t="s">
        <v>670</v>
      </c>
      <c r="B31">
        <v>163</v>
      </c>
      <c r="C31">
        <v>164.5</v>
      </c>
      <c r="D31">
        <v>158</v>
      </c>
      <c r="E31">
        <v>159</v>
      </c>
      <c r="F31" s="102">
        <v>16189</v>
      </c>
    </row>
    <row r="32" spans="1:6">
      <c r="A32" t="s">
        <v>669</v>
      </c>
      <c r="B32">
        <v>156.5</v>
      </c>
      <c r="C32">
        <v>156.5</v>
      </c>
      <c r="D32">
        <v>149.5</v>
      </c>
      <c r="E32">
        <v>151</v>
      </c>
      <c r="F32" s="102">
        <v>14352</v>
      </c>
    </row>
    <row r="33" spans="1:6">
      <c r="A33" t="s">
        <v>668</v>
      </c>
      <c r="B33">
        <v>154.5</v>
      </c>
      <c r="C33">
        <v>164</v>
      </c>
      <c r="D33">
        <v>154</v>
      </c>
      <c r="E33">
        <v>162</v>
      </c>
      <c r="F33" s="102">
        <v>15130</v>
      </c>
    </row>
    <row r="34" spans="1:6">
      <c r="A34" t="s">
        <v>667</v>
      </c>
      <c r="B34">
        <v>161</v>
      </c>
      <c r="C34">
        <v>166.5</v>
      </c>
      <c r="D34">
        <v>159.5</v>
      </c>
      <c r="E34">
        <v>161</v>
      </c>
      <c r="F34" s="102">
        <v>16265</v>
      </c>
    </row>
    <row r="35" spans="1:6">
      <c r="A35" t="s">
        <v>666</v>
      </c>
      <c r="B35">
        <v>155</v>
      </c>
      <c r="C35">
        <v>155</v>
      </c>
      <c r="D35">
        <v>145</v>
      </c>
      <c r="E35">
        <v>152</v>
      </c>
      <c r="F35" s="102">
        <v>24393</v>
      </c>
    </row>
    <row r="36" spans="1:6">
      <c r="A36" t="s">
        <v>665</v>
      </c>
      <c r="B36">
        <v>150.5</v>
      </c>
      <c r="C36">
        <v>153.5</v>
      </c>
      <c r="D36">
        <v>144.5</v>
      </c>
      <c r="E36">
        <v>145</v>
      </c>
      <c r="F36" s="102">
        <v>10953</v>
      </c>
    </row>
    <row r="37" spans="1:6">
      <c r="A37" t="s">
        <v>664</v>
      </c>
      <c r="B37">
        <v>149</v>
      </c>
      <c r="C37">
        <v>150.5</v>
      </c>
      <c r="D37">
        <v>145</v>
      </c>
      <c r="E37">
        <v>147</v>
      </c>
      <c r="F37" s="102">
        <v>7567</v>
      </c>
    </row>
    <row r="38" spans="1:6">
      <c r="A38" t="s">
        <v>663</v>
      </c>
      <c r="B38">
        <v>149</v>
      </c>
      <c r="C38">
        <v>151</v>
      </c>
      <c r="D38">
        <v>147.5</v>
      </c>
      <c r="E38">
        <v>150.5</v>
      </c>
      <c r="F38" s="102">
        <v>7374</v>
      </c>
    </row>
    <row r="39" spans="1:6">
      <c r="A39" t="s">
        <v>662</v>
      </c>
      <c r="B39">
        <v>148</v>
      </c>
      <c r="C39">
        <v>148</v>
      </c>
      <c r="D39">
        <v>144.5</v>
      </c>
      <c r="E39">
        <v>145.5</v>
      </c>
      <c r="F39" s="102">
        <v>5041</v>
      </c>
    </row>
    <row r="40" spans="1:6">
      <c r="A40" t="s">
        <v>661</v>
      </c>
      <c r="B40">
        <v>147</v>
      </c>
      <c r="C40">
        <v>147</v>
      </c>
      <c r="D40">
        <v>142</v>
      </c>
      <c r="E40">
        <v>142.5</v>
      </c>
      <c r="F40" s="102">
        <v>8237</v>
      </c>
    </row>
    <row r="41" spans="1:6">
      <c r="A41" t="s">
        <v>660</v>
      </c>
      <c r="B41">
        <v>144</v>
      </c>
      <c r="C41">
        <v>148</v>
      </c>
      <c r="D41">
        <v>142.5</v>
      </c>
      <c r="E41">
        <v>144</v>
      </c>
      <c r="F41" s="102">
        <v>6209</v>
      </c>
    </row>
    <row r="42" spans="1:6">
      <c r="A42" t="s">
        <v>659</v>
      </c>
      <c r="B42">
        <v>145</v>
      </c>
      <c r="C42">
        <v>153</v>
      </c>
      <c r="D42">
        <v>142.5</v>
      </c>
      <c r="E42">
        <v>150</v>
      </c>
      <c r="F42" s="102">
        <v>9429</v>
      </c>
    </row>
    <row r="43" spans="1:6">
      <c r="A43" t="s">
        <v>658</v>
      </c>
      <c r="B43">
        <v>148.5</v>
      </c>
      <c r="C43">
        <v>153</v>
      </c>
      <c r="D43">
        <v>148</v>
      </c>
      <c r="E43">
        <v>152.5</v>
      </c>
      <c r="F43" s="102">
        <v>6346</v>
      </c>
    </row>
    <row r="44" spans="1:6">
      <c r="A44" t="s">
        <v>657</v>
      </c>
      <c r="B44">
        <v>153.5</v>
      </c>
      <c r="C44">
        <v>156.5</v>
      </c>
      <c r="D44">
        <v>149.5</v>
      </c>
      <c r="E44">
        <v>150</v>
      </c>
      <c r="F44" s="102">
        <v>6290</v>
      </c>
    </row>
    <row r="45" spans="1:6">
      <c r="A45" t="s">
        <v>656</v>
      </c>
      <c r="B45">
        <v>152.5</v>
      </c>
      <c r="C45">
        <v>154.5</v>
      </c>
      <c r="D45">
        <v>148.5</v>
      </c>
      <c r="E45">
        <v>151</v>
      </c>
      <c r="F45" s="102">
        <v>5959</v>
      </c>
    </row>
    <row r="46" spans="1:6">
      <c r="A46" t="s">
        <v>655</v>
      </c>
      <c r="B46">
        <v>151.5</v>
      </c>
      <c r="C46">
        <v>152.5</v>
      </c>
      <c r="D46">
        <v>147</v>
      </c>
      <c r="E46">
        <v>150.5</v>
      </c>
      <c r="F46" s="102">
        <v>6623</v>
      </c>
    </row>
    <row r="47" spans="1:6">
      <c r="A47" t="s">
        <v>654</v>
      </c>
      <c r="B47">
        <v>135.5</v>
      </c>
      <c r="C47">
        <v>138</v>
      </c>
      <c r="D47">
        <v>135.5</v>
      </c>
      <c r="E47">
        <v>135.5</v>
      </c>
      <c r="F47" s="102">
        <v>26605</v>
      </c>
    </row>
    <row r="48" spans="1:6">
      <c r="A48" t="s">
        <v>653</v>
      </c>
      <c r="B48">
        <v>134</v>
      </c>
      <c r="C48">
        <v>134</v>
      </c>
      <c r="D48">
        <v>122</v>
      </c>
      <c r="E48">
        <v>122.5</v>
      </c>
      <c r="F48" s="102">
        <v>37653</v>
      </c>
    </row>
    <row r="49" spans="1:6">
      <c r="A49" t="s">
        <v>652</v>
      </c>
      <c r="B49">
        <v>124.5</v>
      </c>
      <c r="C49">
        <v>125.5</v>
      </c>
      <c r="D49">
        <v>120</v>
      </c>
      <c r="E49">
        <v>121.5</v>
      </c>
      <c r="F49" s="102">
        <v>24133</v>
      </c>
    </row>
    <row r="50" spans="1:6">
      <c r="A50" t="s">
        <v>651</v>
      </c>
      <c r="B50">
        <v>122</v>
      </c>
      <c r="C50">
        <v>125.5</v>
      </c>
      <c r="D50">
        <v>120.5</v>
      </c>
      <c r="E50">
        <v>121.5</v>
      </c>
      <c r="F50" s="102">
        <v>13791</v>
      </c>
    </row>
    <row r="51" spans="1:6">
      <c r="A51" t="s">
        <v>650</v>
      </c>
      <c r="B51">
        <v>122</v>
      </c>
      <c r="C51">
        <v>125</v>
      </c>
      <c r="D51">
        <v>122</v>
      </c>
      <c r="E51">
        <v>123.5</v>
      </c>
      <c r="F51" s="102">
        <v>8985</v>
      </c>
    </row>
    <row r="52" spans="1:6">
      <c r="A52" t="s">
        <v>649</v>
      </c>
      <c r="B52">
        <v>124.5</v>
      </c>
      <c r="C52">
        <v>127</v>
      </c>
      <c r="D52">
        <v>124</v>
      </c>
      <c r="E52">
        <v>124.5</v>
      </c>
      <c r="F52" s="102">
        <v>9003</v>
      </c>
    </row>
    <row r="53" spans="1:6">
      <c r="A53" t="s">
        <v>648</v>
      </c>
      <c r="B53">
        <v>126</v>
      </c>
      <c r="C53">
        <v>126.5</v>
      </c>
      <c r="D53">
        <v>122.5</v>
      </c>
      <c r="E53">
        <v>123</v>
      </c>
      <c r="F53" s="102">
        <v>6040</v>
      </c>
    </row>
    <row r="54" spans="1:6">
      <c r="A54" t="s">
        <v>647</v>
      </c>
      <c r="B54">
        <v>123.5</v>
      </c>
      <c r="C54">
        <v>124.5</v>
      </c>
      <c r="D54">
        <v>122</v>
      </c>
      <c r="E54">
        <v>122.5</v>
      </c>
      <c r="F54" s="102">
        <v>4443</v>
      </c>
    </row>
    <row r="55" spans="1:6">
      <c r="A55" t="s">
        <v>646</v>
      </c>
      <c r="B55">
        <v>122.5</v>
      </c>
      <c r="C55">
        <v>123.5</v>
      </c>
      <c r="D55">
        <v>121.5</v>
      </c>
      <c r="E55">
        <v>121.5</v>
      </c>
      <c r="F55" s="102">
        <v>4333</v>
      </c>
    </row>
    <row r="56" spans="1:6">
      <c r="A56" t="s">
        <v>645</v>
      </c>
      <c r="B56">
        <v>121.5</v>
      </c>
      <c r="C56">
        <v>122.5</v>
      </c>
      <c r="D56">
        <v>119</v>
      </c>
      <c r="E56">
        <v>120</v>
      </c>
      <c r="F56" s="102">
        <v>7558</v>
      </c>
    </row>
    <row r="57" spans="1:6">
      <c r="A57" t="s">
        <v>644</v>
      </c>
      <c r="B57">
        <v>121</v>
      </c>
      <c r="C57">
        <v>121</v>
      </c>
      <c r="D57">
        <v>117</v>
      </c>
      <c r="E57">
        <v>118</v>
      </c>
      <c r="F57" s="102">
        <v>10824</v>
      </c>
    </row>
    <row r="58" spans="1:6">
      <c r="A58" t="s">
        <v>643</v>
      </c>
      <c r="B58">
        <v>117.5</v>
      </c>
      <c r="C58">
        <v>118</v>
      </c>
      <c r="D58">
        <v>116</v>
      </c>
      <c r="E58">
        <v>117.5</v>
      </c>
      <c r="F58" s="102">
        <v>5036</v>
      </c>
    </row>
    <row r="59" spans="1:6">
      <c r="A59" t="s">
        <v>642</v>
      </c>
      <c r="B59">
        <v>117</v>
      </c>
      <c r="C59">
        <v>118.5</v>
      </c>
      <c r="D59">
        <v>115</v>
      </c>
      <c r="E59">
        <v>118</v>
      </c>
      <c r="F59" s="102">
        <v>3762</v>
      </c>
    </row>
    <row r="60" spans="1:6">
      <c r="A60" t="s">
        <v>641</v>
      </c>
      <c r="B60">
        <v>119</v>
      </c>
      <c r="C60">
        <v>119.5</v>
      </c>
      <c r="D60">
        <v>116.5</v>
      </c>
      <c r="E60">
        <v>118.5</v>
      </c>
      <c r="F60" s="102">
        <v>4053</v>
      </c>
    </row>
    <row r="61" spans="1:6">
      <c r="A61" t="s">
        <v>640</v>
      </c>
      <c r="B61">
        <v>119.5</v>
      </c>
      <c r="C61">
        <v>122.5</v>
      </c>
      <c r="D61">
        <v>119</v>
      </c>
      <c r="E61">
        <v>121.5</v>
      </c>
      <c r="F61" s="102">
        <v>6702</v>
      </c>
    </row>
    <row r="62" spans="1:6">
      <c r="A62" t="s">
        <v>639</v>
      </c>
      <c r="B62">
        <v>123</v>
      </c>
      <c r="C62">
        <v>123.5</v>
      </c>
      <c r="D62">
        <v>119.5</v>
      </c>
      <c r="E62">
        <v>120</v>
      </c>
      <c r="F62" s="102">
        <v>5093</v>
      </c>
    </row>
    <row r="63" spans="1:6">
      <c r="A63" t="s">
        <v>638</v>
      </c>
      <c r="B63">
        <v>119.5</v>
      </c>
      <c r="C63">
        <v>120</v>
      </c>
      <c r="D63">
        <v>116</v>
      </c>
      <c r="E63">
        <v>116</v>
      </c>
      <c r="F63" s="102">
        <v>7509</v>
      </c>
    </row>
    <row r="64" spans="1:6">
      <c r="A64" t="s">
        <v>637</v>
      </c>
      <c r="B64">
        <v>117.5</v>
      </c>
      <c r="C64">
        <v>118</v>
      </c>
      <c r="D64">
        <v>115.5</v>
      </c>
      <c r="E64">
        <v>115.5</v>
      </c>
      <c r="F64" s="102">
        <v>8194</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1F210-CB65-42CB-9990-E92085CA124E}">
  <sheetPr codeName="工作表476"/>
  <dimension ref="A1:F64"/>
  <sheetViews>
    <sheetView workbookViewId="0"/>
  </sheetViews>
  <sheetFormatPr defaultRowHeight="17"/>
  <sheetData>
    <row r="1" spans="1:6">
      <c r="A1" t="s">
        <v>725</v>
      </c>
      <c r="B1" t="s">
        <v>726</v>
      </c>
      <c r="C1" t="s">
        <v>727</v>
      </c>
      <c r="D1" t="s">
        <v>728</v>
      </c>
      <c r="E1" t="s">
        <v>729</v>
      </c>
      <c r="F1" t="s">
        <v>730</v>
      </c>
    </row>
    <row r="2" spans="1:6">
      <c r="A2" t="s">
        <v>699</v>
      </c>
      <c r="B2">
        <v>457</v>
      </c>
      <c r="C2">
        <v>466</v>
      </c>
      <c r="D2">
        <v>456</v>
      </c>
      <c r="E2">
        <v>457</v>
      </c>
      <c r="F2" s="102">
        <v>2473</v>
      </c>
    </row>
    <row r="3" spans="1:6">
      <c r="A3" t="s">
        <v>698</v>
      </c>
      <c r="B3">
        <v>460.5</v>
      </c>
      <c r="C3">
        <v>467</v>
      </c>
      <c r="D3">
        <v>457</v>
      </c>
      <c r="E3">
        <v>457</v>
      </c>
      <c r="F3" s="102">
        <v>2728</v>
      </c>
    </row>
    <row r="4" spans="1:6">
      <c r="A4" t="s">
        <v>697</v>
      </c>
      <c r="B4">
        <v>458</v>
      </c>
      <c r="C4">
        <v>470</v>
      </c>
      <c r="D4">
        <v>458</v>
      </c>
      <c r="E4">
        <v>466</v>
      </c>
      <c r="F4" s="102">
        <v>3456</v>
      </c>
    </row>
    <row r="5" spans="1:6">
      <c r="A5" t="s">
        <v>696</v>
      </c>
      <c r="B5">
        <v>465</v>
      </c>
      <c r="C5">
        <v>471.5</v>
      </c>
      <c r="D5">
        <v>462.5</v>
      </c>
      <c r="E5">
        <v>471</v>
      </c>
      <c r="F5" s="102">
        <v>2342</v>
      </c>
    </row>
    <row r="6" spans="1:6">
      <c r="A6" t="s">
        <v>695</v>
      </c>
      <c r="B6">
        <v>470</v>
      </c>
      <c r="C6">
        <v>471</v>
      </c>
      <c r="D6">
        <v>461</v>
      </c>
      <c r="E6">
        <v>462</v>
      </c>
      <c r="F6" s="102">
        <v>2193</v>
      </c>
    </row>
    <row r="7" spans="1:6">
      <c r="A7" t="s">
        <v>694</v>
      </c>
      <c r="B7">
        <v>461.5</v>
      </c>
      <c r="C7">
        <v>461.5</v>
      </c>
      <c r="D7">
        <v>451</v>
      </c>
      <c r="E7">
        <v>452.5</v>
      </c>
      <c r="F7" s="102">
        <v>2842</v>
      </c>
    </row>
    <row r="8" spans="1:6">
      <c r="A8" t="s">
        <v>693</v>
      </c>
      <c r="B8">
        <v>453</v>
      </c>
      <c r="C8">
        <v>457</v>
      </c>
      <c r="D8">
        <v>439.5</v>
      </c>
      <c r="E8">
        <v>444</v>
      </c>
      <c r="F8" s="102">
        <v>4202</v>
      </c>
    </row>
    <row r="9" spans="1:6">
      <c r="A9" t="s">
        <v>692</v>
      </c>
      <c r="B9">
        <v>442.5</v>
      </c>
      <c r="C9">
        <v>446</v>
      </c>
      <c r="D9">
        <v>437</v>
      </c>
      <c r="E9">
        <v>441</v>
      </c>
      <c r="F9" s="102">
        <v>3301</v>
      </c>
    </row>
    <row r="10" spans="1:6">
      <c r="A10" t="s">
        <v>691</v>
      </c>
      <c r="B10">
        <v>441</v>
      </c>
      <c r="C10">
        <v>444.5</v>
      </c>
      <c r="D10">
        <v>436</v>
      </c>
      <c r="E10">
        <v>436</v>
      </c>
      <c r="F10" s="102">
        <v>4298</v>
      </c>
    </row>
    <row r="11" spans="1:6">
      <c r="A11" t="s">
        <v>690</v>
      </c>
      <c r="B11">
        <v>435</v>
      </c>
      <c r="C11">
        <v>436.5</v>
      </c>
      <c r="D11">
        <v>428</v>
      </c>
      <c r="E11">
        <v>433.5</v>
      </c>
      <c r="F11" s="102">
        <v>3581</v>
      </c>
    </row>
    <row r="12" spans="1:6">
      <c r="A12" t="s">
        <v>689</v>
      </c>
      <c r="B12">
        <v>428</v>
      </c>
      <c r="C12">
        <v>434.5</v>
      </c>
      <c r="D12">
        <v>428</v>
      </c>
      <c r="E12">
        <v>429</v>
      </c>
      <c r="F12" s="102">
        <v>7105</v>
      </c>
    </row>
    <row r="13" spans="1:6">
      <c r="A13" t="s">
        <v>688</v>
      </c>
      <c r="B13">
        <v>429</v>
      </c>
      <c r="C13">
        <v>433.5</v>
      </c>
      <c r="D13">
        <v>401</v>
      </c>
      <c r="E13">
        <v>408.5</v>
      </c>
      <c r="F13" s="102">
        <v>11399</v>
      </c>
    </row>
    <row r="14" spans="1:6">
      <c r="A14" t="s">
        <v>687</v>
      </c>
      <c r="B14">
        <v>406.5</v>
      </c>
      <c r="C14">
        <v>415</v>
      </c>
      <c r="D14">
        <v>405</v>
      </c>
      <c r="E14">
        <v>407.5</v>
      </c>
      <c r="F14" s="102">
        <v>6509</v>
      </c>
    </row>
    <row r="15" spans="1:6">
      <c r="A15" t="s">
        <v>686</v>
      </c>
      <c r="B15">
        <v>409</v>
      </c>
      <c r="C15">
        <v>419.5</v>
      </c>
      <c r="D15">
        <v>409</v>
      </c>
      <c r="E15">
        <v>414</v>
      </c>
      <c r="F15" s="102">
        <v>4446</v>
      </c>
    </row>
    <row r="16" spans="1:6">
      <c r="A16" t="s">
        <v>685</v>
      </c>
      <c r="B16">
        <v>414.5</v>
      </c>
      <c r="C16">
        <v>422</v>
      </c>
      <c r="D16">
        <v>411.5</v>
      </c>
      <c r="E16">
        <v>420</v>
      </c>
      <c r="F16" s="102">
        <v>4526</v>
      </c>
    </row>
    <row r="17" spans="1:6">
      <c r="A17" t="s">
        <v>684</v>
      </c>
      <c r="B17">
        <v>424</v>
      </c>
      <c r="C17">
        <v>436.5</v>
      </c>
      <c r="D17">
        <v>420.5</v>
      </c>
      <c r="E17">
        <v>421.5</v>
      </c>
      <c r="F17" s="102">
        <v>5535</v>
      </c>
    </row>
    <row r="18" spans="1:6">
      <c r="A18" t="s">
        <v>683</v>
      </c>
      <c r="B18">
        <v>421.5</v>
      </c>
      <c r="C18">
        <v>426.5</v>
      </c>
      <c r="D18">
        <v>419.5</v>
      </c>
      <c r="E18">
        <v>423.5</v>
      </c>
      <c r="F18" s="102">
        <v>2245</v>
      </c>
    </row>
    <row r="19" spans="1:6">
      <c r="A19" t="s">
        <v>682</v>
      </c>
      <c r="B19">
        <v>421</v>
      </c>
      <c r="C19">
        <v>426</v>
      </c>
      <c r="D19">
        <v>416.5</v>
      </c>
      <c r="E19">
        <v>417</v>
      </c>
      <c r="F19" s="102">
        <v>3431</v>
      </c>
    </row>
    <row r="20" spans="1:6">
      <c r="A20" t="s">
        <v>681</v>
      </c>
      <c r="B20">
        <v>418</v>
      </c>
      <c r="C20">
        <v>427.5</v>
      </c>
      <c r="D20">
        <v>416.5</v>
      </c>
      <c r="E20">
        <v>424.5</v>
      </c>
      <c r="F20" s="102">
        <v>2633</v>
      </c>
    </row>
    <row r="21" spans="1:6">
      <c r="A21" t="s">
        <v>680</v>
      </c>
      <c r="B21">
        <v>423</v>
      </c>
      <c r="C21">
        <v>430</v>
      </c>
      <c r="D21">
        <v>418.5</v>
      </c>
      <c r="E21">
        <v>423.5</v>
      </c>
      <c r="F21" s="102">
        <v>3472</v>
      </c>
    </row>
    <row r="22" spans="1:6">
      <c r="A22" t="s">
        <v>679</v>
      </c>
      <c r="B22">
        <v>423.5</v>
      </c>
      <c r="C22">
        <v>429.5</v>
      </c>
      <c r="D22">
        <v>423</v>
      </c>
      <c r="E22">
        <v>429.5</v>
      </c>
      <c r="F22" s="102">
        <v>2314</v>
      </c>
    </row>
    <row r="23" spans="1:6">
      <c r="A23" t="s">
        <v>678</v>
      </c>
      <c r="B23">
        <v>431.5</v>
      </c>
      <c r="C23">
        <v>432</v>
      </c>
      <c r="D23">
        <v>423</v>
      </c>
      <c r="E23">
        <v>423</v>
      </c>
      <c r="F23" s="102">
        <v>2091</v>
      </c>
    </row>
    <row r="24" spans="1:6">
      <c r="A24" t="s">
        <v>677</v>
      </c>
      <c r="B24">
        <v>423.5</v>
      </c>
      <c r="C24">
        <v>427</v>
      </c>
      <c r="D24">
        <v>421.5</v>
      </c>
      <c r="E24">
        <v>423</v>
      </c>
      <c r="F24" s="102">
        <v>2355</v>
      </c>
    </row>
    <row r="25" spans="1:6">
      <c r="A25" t="s">
        <v>676</v>
      </c>
      <c r="B25">
        <v>420.5</v>
      </c>
      <c r="C25">
        <v>425.5</v>
      </c>
      <c r="D25">
        <v>419.5</v>
      </c>
      <c r="E25">
        <v>422.5</v>
      </c>
      <c r="F25" s="102">
        <v>2543</v>
      </c>
    </row>
    <row r="26" spans="1:6">
      <c r="A26" t="s">
        <v>675</v>
      </c>
      <c r="B26">
        <v>420.5</v>
      </c>
      <c r="C26">
        <v>427</v>
      </c>
      <c r="D26">
        <v>420</v>
      </c>
      <c r="E26">
        <v>426</v>
      </c>
      <c r="F26" s="102">
        <v>1790</v>
      </c>
    </row>
    <row r="27" spans="1:6">
      <c r="A27" t="s">
        <v>674</v>
      </c>
      <c r="B27">
        <v>423.5</v>
      </c>
      <c r="C27">
        <v>426.5</v>
      </c>
      <c r="D27">
        <v>422.5</v>
      </c>
      <c r="E27">
        <v>425</v>
      </c>
      <c r="F27" s="102">
        <v>2144</v>
      </c>
    </row>
    <row r="28" spans="1:6">
      <c r="A28" t="s">
        <v>673</v>
      </c>
      <c r="B28">
        <v>433</v>
      </c>
      <c r="C28">
        <v>446.5</v>
      </c>
      <c r="D28">
        <v>433</v>
      </c>
      <c r="E28">
        <v>435</v>
      </c>
      <c r="F28" s="102">
        <v>4973</v>
      </c>
    </row>
    <row r="29" spans="1:6">
      <c r="A29" t="s">
        <v>672</v>
      </c>
      <c r="B29">
        <v>438</v>
      </c>
      <c r="C29">
        <v>455</v>
      </c>
      <c r="D29">
        <v>429.5</v>
      </c>
      <c r="E29">
        <v>453.5</v>
      </c>
      <c r="F29" s="102">
        <v>6292</v>
      </c>
    </row>
    <row r="30" spans="1:6">
      <c r="A30" t="s">
        <v>671</v>
      </c>
      <c r="B30">
        <v>448</v>
      </c>
      <c r="C30">
        <v>448.5</v>
      </c>
      <c r="D30">
        <v>442.5</v>
      </c>
      <c r="E30">
        <v>443.5</v>
      </c>
      <c r="F30" s="102">
        <v>4649</v>
      </c>
    </row>
    <row r="31" spans="1:6">
      <c r="A31" t="s">
        <v>670</v>
      </c>
      <c r="B31">
        <v>440</v>
      </c>
      <c r="C31">
        <v>446</v>
      </c>
      <c r="D31">
        <v>438.5</v>
      </c>
      <c r="E31">
        <v>440.5</v>
      </c>
      <c r="F31" s="102">
        <v>2358</v>
      </c>
    </row>
    <row r="32" spans="1:6">
      <c r="A32" t="s">
        <v>669</v>
      </c>
      <c r="B32">
        <v>436</v>
      </c>
      <c r="C32">
        <v>437</v>
      </c>
      <c r="D32">
        <v>425</v>
      </c>
      <c r="E32">
        <v>425.5</v>
      </c>
      <c r="F32" s="102">
        <v>4138</v>
      </c>
    </row>
    <row r="33" spans="1:6">
      <c r="A33" t="s">
        <v>668</v>
      </c>
      <c r="B33">
        <v>429.5</v>
      </c>
      <c r="C33">
        <v>431.5</v>
      </c>
      <c r="D33">
        <v>425.5</v>
      </c>
      <c r="E33">
        <v>428.5</v>
      </c>
      <c r="F33" s="102">
        <v>2931</v>
      </c>
    </row>
    <row r="34" spans="1:6">
      <c r="A34" t="s">
        <v>667</v>
      </c>
      <c r="B34">
        <v>425.5</v>
      </c>
      <c r="C34">
        <v>430</v>
      </c>
      <c r="D34">
        <v>423.5</v>
      </c>
      <c r="E34">
        <v>427</v>
      </c>
      <c r="F34" s="102">
        <v>3145</v>
      </c>
    </row>
    <row r="35" spans="1:6">
      <c r="A35" t="s">
        <v>666</v>
      </c>
      <c r="B35">
        <v>422.5</v>
      </c>
      <c r="C35">
        <v>425</v>
      </c>
      <c r="D35">
        <v>407</v>
      </c>
      <c r="E35">
        <v>413.5</v>
      </c>
      <c r="F35" s="102">
        <v>4740</v>
      </c>
    </row>
    <row r="36" spans="1:6">
      <c r="A36" t="s">
        <v>665</v>
      </c>
      <c r="B36">
        <v>415.5</v>
      </c>
      <c r="C36">
        <v>419.5</v>
      </c>
      <c r="D36">
        <v>411.5</v>
      </c>
      <c r="E36">
        <v>413.5</v>
      </c>
      <c r="F36" s="102">
        <v>2220</v>
      </c>
    </row>
    <row r="37" spans="1:6">
      <c r="A37" t="s">
        <v>664</v>
      </c>
      <c r="B37">
        <v>415</v>
      </c>
      <c r="C37">
        <v>418.5</v>
      </c>
      <c r="D37">
        <v>406.5</v>
      </c>
      <c r="E37">
        <v>409.5</v>
      </c>
      <c r="F37" s="102">
        <v>2827</v>
      </c>
    </row>
    <row r="38" spans="1:6">
      <c r="A38" t="s">
        <v>663</v>
      </c>
      <c r="B38">
        <v>415.5</v>
      </c>
      <c r="C38">
        <v>422</v>
      </c>
      <c r="D38">
        <v>414</v>
      </c>
      <c r="E38">
        <v>420.5</v>
      </c>
      <c r="F38" s="102">
        <v>2177</v>
      </c>
    </row>
    <row r="39" spans="1:6">
      <c r="A39" t="s">
        <v>662</v>
      </c>
      <c r="B39">
        <v>413.5</v>
      </c>
      <c r="C39">
        <v>415.5</v>
      </c>
      <c r="D39">
        <v>410</v>
      </c>
      <c r="E39">
        <v>412</v>
      </c>
      <c r="F39" s="102">
        <v>2324</v>
      </c>
    </row>
    <row r="40" spans="1:6">
      <c r="A40" t="s">
        <v>661</v>
      </c>
      <c r="B40">
        <v>412.5</v>
      </c>
      <c r="C40">
        <v>422.5</v>
      </c>
      <c r="D40">
        <v>412.5</v>
      </c>
      <c r="E40">
        <v>419</v>
      </c>
      <c r="F40" s="102">
        <v>2391</v>
      </c>
    </row>
    <row r="41" spans="1:6">
      <c r="A41" t="s">
        <v>660</v>
      </c>
      <c r="B41">
        <v>420.5</v>
      </c>
      <c r="C41">
        <v>426.5</v>
      </c>
      <c r="D41">
        <v>420.5</v>
      </c>
      <c r="E41">
        <v>426</v>
      </c>
      <c r="F41" s="102">
        <v>1967</v>
      </c>
    </row>
    <row r="42" spans="1:6">
      <c r="A42" t="s">
        <v>659</v>
      </c>
      <c r="B42">
        <v>425</v>
      </c>
      <c r="C42">
        <v>434.5</v>
      </c>
      <c r="D42">
        <v>425</v>
      </c>
      <c r="E42">
        <v>430</v>
      </c>
      <c r="F42" s="102">
        <v>2435</v>
      </c>
    </row>
    <row r="43" spans="1:6">
      <c r="A43" t="s">
        <v>658</v>
      </c>
      <c r="B43">
        <v>427</v>
      </c>
      <c r="C43">
        <v>432</v>
      </c>
      <c r="D43">
        <v>426.5</v>
      </c>
      <c r="E43">
        <v>427.5</v>
      </c>
      <c r="F43" s="102">
        <v>2850</v>
      </c>
    </row>
    <row r="44" spans="1:6">
      <c r="A44" t="s">
        <v>657</v>
      </c>
      <c r="B44">
        <v>431.5</v>
      </c>
      <c r="C44">
        <v>435</v>
      </c>
      <c r="D44">
        <v>428.5</v>
      </c>
      <c r="E44">
        <v>429</v>
      </c>
      <c r="F44" s="102">
        <v>2285</v>
      </c>
    </row>
    <row r="45" spans="1:6">
      <c r="A45" t="s">
        <v>656</v>
      </c>
      <c r="B45">
        <v>433.5</v>
      </c>
      <c r="C45">
        <v>451.5</v>
      </c>
      <c r="D45">
        <v>433</v>
      </c>
      <c r="E45">
        <v>448.5</v>
      </c>
      <c r="F45" s="102">
        <v>4435</v>
      </c>
    </row>
    <row r="46" spans="1:6">
      <c r="A46" t="s">
        <v>655</v>
      </c>
      <c r="B46">
        <v>452.5</v>
      </c>
      <c r="C46">
        <v>466</v>
      </c>
      <c r="D46">
        <v>451.5</v>
      </c>
      <c r="E46">
        <v>460</v>
      </c>
      <c r="F46" s="102">
        <v>7667</v>
      </c>
    </row>
    <row r="47" spans="1:6">
      <c r="A47" t="s">
        <v>654</v>
      </c>
      <c r="B47">
        <v>456</v>
      </c>
      <c r="C47">
        <v>461.5</v>
      </c>
      <c r="D47">
        <v>452.5</v>
      </c>
      <c r="E47">
        <v>458.5</v>
      </c>
      <c r="F47" s="102">
        <v>5157</v>
      </c>
    </row>
    <row r="48" spans="1:6">
      <c r="A48" t="s">
        <v>653</v>
      </c>
      <c r="B48">
        <v>460.5</v>
      </c>
      <c r="C48">
        <v>483</v>
      </c>
      <c r="D48">
        <v>460</v>
      </c>
      <c r="E48">
        <v>475</v>
      </c>
      <c r="F48" s="102">
        <v>8520</v>
      </c>
    </row>
    <row r="49" spans="1:6">
      <c r="A49" t="s">
        <v>652</v>
      </c>
      <c r="B49">
        <v>473</v>
      </c>
      <c r="C49">
        <v>474.5</v>
      </c>
      <c r="D49">
        <v>464</v>
      </c>
      <c r="E49">
        <v>470.5</v>
      </c>
      <c r="F49" s="102">
        <v>4807</v>
      </c>
    </row>
    <row r="50" spans="1:6">
      <c r="A50" t="s">
        <v>651</v>
      </c>
      <c r="B50">
        <v>473</v>
      </c>
      <c r="C50">
        <v>476</v>
      </c>
      <c r="D50">
        <v>459</v>
      </c>
      <c r="E50">
        <v>466</v>
      </c>
      <c r="F50" s="102">
        <v>3164</v>
      </c>
    </row>
    <row r="51" spans="1:6">
      <c r="A51" t="s">
        <v>650</v>
      </c>
      <c r="B51">
        <v>510</v>
      </c>
      <c r="C51">
        <v>512</v>
      </c>
      <c r="D51">
        <v>495.5</v>
      </c>
      <c r="E51">
        <v>512</v>
      </c>
      <c r="F51" s="102">
        <v>22276</v>
      </c>
    </row>
    <row r="52" spans="1:6">
      <c r="A52" t="s">
        <v>649</v>
      </c>
      <c r="B52">
        <v>513</v>
      </c>
      <c r="C52">
        <v>517</v>
      </c>
      <c r="D52">
        <v>495.5</v>
      </c>
      <c r="E52">
        <v>498</v>
      </c>
      <c r="F52" s="102">
        <v>11119</v>
      </c>
    </row>
    <row r="53" spans="1:6">
      <c r="A53" t="s">
        <v>648</v>
      </c>
      <c r="B53">
        <v>505</v>
      </c>
      <c r="C53">
        <v>520</v>
      </c>
      <c r="D53">
        <v>500</v>
      </c>
      <c r="E53">
        <v>516</v>
      </c>
      <c r="F53" s="102">
        <v>10300</v>
      </c>
    </row>
    <row r="54" spans="1:6">
      <c r="A54" t="s">
        <v>647</v>
      </c>
      <c r="B54">
        <v>510</v>
      </c>
      <c r="C54">
        <v>516</v>
      </c>
      <c r="D54">
        <v>502</v>
      </c>
      <c r="E54">
        <v>516</v>
      </c>
      <c r="F54" s="102">
        <v>6650</v>
      </c>
    </row>
    <row r="55" spans="1:6">
      <c r="A55" t="s">
        <v>646</v>
      </c>
      <c r="B55">
        <v>518</v>
      </c>
      <c r="C55">
        <v>521</v>
      </c>
      <c r="D55">
        <v>501</v>
      </c>
      <c r="E55">
        <v>506</v>
      </c>
      <c r="F55" s="102">
        <v>8350</v>
      </c>
    </row>
    <row r="56" spans="1:6">
      <c r="A56" t="s">
        <v>645</v>
      </c>
      <c r="B56">
        <v>503</v>
      </c>
      <c r="C56">
        <v>505</v>
      </c>
      <c r="D56">
        <v>483</v>
      </c>
      <c r="E56">
        <v>489</v>
      </c>
      <c r="F56" s="102">
        <v>10595</v>
      </c>
    </row>
    <row r="57" spans="1:6">
      <c r="A57" t="s">
        <v>644</v>
      </c>
      <c r="B57">
        <v>499.5</v>
      </c>
      <c r="C57">
        <v>535</v>
      </c>
      <c r="D57">
        <v>493</v>
      </c>
      <c r="E57">
        <v>522</v>
      </c>
      <c r="F57" s="102">
        <v>20029</v>
      </c>
    </row>
    <row r="58" spans="1:6">
      <c r="A58" t="s">
        <v>643</v>
      </c>
      <c r="B58">
        <v>531</v>
      </c>
      <c r="C58">
        <v>531</v>
      </c>
      <c r="D58">
        <v>512</v>
      </c>
      <c r="E58">
        <v>520</v>
      </c>
      <c r="F58" s="102">
        <v>13864</v>
      </c>
    </row>
    <row r="59" spans="1:6">
      <c r="A59" t="s">
        <v>642</v>
      </c>
      <c r="B59">
        <v>508</v>
      </c>
      <c r="C59">
        <v>524</v>
      </c>
      <c r="D59">
        <v>503</v>
      </c>
      <c r="E59">
        <v>519</v>
      </c>
      <c r="F59" s="102">
        <v>10945</v>
      </c>
    </row>
    <row r="60" spans="1:6">
      <c r="A60" t="s">
        <v>641</v>
      </c>
      <c r="B60">
        <v>528</v>
      </c>
      <c r="C60">
        <v>540</v>
      </c>
      <c r="D60">
        <v>517</v>
      </c>
      <c r="E60">
        <v>540</v>
      </c>
      <c r="F60" s="102">
        <v>13271</v>
      </c>
    </row>
    <row r="61" spans="1:6">
      <c r="A61" t="s">
        <v>640</v>
      </c>
      <c r="B61">
        <v>535</v>
      </c>
      <c r="C61">
        <v>536</v>
      </c>
      <c r="D61">
        <v>517</v>
      </c>
      <c r="E61">
        <v>527</v>
      </c>
      <c r="F61" s="102">
        <v>15151</v>
      </c>
    </row>
    <row r="62" spans="1:6">
      <c r="A62" t="s">
        <v>639</v>
      </c>
      <c r="B62">
        <v>523</v>
      </c>
      <c r="C62">
        <v>526</v>
      </c>
      <c r="D62">
        <v>513</v>
      </c>
      <c r="E62">
        <v>524</v>
      </c>
      <c r="F62" s="102">
        <v>9830</v>
      </c>
    </row>
    <row r="63" spans="1:6">
      <c r="A63" t="s">
        <v>638</v>
      </c>
      <c r="B63">
        <v>515</v>
      </c>
      <c r="C63">
        <v>516</v>
      </c>
      <c r="D63">
        <v>508</v>
      </c>
      <c r="E63">
        <v>515</v>
      </c>
      <c r="F63" s="102">
        <v>11565</v>
      </c>
    </row>
    <row r="64" spans="1:6">
      <c r="A64" t="s">
        <v>637</v>
      </c>
      <c r="B64">
        <v>517</v>
      </c>
      <c r="C64">
        <v>517</v>
      </c>
      <c r="D64">
        <v>507</v>
      </c>
      <c r="E64">
        <v>513</v>
      </c>
      <c r="F64" s="102">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39E07-73A9-4FC9-B77A-C41C8F2471D0}">
  <sheetPr codeName="工作表477"/>
  <dimension ref="A1:F64"/>
  <sheetViews>
    <sheetView workbookViewId="0"/>
  </sheetViews>
  <sheetFormatPr defaultRowHeight="17"/>
  <sheetData>
    <row r="1" spans="1:6">
      <c r="A1" t="s">
        <v>725</v>
      </c>
      <c r="B1" t="s">
        <v>726</v>
      </c>
      <c r="C1" t="s">
        <v>727</v>
      </c>
      <c r="D1" t="s">
        <v>728</v>
      </c>
      <c r="E1" t="s">
        <v>729</v>
      </c>
      <c r="F1" t="s">
        <v>730</v>
      </c>
    </row>
    <row r="2" spans="1:6">
      <c r="A2" t="s">
        <v>699</v>
      </c>
      <c r="B2">
        <v>85.5</v>
      </c>
      <c r="C2">
        <v>86.7</v>
      </c>
      <c r="D2">
        <v>84.7</v>
      </c>
      <c r="E2">
        <v>84.9</v>
      </c>
      <c r="F2" s="102">
        <v>6009</v>
      </c>
    </row>
    <row r="3" spans="1:6">
      <c r="A3" t="s">
        <v>698</v>
      </c>
      <c r="B3">
        <v>85</v>
      </c>
      <c r="C3">
        <v>86.4</v>
      </c>
      <c r="D3">
        <v>85</v>
      </c>
      <c r="E3">
        <v>86</v>
      </c>
      <c r="F3" s="102">
        <v>5267</v>
      </c>
    </row>
    <row r="4" spans="1:6">
      <c r="A4" t="s">
        <v>697</v>
      </c>
      <c r="B4">
        <v>85.6</v>
      </c>
      <c r="C4">
        <v>86.6</v>
      </c>
      <c r="D4">
        <v>85.4</v>
      </c>
      <c r="E4">
        <v>86.5</v>
      </c>
      <c r="F4" s="102">
        <v>4714</v>
      </c>
    </row>
    <row r="5" spans="1:6">
      <c r="A5" t="s">
        <v>696</v>
      </c>
      <c r="B5">
        <v>86.4</v>
      </c>
      <c r="C5">
        <v>86.5</v>
      </c>
      <c r="D5">
        <v>85.5</v>
      </c>
      <c r="E5">
        <v>86.5</v>
      </c>
      <c r="F5" s="102">
        <v>5114</v>
      </c>
    </row>
    <row r="6" spans="1:6">
      <c r="A6" t="s">
        <v>695</v>
      </c>
      <c r="B6">
        <v>85.5</v>
      </c>
      <c r="C6">
        <v>86</v>
      </c>
      <c r="D6">
        <v>85.1</v>
      </c>
      <c r="E6">
        <v>85.4</v>
      </c>
      <c r="F6" s="102">
        <v>6505</v>
      </c>
    </row>
    <row r="7" spans="1:6">
      <c r="A7" t="s">
        <v>694</v>
      </c>
      <c r="B7">
        <v>85.2</v>
      </c>
      <c r="C7">
        <v>86.3</v>
      </c>
      <c r="D7">
        <v>85.2</v>
      </c>
      <c r="E7">
        <v>85.3</v>
      </c>
      <c r="F7" s="102">
        <v>6982</v>
      </c>
    </row>
    <row r="8" spans="1:6">
      <c r="A8" t="s">
        <v>693</v>
      </c>
      <c r="B8">
        <v>85</v>
      </c>
      <c r="C8">
        <v>85.9</v>
      </c>
      <c r="D8">
        <v>84.7</v>
      </c>
      <c r="E8">
        <v>85.1</v>
      </c>
      <c r="F8" s="102">
        <v>5328</v>
      </c>
    </row>
    <row r="9" spans="1:6">
      <c r="A9" t="s">
        <v>692</v>
      </c>
      <c r="B9">
        <v>85.1</v>
      </c>
      <c r="C9">
        <v>87.8</v>
      </c>
      <c r="D9">
        <v>85.1</v>
      </c>
      <c r="E9">
        <v>87.5</v>
      </c>
      <c r="F9" s="102">
        <v>9064</v>
      </c>
    </row>
    <row r="10" spans="1:6">
      <c r="A10" t="s">
        <v>691</v>
      </c>
      <c r="B10">
        <v>88.1</v>
      </c>
      <c r="C10">
        <v>90.5</v>
      </c>
      <c r="D10">
        <v>87.9</v>
      </c>
      <c r="E10">
        <v>89.9</v>
      </c>
      <c r="F10" s="102">
        <v>23993</v>
      </c>
    </row>
    <row r="11" spans="1:6">
      <c r="A11" t="s">
        <v>690</v>
      </c>
      <c r="B11">
        <v>89.9</v>
      </c>
      <c r="C11">
        <v>90</v>
      </c>
      <c r="D11">
        <v>87</v>
      </c>
      <c r="E11">
        <v>88.6</v>
      </c>
      <c r="F11" s="102">
        <v>11745</v>
      </c>
    </row>
    <row r="12" spans="1:6">
      <c r="A12" t="s">
        <v>689</v>
      </c>
      <c r="B12">
        <v>89</v>
      </c>
      <c r="C12">
        <v>90</v>
      </c>
      <c r="D12">
        <v>87.5</v>
      </c>
      <c r="E12">
        <v>89.1</v>
      </c>
      <c r="F12" s="102">
        <v>15273</v>
      </c>
    </row>
    <row r="13" spans="1:6">
      <c r="A13" t="s">
        <v>688</v>
      </c>
      <c r="B13">
        <v>88.7</v>
      </c>
      <c r="C13">
        <v>91</v>
      </c>
      <c r="D13">
        <v>88.5</v>
      </c>
      <c r="E13">
        <v>91</v>
      </c>
      <c r="F13" s="102">
        <v>15806</v>
      </c>
    </row>
    <row r="14" spans="1:6">
      <c r="A14" t="s">
        <v>687</v>
      </c>
      <c r="B14">
        <v>91.5</v>
      </c>
      <c r="C14">
        <v>100</v>
      </c>
      <c r="D14">
        <v>91.4</v>
      </c>
      <c r="E14">
        <v>100</v>
      </c>
      <c r="F14" s="102">
        <v>64514</v>
      </c>
    </row>
    <row r="15" spans="1:6">
      <c r="A15" t="s">
        <v>686</v>
      </c>
      <c r="B15">
        <v>104.5</v>
      </c>
      <c r="C15">
        <v>109.5</v>
      </c>
      <c r="D15">
        <v>101.5</v>
      </c>
      <c r="E15">
        <v>103.5</v>
      </c>
      <c r="F15" s="102">
        <v>85511</v>
      </c>
    </row>
    <row r="16" spans="1:6">
      <c r="A16" t="s">
        <v>685</v>
      </c>
      <c r="B16">
        <v>104.5</v>
      </c>
      <c r="C16">
        <v>104.5</v>
      </c>
      <c r="D16">
        <v>100.5</v>
      </c>
      <c r="E16">
        <v>104.5</v>
      </c>
      <c r="F16" s="102">
        <v>45342</v>
      </c>
    </row>
    <row r="17" spans="1:6">
      <c r="A17" t="s">
        <v>684</v>
      </c>
      <c r="B17">
        <v>104</v>
      </c>
      <c r="C17">
        <v>104</v>
      </c>
      <c r="D17">
        <v>101</v>
      </c>
      <c r="E17">
        <v>102</v>
      </c>
      <c r="F17" s="102">
        <v>28473</v>
      </c>
    </row>
    <row r="18" spans="1:6">
      <c r="A18" t="s">
        <v>683</v>
      </c>
      <c r="B18">
        <v>103</v>
      </c>
      <c r="C18">
        <v>104</v>
      </c>
      <c r="D18">
        <v>100</v>
      </c>
      <c r="E18">
        <v>101.5</v>
      </c>
      <c r="F18" s="102">
        <v>22551</v>
      </c>
    </row>
    <row r="19" spans="1:6">
      <c r="A19" t="s">
        <v>682</v>
      </c>
      <c r="B19">
        <v>101.5</v>
      </c>
      <c r="C19">
        <v>102</v>
      </c>
      <c r="D19">
        <v>95.3</v>
      </c>
      <c r="E19">
        <v>97.8</v>
      </c>
      <c r="F19" s="102">
        <v>32388</v>
      </c>
    </row>
    <row r="20" spans="1:6">
      <c r="A20" t="s">
        <v>681</v>
      </c>
      <c r="B20">
        <v>97.7</v>
      </c>
      <c r="C20">
        <v>98.6</v>
      </c>
      <c r="D20">
        <v>96.5</v>
      </c>
      <c r="E20">
        <v>98.4</v>
      </c>
      <c r="F20" s="102">
        <v>13581</v>
      </c>
    </row>
    <row r="21" spans="1:6">
      <c r="A21" t="s">
        <v>680</v>
      </c>
      <c r="B21">
        <v>98.7</v>
      </c>
      <c r="C21">
        <v>101.5</v>
      </c>
      <c r="D21">
        <v>97.1</v>
      </c>
      <c r="E21">
        <v>99.7</v>
      </c>
      <c r="F21" s="102">
        <v>29098</v>
      </c>
    </row>
    <row r="22" spans="1:6">
      <c r="A22" t="s">
        <v>679</v>
      </c>
      <c r="B22">
        <v>100</v>
      </c>
      <c r="C22">
        <v>103</v>
      </c>
      <c r="D22">
        <v>98.5</v>
      </c>
      <c r="E22">
        <v>102</v>
      </c>
      <c r="F22" s="102">
        <v>36779</v>
      </c>
    </row>
    <row r="23" spans="1:6">
      <c r="A23" t="s">
        <v>678</v>
      </c>
      <c r="B23">
        <v>101.5</v>
      </c>
      <c r="C23">
        <v>101.5</v>
      </c>
      <c r="D23">
        <v>97.5</v>
      </c>
      <c r="E23">
        <v>97.5</v>
      </c>
      <c r="F23" s="102">
        <v>17302</v>
      </c>
    </row>
    <row r="24" spans="1:6">
      <c r="A24" t="s">
        <v>677</v>
      </c>
      <c r="B24">
        <v>97.9</v>
      </c>
      <c r="C24">
        <v>99.5</v>
      </c>
      <c r="D24">
        <v>97.9</v>
      </c>
      <c r="E24">
        <v>98.3</v>
      </c>
      <c r="F24" s="102">
        <v>10447</v>
      </c>
    </row>
    <row r="25" spans="1:6">
      <c r="A25" t="s">
        <v>676</v>
      </c>
      <c r="B25">
        <v>98</v>
      </c>
      <c r="C25">
        <v>98.8</v>
      </c>
      <c r="D25">
        <v>97.2</v>
      </c>
      <c r="E25">
        <v>97.4</v>
      </c>
      <c r="F25" s="102">
        <v>10525</v>
      </c>
    </row>
    <row r="26" spans="1:6">
      <c r="A26" t="s">
        <v>675</v>
      </c>
      <c r="B26">
        <v>99.1</v>
      </c>
      <c r="C26">
        <v>102</v>
      </c>
      <c r="D26">
        <v>98</v>
      </c>
      <c r="E26">
        <v>101</v>
      </c>
      <c r="F26" s="102">
        <v>19609</v>
      </c>
    </row>
    <row r="27" spans="1:6">
      <c r="A27" t="s">
        <v>674</v>
      </c>
      <c r="B27">
        <v>101</v>
      </c>
      <c r="C27">
        <v>102</v>
      </c>
      <c r="D27">
        <v>100</v>
      </c>
      <c r="E27">
        <v>100.5</v>
      </c>
      <c r="F27" s="102">
        <v>11091</v>
      </c>
    </row>
    <row r="28" spans="1:6">
      <c r="A28" t="s">
        <v>673</v>
      </c>
      <c r="B28">
        <v>101</v>
      </c>
      <c r="C28">
        <v>103</v>
      </c>
      <c r="D28">
        <v>100</v>
      </c>
      <c r="E28">
        <v>101</v>
      </c>
      <c r="F28" s="102">
        <v>13261</v>
      </c>
    </row>
    <row r="29" spans="1:6">
      <c r="A29" t="s">
        <v>672</v>
      </c>
      <c r="B29">
        <v>100.5</v>
      </c>
      <c r="C29">
        <v>102</v>
      </c>
      <c r="D29">
        <v>99.1</v>
      </c>
      <c r="E29">
        <v>101.5</v>
      </c>
      <c r="F29" s="102">
        <v>8141</v>
      </c>
    </row>
    <row r="30" spans="1:6">
      <c r="A30" t="s">
        <v>671</v>
      </c>
      <c r="B30">
        <v>100.5</v>
      </c>
      <c r="C30">
        <v>100.5</v>
      </c>
      <c r="D30">
        <v>98.3</v>
      </c>
      <c r="E30">
        <v>98.3</v>
      </c>
      <c r="F30" s="102">
        <v>13980</v>
      </c>
    </row>
    <row r="31" spans="1:6">
      <c r="A31" t="s">
        <v>670</v>
      </c>
      <c r="B31">
        <v>98</v>
      </c>
      <c r="C31">
        <v>100.5</v>
      </c>
      <c r="D31">
        <v>97.9</v>
      </c>
      <c r="E31">
        <v>98.7</v>
      </c>
      <c r="F31" s="102">
        <v>13637</v>
      </c>
    </row>
    <row r="32" spans="1:6">
      <c r="A32" t="s">
        <v>669</v>
      </c>
      <c r="B32">
        <v>98.4</v>
      </c>
      <c r="C32">
        <v>98.5</v>
      </c>
      <c r="D32">
        <v>95</v>
      </c>
      <c r="E32">
        <v>95.4</v>
      </c>
      <c r="F32" s="102">
        <v>18724</v>
      </c>
    </row>
    <row r="33" spans="1:6">
      <c r="A33" t="s">
        <v>668</v>
      </c>
      <c r="B33">
        <v>95.4</v>
      </c>
      <c r="C33">
        <v>96.8</v>
      </c>
      <c r="D33">
        <v>95.2</v>
      </c>
      <c r="E33">
        <v>96.4</v>
      </c>
      <c r="F33" s="102">
        <v>9450</v>
      </c>
    </row>
    <row r="34" spans="1:6">
      <c r="A34" t="s">
        <v>667</v>
      </c>
      <c r="B34">
        <v>95.8</v>
      </c>
      <c r="C34">
        <v>97.2</v>
      </c>
      <c r="D34">
        <v>95.8</v>
      </c>
      <c r="E34">
        <v>96.6</v>
      </c>
      <c r="F34" s="102">
        <v>8768</v>
      </c>
    </row>
    <row r="35" spans="1:6">
      <c r="A35" t="s">
        <v>666</v>
      </c>
      <c r="B35">
        <v>95.3</v>
      </c>
      <c r="C35">
        <v>96</v>
      </c>
      <c r="D35">
        <v>92.6</v>
      </c>
      <c r="E35">
        <v>94.8</v>
      </c>
      <c r="F35" s="102">
        <v>16545</v>
      </c>
    </row>
    <row r="36" spans="1:6">
      <c r="A36" t="s">
        <v>665</v>
      </c>
      <c r="B36">
        <v>94.8</v>
      </c>
      <c r="C36">
        <v>95.4</v>
      </c>
      <c r="D36">
        <v>93.6</v>
      </c>
      <c r="E36">
        <v>94.5</v>
      </c>
      <c r="F36" s="102">
        <v>7592</v>
      </c>
    </row>
    <row r="37" spans="1:6">
      <c r="A37" t="s">
        <v>664</v>
      </c>
      <c r="B37">
        <v>96.1</v>
      </c>
      <c r="C37">
        <v>96.3</v>
      </c>
      <c r="D37">
        <v>94.4</v>
      </c>
      <c r="E37">
        <v>94.7</v>
      </c>
      <c r="F37" s="102">
        <v>5024</v>
      </c>
    </row>
    <row r="38" spans="1:6">
      <c r="A38" t="s">
        <v>663</v>
      </c>
      <c r="B38">
        <v>95</v>
      </c>
      <c r="C38">
        <v>97.1</v>
      </c>
      <c r="D38">
        <v>95</v>
      </c>
      <c r="E38">
        <v>96.7</v>
      </c>
      <c r="F38" s="102">
        <v>4888</v>
      </c>
    </row>
    <row r="39" spans="1:6">
      <c r="A39" t="s">
        <v>662</v>
      </c>
      <c r="B39">
        <v>96.1</v>
      </c>
      <c r="C39">
        <v>96.3</v>
      </c>
      <c r="D39">
        <v>94.5</v>
      </c>
      <c r="E39">
        <v>94.7</v>
      </c>
      <c r="F39" s="102">
        <v>6357</v>
      </c>
    </row>
    <row r="40" spans="1:6">
      <c r="A40" t="s">
        <v>661</v>
      </c>
      <c r="B40">
        <v>95.2</v>
      </c>
      <c r="C40">
        <v>97.9</v>
      </c>
      <c r="D40">
        <v>95.1</v>
      </c>
      <c r="E40">
        <v>97</v>
      </c>
      <c r="F40" s="102">
        <v>6214</v>
      </c>
    </row>
    <row r="41" spans="1:6">
      <c r="A41" t="s">
        <v>660</v>
      </c>
      <c r="B41">
        <v>97.3</v>
      </c>
      <c r="C41">
        <v>98.8</v>
      </c>
      <c r="D41">
        <v>97.1</v>
      </c>
      <c r="E41">
        <v>98.5</v>
      </c>
      <c r="F41" s="102">
        <v>5612</v>
      </c>
    </row>
    <row r="42" spans="1:6">
      <c r="A42" t="s">
        <v>659</v>
      </c>
      <c r="B42">
        <v>97.6</v>
      </c>
      <c r="C42">
        <v>98.6</v>
      </c>
      <c r="D42">
        <v>97</v>
      </c>
      <c r="E42">
        <v>97.7</v>
      </c>
      <c r="F42" s="102">
        <v>8712</v>
      </c>
    </row>
    <row r="43" spans="1:6">
      <c r="A43" t="s">
        <v>658</v>
      </c>
      <c r="B43">
        <v>96.3</v>
      </c>
      <c r="C43">
        <v>97</v>
      </c>
      <c r="D43">
        <v>95.1</v>
      </c>
      <c r="E43">
        <v>96.4</v>
      </c>
      <c r="F43" s="102">
        <v>10654</v>
      </c>
    </row>
    <row r="44" spans="1:6">
      <c r="A44" t="s">
        <v>657</v>
      </c>
      <c r="B44">
        <v>97.4</v>
      </c>
      <c r="C44">
        <v>98.8</v>
      </c>
      <c r="D44">
        <v>96.8</v>
      </c>
      <c r="E44">
        <v>97.1</v>
      </c>
      <c r="F44" s="102">
        <v>7961</v>
      </c>
    </row>
    <row r="45" spans="1:6">
      <c r="A45" t="s">
        <v>656</v>
      </c>
      <c r="B45">
        <v>98.3</v>
      </c>
      <c r="C45">
        <v>100.5</v>
      </c>
      <c r="D45">
        <v>98.2</v>
      </c>
      <c r="E45">
        <v>99.6</v>
      </c>
      <c r="F45" s="102">
        <v>10641</v>
      </c>
    </row>
    <row r="46" spans="1:6">
      <c r="A46" t="s">
        <v>655</v>
      </c>
      <c r="B46">
        <v>100.5</v>
      </c>
      <c r="C46">
        <v>101</v>
      </c>
      <c r="D46">
        <v>98.6</v>
      </c>
      <c r="E46">
        <v>99.8</v>
      </c>
      <c r="F46" s="102">
        <v>7031</v>
      </c>
    </row>
    <row r="47" spans="1:6">
      <c r="A47" t="s">
        <v>654</v>
      </c>
      <c r="B47">
        <v>99.5</v>
      </c>
      <c r="C47">
        <v>100</v>
      </c>
      <c r="D47">
        <v>99.2</v>
      </c>
      <c r="E47">
        <v>99.7</v>
      </c>
      <c r="F47" s="102">
        <v>5067</v>
      </c>
    </row>
    <row r="48" spans="1:6">
      <c r="A48" t="s">
        <v>653</v>
      </c>
      <c r="B48">
        <v>99.7</v>
      </c>
      <c r="C48">
        <v>99.8</v>
      </c>
      <c r="D48">
        <v>98.3</v>
      </c>
      <c r="E48">
        <v>98.8</v>
      </c>
      <c r="F48" s="102">
        <v>6310</v>
      </c>
    </row>
    <row r="49" spans="1:6">
      <c r="A49" t="s">
        <v>652</v>
      </c>
      <c r="B49">
        <v>98.8</v>
      </c>
      <c r="C49">
        <v>100</v>
      </c>
      <c r="D49">
        <v>98.6</v>
      </c>
      <c r="E49">
        <v>99.5</v>
      </c>
      <c r="F49" s="102">
        <v>9257</v>
      </c>
    </row>
    <row r="50" spans="1:6">
      <c r="A50" t="s">
        <v>651</v>
      </c>
      <c r="B50">
        <v>99.9</v>
      </c>
      <c r="C50">
        <v>100.5</v>
      </c>
      <c r="D50">
        <v>98.8</v>
      </c>
      <c r="E50">
        <v>99.4</v>
      </c>
      <c r="F50" s="102">
        <v>4308</v>
      </c>
    </row>
    <row r="51" spans="1:6">
      <c r="A51" t="s">
        <v>650</v>
      </c>
      <c r="B51">
        <v>101</v>
      </c>
      <c r="C51">
        <v>104</v>
      </c>
      <c r="D51">
        <v>100.5</v>
      </c>
      <c r="E51">
        <v>101</v>
      </c>
      <c r="F51" s="102">
        <v>16492</v>
      </c>
    </row>
    <row r="52" spans="1:6">
      <c r="A52" t="s">
        <v>649</v>
      </c>
      <c r="B52">
        <v>102</v>
      </c>
      <c r="C52">
        <v>102.5</v>
      </c>
      <c r="D52">
        <v>100</v>
      </c>
      <c r="E52">
        <v>100.5</v>
      </c>
      <c r="F52" s="102">
        <v>8531</v>
      </c>
    </row>
    <row r="53" spans="1:6">
      <c r="A53" t="s">
        <v>648</v>
      </c>
      <c r="B53">
        <v>101</v>
      </c>
      <c r="C53">
        <v>101.5</v>
      </c>
      <c r="D53">
        <v>100.5</v>
      </c>
      <c r="E53">
        <v>101.5</v>
      </c>
      <c r="F53" s="102">
        <v>8733</v>
      </c>
    </row>
    <row r="54" spans="1:6">
      <c r="A54" t="s">
        <v>647</v>
      </c>
      <c r="B54">
        <v>101.5</v>
      </c>
      <c r="C54">
        <v>103.5</v>
      </c>
      <c r="D54">
        <v>101.5</v>
      </c>
      <c r="E54">
        <v>103.5</v>
      </c>
      <c r="F54" s="102">
        <v>13169</v>
      </c>
    </row>
    <row r="55" spans="1:6">
      <c r="A55" t="s">
        <v>646</v>
      </c>
      <c r="B55">
        <v>104</v>
      </c>
      <c r="C55">
        <v>105</v>
      </c>
      <c r="D55">
        <v>102.5</v>
      </c>
      <c r="E55">
        <v>104.5</v>
      </c>
      <c r="F55" s="102">
        <v>12173</v>
      </c>
    </row>
    <row r="56" spans="1:6">
      <c r="A56" t="s">
        <v>645</v>
      </c>
      <c r="B56">
        <v>104.5</v>
      </c>
      <c r="C56">
        <v>105.5</v>
      </c>
      <c r="D56">
        <v>102</v>
      </c>
      <c r="E56">
        <v>104.5</v>
      </c>
      <c r="F56" s="102">
        <v>13447</v>
      </c>
    </row>
    <row r="57" spans="1:6">
      <c r="A57" t="s">
        <v>644</v>
      </c>
      <c r="B57">
        <v>105</v>
      </c>
      <c r="C57">
        <v>107.5</v>
      </c>
      <c r="D57">
        <v>105</v>
      </c>
      <c r="E57">
        <v>107</v>
      </c>
      <c r="F57" s="102">
        <v>15001</v>
      </c>
    </row>
    <row r="58" spans="1:6">
      <c r="A58" t="s">
        <v>643</v>
      </c>
      <c r="B58">
        <v>107.5</v>
      </c>
      <c r="C58">
        <v>107.5</v>
      </c>
      <c r="D58">
        <v>104.5</v>
      </c>
      <c r="E58">
        <v>106.5</v>
      </c>
      <c r="F58" s="102">
        <v>14351</v>
      </c>
    </row>
    <row r="59" spans="1:6">
      <c r="A59" t="s">
        <v>642</v>
      </c>
      <c r="B59">
        <v>106</v>
      </c>
      <c r="C59">
        <v>107.5</v>
      </c>
      <c r="D59">
        <v>104.5</v>
      </c>
      <c r="E59">
        <v>106</v>
      </c>
      <c r="F59" s="102">
        <v>10302</v>
      </c>
    </row>
    <row r="60" spans="1:6">
      <c r="A60" t="s">
        <v>641</v>
      </c>
      <c r="B60">
        <v>106</v>
      </c>
      <c r="C60">
        <v>107.5</v>
      </c>
      <c r="D60">
        <v>105</v>
      </c>
      <c r="E60">
        <v>106.5</v>
      </c>
      <c r="F60" s="102">
        <v>11631</v>
      </c>
    </row>
    <row r="61" spans="1:6">
      <c r="A61" t="s">
        <v>640</v>
      </c>
      <c r="B61">
        <v>106</v>
      </c>
      <c r="C61">
        <v>106.5</v>
      </c>
      <c r="D61">
        <v>104.5</v>
      </c>
      <c r="E61">
        <v>105</v>
      </c>
      <c r="F61" s="102">
        <v>7688</v>
      </c>
    </row>
    <row r="62" spans="1:6">
      <c r="A62" t="s">
        <v>639</v>
      </c>
      <c r="B62">
        <v>105</v>
      </c>
      <c r="C62">
        <v>105.5</v>
      </c>
      <c r="D62">
        <v>103</v>
      </c>
      <c r="E62">
        <v>104.5</v>
      </c>
      <c r="F62" s="102">
        <v>13045</v>
      </c>
    </row>
    <row r="63" spans="1:6">
      <c r="A63" t="s">
        <v>638</v>
      </c>
      <c r="B63">
        <v>103.5</v>
      </c>
      <c r="C63">
        <v>105</v>
      </c>
      <c r="D63">
        <v>103</v>
      </c>
      <c r="E63">
        <v>103.5</v>
      </c>
      <c r="F63" s="102">
        <v>10161</v>
      </c>
    </row>
    <row r="64" spans="1:6">
      <c r="A64" t="s">
        <v>637</v>
      </c>
      <c r="B64">
        <v>104.5</v>
      </c>
      <c r="C64">
        <v>106.5</v>
      </c>
      <c r="D64">
        <v>104</v>
      </c>
      <c r="E64">
        <v>106</v>
      </c>
      <c r="F64" s="102">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A9C96-70F7-481C-9910-E9D970F031C3}">
  <sheetPr codeName="工作表478"/>
  <dimension ref="A1:F64"/>
  <sheetViews>
    <sheetView workbookViewId="0"/>
  </sheetViews>
  <sheetFormatPr defaultRowHeight="17"/>
  <sheetData>
    <row r="1" spans="1:6">
      <c r="A1" t="s">
        <v>725</v>
      </c>
      <c r="B1" t="s">
        <v>726</v>
      </c>
      <c r="C1" t="s">
        <v>727</v>
      </c>
      <c r="D1" t="s">
        <v>728</v>
      </c>
      <c r="E1" t="s">
        <v>729</v>
      </c>
      <c r="F1" t="s">
        <v>730</v>
      </c>
    </row>
    <row r="2" spans="1:6">
      <c r="A2" t="s">
        <v>699</v>
      </c>
      <c r="B2">
        <v>103</v>
      </c>
      <c r="C2">
        <v>103.5</v>
      </c>
      <c r="D2">
        <v>102</v>
      </c>
      <c r="E2">
        <v>102</v>
      </c>
      <c r="F2" s="102">
        <v>28288</v>
      </c>
    </row>
    <row r="3" spans="1:6">
      <c r="A3" t="s">
        <v>698</v>
      </c>
      <c r="B3">
        <v>102.5</v>
      </c>
      <c r="C3">
        <v>107</v>
      </c>
      <c r="D3">
        <v>102.5</v>
      </c>
      <c r="E3">
        <v>106.5</v>
      </c>
      <c r="F3" s="102">
        <v>107381</v>
      </c>
    </row>
    <row r="4" spans="1:6">
      <c r="A4" t="s">
        <v>697</v>
      </c>
      <c r="B4">
        <v>107</v>
      </c>
      <c r="C4">
        <v>108.5</v>
      </c>
      <c r="D4">
        <v>106.5</v>
      </c>
      <c r="E4">
        <v>106.5</v>
      </c>
      <c r="F4" s="102">
        <v>75946</v>
      </c>
    </row>
    <row r="5" spans="1:6">
      <c r="A5" t="s">
        <v>696</v>
      </c>
      <c r="B5">
        <v>106</v>
      </c>
      <c r="C5">
        <v>107.5</v>
      </c>
      <c r="D5">
        <v>105.5</v>
      </c>
      <c r="E5">
        <v>106.5</v>
      </c>
      <c r="F5" s="102">
        <v>40719</v>
      </c>
    </row>
    <row r="6" spans="1:6">
      <c r="A6" t="s">
        <v>695</v>
      </c>
      <c r="B6">
        <v>108</v>
      </c>
      <c r="C6">
        <v>108.5</v>
      </c>
      <c r="D6">
        <v>107</v>
      </c>
      <c r="E6">
        <v>107.5</v>
      </c>
      <c r="F6" s="102">
        <v>48017</v>
      </c>
    </row>
    <row r="7" spans="1:6">
      <c r="A7" t="s">
        <v>694</v>
      </c>
      <c r="B7">
        <v>107.5</v>
      </c>
      <c r="C7">
        <v>108.5</v>
      </c>
      <c r="D7">
        <v>104.5</v>
      </c>
      <c r="E7">
        <v>105</v>
      </c>
      <c r="F7" s="102">
        <v>69131</v>
      </c>
    </row>
    <row r="8" spans="1:6">
      <c r="A8" t="s">
        <v>693</v>
      </c>
      <c r="B8">
        <v>105</v>
      </c>
      <c r="C8">
        <v>111.5</v>
      </c>
      <c r="D8">
        <v>105</v>
      </c>
      <c r="E8">
        <v>109.5</v>
      </c>
      <c r="F8" s="102">
        <v>140871</v>
      </c>
    </row>
    <row r="9" spans="1:6">
      <c r="A9" t="s">
        <v>692</v>
      </c>
      <c r="B9">
        <v>111.5</v>
      </c>
      <c r="C9">
        <v>119</v>
      </c>
      <c r="D9">
        <v>111.5</v>
      </c>
      <c r="E9">
        <v>119</v>
      </c>
      <c r="F9" s="102">
        <v>345642</v>
      </c>
    </row>
    <row r="10" spans="1:6">
      <c r="A10" t="s">
        <v>691</v>
      </c>
      <c r="B10">
        <v>121.5</v>
      </c>
      <c r="C10">
        <v>123.5</v>
      </c>
      <c r="D10">
        <v>118</v>
      </c>
      <c r="E10">
        <v>120.5</v>
      </c>
      <c r="F10" s="102">
        <v>340835</v>
      </c>
    </row>
    <row r="11" spans="1:6">
      <c r="A11" t="s">
        <v>690</v>
      </c>
      <c r="B11">
        <v>121</v>
      </c>
      <c r="C11">
        <v>121.5</v>
      </c>
      <c r="D11">
        <v>117</v>
      </c>
      <c r="E11">
        <v>121</v>
      </c>
      <c r="F11" s="102">
        <v>192650</v>
      </c>
    </row>
    <row r="12" spans="1:6">
      <c r="A12" t="s">
        <v>689</v>
      </c>
      <c r="B12">
        <v>128</v>
      </c>
      <c r="C12">
        <v>133</v>
      </c>
      <c r="D12">
        <v>127</v>
      </c>
      <c r="E12">
        <v>132</v>
      </c>
      <c r="F12" s="102">
        <v>405832</v>
      </c>
    </row>
    <row r="13" spans="1:6">
      <c r="A13" t="s">
        <v>688</v>
      </c>
      <c r="B13">
        <v>133</v>
      </c>
      <c r="C13">
        <v>137</v>
      </c>
      <c r="D13">
        <v>131.5</v>
      </c>
      <c r="E13">
        <v>136</v>
      </c>
      <c r="F13" s="102">
        <v>236935</v>
      </c>
    </row>
    <row r="14" spans="1:6">
      <c r="A14" t="s">
        <v>687</v>
      </c>
      <c r="B14">
        <v>133</v>
      </c>
      <c r="C14">
        <v>136</v>
      </c>
      <c r="D14">
        <v>130</v>
      </c>
      <c r="E14">
        <v>136</v>
      </c>
      <c r="F14" s="102">
        <v>172321</v>
      </c>
    </row>
    <row r="15" spans="1:6">
      <c r="A15" t="s">
        <v>686</v>
      </c>
      <c r="B15">
        <v>136.5</v>
      </c>
      <c r="C15">
        <v>142</v>
      </c>
      <c r="D15">
        <v>135.5</v>
      </c>
      <c r="E15">
        <v>138</v>
      </c>
      <c r="F15" s="102">
        <v>206333</v>
      </c>
    </row>
    <row r="16" spans="1:6">
      <c r="A16" t="s">
        <v>685</v>
      </c>
      <c r="B16">
        <v>141</v>
      </c>
      <c r="C16">
        <v>145</v>
      </c>
      <c r="D16">
        <v>139</v>
      </c>
      <c r="E16">
        <v>142.5</v>
      </c>
      <c r="F16" s="102">
        <v>185549</v>
      </c>
    </row>
    <row r="17" spans="1:6">
      <c r="A17" t="s">
        <v>684</v>
      </c>
      <c r="B17">
        <v>144</v>
      </c>
      <c r="C17">
        <v>148.5</v>
      </c>
      <c r="D17">
        <v>142</v>
      </c>
      <c r="E17">
        <v>145.5</v>
      </c>
      <c r="F17" s="102">
        <v>237924</v>
      </c>
    </row>
    <row r="18" spans="1:6">
      <c r="A18" t="s">
        <v>683</v>
      </c>
      <c r="B18">
        <v>147</v>
      </c>
      <c r="C18">
        <v>147.5</v>
      </c>
      <c r="D18">
        <v>143</v>
      </c>
      <c r="E18">
        <v>145.5</v>
      </c>
      <c r="F18" s="102">
        <v>146548</v>
      </c>
    </row>
    <row r="19" spans="1:6">
      <c r="A19" t="s">
        <v>682</v>
      </c>
      <c r="B19">
        <v>146</v>
      </c>
      <c r="C19">
        <v>147</v>
      </c>
      <c r="D19">
        <v>139</v>
      </c>
      <c r="E19">
        <v>142</v>
      </c>
      <c r="F19" s="102">
        <v>181699</v>
      </c>
    </row>
    <row r="20" spans="1:6">
      <c r="A20" t="s">
        <v>681</v>
      </c>
      <c r="B20">
        <v>143</v>
      </c>
      <c r="C20">
        <v>150</v>
      </c>
      <c r="D20">
        <v>143</v>
      </c>
      <c r="E20">
        <v>148.5</v>
      </c>
      <c r="F20" s="102">
        <v>147441</v>
      </c>
    </row>
    <row r="21" spans="1:6">
      <c r="A21" t="s">
        <v>680</v>
      </c>
      <c r="B21">
        <v>150.5</v>
      </c>
      <c r="C21">
        <v>157</v>
      </c>
      <c r="D21">
        <v>150</v>
      </c>
      <c r="E21">
        <v>155.5</v>
      </c>
      <c r="F21" s="102">
        <v>197929</v>
      </c>
    </row>
    <row r="22" spans="1:6">
      <c r="A22" t="s">
        <v>679</v>
      </c>
      <c r="B22">
        <v>157</v>
      </c>
      <c r="C22">
        <v>157.5</v>
      </c>
      <c r="D22">
        <v>150</v>
      </c>
      <c r="E22">
        <v>150</v>
      </c>
      <c r="F22" s="102">
        <v>151797</v>
      </c>
    </row>
    <row r="23" spans="1:6">
      <c r="A23" t="s">
        <v>678</v>
      </c>
      <c r="B23">
        <v>151</v>
      </c>
      <c r="C23">
        <v>154.5</v>
      </c>
      <c r="D23">
        <v>150</v>
      </c>
      <c r="E23">
        <v>150.5</v>
      </c>
      <c r="F23" s="102">
        <v>78537</v>
      </c>
    </row>
    <row r="24" spans="1:6">
      <c r="A24" t="s">
        <v>677</v>
      </c>
      <c r="B24">
        <v>152</v>
      </c>
      <c r="C24">
        <v>159.5</v>
      </c>
      <c r="D24">
        <v>151</v>
      </c>
      <c r="E24">
        <v>159</v>
      </c>
      <c r="F24" s="102">
        <v>179994</v>
      </c>
    </row>
    <row r="25" spans="1:6">
      <c r="A25" t="s">
        <v>676</v>
      </c>
      <c r="B25">
        <v>156</v>
      </c>
      <c r="C25">
        <v>159</v>
      </c>
      <c r="D25">
        <v>155</v>
      </c>
      <c r="E25">
        <v>159</v>
      </c>
      <c r="F25" s="102">
        <v>141913</v>
      </c>
    </row>
    <row r="26" spans="1:6">
      <c r="A26" t="s">
        <v>675</v>
      </c>
      <c r="B26">
        <v>159</v>
      </c>
      <c r="C26">
        <v>160</v>
      </c>
      <c r="D26">
        <v>156.5</v>
      </c>
      <c r="E26">
        <v>158</v>
      </c>
      <c r="F26" s="102">
        <v>108940</v>
      </c>
    </row>
    <row r="27" spans="1:6">
      <c r="A27" t="s">
        <v>674</v>
      </c>
      <c r="B27">
        <v>158.5</v>
      </c>
      <c r="C27">
        <v>161.5</v>
      </c>
      <c r="D27">
        <v>155.5</v>
      </c>
      <c r="E27">
        <v>158</v>
      </c>
      <c r="F27" s="102">
        <v>102584</v>
      </c>
    </row>
    <row r="28" spans="1:6">
      <c r="A28" t="s">
        <v>673</v>
      </c>
      <c r="B28">
        <v>159</v>
      </c>
      <c r="C28">
        <v>160</v>
      </c>
      <c r="D28">
        <v>154</v>
      </c>
      <c r="E28">
        <v>154.5</v>
      </c>
      <c r="F28" s="102">
        <v>98947</v>
      </c>
    </row>
    <row r="29" spans="1:6">
      <c r="A29" t="s">
        <v>672</v>
      </c>
      <c r="B29">
        <v>153</v>
      </c>
      <c r="C29">
        <v>153.5</v>
      </c>
      <c r="D29">
        <v>147</v>
      </c>
      <c r="E29">
        <v>150</v>
      </c>
      <c r="F29" s="102">
        <v>174128</v>
      </c>
    </row>
    <row r="30" spans="1:6">
      <c r="A30" t="s">
        <v>671</v>
      </c>
      <c r="B30">
        <v>151</v>
      </c>
      <c r="C30">
        <v>153.5</v>
      </c>
      <c r="D30">
        <v>148.5</v>
      </c>
      <c r="E30">
        <v>150.5</v>
      </c>
      <c r="F30" s="102">
        <v>117854</v>
      </c>
    </row>
    <row r="31" spans="1:6">
      <c r="A31" t="s">
        <v>670</v>
      </c>
      <c r="B31">
        <v>148.5</v>
      </c>
      <c r="C31">
        <v>150</v>
      </c>
      <c r="D31">
        <v>144.5</v>
      </c>
      <c r="E31">
        <v>146</v>
      </c>
      <c r="F31" s="102">
        <v>113282</v>
      </c>
    </row>
    <row r="32" spans="1:6">
      <c r="A32" t="s">
        <v>669</v>
      </c>
      <c r="B32">
        <v>142.5</v>
      </c>
      <c r="C32">
        <v>143</v>
      </c>
      <c r="D32">
        <v>137.5</v>
      </c>
      <c r="E32">
        <v>141</v>
      </c>
      <c r="F32" s="102">
        <v>177316</v>
      </c>
    </row>
    <row r="33" spans="1:6">
      <c r="A33" t="s">
        <v>668</v>
      </c>
      <c r="B33">
        <v>143</v>
      </c>
      <c r="C33">
        <v>147.5</v>
      </c>
      <c r="D33">
        <v>141</v>
      </c>
      <c r="E33">
        <v>146.5</v>
      </c>
      <c r="F33" s="102">
        <v>105713</v>
      </c>
    </row>
    <row r="34" spans="1:6">
      <c r="A34" t="s">
        <v>667</v>
      </c>
      <c r="B34">
        <v>144.5</v>
      </c>
      <c r="C34">
        <v>148.5</v>
      </c>
      <c r="D34">
        <v>144.5</v>
      </c>
      <c r="E34">
        <v>148</v>
      </c>
      <c r="F34" s="102">
        <v>75395</v>
      </c>
    </row>
    <row r="35" spans="1:6">
      <c r="A35" t="s">
        <v>666</v>
      </c>
      <c r="B35">
        <v>146</v>
      </c>
      <c r="C35">
        <v>147.5</v>
      </c>
      <c r="D35">
        <v>140</v>
      </c>
      <c r="E35">
        <v>143</v>
      </c>
      <c r="F35" s="102">
        <v>133862</v>
      </c>
    </row>
    <row r="36" spans="1:6">
      <c r="A36" t="s">
        <v>665</v>
      </c>
      <c r="B36">
        <v>141.5</v>
      </c>
      <c r="C36">
        <v>145.5</v>
      </c>
      <c r="D36">
        <v>141.5</v>
      </c>
      <c r="E36">
        <v>143</v>
      </c>
      <c r="F36" s="102">
        <v>71622</v>
      </c>
    </row>
    <row r="37" spans="1:6">
      <c r="A37" t="s">
        <v>664</v>
      </c>
      <c r="B37">
        <v>145.5</v>
      </c>
      <c r="C37">
        <v>146.5</v>
      </c>
      <c r="D37">
        <v>143.5</v>
      </c>
      <c r="E37">
        <v>144</v>
      </c>
      <c r="F37" s="102">
        <v>67790</v>
      </c>
    </row>
    <row r="38" spans="1:6">
      <c r="A38" t="s">
        <v>663</v>
      </c>
      <c r="B38">
        <v>147.5</v>
      </c>
      <c r="C38">
        <v>157</v>
      </c>
      <c r="D38">
        <v>146.5</v>
      </c>
      <c r="E38">
        <v>156</v>
      </c>
      <c r="F38" s="102">
        <v>191546</v>
      </c>
    </row>
    <row r="39" spans="1:6">
      <c r="A39" t="s">
        <v>662</v>
      </c>
      <c r="B39">
        <v>153</v>
      </c>
      <c r="C39">
        <v>154.5</v>
      </c>
      <c r="D39">
        <v>151</v>
      </c>
      <c r="E39">
        <v>151.5</v>
      </c>
      <c r="F39" s="102">
        <v>109088</v>
      </c>
    </row>
    <row r="40" spans="1:6">
      <c r="A40" t="s">
        <v>661</v>
      </c>
      <c r="B40">
        <v>156.5</v>
      </c>
      <c r="C40">
        <v>158</v>
      </c>
      <c r="D40">
        <v>154</v>
      </c>
      <c r="E40">
        <v>155</v>
      </c>
      <c r="F40" s="102">
        <v>99845</v>
      </c>
    </row>
    <row r="41" spans="1:6">
      <c r="A41" t="s">
        <v>660</v>
      </c>
      <c r="B41">
        <v>157</v>
      </c>
      <c r="C41">
        <v>161</v>
      </c>
      <c r="D41">
        <v>156</v>
      </c>
      <c r="E41">
        <v>158.5</v>
      </c>
      <c r="F41" s="102">
        <v>99096</v>
      </c>
    </row>
    <row r="42" spans="1:6">
      <c r="A42" t="s">
        <v>659</v>
      </c>
      <c r="B42">
        <v>159.5</v>
      </c>
      <c r="C42">
        <v>161</v>
      </c>
      <c r="D42">
        <v>156</v>
      </c>
      <c r="E42">
        <v>156</v>
      </c>
      <c r="F42" s="102">
        <v>72819</v>
      </c>
    </row>
    <row r="43" spans="1:6">
      <c r="A43" t="s">
        <v>658</v>
      </c>
      <c r="B43">
        <v>153.5</v>
      </c>
      <c r="C43">
        <v>155</v>
      </c>
      <c r="D43">
        <v>152</v>
      </c>
      <c r="E43">
        <v>154</v>
      </c>
      <c r="F43" s="102">
        <v>67513</v>
      </c>
    </row>
    <row r="44" spans="1:6">
      <c r="A44" t="s">
        <v>657</v>
      </c>
      <c r="B44">
        <v>157.5</v>
      </c>
      <c r="C44">
        <v>159</v>
      </c>
      <c r="D44">
        <v>156</v>
      </c>
      <c r="E44">
        <v>156</v>
      </c>
      <c r="F44" s="102">
        <v>67568</v>
      </c>
    </row>
    <row r="45" spans="1:6">
      <c r="A45" t="s">
        <v>656</v>
      </c>
      <c r="B45">
        <v>161.5</v>
      </c>
      <c r="C45">
        <v>168.5</v>
      </c>
      <c r="D45">
        <v>161</v>
      </c>
      <c r="E45">
        <v>167.5</v>
      </c>
      <c r="F45" s="102">
        <v>179516</v>
      </c>
    </row>
    <row r="46" spans="1:6">
      <c r="A46" t="s">
        <v>655</v>
      </c>
      <c r="B46">
        <v>169.5</v>
      </c>
      <c r="C46">
        <v>171</v>
      </c>
      <c r="D46">
        <v>166.5</v>
      </c>
      <c r="E46">
        <v>169.5</v>
      </c>
      <c r="F46" s="102">
        <v>125880</v>
      </c>
    </row>
    <row r="47" spans="1:6">
      <c r="A47" t="s">
        <v>654</v>
      </c>
      <c r="B47">
        <v>168.5</v>
      </c>
      <c r="C47">
        <v>171.5</v>
      </c>
      <c r="D47">
        <v>168</v>
      </c>
      <c r="E47">
        <v>169.5</v>
      </c>
      <c r="F47" s="102">
        <v>75883</v>
      </c>
    </row>
    <row r="48" spans="1:6">
      <c r="A48" t="s">
        <v>653</v>
      </c>
      <c r="B48">
        <v>169.5</v>
      </c>
      <c r="C48">
        <v>175</v>
      </c>
      <c r="D48">
        <v>169.5</v>
      </c>
      <c r="E48">
        <v>170.5</v>
      </c>
      <c r="F48" s="102">
        <v>114983</v>
      </c>
    </row>
    <row r="49" spans="1:6">
      <c r="A49" t="s">
        <v>652</v>
      </c>
      <c r="B49">
        <v>171.5</v>
      </c>
      <c r="C49">
        <v>172</v>
      </c>
      <c r="D49">
        <v>167</v>
      </c>
      <c r="E49">
        <v>169.5</v>
      </c>
      <c r="F49" s="102">
        <v>85310</v>
      </c>
    </row>
    <row r="50" spans="1:6">
      <c r="A50" t="s">
        <v>651</v>
      </c>
      <c r="B50">
        <v>171</v>
      </c>
      <c r="C50">
        <v>173</v>
      </c>
      <c r="D50">
        <v>169</v>
      </c>
      <c r="E50">
        <v>169.5</v>
      </c>
      <c r="F50" s="102">
        <v>77555</v>
      </c>
    </row>
    <row r="51" spans="1:6">
      <c r="A51" t="s">
        <v>650</v>
      </c>
      <c r="B51">
        <v>170</v>
      </c>
      <c r="C51">
        <v>175</v>
      </c>
      <c r="D51">
        <v>168</v>
      </c>
      <c r="E51">
        <v>172</v>
      </c>
      <c r="F51" s="102">
        <v>125571</v>
      </c>
    </row>
    <row r="52" spans="1:6">
      <c r="A52" t="s">
        <v>649</v>
      </c>
      <c r="B52">
        <v>168</v>
      </c>
      <c r="C52">
        <v>174</v>
      </c>
      <c r="D52">
        <v>165.5</v>
      </c>
      <c r="E52">
        <v>170.5</v>
      </c>
      <c r="F52" s="102">
        <v>156608</v>
      </c>
    </row>
    <row r="53" spans="1:6">
      <c r="A53" t="s">
        <v>648</v>
      </c>
      <c r="B53">
        <v>175</v>
      </c>
      <c r="C53">
        <v>179</v>
      </c>
      <c r="D53">
        <v>170.5</v>
      </c>
      <c r="E53">
        <v>171.5</v>
      </c>
      <c r="F53" s="102">
        <v>151195</v>
      </c>
    </row>
    <row r="54" spans="1:6">
      <c r="A54" t="s">
        <v>647</v>
      </c>
      <c r="B54">
        <v>173</v>
      </c>
      <c r="C54">
        <v>173</v>
      </c>
      <c r="D54">
        <v>167</v>
      </c>
      <c r="E54">
        <v>170</v>
      </c>
      <c r="F54" s="102">
        <v>89280</v>
      </c>
    </row>
    <row r="55" spans="1:6">
      <c r="A55" t="s">
        <v>646</v>
      </c>
      <c r="B55">
        <v>170</v>
      </c>
      <c r="C55">
        <v>170.5</v>
      </c>
      <c r="D55">
        <v>166</v>
      </c>
      <c r="E55">
        <v>167.5</v>
      </c>
      <c r="F55" s="102">
        <v>75406</v>
      </c>
    </row>
    <row r="56" spans="1:6">
      <c r="A56" t="s">
        <v>645</v>
      </c>
      <c r="B56">
        <v>166</v>
      </c>
      <c r="C56">
        <v>168.5</v>
      </c>
      <c r="D56">
        <v>165.5</v>
      </c>
      <c r="E56">
        <v>166</v>
      </c>
      <c r="F56" s="102">
        <v>47272</v>
      </c>
    </row>
    <row r="57" spans="1:6">
      <c r="A57" t="s">
        <v>644</v>
      </c>
      <c r="B57">
        <v>166</v>
      </c>
      <c r="C57">
        <v>170.5</v>
      </c>
      <c r="D57">
        <v>166</v>
      </c>
      <c r="E57">
        <v>169</v>
      </c>
      <c r="F57" s="102">
        <v>55095</v>
      </c>
    </row>
    <row r="58" spans="1:6">
      <c r="A58" t="s">
        <v>643</v>
      </c>
      <c r="B58">
        <v>173.5</v>
      </c>
      <c r="C58">
        <v>174</v>
      </c>
      <c r="D58">
        <v>169.5</v>
      </c>
      <c r="E58">
        <v>173</v>
      </c>
      <c r="F58" s="102">
        <v>84346</v>
      </c>
    </row>
    <row r="59" spans="1:6">
      <c r="A59" t="s">
        <v>642</v>
      </c>
      <c r="B59">
        <v>172</v>
      </c>
      <c r="C59">
        <v>176</v>
      </c>
      <c r="D59">
        <v>171</v>
      </c>
      <c r="E59">
        <v>176</v>
      </c>
      <c r="F59" s="102">
        <v>69952</v>
      </c>
    </row>
    <row r="60" spans="1:6">
      <c r="A60" t="s">
        <v>641</v>
      </c>
      <c r="B60">
        <v>179</v>
      </c>
      <c r="C60">
        <v>185</v>
      </c>
      <c r="D60">
        <v>178.5</v>
      </c>
      <c r="E60">
        <v>185</v>
      </c>
      <c r="F60" s="102">
        <v>115223</v>
      </c>
    </row>
    <row r="61" spans="1:6">
      <c r="A61" t="s">
        <v>640</v>
      </c>
      <c r="B61">
        <v>185.5</v>
      </c>
      <c r="C61">
        <v>186</v>
      </c>
      <c r="D61">
        <v>183.5</v>
      </c>
      <c r="E61">
        <v>185.5</v>
      </c>
      <c r="F61" s="102">
        <v>68611</v>
      </c>
    </row>
    <row r="62" spans="1:6">
      <c r="A62" t="s">
        <v>639</v>
      </c>
      <c r="B62">
        <v>185.5</v>
      </c>
      <c r="C62">
        <v>186</v>
      </c>
      <c r="D62">
        <v>180.5</v>
      </c>
      <c r="E62">
        <v>180.5</v>
      </c>
      <c r="F62" s="102">
        <v>76499</v>
      </c>
    </row>
    <row r="63" spans="1:6">
      <c r="A63" t="s">
        <v>638</v>
      </c>
      <c r="B63">
        <v>177</v>
      </c>
      <c r="C63">
        <v>179.5</v>
      </c>
      <c r="D63">
        <v>176</v>
      </c>
      <c r="E63">
        <v>176.5</v>
      </c>
      <c r="F63" s="102">
        <v>80374</v>
      </c>
    </row>
    <row r="64" spans="1:6">
      <c r="A64" t="s">
        <v>637</v>
      </c>
      <c r="B64">
        <v>177</v>
      </c>
      <c r="C64">
        <v>179</v>
      </c>
      <c r="D64">
        <v>172</v>
      </c>
      <c r="E64">
        <v>172</v>
      </c>
      <c r="F64" s="102">
        <v>149345</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D0EEA-40B7-4965-A745-43617D570EAF}">
  <sheetPr codeName="工作表479"/>
  <dimension ref="A1:F64"/>
  <sheetViews>
    <sheetView workbookViewId="0"/>
  </sheetViews>
  <sheetFormatPr defaultRowHeight="17"/>
  <sheetData>
    <row r="1" spans="1:6">
      <c r="A1" t="s">
        <v>725</v>
      </c>
      <c r="B1" t="s">
        <v>726</v>
      </c>
      <c r="C1" t="s">
        <v>727</v>
      </c>
      <c r="D1" t="s">
        <v>728</v>
      </c>
      <c r="E1" t="s">
        <v>729</v>
      </c>
      <c r="F1" t="s">
        <v>730</v>
      </c>
    </row>
    <row r="2" spans="1:6">
      <c r="A2" t="s">
        <v>699</v>
      </c>
      <c r="B2">
        <v>91.9</v>
      </c>
      <c r="C2">
        <v>91.9</v>
      </c>
      <c r="D2">
        <v>87.6</v>
      </c>
      <c r="E2">
        <v>88.7</v>
      </c>
      <c r="F2" s="102">
        <v>6512</v>
      </c>
    </row>
    <row r="3" spans="1:6">
      <c r="A3" t="s">
        <v>698</v>
      </c>
      <c r="B3">
        <v>87.6</v>
      </c>
      <c r="C3">
        <v>88.3</v>
      </c>
      <c r="D3">
        <v>86.5</v>
      </c>
      <c r="E3">
        <v>86.7</v>
      </c>
      <c r="F3" s="102">
        <v>5405</v>
      </c>
    </row>
    <row r="4" spans="1:6">
      <c r="A4" t="s">
        <v>697</v>
      </c>
      <c r="B4">
        <v>86.7</v>
      </c>
      <c r="C4">
        <v>89</v>
      </c>
      <c r="D4">
        <v>83.6</v>
      </c>
      <c r="E4">
        <v>87.6</v>
      </c>
      <c r="F4" s="102">
        <v>11525</v>
      </c>
    </row>
    <row r="5" spans="1:6">
      <c r="A5" t="s">
        <v>696</v>
      </c>
      <c r="B5">
        <v>88</v>
      </c>
      <c r="C5">
        <v>94.8</v>
      </c>
      <c r="D5">
        <v>87.6</v>
      </c>
      <c r="E5">
        <v>92.8</v>
      </c>
      <c r="F5" s="102">
        <v>16285</v>
      </c>
    </row>
    <row r="6" spans="1:6">
      <c r="A6" t="s">
        <v>695</v>
      </c>
      <c r="B6">
        <v>92.3</v>
      </c>
      <c r="C6">
        <v>98.6</v>
      </c>
      <c r="D6">
        <v>90.3</v>
      </c>
      <c r="E6">
        <v>96.2</v>
      </c>
      <c r="F6" s="102">
        <v>26146</v>
      </c>
    </row>
    <row r="7" spans="1:6">
      <c r="A7" t="s">
        <v>694</v>
      </c>
      <c r="B7">
        <v>96.2</v>
      </c>
      <c r="C7">
        <v>101.5</v>
      </c>
      <c r="D7">
        <v>94.5</v>
      </c>
      <c r="E7">
        <v>97.3</v>
      </c>
      <c r="F7" s="102">
        <v>27919</v>
      </c>
    </row>
    <row r="8" spans="1:6">
      <c r="A8" t="s">
        <v>693</v>
      </c>
      <c r="B8">
        <v>96.7</v>
      </c>
      <c r="C8">
        <v>96.7</v>
      </c>
      <c r="D8">
        <v>91.5</v>
      </c>
      <c r="E8">
        <v>93.5</v>
      </c>
      <c r="F8" s="102">
        <v>14053</v>
      </c>
    </row>
    <row r="9" spans="1:6">
      <c r="A9" t="s">
        <v>692</v>
      </c>
      <c r="B9">
        <v>92.2</v>
      </c>
      <c r="C9">
        <v>97.8</v>
      </c>
      <c r="D9">
        <v>92.2</v>
      </c>
      <c r="E9">
        <v>95.9</v>
      </c>
      <c r="F9" s="102">
        <v>9957</v>
      </c>
    </row>
    <row r="10" spans="1:6">
      <c r="A10" t="s">
        <v>691</v>
      </c>
      <c r="B10">
        <v>97</v>
      </c>
      <c r="C10">
        <v>98</v>
      </c>
      <c r="D10">
        <v>93.8</v>
      </c>
      <c r="E10">
        <v>95.2</v>
      </c>
      <c r="F10" s="102">
        <v>14119</v>
      </c>
    </row>
    <row r="11" spans="1:6">
      <c r="A11" t="s">
        <v>690</v>
      </c>
      <c r="B11">
        <v>94.3</v>
      </c>
      <c r="C11">
        <v>94.5</v>
      </c>
      <c r="D11">
        <v>85.7</v>
      </c>
      <c r="E11">
        <v>85.7</v>
      </c>
      <c r="F11" s="102">
        <v>19967</v>
      </c>
    </row>
    <row r="12" spans="1:6">
      <c r="A12" t="s">
        <v>689</v>
      </c>
      <c r="B12">
        <v>85.7</v>
      </c>
      <c r="C12">
        <v>92.1</v>
      </c>
      <c r="D12">
        <v>84.7</v>
      </c>
      <c r="E12">
        <v>92.1</v>
      </c>
      <c r="F12" s="102">
        <v>43113</v>
      </c>
    </row>
    <row r="13" spans="1:6">
      <c r="A13" t="s">
        <v>688</v>
      </c>
      <c r="B13">
        <v>92</v>
      </c>
      <c r="C13">
        <v>93.3</v>
      </c>
      <c r="D13">
        <v>90.8</v>
      </c>
      <c r="E13">
        <v>92.5</v>
      </c>
      <c r="F13" s="102">
        <v>20656</v>
      </c>
    </row>
    <row r="14" spans="1:6">
      <c r="A14" t="s">
        <v>687</v>
      </c>
      <c r="B14">
        <v>92.8</v>
      </c>
      <c r="C14">
        <v>95.4</v>
      </c>
      <c r="D14">
        <v>91</v>
      </c>
      <c r="E14">
        <v>91</v>
      </c>
      <c r="F14" s="102">
        <v>23943</v>
      </c>
    </row>
    <row r="15" spans="1:6">
      <c r="A15" t="s">
        <v>686</v>
      </c>
      <c r="B15">
        <v>91.5</v>
      </c>
      <c r="C15">
        <v>94.4</v>
      </c>
      <c r="D15">
        <v>89.4</v>
      </c>
      <c r="E15">
        <v>90</v>
      </c>
      <c r="F15" s="102">
        <v>14770</v>
      </c>
    </row>
    <row r="16" spans="1:6">
      <c r="A16" t="s">
        <v>685</v>
      </c>
      <c r="B16">
        <v>91</v>
      </c>
      <c r="C16">
        <v>91.2</v>
      </c>
      <c r="D16">
        <v>88.1</v>
      </c>
      <c r="E16">
        <v>90.9</v>
      </c>
      <c r="F16" s="102">
        <v>11846</v>
      </c>
    </row>
    <row r="17" spans="1:6">
      <c r="A17" t="s">
        <v>684</v>
      </c>
      <c r="B17">
        <v>90.7</v>
      </c>
      <c r="C17">
        <v>91.8</v>
      </c>
      <c r="D17">
        <v>88.9</v>
      </c>
      <c r="E17">
        <v>89.2</v>
      </c>
      <c r="F17" s="102">
        <v>7137</v>
      </c>
    </row>
    <row r="18" spans="1:6">
      <c r="A18" t="s">
        <v>683</v>
      </c>
      <c r="B18">
        <v>88.5</v>
      </c>
      <c r="C18">
        <v>91</v>
      </c>
      <c r="D18">
        <v>88.5</v>
      </c>
      <c r="E18">
        <v>89.5</v>
      </c>
      <c r="F18" s="102">
        <v>6617</v>
      </c>
    </row>
    <row r="19" spans="1:6">
      <c r="A19" t="s">
        <v>682</v>
      </c>
      <c r="B19">
        <v>90</v>
      </c>
      <c r="C19">
        <v>90.9</v>
      </c>
      <c r="D19">
        <v>87.4</v>
      </c>
      <c r="E19">
        <v>89.9</v>
      </c>
      <c r="F19" s="102">
        <v>9664</v>
      </c>
    </row>
    <row r="20" spans="1:6">
      <c r="A20" t="s">
        <v>681</v>
      </c>
      <c r="B20">
        <v>90.9</v>
      </c>
      <c r="C20">
        <v>96.5</v>
      </c>
      <c r="D20">
        <v>89.5</v>
      </c>
      <c r="E20">
        <v>95.6</v>
      </c>
      <c r="F20" s="102">
        <v>18824</v>
      </c>
    </row>
    <row r="21" spans="1:6">
      <c r="A21" t="s">
        <v>680</v>
      </c>
      <c r="B21">
        <v>96</v>
      </c>
      <c r="C21">
        <v>97.4</v>
      </c>
      <c r="D21">
        <v>94.2</v>
      </c>
      <c r="E21">
        <v>96</v>
      </c>
      <c r="F21" s="102">
        <v>18230</v>
      </c>
    </row>
    <row r="22" spans="1:6">
      <c r="A22" t="s">
        <v>679</v>
      </c>
      <c r="B22">
        <v>96.9</v>
      </c>
      <c r="C22">
        <v>96.9</v>
      </c>
      <c r="D22">
        <v>91</v>
      </c>
      <c r="E22">
        <v>95.9</v>
      </c>
      <c r="F22" s="102">
        <v>20770</v>
      </c>
    </row>
    <row r="23" spans="1:6">
      <c r="A23" t="s">
        <v>678</v>
      </c>
      <c r="B23">
        <v>96.5</v>
      </c>
      <c r="C23">
        <v>96.5</v>
      </c>
      <c r="D23">
        <v>92.1</v>
      </c>
      <c r="E23">
        <v>92.5</v>
      </c>
      <c r="F23" s="102">
        <v>9208</v>
      </c>
    </row>
    <row r="24" spans="1:6">
      <c r="A24" t="s">
        <v>677</v>
      </c>
      <c r="B24">
        <v>92.5</v>
      </c>
      <c r="C24">
        <v>94.2</v>
      </c>
      <c r="D24">
        <v>92.3</v>
      </c>
      <c r="E24">
        <v>93</v>
      </c>
      <c r="F24" s="102">
        <v>6747</v>
      </c>
    </row>
    <row r="25" spans="1:6">
      <c r="A25" t="s">
        <v>676</v>
      </c>
      <c r="B25">
        <v>92.3</v>
      </c>
      <c r="C25">
        <v>93.2</v>
      </c>
      <c r="D25">
        <v>91.6</v>
      </c>
      <c r="E25">
        <v>91.7</v>
      </c>
      <c r="F25" s="102">
        <v>4341</v>
      </c>
    </row>
    <row r="26" spans="1:6">
      <c r="A26" t="s">
        <v>675</v>
      </c>
      <c r="B26">
        <v>90.9</v>
      </c>
      <c r="C26">
        <v>91.2</v>
      </c>
      <c r="D26">
        <v>89.3</v>
      </c>
      <c r="E26">
        <v>89.9</v>
      </c>
      <c r="F26" s="102">
        <v>9389</v>
      </c>
    </row>
    <row r="27" spans="1:6">
      <c r="A27" t="s">
        <v>674</v>
      </c>
      <c r="B27">
        <v>89.3</v>
      </c>
      <c r="C27">
        <v>90.7</v>
      </c>
      <c r="D27">
        <v>89.2</v>
      </c>
      <c r="E27">
        <v>89.7</v>
      </c>
      <c r="F27" s="102">
        <v>4564</v>
      </c>
    </row>
    <row r="28" spans="1:6">
      <c r="A28" t="s">
        <v>673</v>
      </c>
      <c r="B28">
        <v>90.2</v>
      </c>
      <c r="C28">
        <v>91.4</v>
      </c>
      <c r="D28">
        <v>89.7</v>
      </c>
      <c r="E28">
        <v>89.9</v>
      </c>
      <c r="F28" s="102">
        <v>5298</v>
      </c>
    </row>
    <row r="29" spans="1:6">
      <c r="A29" t="s">
        <v>672</v>
      </c>
      <c r="B29">
        <v>90.6</v>
      </c>
      <c r="C29">
        <v>92.5</v>
      </c>
      <c r="D29">
        <v>90.2</v>
      </c>
      <c r="E29">
        <v>91</v>
      </c>
      <c r="F29" s="102">
        <v>5396</v>
      </c>
    </row>
    <row r="30" spans="1:6">
      <c r="A30" t="s">
        <v>671</v>
      </c>
      <c r="B30">
        <v>90.4</v>
      </c>
      <c r="C30">
        <v>93</v>
      </c>
      <c r="D30">
        <v>89.7</v>
      </c>
      <c r="E30">
        <v>91.6</v>
      </c>
      <c r="F30" s="102">
        <v>6833</v>
      </c>
    </row>
    <row r="31" spans="1:6">
      <c r="A31" t="s">
        <v>670</v>
      </c>
      <c r="B31">
        <v>91.6</v>
      </c>
      <c r="C31">
        <v>92.8</v>
      </c>
      <c r="D31">
        <v>90.3</v>
      </c>
      <c r="E31">
        <v>91.1</v>
      </c>
      <c r="F31" s="102">
        <v>8585</v>
      </c>
    </row>
    <row r="32" spans="1:6">
      <c r="A32" t="s">
        <v>669</v>
      </c>
      <c r="B32">
        <v>90.2</v>
      </c>
      <c r="C32">
        <v>90.9</v>
      </c>
      <c r="D32">
        <v>88.2</v>
      </c>
      <c r="E32">
        <v>89.6</v>
      </c>
      <c r="F32" s="102">
        <v>11851</v>
      </c>
    </row>
    <row r="33" spans="1:6">
      <c r="A33" t="s">
        <v>668</v>
      </c>
      <c r="B33">
        <v>90</v>
      </c>
      <c r="C33">
        <v>92.5</v>
      </c>
      <c r="D33">
        <v>89.9</v>
      </c>
      <c r="E33">
        <v>92.4</v>
      </c>
      <c r="F33" s="102">
        <v>6791</v>
      </c>
    </row>
    <row r="34" spans="1:6">
      <c r="A34" t="s">
        <v>667</v>
      </c>
      <c r="B34">
        <v>91</v>
      </c>
      <c r="C34">
        <v>92.7</v>
      </c>
      <c r="D34">
        <v>89.3</v>
      </c>
      <c r="E34">
        <v>89.3</v>
      </c>
      <c r="F34" s="102">
        <v>7892</v>
      </c>
    </row>
    <row r="35" spans="1:6">
      <c r="A35" t="s">
        <v>666</v>
      </c>
      <c r="B35">
        <v>88.3</v>
      </c>
      <c r="C35">
        <v>90.8</v>
      </c>
      <c r="D35">
        <v>86.2</v>
      </c>
      <c r="E35">
        <v>88.7</v>
      </c>
      <c r="F35" s="102">
        <v>14788</v>
      </c>
    </row>
    <row r="36" spans="1:6">
      <c r="A36" t="s">
        <v>665</v>
      </c>
      <c r="B36">
        <v>88.6</v>
      </c>
      <c r="C36">
        <v>90.4</v>
      </c>
      <c r="D36">
        <v>86.6</v>
      </c>
      <c r="E36">
        <v>86.7</v>
      </c>
      <c r="F36" s="102">
        <v>9244</v>
      </c>
    </row>
    <row r="37" spans="1:6">
      <c r="A37" t="s">
        <v>664</v>
      </c>
      <c r="B37">
        <v>86.9</v>
      </c>
      <c r="C37">
        <v>87.9</v>
      </c>
      <c r="D37">
        <v>84.4</v>
      </c>
      <c r="E37">
        <v>85.1</v>
      </c>
      <c r="F37" s="102">
        <v>7833</v>
      </c>
    </row>
    <row r="38" spans="1:6">
      <c r="A38" t="s">
        <v>663</v>
      </c>
      <c r="B38">
        <v>86.6</v>
      </c>
      <c r="C38">
        <v>86.8</v>
      </c>
      <c r="D38">
        <v>85.6</v>
      </c>
      <c r="E38">
        <v>86.4</v>
      </c>
      <c r="F38" s="102">
        <v>3176</v>
      </c>
    </row>
    <row r="39" spans="1:6">
      <c r="A39" t="s">
        <v>662</v>
      </c>
      <c r="B39">
        <v>85.2</v>
      </c>
      <c r="C39">
        <v>85.6</v>
      </c>
      <c r="D39">
        <v>84.5</v>
      </c>
      <c r="E39">
        <v>84.8</v>
      </c>
      <c r="F39" s="102">
        <v>5268</v>
      </c>
    </row>
    <row r="40" spans="1:6">
      <c r="A40" t="s">
        <v>661</v>
      </c>
      <c r="B40">
        <v>85.2</v>
      </c>
      <c r="C40">
        <v>87.4</v>
      </c>
      <c r="D40">
        <v>84.6</v>
      </c>
      <c r="E40">
        <v>85.1</v>
      </c>
      <c r="F40" s="102">
        <v>7553</v>
      </c>
    </row>
    <row r="41" spans="1:6">
      <c r="A41" t="s">
        <v>660</v>
      </c>
      <c r="B41">
        <v>85.6</v>
      </c>
      <c r="C41">
        <v>86.9</v>
      </c>
      <c r="D41">
        <v>85.6</v>
      </c>
      <c r="E41">
        <v>86.6</v>
      </c>
      <c r="F41" s="102">
        <v>4294</v>
      </c>
    </row>
    <row r="42" spans="1:6">
      <c r="A42" t="s">
        <v>659</v>
      </c>
      <c r="B42">
        <v>86.6</v>
      </c>
      <c r="C42">
        <v>88.7</v>
      </c>
      <c r="D42">
        <v>86</v>
      </c>
      <c r="E42">
        <v>88.3</v>
      </c>
      <c r="F42" s="102">
        <v>5008</v>
      </c>
    </row>
    <row r="43" spans="1:6">
      <c r="A43" t="s">
        <v>658</v>
      </c>
      <c r="B43">
        <v>87.7</v>
      </c>
      <c r="C43">
        <v>90.7</v>
      </c>
      <c r="D43">
        <v>86.7</v>
      </c>
      <c r="E43">
        <v>89.7</v>
      </c>
      <c r="F43" s="102">
        <v>6612</v>
      </c>
    </row>
    <row r="44" spans="1:6">
      <c r="A44" t="s">
        <v>657</v>
      </c>
      <c r="B44">
        <v>90.4</v>
      </c>
      <c r="C44">
        <v>92.1</v>
      </c>
      <c r="D44">
        <v>90.3</v>
      </c>
      <c r="E44">
        <v>91.8</v>
      </c>
      <c r="F44" s="102">
        <v>5840</v>
      </c>
    </row>
    <row r="45" spans="1:6">
      <c r="A45" t="s">
        <v>656</v>
      </c>
      <c r="B45">
        <v>91.8</v>
      </c>
      <c r="C45">
        <v>92.1</v>
      </c>
      <c r="D45">
        <v>90.3</v>
      </c>
      <c r="E45">
        <v>91.8</v>
      </c>
      <c r="F45" s="102">
        <v>5685</v>
      </c>
    </row>
    <row r="46" spans="1:6">
      <c r="A46" t="s">
        <v>655</v>
      </c>
      <c r="B46">
        <v>92.4</v>
      </c>
      <c r="C46">
        <v>93</v>
      </c>
      <c r="D46">
        <v>91.5</v>
      </c>
      <c r="E46">
        <v>93</v>
      </c>
      <c r="F46" s="102">
        <v>6061</v>
      </c>
    </row>
    <row r="47" spans="1:6">
      <c r="A47" t="s">
        <v>654</v>
      </c>
      <c r="B47">
        <v>93.5</v>
      </c>
      <c r="C47">
        <v>93.5</v>
      </c>
      <c r="D47">
        <v>90.7</v>
      </c>
      <c r="E47">
        <v>92.6</v>
      </c>
      <c r="F47" s="102">
        <v>4219</v>
      </c>
    </row>
    <row r="48" spans="1:6">
      <c r="A48" t="s">
        <v>653</v>
      </c>
      <c r="B48">
        <v>91.3</v>
      </c>
      <c r="C48">
        <v>92</v>
      </c>
      <c r="D48">
        <v>88.4</v>
      </c>
      <c r="E48">
        <v>89.6</v>
      </c>
      <c r="F48" s="102">
        <v>5996</v>
      </c>
    </row>
    <row r="49" spans="1:6">
      <c r="A49" t="s">
        <v>652</v>
      </c>
      <c r="B49">
        <v>89.4</v>
      </c>
      <c r="C49">
        <v>93</v>
      </c>
      <c r="D49">
        <v>89.1</v>
      </c>
      <c r="E49">
        <v>92.1</v>
      </c>
      <c r="F49" s="102">
        <v>7706</v>
      </c>
    </row>
    <row r="50" spans="1:6">
      <c r="A50" t="s">
        <v>651</v>
      </c>
      <c r="B50">
        <v>92.1</v>
      </c>
      <c r="C50">
        <v>92.1</v>
      </c>
      <c r="D50">
        <v>90.2</v>
      </c>
      <c r="E50">
        <v>91.1</v>
      </c>
      <c r="F50" s="102">
        <v>3757</v>
      </c>
    </row>
    <row r="51" spans="1:6">
      <c r="A51" t="s">
        <v>650</v>
      </c>
      <c r="B51">
        <v>90.8</v>
      </c>
      <c r="C51">
        <v>90.9</v>
      </c>
      <c r="D51">
        <v>89</v>
      </c>
      <c r="E51">
        <v>89</v>
      </c>
      <c r="F51" s="102">
        <v>4102</v>
      </c>
    </row>
    <row r="52" spans="1:6">
      <c r="A52" t="s">
        <v>649</v>
      </c>
      <c r="B52">
        <v>90</v>
      </c>
      <c r="C52">
        <v>90.5</v>
      </c>
      <c r="D52">
        <v>87.1</v>
      </c>
      <c r="E52">
        <v>87.5</v>
      </c>
      <c r="F52" s="102">
        <v>5012</v>
      </c>
    </row>
    <row r="53" spans="1:6">
      <c r="A53" t="s">
        <v>648</v>
      </c>
      <c r="B53">
        <v>88.5</v>
      </c>
      <c r="C53">
        <v>88.5</v>
      </c>
      <c r="D53">
        <v>86.5</v>
      </c>
      <c r="E53">
        <v>86.5</v>
      </c>
      <c r="F53" s="102">
        <v>6877</v>
      </c>
    </row>
    <row r="54" spans="1:6">
      <c r="A54" t="s">
        <v>647</v>
      </c>
      <c r="B54">
        <v>86.6</v>
      </c>
      <c r="C54">
        <v>88.2</v>
      </c>
      <c r="D54">
        <v>85.3</v>
      </c>
      <c r="E54">
        <v>87.6</v>
      </c>
      <c r="F54" s="102">
        <v>9774</v>
      </c>
    </row>
    <row r="55" spans="1:6">
      <c r="A55" t="s">
        <v>646</v>
      </c>
      <c r="B55">
        <v>88.5</v>
      </c>
      <c r="C55">
        <v>94.3</v>
      </c>
      <c r="D55">
        <v>87.9</v>
      </c>
      <c r="E55">
        <v>94</v>
      </c>
      <c r="F55" s="102">
        <v>18171</v>
      </c>
    </row>
    <row r="56" spans="1:6">
      <c r="A56" t="s">
        <v>645</v>
      </c>
      <c r="B56">
        <v>91.6</v>
      </c>
      <c r="C56">
        <v>92</v>
      </c>
      <c r="D56">
        <v>87.5</v>
      </c>
      <c r="E56">
        <v>88.4</v>
      </c>
      <c r="F56" s="102">
        <v>17319</v>
      </c>
    </row>
    <row r="57" spans="1:6">
      <c r="A57" t="s">
        <v>644</v>
      </c>
      <c r="B57">
        <v>88.8</v>
      </c>
      <c r="C57">
        <v>89.7</v>
      </c>
      <c r="D57">
        <v>87.2</v>
      </c>
      <c r="E57">
        <v>87.5</v>
      </c>
      <c r="F57" s="102">
        <v>10752</v>
      </c>
    </row>
    <row r="58" spans="1:6">
      <c r="A58" t="s">
        <v>643</v>
      </c>
      <c r="B58">
        <v>87</v>
      </c>
      <c r="C58">
        <v>88</v>
      </c>
      <c r="D58">
        <v>86.1</v>
      </c>
      <c r="E58">
        <v>88</v>
      </c>
      <c r="F58" s="102">
        <v>11036</v>
      </c>
    </row>
    <row r="59" spans="1:6">
      <c r="A59" t="s">
        <v>642</v>
      </c>
      <c r="B59">
        <v>87.5</v>
      </c>
      <c r="C59">
        <v>87.9</v>
      </c>
      <c r="D59">
        <v>86.6</v>
      </c>
      <c r="E59">
        <v>87.2</v>
      </c>
      <c r="F59" s="102">
        <v>6242</v>
      </c>
    </row>
    <row r="60" spans="1:6">
      <c r="A60" t="s">
        <v>641</v>
      </c>
      <c r="B60">
        <v>87.3</v>
      </c>
      <c r="C60">
        <v>88.7</v>
      </c>
      <c r="D60">
        <v>86.2</v>
      </c>
      <c r="E60">
        <v>88.2</v>
      </c>
      <c r="F60" s="102">
        <v>7723</v>
      </c>
    </row>
    <row r="61" spans="1:6">
      <c r="A61" t="s">
        <v>640</v>
      </c>
      <c r="B61">
        <v>88.6</v>
      </c>
      <c r="C61">
        <v>89.8</v>
      </c>
      <c r="D61">
        <v>88.4</v>
      </c>
      <c r="E61">
        <v>88.8</v>
      </c>
      <c r="F61" s="102">
        <v>5455</v>
      </c>
    </row>
    <row r="62" spans="1:6">
      <c r="A62" t="s">
        <v>639</v>
      </c>
      <c r="B62">
        <v>88.1</v>
      </c>
      <c r="C62">
        <v>88.5</v>
      </c>
      <c r="D62">
        <v>86</v>
      </c>
      <c r="E62">
        <v>86</v>
      </c>
      <c r="F62" s="102">
        <v>8572</v>
      </c>
    </row>
    <row r="63" spans="1:6">
      <c r="A63" t="s">
        <v>638</v>
      </c>
      <c r="B63">
        <v>85.5</v>
      </c>
      <c r="C63">
        <v>86.7</v>
      </c>
      <c r="D63">
        <v>85.5</v>
      </c>
      <c r="E63">
        <v>86.1</v>
      </c>
      <c r="F63" s="102">
        <v>6802</v>
      </c>
    </row>
    <row r="64" spans="1:6">
      <c r="A64" t="s">
        <v>637</v>
      </c>
      <c r="B64">
        <v>86.8</v>
      </c>
      <c r="C64">
        <v>86.8</v>
      </c>
      <c r="D64">
        <v>84.3</v>
      </c>
      <c r="E64">
        <v>86.2</v>
      </c>
      <c r="F64" s="102">
        <v>23165</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360F3-5AB7-422A-B4F5-7CFFA6DCE182}">
  <sheetPr codeName="工作表480"/>
  <dimension ref="A1:F64"/>
  <sheetViews>
    <sheetView workbookViewId="0"/>
  </sheetViews>
  <sheetFormatPr defaultRowHeight="17"/>
  <sheetData>
    <row r="1" spans="1:6">
      <c r="A1" t="s">
        <v>725</v>
      </c>
      <c r="B1" t="s">
        <v>726</v>
      </c>
      <c r="C1" t="s">
        <v>727</v>
      </c>
      <c r="D1" t="s">
        <v>728</v>
      </c>
      <c r="E1" t="s">
        <v>729</v>
      </c>
      <c r="F1" t="s">
        <v>730</v>
      </c>
    </row>
    <row r="2" spans="1:6">
      <c r="A2" t="s">
        <v>699</v>
      </c>
      <c r="B2">
        <v>22.6</v>
      </c>
      <c r="C2">
        <v>23.35</v>
      </c>
      <c r="D2">
        <v>22.5</v>
      </c>
      <c r="E2">
        <v>22.75</v>
      </c>
      <c r="F2" s="102">
        <v>3698</v>
      </c>
    </row>
    <row r="3" spans="1:6">
      <c r="A3" t="s">
        <v>698</v>
      </c>
      <c r="B3">
        <v>23</v>
      </c>
      <c r="C3">
        <v>25</v>
      </c>
      <c r="D3">
        <v>23</v>
      </c>
      <c r="E3">
        <v>24</v>
      </c>
      <c r="F3" s="102">
        <v>25471</v>
      </c>
    </row>
    <row r="4" spans="1:6">
      <c r="A4" t="s">
        <v>697</v>
      </c>
      <c r="B4">
        <v>23.8</v>
      </c>
      <c r="C4">
        <v>24</v>
      </c>
      <c r="D4">
        <v>23.3</v>
      </c>
      <c r="E4">
        <v>23.3</v>
      </c>
      <c r="F4" s="102">
        <v>8741</v>
      </c>
    </row>
    <row r="5" spans="1:6">
      <c r="A5" t="s">
        <v>696</v>
      </c>
      <c r="B5">
        <v>23.25</v>
      </c>
      <c r="C5">
        <v>23.75</v>
      </c>
      <c r="D5">
        <v>23.15</v>
      </c>
      <c r="E5">
        <v>23.4</v>
      </c>
      <c r="F5" s="102">
        <v>3148</v>
      </c>
    </row>
    <row r="6" spans="1:6">
      <c r="A6" t="s">
        <v>695</v>
      </c>
      <c r="B6">
        <v>23.45</v>
      </c>
      <c r="C6">
        <v>23.55</v>
      </c>
      <c r="D6">
        <v>22.5</v>
      </c>
      <c r="E6">
        <v>22.55</v>
      </c>
      <c r="F6" s="102">
        <v>5177</v>
      </c>
    </row>
    <row r="7" spans="1:6">
      <c r="A7" t="s">
        <v>694</v>
      </c>
      <c r="B7">
        <v>22.6</v>
      </c>
      <c r="C7">
        <v>22.65</v>
      </c>
      <c r="D7">
        <v>22.15</v>
      </c>
      <c r="E7">
        <v>22.25</v>
      </c>
      <c r="F7" s="102">
        <v>3713</v>
      </c>
    </row>
    <row r="8" spans="1:6">
      <c r="A8" t="s">
        <v>693</v>
      </c>
      <c r="B8">
        <v>22.35</v>
      </c>
      <c r="C8">
        <v>22.75</v>
      </c>
      <c r="D8">
        <v>22.35</v>
      </c>
      <c r="E8">
        <v>22.6</v>
      </c>
      <c r="F8" s="102">
        <v>1665</v>
      </c>
    </row>
    <row r="9" spans="1:6">
      <c r="A9" t="s">
        <v>692</v>
      </c>
      <c r="B9">
        <v>22.7</v>
      </c>
      <c r="C9">
        <v>23.15</v>
      </c>
      <c r="D9">
        <v>22.7</v>
      </c>
      <c r="E9">
        <v>22.95</v>
      </c>
      <c r="F9" s="102">
        <v>2756</v>
      </c>
    </row>
    <row r="10" spans="1:6">
      <c r="A10" t="s">
        <v>691</v>
      </c>
      <c r="B10">
        <v>22.95</v>
      </c>
      <c r="C10">
        <v>23</v>
      </c>
      <c r="D10">
        <v>22.5</v>
      </c>
      <c r="E10">
        <v>22.7</v>
      </c>
      <c r="F10" s="102">
        <v>1827</v>
      </c>
    </row>
    <row r="11" spans="1:6">
      <c r="A11" t="s">
        <v>690</v>
      </c>
      <c r="B11">
        <v>22.8</v>
      </c>
      <c r="C11">
        <v>22.85</v>
      </c>
      <c r="D11">
        <v>22.5</v>
      </c>
      <c r="E11">
        <v>22.5</v>
      </c>
      <c r="F11" s="102">
        <v>1518</v>
      </c>
    </row>
    <row r="12" spans="1:6">
      <c r="A12" t="s">
        <v>689</v>
      </c>
      <c r="B12">
        <v>22.5</v>
      </c>
      <c r="C12">
        <v>22.5</v>
      </c>
      <c r="D12">
        <v>22.3</v>
      </c>
      <c r="E12">
        <v>22.3</v>
      </c>
      <c r="F12" s="102">
        <v>1501</v>
      </c>
    </row>
    <row r="13" spans="1:6">
      <c r="A13" t="s">
        <v>688</v>
      </c>
      <c r="B13">
        <v>22.55</v>
      </c>
      <c r="C13">
        <v>22.7</v>
      </c>
      <c r="D13">
        <v>22.25</v>
      </c>
      <c r="E13">
        <v>22.45</v>
      </c>
      <c r="F13" s="102">
        <v>1651</v>
      </c>
    </row>
    <row r="14" spans="1:6">
      <c r="A14" t="s">
        <v>687</v>
      </c>
      <c r="B14">
        <v>22.45</v>
      </c>
      <c r="C14">
        <v>22.7</v>
      </c>
      <c r="D14">
        <v>22.35</v>
      </c>
      <c r="E14">
        <v>22.35</v>
      </c>
      <c r="F14" s="102">
        <v>1394</v>
      </c>
    </row>
    <row r="15" spans="1:6">
      <c r="A15" t="s">
        <v>686</v>
      </c>
      <c r="B15">
        <v>22.65</v>
      </c>
      <c r="C15">
        <v>22.75</v>
      </c>
      <c r="D15">
        <v>22.2</v>
      </c>
      <c r="E15">
        <v>22.75</v>
      </c>
      <c r="F15" s="102">
        <v>2892</v>
      </c>
    </row>
    <row r="16" spans="1:6">
      <c r="A16" t="s">
        <v>685</v>
      </c>
      <c r="B16">
        <v>22.9</v>
      </c>
      <c r="C16">
        <v>23.2</v>
      </c>
      <c r="D16">
        <v>22.9</v>
      </c>
      <c r="E16">
        <v>23</v>
      </c>
      <c r="F16" s="102">
        <v>3296</v>
      </c>
    </row>
    <row r="17" spans="1:6">
      <c r="A17" t="s">
        <v>684</v>
      </c>
      <c r="B17">
        <v>23.05</v>
      </c>
      <c r="C17">
        <v>23.1</v>
      </c>
      <c r="D17">
        <v>22.7</v>
      </c>
      <c r="E17">
        <v>22.95</v>
      </c>
      <c r="F17" s="102">
        <v>1636</v>
      </c>
    </row>
    <row r="18" spans="1:6">
      <c r="A18" t="s">
        <v>683</v>
      </c>
      <c r="B18">
        <v>22.95</v>
      </c>
      <c r="C18">
        <v>23.4</v>
      </c>
      <c r="D18">
        <v>22.95</v>
      </c>
      <c r="E18">
        <v>23.35</v>
      </c>
      <c r="F18" s="102">
        <v>3228</v>
      </c>
    </row>
    <row r="19" spans="1:6">
      <c r="A19" t="s">
        <v>682</v>
      </c>
      <c r="B19">
        <v>23.6</v>
      </c>
      <c r="C19">
        <v>23.85</v>
      </c>
      <c r="D19">
        <v>23</v>
      </c>
      <c r="E19">
        <v>23.1</v>
      </c>
      <c r="F19" s="102">
        <v>4333</v>
      </c>
    </row>
    <row r="20" spans="1:6">
      <c r="A20" t="s">
        <v>681</v>
      </c>
      <c r="B20">
        <v>23.15</v>
      </c>
      <c r="C20">
        <v>24</v>
      </c>
      <c r="D20">
        <v>22.9</v>
      </c>
      <c r="E20">
        <v>23.8</v>
      </c>
      <c r="F20" s="102">
        <v>7884</v>
      </c>
    </row>
    <row r="21" spans="1:6">
      <c r="A21" t="s">
        <v>680</v>
      </c>
      <c r="B21">
        <v>23.9</v>
      </c>
      <c r="C21">
        <v>24</v>
      </c>
      <c r="D21">
        <v>23.25</v>
      </c>
      <c r="E21">
        <v>23.4</v>
      </c>
      <c r="F21" s="102">
        <v>4282</v>
      </c>
    </row>
    <row r="22" spans="1:6">
      <c r="A22" t="s">
        <v>679</v>
      </c>
      <c r="B22">
        <v>23.6</v>
      </c>
      <c r="C22">
        <v>23.9</v>
      </c>
      <c r="D22">
        <v>23</v>
      </c>
      <c r="E22">
        <v>23.2</v>
      </c>
      <c r="F22" s="102">
        <v>3620</v>
      </c>
    </row>
    <row r="23" spans="1:6">
      <c r="A23" t="s">
        <v>678</v>
      </c>
      <c r="B23">
        <v>23.2</v>
      </c>
      <c r="C23">
        <v>23.6</v>
      </c>
      <c r="D23">
        <v>23.15</v>
      </c>
      <c r="E23">
        <v>23.5</v>
      </c>
      <c r="F23" s="102">
        <v>2086</v>
      </c>
    </row>
    <row r="24" spans="1:6">
      <c r="A24" t="s">
        <v>677</v>
      </c>
      <c r="B24">
        <v>23.45</v>
      </c>
      <c r="C24">
        <v>23.45</v>
      </c>
      <c r="D24">
        <v>22.75</v>
      </c>
      <c r="E24">
        <v>23</v>
      </c>
      <c r="F24" s="102">
        <v>5768</v>
      </c>
    </row>
    <row r="25" spans="1:6">
      <c r="A25" t="s">
        <v>676</v>
      </c>
      <c r="B25">
        <v>23</v>
      </c>
      <c r="C25">
        <v>23.05</v>
      </c>
      <c r="D25">
        <v>22.65</v>
      </c>
      <c r="E25">
        <v>22.8</v>
      </c>
      <c r="F25" s="102">
        <v>1625</v>
      </c>
    </row>
    <row r="26" spans="1:6">
      <c r="A26" t="s">
        <v>675</v>
      </c>
      <c r="B26">
        <v>22.75</v>
      </c>
      <c r="C26">
        <v>22.95</v>
      </c>
      <c r="D26">
        <v>22.7</v>
      </c>
      <c r="E26">
        <v>22.75</v>
      </c>
      <c r="F26" s="102">
        <v>1199</v>
      </c>
    </row>
    <row r="27" spans="1:6">
      <c r="A27" t="s">
        <v>674</v>
      </c>
      <c r="B27">
        <v>22.75</v>
      </c>
      <c r="C27">
        <v>23.45</v>
      </c>
      <c r="D27">
        <v>22.6</v>
      </c>
      <c r="E27">
        <v>23.15</v>
      </c>
      <c r="F27" s="102">
        <v>3402</v>
      </c>
    </row>
    <row r="28" spans="1:6">
      <c r="A28" t="s">
        <v>673</v>
      </c>
      <c r="B28">
        <v>23.35</v>
      </c>
      <c r="C28">
        <v>24</v>
      </c>
      <c r="D28">
        <v>23.3</v>
      </c>
      <c r="E28">
        <v>23.35</v>
      </c>
      <c r="F28" s="102">
        <v>6845</v>
      </c>
    </row>
    <row r="29" spans="1:6">
      <c r="A29" t="s">
        <v>672</v>
      </c>
      <c r="B29">
        <v>23.5</v>
      </c>
      <c r="C29">
        <v>23.85</v>
      </c>
      <c r="D29">
        <v>23.4</v>
      </c>
      <c r="E29">
        <v>23.4</v>
      </c>
      <c r="F29" s="102">
        <v>4586</v>
      </c>
    </row>
    <row r="30" spans="1:6">
      <c r="A30" t="s">
        <v>671</v>
      </c>
      <c r="B30">
        <v>23.5</v>
      </c>
      <c r="C30">
        <v>23.55</v>
      </c>
      <c r="D30">
        <v>22.8</v>
      </c>
      <c r="E30">
        <v>23</v>
      </c>
      <c r="F30" s="102">
        <v>4308</v>
      </c>
    </row>
    <row r="31" spans="1:6">
      <c r="A31" t="s">
        <v>670</v>
      </c>
      <c r="B31">
        <v>22.95</v>
      </c>
      <c r="C31">
        <v>24.25</v>
      </c>
      <c r="D31">
        <v>22.85</v>
      </c>
      <c r="E31">
        <v>23</v>
      </c>
      <c r="F31" s="102">
        <v>6516</v>
      </c>
    </row>
    <row r="32" spans="1:6">
      <c r="A32" t="s">
        <v>669</v>
      </c>
      <c r="B32">
        <v>23</v>
      </c>
      <c r="C32">
        <v>23</v>
      </c>
      <c r="D32">
        <v>22.05</v>
      </c>
      <c r="E32">
        <v>22.1</v>
      </c>
      <c r="F32" s="102">
        <v>5066</v>
      </c>
    </row>
    <row r="33" spans="1:6">
      <c r="A33" t="s">
        <v>668</v>
      </c>
      <c r="B33">
        <v>22.1</v>
      </c>
      <c r="C33">
        <v>22.45</v>
      </c>
      <c r="D33">
        <v>22.1</v>
      </c>
      <c r="E33">
        <v>22.35</v>
      </c>
      <c r="F33" s="102">
        <v>1994</v>
      </c>
    </row>
    <row r="34" spans="1:6">
      <c r="A34" t="s">
        <v>667</v>
      </c>
      <c r="B34">
        <v>22.3</v>
      </c>
      <c r="C34">
        <v>23.25</v>
      </c>
      <c r="D34">
        <v>22.1</v>
      </c>
      <c r="E34">
        <v>22.7</v>
      </c>
      <c r="F34" s="102">
        <v>3149</v>
      </c>
    </row>
    <row r="35" spans="1:6">
      <c r="A35" t="s">
        <v>666</v>
      </c>
      <c r="B35">
        <v>22.55</v>
      </c>
      <c r="C35">
        <v>23.15</v>
      </c>
      <c r="D35">
        <v>21.85</v>
      </c>
      <c r="E35">
        <v>22.25</v>
      </c>
      <c r="F35" s="102">
        <v>4551</v>
      </c>
    </row>
    <row r="36" spans="1:6">
      <c r="A36" t="s">
        <v>665</v>
      </c>
      <c r="B36">
        <v>22.35</v>
      </c>
      <c r="C36">
        <v>23.85</v>
      </c>
      <c r="D36">
        <v>22.35</v>
      </c>
      <c r="E36">
        <v>22.75</v>
      </c>
      <c r="F36" s="102">
        <v>9945</v>
      </c>
    </row>
    <row r="37" spans="1:6">
      <c r="A37" t="s">
        <v>664</v>
      </c>
      <c r="B37">
        <v>23.45</v>
      </c>
      <c r="C37">
        <v>23.9</v>
      </c>
      <c r="D37">
        <v>22.85</v>
      </c>
      <c r="E37">
        <v>23.05</v>
      </c>
      <c r="F37" s="102">
        <v>9352</v>
      </c>
    </row>
    <row r="38" spans="1:6">
      <c r="A38" t="s">
        <v>663</v>
      </c>
      <c r="B38">
        <v>23.5</v>
      </c>
      <c r="C38">
        <v>23.5</v>
      </c>
      <c r="D38">
        <v>22.9</v>
      </c>
      <c r="E38">
        <v>23.05</v>
      </c>
      <c r="F38" s="102">
        <v>2742</v>
      </c>
    </row>
    <row r="39" spans="1:6">
      <c r="A39" t="s">
        <v>662</v>
      </c>
      <c r="B39">
        <v>23.05</v>
      </c>
      <c r="C39">
        <v>23.35</v>
      </c>
      <c r="D39">
        <v>22.9</v>
      </c>
      <c r="E39">
        <v>22.9</v>
      </c>
      <c r="F39" s="102">
        <v>3087</v>
      </c>
    </row>
    <row r="40" spans="1:6">
      <c r="A40" t="s">
        <v>661</v>
      </c>
      <c r="B40">
        <v>23</v>
      </c>
      <c r="C40">
        <v>23.2</v>
      </c>
      <c r="D40">
        <v>22.8</v>
      </c>
      <c r="E40">
        <v>23</v>
      </c>
      <c r="F40" s="102">
        <v>2874</v>
      </c>
    </row>
    <row r="41" spans="1:6">
      <c r="A41" t="s">
        <v>660</v>
      </c>
      <c r="B41">
        <v>23.15</v>
      </c>
      <c r="C41">
        <v>24.45</v>
      </c>
      <c r="D41">
        <v>23.15</v>
      </c>
      <c r="E41">
        <v>24.1</v>
      </c>
      <c r="F41" s="102">
        <v>19768</v>
      </c>
    </row>
    <row r="42" spans="1:6">
      <c r="A42" t="s">
        <v>659</v>
      </c>
      <c r="B42">
        <v>23.9</v>
      </c>
      <c r="C42">
        <v>23.95</v>
      </c>
      <c r="D42">
        <v>23.15</v>
      </c>
      <c r="E42">
        <v>23.15</v>
      </c>
      <c r="F42" s="102">
        <v>6816</v>
      </c>
    </row>
    <row r="43" spans="1:6">
      <c r="A43" t="s">
        <v>658</v>
      </c>
      <c r="B43">
        <v>23.15</v>
      </c>
      <c r="C43">
        <v>24.6</v>
      </c>
      <c r="D43">
        <v>23.05</v>
      </c>
      <c r="E43">
        <v>23.85</v>
      </c>
      <c r="F43" s="102">
        <v>12059</v>
      </c>
    </row>
    <row r="44" spans="1:6">
      <c r="A44" t="s">
        <v>657</v>
      </c>
      <c r="B44">
        <v>24</v>
      </c>
      <c r="C44">
        <v>24.2</v>
      </c>
      <c r="D44">
        <v>23.7</v>
      </c>
      <c r="E44">
        <v>23.8</v>
      </c>
      <c r="F44" s="102">
        <v>5951</v>
      </c>
    </row>
    <row r="45" spans="1:6">
      <c r="A45" t="s">
        <v>656</v>
      </c>
      <c r="B45">
        <v>24.2</v>
      </c>
      <c r="C45">
        <v>24.2</v>
      </c>
      <c r="D45">
        <v>23.3</v>
      </c>
      <c r="E45">
        <v>23.45</v>
      </c>
      <c r="F45" s="102">
        <v>4176</v>
      </c>
    </row>
    <row r="46" spans="1:6">
      <c r="A46" t="s">
        <v>655</v>
      </c>
      <c r="B46">
        <v>23.5</v>
      </c>
      <c r="C46">
        <v>23.5</v>
      </c>
      <c r="D46">
        <v>22.65</v>
      </c>
      <c r="E46">
        <v>22.65</v>
      </c>
      <c r="F46" s="102">
        <v>7560</v>
      </c>
    </row>
    <row r="47" spans="1:6">
      <c r="A47" t="s">
        <v>654</v>
      </c>
      <c r="B47">
        <v>22.95</v>
      </c>
      <c r="C47">
        <v>23.2</v>
      </c>
      <c r="D47">
        <v>22.6</v>
      </c>
      <c r="E47">
        <v>22.65</v>
      </c>
      <c r="F47" s="102">
        <v>3806</v>
      </c>
    </row>
    <row r="48" spans="1:6">
      <c r="A48" t="s">
        <v>653</v>
      </c>
      <c r="B48">
        <v>22.95</v>
      </c>
      <c r="C48">
        <v>23.2</v>
      </c>
      <c r="D48">
        <v>22.55</v>
      </c>
      <c r="E48">
        <v>22.65</v>
      </c>
      <c r="F48" s="102">
        <v>4415</v>
      </c>
    </row>
    <row r="49" spans="1:6">
      <c r="A49" t="s">
        <v>652</v>
      </c>
      <c r="B49">
        <v>22.85</v>
      </c>
      <c r="C49">
        <v>22.85</v>
      </c>
      <c r="D49">
        <v>22.55</v>
      </c>
      <c r="E49">
        <v>22.8</v>
      </c>
      <c r="F49" s="102">
        <v>2498</v>
      </c>
    </row>
    <row r="50" spans="1:6">
      <c r="A50" t="s">
        <v>651</v>
      </c>
      <c r="B50">
        <v>22.95</v>
      </c>
      <c r="C50">
        <v>23.1</v>
      </c>
      <c r="D50">
        <v>22.7</v>
      </c>
      <c r="E50">
        <v>22.75</v>
      </c>
      <c r="F50" s="102">
        <v>2903</v>
      </c>
    </row>
    <row r="51" spans="1:6">
      <c r="A51" t="s">
        <v>650</v>
      </c>
      <c r="B51">
        <v>22.95</v>
      </c>
      <c r="C51">
        <v>22.95</v>
      </c>
      <c r="D51">
        <v>22.55</v>
      </c>
      <c r="E51">
        <v>22.65</v>
      </c>
      <c r="F51" s="102">
        <v>2605</v>
      </c>
    </row>
    <row r="52" spans="1:6">
      <c r="A52" t="s">
        <v>649</v>
      </c>
      <c r="B52">
        <v>22.75</v>
      </c>
      <c r="C52">
        <v>22.9</v>
      </c>
      <c r="D52">
        <v>22.6</v>
      </c>
      <c r="E52">
        <v>22.6</v>
      </c>
      <c r="F52" s="102">
        <v>4457</v>
      </c>
    </row>
    <row r="53" spans="1:6">
      <c r="A53" t="s">
        <v>648</v>
      </c>
      <c r="B53">
        <v>22.7</v>
      </c>
      <c r="C53">
        <v>22.9</v>
      </c>
      <c r="D53">
        <v>22.65</v>
      </c>
      <c r="E53">
        <v>22.8</v>
      </c>
      <c r="F53" s="102">
        <v>2856</v>
      </c>
    </row>
    <row r="54" spans="1:6">
      <c r="A54" t="s">
        <v>647</v>
      </c>
      <c r="B54">
        <v>22.9</v>
      </c>
      <c r="C54">
        <v>22.95</v>
      </c>
      <c r="D54">
        <v>22.65</v>
      </c>
      <c r="E54">
        <v>22.75</v>
      </c>
      <c r="F54" s="102">
        <v>1824</v>
      </c>
    </row>
    <row r="55" spans="1:6">
      <c r="A55" t="s">
        <v>646</v>
      </c>
      <c r="B55">
        <v>22.8</v>
      </c>
      <c r="C55">
        <v>23.2</v>
      </c>
      <c r="D55">
        <v>22.7</v>
      </c>
      <c r="E55">
        <v>23</v>
      </c>
      <c r="F55" s="102">
        <v>6127</v>
      </c>
    </row>
    <row r="56" spans="1:6">
      <c r="A56" t="s">
        <v>645</v>
      </c>
      <c r="B56">
        <v>23.05</v>
      </c>
      <c r="C56">
        <v>23.05</v>
      </c>
      <c r="D56">
        <v>22.6</v>
      </c>
      <c r="E56">
        <v>22.65</v>
      </c>
      <c r="F56" s="102">
        <v>3555</v>
      </c>
    </row>
    <row r="57" spans="1:6">
      <c r="A57" t="s">
        <v>644</v>
      </c>
      <c r="B57">
        <v>22.85</v>
      </c>
      <c r="C57">
        <v>22.95</v>
      </c>
      <c r="D57">
        <v>22.6</v>
      </c>
      <c r="E57">
        <v>22.7</v>
      </c>
      <c r="F57" s="102">
        <v>2226</v>
      </c>
    </row>
    <row r="58" spans="1:6">
      <c r="A58" t="s">
        <v>643</v>
      </c>
      <c r="B58">
        <v>22.65</v>
      </c>
      <c r="C58">
        <v>22.7</v>
      </c>
      <c r="D58">
        <v>22.15</v>
      </c>
      <c r="E58">
        <v>22.3</v>
      </c>
      <c r="F58" s="102">
        <v>5534</v>
      </c>
    </row>
    <row r="59" spans="1:6">
      <c r="A59" t="s">
        <v>642</v>
      </c>
      <c r="B59">
        <v>22.3</v>
      </c>
      <c r="C59">
        <v>22.35</v>
      </c>
      <c r="D59">
        <v>22</v>
      </c>
      <c r="E59">
        <v>22.2</v>
      </c>
      <c r="F59" s="102">
        <v>2197</v>
      </c>
    </row>
    <row r="60" spans="1:6">
      <c r="A60" t="s">
        <v>641</v>
      </c>
      <c r="B60">
        <v>22.75</v>
      </c>
      <c r="C60">
        <v>23.15</v>
      </c>
      <c r="D60">
        <v>22.5</v>
      </c>
      <c r="E60">
        <v>22.6</v>
      </c>
      <c r="F60" s="102">
        <v>5383</v>
      </c>
    </row>
    <row r="61" spans="1:6">
      <c r="A61" t="s">
        <v>640</v>
      </c>
      <c r="B61">
        <v>22.6</v>
      </c>
      <c r="C61">
        <v>22.9</v>
      </c>
      <c r="D61">
        <v>22.5</v>
      </c>
      <c r="E61">
        <v>22.85</v>
      </c>
      <c r="F61" s="102">
        <v>3401</v>
      </c>
    </row>
    <row r="62" spans="1:6">
      <c r="A62" t="s">
        <v>639</v>
      </c>
      <c r="B62">
        <v>22.85</v>
      </c>
      <c r="C62">
        <v>22.9</v>
      </c>
      <c r="D62">
        <v>22.5</v>
      </c>
      <c r="E62">
        <v>22.5</v>
      </c>
      <c r="F62" s="102">
        <v>2853</v>
      </c>
    </row>
    <row r="63" spans="1:6">
      <c r="A63" t="s">
        <v>638</v>
      </c>
      <c r="B63">
        <v>22.55</v>
      </c>
      <c r="C63">
        <v>22.55</v>
      </c>
      <c r="D63">
        <v>22.3</v>
      </c>
      <c r="E63">
        <v>22.3</v>
      </c>
      <c r="F63" s="102">
        <v>2535</v>
      </c>
    </row>
    <row r="64" spans="1:6">
      <c r="A64" t="s">
        <v>637</v>
      </c>
      <c r="B64">
        <v>22.4</v>
      </c>
      <c r="C64">
        <v>22.5</v>
      </c>
      <c r="D64">
        <v>22.3</v>
      </c>
      <c r="E64">
        <v>22.3</v>
      </c>
      <c r="F64" s="102">
        <v>1919</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ED0C4-0AF0-4934-82E8-6AA3D97C743F}">
  <sheetPr codeName="工作表481"/>
  <dimension ref="A1:F64"/>
  <sheetViews>
    <sheetView workbookViewId="0"/>
  </sheetViews>
  <sheetFormatPr defaultRowHeight="17"/>
  <sheetData>
    <row r="1" spans="1:6">
      <c r="A1" t="s">
        <v>725</v>
      </c>
      <c r="B1" t="s">
        <v>726</v>
      </c>
      <c r="C1" t="s">
        <v>727</v>
      </c>
      <c r="D1" t="s">
        <v>728</v>
      </c>
      <c r="E1" t="s">
        <v>729</v>
      </c>
      <c r="F1" t="s">
        <v>730</v>
      </c>
    </row>
    <row r="2" spans="1:6">
      <c r="A2" t="s">
        <v>699</v>
      </c>
      <c r="B2">
        <v>299</v>
      </c>
      <c r="C2">
        <v>302.5</v>
      </c>
      <c r="D2">
        <v>296</v>
      </c>
      <c r="E2">
        <v>301</v>
      </c>
      <c r="F2" s="102">
        <v>1947</v>
      </c>
    </row>
    <row r="3" spans="1:6">
      <c r="A3" t="s">
        <v>698</v>
      </c>
      <c r="B3">
        <v>304</v>
      </c>
      <c r="C3">
        <v>304.5</v>
      </c>
      <c r="D3">
        <v>300</v>
      </c>
      <c r="E3">
        <v>301</v>
      </c>
      <c r="F3" s="102">
        <v>2045</v>
      </c>
    </row>
    <row r="4" spans="1:6">
      <c r="A4" t="s">
        <v>697</v>
      </c>
      <c r="B4">
        <v>304</v>
      </c>
      <c r="C4">
        <v>313.5</v>
      </c>
      <c r="D4">
        <v>303</v>
      </c>
      <c r="E4">
        <v>307</v>
      </c>
      <c r="F4" s="102">
        <v>3664</v>
      </c>
    </row>
    <row r="5" spans="1:6">
      <c r="A5" t="s">
        <v>696</v>
      </c>
      <c r="B5">
        <v>305.5</v>
      </c>
      <c r="C5">
        <v>310.5</v>
      </c>
      <c r="D5">
        <v>305</v>
      </c>
      <c r="E5">
        <v>305</v>
      </c>
      <c r="F5" s="102">
        <v>1738</v>
      </c>
    </row>
    <row r="6" spans="1:6">
      <c r="A6" t="s">
        <v>695</v>
      </c>
      <c r="B6">
        <v>303</v>
      </c>
      <c r="C6">
        <v>303</v>
      </c>
      <c r="D6">
        <v>293</v>
      </c>
      <c r="E6">
        <v>297.5</v>
      </c>
      <c r="F6" s="102">
        <v>3823</v>
      </c>
    </row>
    <row r="7" spans="1:6">
      <c r="A7" t="s">
        <v>694</v>
      </c>
      <c r="B7">
        <v>303</v>
      </c>
      <c r="C7">
        <v>304.5</v>
      </c>
      <c r="D7">
        <v>290.5</v>
      </c>
      <c r="E7">
        <v>290.5</v>
      </c>
      <c r="F7" s="102">
        <v>2215</v>
      </c>
    </row>
    <row r="8" spans="1:6">
      <c r="A8" t="s">
        <v>693</v>
      </c>
      <c r="B8">
        <v>290.5</v>
      </c>
      <c r="C8">
        <v>293.5</v>
      </c>
      <c r="D8">
        <v>289</v>
      </c>
      <c r="E8">
        <v>290</v>
      </c>
      <c r="F8" s="102">
        <v>1071</v>
      </c>
    </row>
    <row r="9" spans="1:6">
      <c r="A9" t="s">
        <v>692</v>
      </c>
      <c r="B9">
        <v>294</v>
      </c>
      <c r="C9">
        <v>301</v>
      </c>
      <c r="D9">
        <v>293</v>
      </c>
      <c r="E9">
        <v>297.5</v>
      </c>
      <c r="F9" s="102">
        <v>1289</v>
      </c>
    </row>
    <row r="10" spans="1:6">
      <c r="A10" t="s">
        <v>691</v>
      </c>
      <c r="B10">
        <v>301.5</v>
      </c>
      <c r="C10">
        <v>305</v>
      </c>
      <c r="D10">
        <v>297.5</v>
      </c>
      <c r="E10">
        <v>299</v>
      </c>
      <c r="F10" s="102">
        <v>2139</v>
      </c>
    </row>
    <row r="11" spans="1:6">
      <c r="A11" t="s">
        <v>690</v>
      </c>
      <c r="B11">
        <v>302</v>
      </c>
      <c r="C11">
        <v>303.5</v>
      </c>
      <c r="D11">
        <v>284</v>
      </c>
      <c r="E11">
        <v>284.5</v>
      </c>
      <c r="F11" s="102">
        <v>4062</v>
      </c>
    </row>
    <row r="12" spans="1:6">
      <c r="A12" t="s">
        <v>689</v>
      </c>
      <c r="B12">
        <v>284.5</v>
      </c>
      <c r="C12">
        <v>297.5</v>
      </c>
      <c r="D12">
        <v>284</v>
      </c>
      <c r="E12">
        <v>294</v>
      </c>
      <c r="F12" s="102">
        <v>3042</v>
      </c>
    </row>
    <row r="13" spans="1:6">
      <c r="A13" t="s">
        <v>688</v>
      </c>
      <c r="B13">
        <v>299</v>
      </c>
      <c r="C13">
        <v>302</v>
      </c>
      <c r="D13">
        <v>286.5</v>
      </c>
      <c r="E13">
        <v>291.5</v>
      </c>
      <c r="F13" s="102">
        <v>3851</v>
      </c>
    </row>
    <row r="14" spans="1:6">
      <c r="A14" t="s">
        <v>687</v>
      </c>
      <c r="B14">
        <v>294</v>
      </c>
      <c r="C14">
        <v>318.5</v>
      </c>
      <c r="D14">
        <v>293</v>
      </c>
      <c r="E14">
        <v>313.5</v>
      </c>
      <c r="F14" s="102">
        <v>10023</v>
      </c>
    </row>
    <row r="15" spans="1:6">
      <c r="A15" t="s">
        <v>686</v>
      </c>
      <c r="B15">
        <v>317</v>
      </c>
      <c r="C15">
        <v>338.5</v>
      </c>
      <c r="D15">
        <v>316</v>
      </c>
      <c r="E15">
        <v>331.5</v>
      </c>
      <c r="F15" s="102">
        <v>16323</v>
      </c>
    </row>
    <row r="16" spans="1:6">
      <c r="A16" t="s">
        <v>685</v>
      </c>
      <c r="B16">
        <v>337</v>
      </c>
      <c r="C16">
        <v>337.5</v>
      </c>
      <c r="D16">
        <v>324.5</v>
      </c>
      <c r="E16">
        <v>334.5</v>
      </c>
      <c r="F16" s="102">
        <v>8498</v>
      </c>
    </row>
    <row r="17" spans="1:6">
      <c r="A17" t="s">
        <v>684</v>
      </c>
      <c r="B17">
        <v>335</v>
      </c>
      <c r="C17">
        <v>335.5</v>
      </c>
      <c r="D17">
        <v>324</v>
      </c>
      <c r="E17">
        <v>329</v>
      </c>
      <c r="F17" s="102">
        <v>4168</v>
      </c>
    </row>
    <row r="18" spans="1:6">
      <c r="A18" t="s">
        <v>683</v>
      </c>
      <c r="B18">
        <v>331</v>
      </c>
      <c r="C18">
        <v>349</v>
      </c>
      <c r="D18">
        <v>331</v>
      </c>
      <c r="E18">
        <v>337</v>
      </c>
      <c r="F18" s="102">
        <v>8330</v>
      </c>
    </row>
    <row r="19" spans="1:6">
      <c r="A19" t="s">
        <v>682</v>
      </c>
      <c r="B19">
        <v>337</v>
      </c>
      <c r="C19">
        <v>345</v>
      </c>
      <c r="D19">
        <v>321.5</v>
      </c>
      <c r="E19">
        <v>328</v>
      </c>
      <c r="F19" s="102">
        <v>5662</v>
      </c>
    </row>
    <row r="20" spans="1:6">
      <c r="A20" t="s">
        <v>681</v>
      </c>
      <c r="B20">
        <v>330</v>
      </c>
      <c r="C20">
        <v>339.5</v>
      </c>
      <c r="D20">
        <v>324.5</v>
      </c>
      <c r="E20">
        <v>339</v>
      </c>
      <c r="F20" s="102">
        <v>4375</v>
      </c>
    </row>
    <row r="21" spans="1:6">
      <c r="A21" t="s">
        <v>680</v>
      </c>
      <c r="B21">
        <v>342</v>
      </c>
      <c r="C21">
        <v>360</v>
      </c>
      <c r="D21">
        <v>338.5</v>
      </c>
      <c r="E21">
        <v>349</v>
      </c>
      <c r="F21" s="102">
        <v>9370</v>
      </c>
    </row>
    <row r="22" spans="1:6">
      <c r="A22" t="s">
        <v>679</v>
      </c>
      <c r="B22">
        <v>353.5</v>
      </c>
      <c r="C22">
        <v>376</v>
      </c>
      <c r="D22">
        <v>338</v>
      </c>
      <c r="E22">
        <v>375</v>
      </c>
      <c r="F22" s="102">
        <v>12328</v>
      </c>
    </row>
    <row r="23" spans="1:6">
      <c r="A23" t="s">
        <v>678</v>
      </c>
      <c r="B23">
        <v>368</v>
      </c>
      <c r="C23">
        <v>374</v>
      </c>
      <c r="D23">
        <v>355</v>
      </c>
      <c r="E23">
        <v>358</v>
      </c>
      <c r="F23" s="102">
        <v>7330</v>
      </c>
    </row>
    <row r="24" spans="1:6">
      <c r="A24" t="s">
        <v>677</v>
      </c>
      <c r="B24">
        <v>358.5</v>
      </c>
      <c r="C24">
        <v>367</v>
      </c>
      <c r="D24">
        <v>345</v>
      </c>
      <c r="E24">
        <v>345.5</v>
      </c>
      <c r="F24" s="102">
        <v>10805</v>
      </c>
    </row>
    <row r="25" spans="1:6">
      <c r="A25" t="s">
        <v>676</v>
      </c>
      <c r="B25">
        <v>342.5</v>
      </c>
      <c r="C25">
        <v>344</v>
      </c>
      <c r="D25">
        <v>334</v>
      </c>
      <c r="E25">
        <v>336</v>
      </c>
      <c r="F25" s="102">
        <v>5521</v>
      </c>
    </row>
    <row r="26" spans="1:6">
      <c r="A26" t="s">
        <v>675</v>
      </c>
      <c r="B26">
        <v>338</v>
      </c>
      <c r="C26">
        <v>346</v>
      </c>
      <c r="D26">
        <v>333.5</v>
      </c>
      <c r="E26">
        <v>341</v>
      </c>
      <c r="F26" s="102">
        <v>5198</v>
      </c>
    </row>
    <row r="27" spans="1:6">
      <c r="A27" t="s">
        <v>674</v>
      </c>
      <c r="B27">
        <v>346.5</v>
      </c>
      <c r="C27">
        <v>352</v>
      </c>
      <c r="D27">
        <v>339.5</v>
      </c>
      <c r="E27">
        <v>340</v>
      </c>
      <c r="F27" s="102">
        <v>4911</v>
      </c>
    </row>
    <row r="28" spans="1:6">
      <c r="A28" t="s">
        <v>673</v>
      </c>
      <c r="B28">
        <v>343</v>
      </c>
      <c r="C28">
        <v>346</v>
      </c>
      <c r="D28">
        <v>336.5</v>
      </c>
      <c r="E28">
        <v>337.5</v>
      </c>
      <c r="F28" s="102">
        <v>2570</v>
      </c>
    </row>
    <row r="29" spans="1:6">
      <c r="A29" t="s">
        <v>672</v>
      </c>
      <c r="B29">
        <v>337.5</v>
      </c>
      <c r="C29">
        <v>339.5</v>
      </c>
      <c r="D29">
        <v>332</v>
      </c>
      <c r="E29">
        <v>337.5</v>
      </c>
      <c r="F29" s="102">
        <v>1838</v>
      </c>
    </row>
    <row r="30" spans="1:6">
      <c r="A30" t="s">
        <v>671</v>
      </c>
      <c r="B30">
        <v>341</v>
      </c>
      <c r="C30">
        <v>348</v>
      </c>
      <c r="D30">
        <v>337</v>
      </c>
      <c r="E30">
        <v>344</v>
      </c>
      <c r="F30" s="102">
        <v>2972</v>
      </c>
    </row>
    <row r="31" spans="1:6">
      <c r="A31" t="s">
        <v>670</v>
      </c>
      <c r="B31">
        <v>340</v>
      </c>
      <c r="C31">
        <v>341.5</v>
      </c>
      <c r="D31">
        <v>335</v>
      </c>
      <c r="E31">
        <v>335.5</v>
      </c>
      <c r="F31" s="102">
        <v>2177</v>
      </c>
    </row>
    <row r="32" spans="1:6">
      <c r="A32" t="s">
        <v>669</v>
      </c>
      <c r="B32">
        <v>329</v>
      </c>
      <c r="C32">
        <v>331.5</v>
      </c>
      <c r="D32">
        <v>317.5</v>
      </c>
      <c r="E32">
        <v>320</v>
      </c>
      <c r="F32" s="102">
        <v>4394</v>
      </c>
    </row>
    <row r="33" spans="1:6">
      <c r="A33" t="s">
        <v>668</v>
      </c>
      <c r="B33">
        <v>325.5</v>
      </c>
      <c r="C33">
        <v>330</v>
      </c>
      <c r="D33">
        <v>323</v>
      </c>
      <c r="E33">
        <v>326</v>
      </c>
      <c r="F33" s="102">
        <v>2174</v>
      </c>
    </row>
    <row r="34" spans="1:6">
      <c r="A34" t="s">
        <v>667</v>
      </c>
      <c r="B34">
        <v>324.5</v>
      </c>
      <c r="C34">
        <v>335</v>
      </c>
      <c r="D34">
        <v>323.5</v>
      </c>
      <c r="E34">
        <v>330</v>
      </c>
      <c r="F34" s="102">
        <v>1312</v>
      </c>
    </row>
    <row r="35" spans="1:6">
      <c r="A35" t="s">
        <v>666</v>
      </c>
      <c r="B35">
        <v>328</v>
      </c>
      <c r="C35">
        <v>332.5</v>
      </c>
      <c r="D35">
        <v>315.5</v>
      </c>
      <c r="E35">
        <v>324</v>
      </c>
      <c r="F35" s="102">
        <v>2809</v>
      </c>
    </row>
    <row r="36" spans="1:6">
      <c r="A36" t="s">
        <v>665</v>
      </c>
      <c r="B36">
        <v>323.5</v>
      </c>
      <c r="C36">
        <v>325</v>
      </c>
      <c r="D36">
        <v>316</v>
      </c>
      <c r="E36">
        <v>317</v>
      </c>
      <c r="F36" s="102">
        <v>1649</v>
      </c>
    </row>
    <row r="37" spans="1:6">
      <c r="A37" t="s">
        <v>664</v>
      </c>
      <c r="B37">
        <v>322</v>
      </c>
      <c r="C37">
        <v>323.5</v>
      </c>
      <c r="D37">
        <v>317.5</v>
      </c>
      <c r="E37">
        <v>320</v>
      </c>
      <c r="F37">
        <v>687</v>
      </c>
    </row>
    <row r="38" spans="1:6">
      <c r="A38" t="s">
        <v>663</v>
      </c>
      <c r="B38">
        <v>324</v>
      </c>
      <c r="C38">
        <v>333.5</v>
      </c>
      <c r="D38">
        <v>324</v>
      </c>
      <c r="E38">
        <v>331</v>
      </c>
      <c r="F38" s="102">
        <v>1491</v>
      </c>
    </row>
    <row r="39" spans="1:6">
      <c r="A39" t="s">
        <v>662</v>
      </c>
      <c r="B39">
        <v>327.5</v>
      </c>
      <c r="C39">
        <v>330</v>
      </c>
      <c r="D39">
        <v>322.5</v>
      </c>
      <c r="E39">
        <v>325.5</v>
      </c>
      <c r="F39" s="102">
        <v>1102</v>
      </c>
    </row>
    <row r="40" spans="1:6">
      <c r="A40" t="s">
        <v>661</v>
      </c>
      <c r="B40">
        <v>330</v>
      </c>
      <c r="C40">
        <v>335</v>
      </c>
      <c r="D40">
        <v>328.5</v>
      </c>
      <c r="E40">
        <v>331</v>
      </c>
      <c r="F40" s="102">
        <v>1262</v>
      </c>
    </row>
    <row r="41" spans="1:6">
      <c r="A41" t="s">
        <v>660</v>
      </c>
      <c r="B41">
        <v>335</v>
      </c>
      <c r="C41">
        <v>337.5</v>
      </c>
      <c r="D41">
        <v>330</v>
      </c>
      <c r="E41">
        <v>332</v>
      </c>
      <c r="F41" s="102">
        <v>1096</v>
      </c>
    </row>
    <row r="42" spans="1:6">
      <c r="A42" t="s">
        <v>659</v>
      </c>
      <c r="B42">
        <v>332</v>
      </c>
      <c r="C42">
        <v>333</v>
      </c>
      <c r="D42">
        <v>328</v>
      </c>
      <c r="E42">
        <v>328</v>
      </c>
      <c r="F42">
        <v>921</v>
      </c>
    </row>
    <row r="43" spans="1:6">
      <c r="A43" t="s">
        <v>658</v>
      </c>
      <c r="B43">
        <v>324.5</v>
      </c>
      <c r="C43">
        <v>328</v>
      </c>
      <c r="D43">
        <v>321</v>
      </c>
      <c r="E43">
        <v>326.5</v>
      </c>
      <c r="F43" s="102">
        <v>1003</v>
      </c>
    </row>
    <row r="44" spans="1:6">
      <c r="A44" t="s">
        <v>657</v>
      </c>
      <c r="B44">
        <v>327</v>
      </c>
      <c r="C44">
        <v>331</v>
      </c>
      <c r="D44">
        <v>320</v>
      </c>
      <c r="E44">
        <v>320</v>
      </c>
      <c r="F44" s="102">
        <v>1346</v>
      </c>
    </row>
    <row r="45" spans="1:6">
      <c r="A45" t="s">
        <v>656</v>
      </c>
      <c r="B45">
        <v>322.5</v>
      </c>
      <c r="C45">
        <v>327</v>
      </c>
      <c r="D45">
        <v>322.5</v>
      </c>
      <c r="E45">
        <v>324</v>
      </c>
      <c r="F45" s="102">
        <v>1128</v>
      </c>
    </row>
    <row r="46" spans="1:6">
      <c r="A46" t="s">
        <v>655</v>
      </c>
      <c r="B46">
        <v>330</v>
      </c>
      <c r="C46">
        <v>330</v>
      </c>
      <c r="D46">
        <v>320.5</v>
      </c>
      <c r="E46">
        <v>323</v>
      </c>
      <c r="F46" s="102">
        <v>1262</v>
      </c>
    </row>
    <row r="47" spans="1:6">
      <c r="A47" t="s">
        <v>654</v>
      </c>
      <c r="B47">
        <v>323</v>
      </c>
      <c r="C47">
        <v>325.5</v>
      </c>
      <c r="D47">
        <v>318</v>
      </c>
      <c r="E47">
        <v>325</v>
      </c>
      <c r="F47">
        <v>968</v>
      </c>
    </row>
    <row r="48" spans="1:6">
      <c r="A48" t="s">
        <v>653</v>
      </c>
      <c r="B48">
        <v>324.5</v>
      </c>
      <c r="C48">
        <v>326</v>
      </c>
      <c r="D48">
        <v>316.5</v>
      </c>
      <c r="E48">
        <v>316.5</v>
      </c>
      <c r="F48" s="102">
        <v>1145</v>
      </c>
    </row>
    <row r="49" spans="1:6">
      <c r="A49" t="s">
        <v>652</v>
      </c>
      <c r="B49">
        <v>322</v>
      </c>
      <c r="C49">
        <v>329</v>
      </c>
      <c r="D49">
        <v>319.5</v>
      </c>
      <c r="E49">
        <v>319.5</v>
      </c>
      <c r="F49" s="102">
        <v>2324</v>
      </c>
    </row>
    <row r="50" spans="1:6">
      <c r="A50" t="s">
        <v>651</v>
      </c>
      <c r="B50">
        <v>324</v>
      </c>
      <c r="C50">
        <v>329</v>
      </c>
      <c r="D50">
        <v>318</v>
      </c>
      <c r="E50">
        <v>322.5</v>
      </c>
      <c r="F50" s="102">
        <v>1810</v>
      </c>
    </row>
    <row r="51" spans="1:6">
      <c r="A51" t="s">
        <v>650</v>
      </c>
      <c r="B51">
        <v>322.5</v>
      </c>
      <c r="C51">
        <v>324</v>
      </c>
      <c r="D51">
        <v>317</v>
      </c>
      <c r="E51">
        <v>318</v>
      </c>
      <c r="F51" s="102">
        <v>1651</v>
      </c>
    </row>
    <row r="52" spans="1:6">
      <c r="A52" t="s">
        <v>649</v>
      </c>
      <c r="B52">
        <v>320</v>
      </c>
      <c r="C52">
        <v>326</v>
      </c>
      <c r="D52">
        <v>315.5</v>
      </c>
      <c r="E52">
        <v>317</v>
      </c>
      <c r="F52" s="102">
        <v>1555</v>
      </c>
    </row>
    <row r="53" spans="1:6">
      <c r="A53" t="s">
        <v>648</v>
      </c>
      <c r="B53">
        <v>320</v>
      </c>
      <c r="C53">
        <v>322</v>
      </c>
      <c r="D53">
        <v>313</v>
      </c>
      <c r="E53">
        <v>314</v>
      </c>
      <c r="F53" s="102">
        <v>1556</v>
      </c>
    </row>
    <row r="54" spans="1:6">
      <c r="A54" t="s">
        <v>647</v>
      </c>
      <c r="B54">
        <v>314</v>
      </c>
      <c r="C54">
        <v>314</v>
      </c>
      <c r="D54">
        <v>306</v>
      </c>
      <c r="E54">
        <v>306</v>
      </c>
      <c r="F54" s="102">
        <v>2937</v>
      </c>
    </row>
    <row r="55" spans="1:6">
      <c r="A55" t="s">
        <v>646</v>
      </c>
      <c r="B55">
        <v>308</v>
      </c>
      <c r="C55">
        <v>313</v>
      </c>
      <c r="D55">
        <v>302.5</v>
      </c>
      <c r="E55">
        <v>305.5</v>
      </c>
      <c r="F55" s="102">
        <v>2902</v>
      </c>
    </row>
    <row r="56" spans="1:6">
      <c r="A56" t="s">
        <v>645</v>
      </c>
      <c r="B56">
        <v>306</v>
      </c>
      <c r="C56">
        <v>310.5</v>
      </c>
      <c r="D56">
        <v>306</v>
      </c>
      <c r="E56">
        <v>310</v>
      </c>
      <c r="F56" s="102">
        <v>1664</v>
      </c>
    </row>
    <row r="57" spans="1:6">
      <c r="A57" t="s">
        <v>644</v>
      </c>
      <c r="B57">
        <v>311</v>
      </c>
      <c r="C57">
        <v>319.5</v>
      </c>
      <c r="D57">
        <v>311</v>
      </c>
      <c r="E57">
        <v>319.5</v>
      </c>
      <c r="F57" s="102">
        <v>1906</v>
      </c>
    </row>
    <row r="58" spans="1:6">
      <c r="A58" t="s">
        <v>643</v>
      </c>
      <c r="B58">
        <v>319.5</v>
      </c>
      <c r="C58">
        <v>320</v>
      </c>
      <c r="D58">
        <v>313.5</v>
      </c>
      <c r="E58">
        <v>319.5</v>
      </c>
      <c r="F58" s="102">
        <v>1784</v>
      </c>
    </row>
    <row r="59" spans="1:6">
      <c r="A59" t="s">
        <v>642</v>
      </c>
      <c r="B59">
        <v>315</v>
      </c>
      <c r="C59">
        <v>320.5</v>
      </c>
      <c r="D59">
        <v>312.5</v>
      </c>
      <c r="E59">
        <v>320</v>
      </c>
      <c r="F59" s="102">
        <v>1158</v>
      </c>
    </row>
    <row r="60" spans="1:6">
      <c r="A60" t="s">
        <v>641</v>
      </c>
      <c r="B60">
        <v>326</v>
      </c>
      <c r="C60">
        <v>339.5</v>
      </c>
      <c r="D60">
        <v>326</v>
      </c>
      <c r="E60">
        <v>339</v>
      </c>
      <c r="F60" s="102">
        <v>4955</v>
      </c>
    </row>
    <row r="61" spans="1:6">
      <c r="A61" t="s">
        <v>640</v>
      </c>
      <c r="B61">
        <v>344</v>
      </c>
      <c r="C61">
        <v>344.5</v>
      </c>
      <c r="D61">
        <v>333.5</v>
      </c>
      <c r="E61">
        <v>334</v>
      </c>
      <c r="F61" s="102">
        <v>2382</v>
      </c>
    </row>
    <row r="62" spans="1:6">
      <c r="A62" t="s">
        <v>639</v>
      </c>
      <c r="B62">
        <v>335</v>
      </c>
      <c r="C62">
        <v>337</v>
      </c>
      <c r="D62">
        <v>332</v>
      </c>
      <c r="E62">
        <v>334</v>
      </c>
      <c r="F62" s="102">
        <v>1128</v>
      </c>
    </row>
    <row r="63" spans="1:6">
      <c r="A63" t="s">
        <v>638</v>
      </c>
      <c r="B63">
        <v>332</v>
      </c>
      <c r="C63">
        <v>334</v>
      </c>
      <c r="D63">
        <v>324</v>
      </c>
      <c r="E63">
        <v>324.5</v>
      </c>
      <c r="F63" s="102">
        <v>1663</v>
      </c>
    </row>
    <row r="64" spans="1:6">
      <c r="A64" t="s">
        <v>637</v>
      </c>
      <c r="B64">
        <v>325.5</v>
      </c>
      <c r="C64">
        <v>331</v>
      </c>
      <c r="D64">
        <v>325</v>
      </c>
      <c r="E64">
        <v>327</v>
      </c>
      <c r="F64" s="102">
        <v>1514</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C96F2-A779-424F-BF73-FC47C91D0748}">
  <sheetPr codeName="工作表482"/>
  <dimension ref="A1:F64"/>
  <sheetViews>
    <sheetView workbookViewId="0"/>
  </sheetViews>
  <sheetFormatPr defaultRowHeight="17"/>
  <sheetData>
    <row r="1" spans="1:6">
      <c r="A1" t="s">
        <v>725</v>
      </c>
      <c r="B1" t="s">
        <v>726</v>
      </c>
      <c r="C1" t="s">
        <v>727</v>
      </c>
      <c r="D1" t="s">
        <v>728</v>
      </c>
      <c r="E1" t="s">
        <v>729</v>
      </c>
      <c r="F1" t="s">
        <v>730</v>
      </c>
    </row>
    <row r="2" spans="1:6">
      <c r="A2" t="s">
        <v>699</v>
      </c>
      <c r="B2">
        <v>47.1</v>
      </c>
      <c r="C2">
        <v>50.3</v>
      </c>
      <c r="D2">
        <v>46.6</v>
      </c>
      <c r="E2">
        <v>50.3</v>
      </c>
      <c r="F2" s="102">
        <v>7350</v>
      </c>
    </row>
    <row r="3" spans="1:6">
      <c r="A3" t="s">
        <v>698</v>
      </c>
      <c r="B3">
        <v>53</v>
      </c>
      <c r="C3">
        <v>54.9</v>
      </c>
      <c r="D3">
        <v>49.5</v>
      </c>
      <c r="E3">
        <v>50</v>
      </c>
      <c r="F3" s="102">
        <v>19548</v>
      </c>
    </row>
    <row r="4" spans="1:6">
      <c r="A4" t="s">
        <v>697</v>
      </c>
      <c r="B4">
        <v>50</v>
      </c>
      <c r="C4">
        <v>50</v>
      </c>
      <c r="D4">
        <v>48.6</v>
      </c>
      <c r="E4">
        <v>49.75</v>
      </c>
      <c r="F4" s="102">
        <v>4162</v>
      </c>
    </row>
    <row r="5" spans="1:6">
      <c r="A5" t="s">
        <v>696</v>
      </c>
      <c r="B5">
        <v>49.7</v>
      </c>
      <c r="C5">
        <v>51.8</v>
      </c>
      <c r="D5">
        <v>49.6</v>
      </c>
      <c r="E5">
        <v>50.5</v>
      </c>
      <c r="F5" s="102">
        <v>3682</v>
      </c>
    </row>
    <row r="6" spans="1:6">
      <c r="A6" t="s">
        <v>695</v>
      </c>
      <c r="B6">
        <v>51.5</v>
      </c>
      <c r="C6">
        <v>51.5</v>
      </c>
      <c r="D6">
        <v>49.5</v>
      </c>
      <c r="E6">
        <v>50.7</v>
      </c>
      <c r="F6" s="102">
        <v>2570</v>
      </c>
    </row>
    <row r="7" spans="1:6">
      <c r="A7" t="s">
        <v>694</v>
      </c>
      <c r="B7">
        <v>51.1</v>
      </c>
      <c r="C7">
        <v>51.9</v>
      </c>
      <c r="D7">
        <v>49.7</v>
      </c>
      <c r="E7">
        <v>50</v>
      </c>
      <c r="F7" s="102">
        <v>3033</v>
      </c>
    </row>
    <row r="8" spans="1:6">
      <c r="A8" t="s">
        <v>693</v>
      </c>
      <c r="B8">
        <v>50.2</v>
      </c>
      <c r="C8">
        <v>52.5</v>
      </c>
      <c r="D8">
        <v>50.2</v>
      </c>
      <c r="E8">
        <v>51.9</v>
      </c>
      <c r="F8" s="102">
        <v>3491</v>
      </c>
    </row>
    <row r="9" spans="1:6">
      <c r="A9" t="s">
        <v>692</v>
      </c>
      <c r="B9">
        <v>52.8</v>
      </c>
      <c r="C9">
        <v>52.8</v>
      </c>
      <c r="D9">
        <v>51.6</v>
      </c>
      <c r="E9">
        <v>52.2</v>
      </c>
      <c r="F9" s="102">
        <v>2583</v>
      </c>
    </row>
    <row r="10" spans="1:6">
      <c r="A10" t="s">
        <v>691</v>
      </c>
      <c r="B10">
        <v>53</v>
      </c>
      <c r="C10">
        <v>53.7</v>
      </c>
      <c r="D10">
        <v>51.8</v>
      </c>
      <c r="E10">
        <v>52.5</v>
      </c>
      <c r="F10" s="102">
        <v>4124</v>
      </c>
    </row>
    <row r="11" spans="1:6">
      <c r="A11" t="s">
        <v>690</v>
      </c>
      <c r="B11">
        <v>53</v>
      </c>
      <c r="C11">
        <v>54.6</v>
      </c>
      <c r="D11">
        <v>52.8</v>
      </c>
      <c r="E11">
        <v>52.8</v>
      </c>
      <c r="F11" s="102">
        <v>5425</v>
      </c>
    </row>
    <row r="12" spans="1:6">
      <c r="A12" t="s">
        <v>689</v>
      </c>
      <c r="B12">
        <v>53</v>
      </c>
      <c r="C12">
        <v>54.4</v>
      </c>
      <c r="D12">
        <v>52.5</v>
      </c>
      <c r="E12">
        <v>53.7</v>
      </c>
      <c r="F12" s="102">
        <v>3519</v>
      </c>
    </row>
    <row r="13" spans="1:6">
      <c r="A13" t="s">
        <v>688</v>
      </c>
      <c r="B13">
        <v>54.1</v>
      </c>
      <c r="C13">
        <v>54.4</v>
      </c>
      <c r="D13">
        <v>53.2</v>
      </c>
      <c r="E13">
        <v>53.9</v>
      </c>
      <c r="F13" s="102">
        <v>2267</v>
      </c>
    </row>
    <row r="14" spans="1:6">
      <c r="A14" t="s">
        <v>687</v>
      </c>
      <c r="B14">
        <v>53.9</v>
      </c>
      <c r="C14">
        <v>53.9</v>
      </c>
      <c r="D14">
        <v>52.3</v>
      </c>
      <c r="E14">
        <v>52.6</v>
      </c>
      <c r="F14" s="102">
        <v>2367</v>
      </c>
    </row>
    <row r="15" spans="1:6">
      <c r="A15" t="s">
        <v>686</v>
      </c>
      <c r="B15">
        <v>52.9</v>
      </c>
      <c r="C15">
        <v>53.8</v>
      </c>
      <c r="D15">
        <v>52.2</v>
      </c>
      <c r="E15">
        <v>52.2</v>
      </c>
      <c r="F15" s="102">
        <v>1801</v>
      </c>
    </row>
    <row r="16" spans="1:6">
      <c r="A16" t="s">
        <v>685</v>
      </c>
      <c r="B16">
        <v>52.8</v>
      </c>
      <c r="C16">
        <v>52.9</v>
      </c>
      <c r="D16">
        <v>52.2</v>
      </c>
      <c r="E16">
        <v>52.7</v>
      </c>
      <c r="F16" s="102">
        <v>1229</v>
      </c>
    </row>
    <row r="17" spans="1:6">
      <c r="A17" t="s">
        <v>684</v>
      </c>
      <c r="B17">
        <v>53</v>
      </c>
      <c r="C17">
        <v>53.3</v>
      </c>
      <c r="D17">
        <v>52</v>
      </c>
      <c r="E17">
        <v>52</v>
      </c>
      <c r="F17" s="102">
        <v>1273</v>
      </c>
    </row>
    <row r="18" spans="1:6">
      <c r="A18" t="s">
        <v>683</v>
      </c>
      <c r="B18">
        <v>52.2</v>
      </c>
      <c r="C18">
        <v>52.2</v>
      </c>
      <c r="D18">
        <v>51.2</v>
      </c>
      <c r="E18">
        <v>51.2</v>
      </c>
      <c r="F18" s="102">
        <v>1095</v>
      </c>
    </row>
    <row r="19" spans="1:6">
      <c r="A19" t="s">
        <v>682</v>
      </c>
      <c r="B19">
        <v>51.4</v>
      </c>
      <c r="C19">
        <v>52.1</v>
      </c>
      <c r="D19">
        <v>50.3</v>
      </c>
      <c r="E19">
        <v>51.7</v>
      </c>
      <c r="F19" s="102">
        <v>1471</v>
      </c>
    </row>
    <row r="20" spans="1:6">
      <c r="A20" t="s">
        <v>681</v>
      </c>
      <c r="B20">
        <v>52</v>
      </c>
      <c r="C20">
        <v>53.2</v>
      </c>
      <c r="D20">
        <v>51.9</v>
      </c>
      <c r="E20">
        <v>53.1</v>
      </c>
      <c r="F20" s="102">
        <v>1720</v>
      </c>
    </row>
    <row r="21" spans="1:6">
      <c r="A21" t="s">
        <v>680</v>
      </c>
      <c r="B21">
        <v>53.4</v>
      </c>
      <c r="C21">
        <v>53.4</v>
      </c>
      <c r="D21">
        <v>52.4</v>
      </c>
      <c r="E21">
        <v>52.6</v>
      </c>
      <c r="F21">
        <v>899</v>
      </c>
    </row>
    <row r="22" spans="1:6">
      <c r="A22" t="s">
        <v>679</v>
      </c>
      <c r="B22">
        <v>52.7</v>
      </c>
      <c r="C22">
        <v>52.7</v>
      </c>
      <c r="D22">
        <v>51.6</v>
      </c>
      <c r="E22">
        <v>52</v>
      </c>
      <c r="F22">
        <v>808</v>
      </c>
    </row>
    <row r="23" spans="1:6">
      <c r="A23" t="s">
        <v>678</v>
      </c>
      <c r="B23">
        <v>52.4</v>
      </c>
      <c r="C23">
        <v>56.4</v>
      </c>
      <c r="D23">
        <v>52.4</v>
      </c>
      <c r="E23">
        <v>55.5</v>
      </c>
      <c r="F23" s="102">
        <v>6853</v>
      </c>
    </row>
    <row r="24" spans="1:6">
      <c r="A24" t="s">
        <v>677</v>
      </c>
      <c r="B24">
        <v>56.1</v>
      </c>
      <c r="C24">
        <v>57.4</v>
      </c>
      <c r="D24">
        <v>55.1</v>
      </c>
      <c r="E24">
        <v>56.3</v>
      </c>
      <c r="F24" s="102">
        <v>5549</v>
      </c>
    </row>
    <row r="25" spans="1:6">
      <c r="A25" t="s">
        <v>676</v>
      </c>
      <c r="B25">
        <v>56.2</v>
      </c>
      <c r="C25">
        <v>57.8</v>
      </c>
      <c r="D25">
        <v>55.4</v>
      </c>
      <c r="E25">
        <v>55.8</v>
      </c>
      <c r="F25" s="102">
        <v>2854</v>
      </c>
    </row>
    <row r="26" spans="1:6">
      <c r="A26" t="s">
        <v>675</v>
      </c>
      <c r="B26">
        <v>55.9</v>
      </c>
      <c r="C26">
        <v>56.4</v>
      </c>
      <c r="D26">
        <v>54.5</v>
      </c>
      <c r="E26">
        <v>55.5</v>
      </c>
      <c r="F26" s="102">
        <v>1542</v>
      </c>
    </row>
    <row r="27" spans="1:6">
      <c r="A27" t="s">
        <v>674</v>
      </c>
      <c r="B27">
        <v>55.5</v>
      </c>
      <c r="C27">
        <v>57</v>
      </c>
      <c r="D27">
        <v>54.7</v>
      </c>
      <c r="E27">
        <v>56.9</v>
      </c>
      <c r="F27" s="102">
        <v>2132</v>
      </c>
    </row>
    <row r="28" spans="1:6">
      <c r="A28" t="s">
        <v>673</v>
      </c>
      <c r="B28">
        <v>57.4</v>
      </c>
      <c r="C28">
        <v>58</v>
      </c>
      <c r="D28">
        <v>55.7</v>
      </c>
      <c r="E28">
        <v>55.7</v>
      </c>
      <c r="F28" s="102">
        <v>3195</v>
      </c>
    </row>
    <row r="29" spans="1:6">
      <c r="A29" t="s">
        <v>672</v>
      </c>
      <c r="B29">
        <v>55.4</v>
      </c>
      <c r="C29">
        <v>55.5</v>
      </c>
      <c r="D29">
        <v>54</v>
      </c>
      <c r="E29">
        <v>54.5</v>
      </c>
      <c r="F29" s="102">
        <v>1703</v>
      </c>
    </row>
    <row r="30" spans="1:6">
      <c r="A30" t="s">
        <v>671</v>
      </c>
      <c r="B30">
        <v>54.5</v>
      </c>
      <c r="C30">
        <v>56.6</v>
      </c>
      <c r="D30">
        <v>54.5</v>
      </c>
      <c r="E30">
        <v>55.3</v>
      </c>
      <c r="F30" s="102">
        <v>1537</v>
      </c>
    </row>
    <row r="31" spans="1:6">
      <c r="A31" t="s">
        <v>670</v>
      </c>
      <c r="B31">
        <v>55.1</v>
      </c>
      <c r="C31">
        <v>56.7</v>
      </c>
      <c r="D31">
        <v>54.7</v>
      </c>
      <c r="E31">
        <v>55.4</v>
      </c>
      <c r="F31" s="102">
        <v>1490</v>
      </c>
    </row>
    <row r="32" spans="1:6">
      <c r="A32" t="s">
        <v>669</v>
      </c>
      <c r="B32">
        <v>54.9</v>
      </c>
      <c r="C32">
        <v>55</v>
      </c>
      <c r="D32">
        <v>50.8</v>
      </c>
      <c r="E32">
        <v>51.8</v>
      </c>
      <c r="F32" s="102">
        <v>3055</v>
      </c>
    </row>
    <row r="33" spans="1:6">
      <c r="A33" t="s">
        <v>668</v>
      </c>
      <c r="B33">
        <v>51.8</v>
      </c>
      <c r="C33">
        <v>54.8</v>
      </c>
      <c r="D33">
        <v>51.8</v>
      </c>
      <c r="E33">
        <v>53.9</v>
      </c>
      <c r="F33" s="102">
        <v>1757</v>
      </c>
    </row>
    <row r="34" spans="1:6">
      <c r="A34" t="s">
        <v>667</v>
      </c>
      <c r="B34">
        <v>53.1</v>
      </c>
      <c r="C34">
        <v>54.6</v>
      </c>
      <c r="D34">
        <v>52.4</v>
      </c>
      <c r="E34">
        <v>54.2</v>
      </c>
      <c r="F34" s="102">
        <v>1258</v>
      </c>
    </row>
    <row r="35" spans="1:6">
      <c r="A35" t="s">
        <v>666</v>
      </c>
      <c r="B35">
        <v>53.1</v>
      </c>
      <c r="C35">
        <v>53.1</v>
      </c>
      <c r="D35">
        <v>50.3</v>
      </c>
      <c r="E35">
        <v>51.6</v>
      </c>
      <c r="F35" s="102">
        <v>2238</v>
      </c>
    </row>
    <row r="36" spans="1:6">
      <c r="A36" t="s">
        <v>665</v>
      </c>
      <c r="B36">
        <v>51.5</v>
      </c>
      <c r="C36">
        <v>52.2</v>
      </c>
      <c r="D36">
        <v>50.9</v>
      </c>
      <c r="E36">
        <v>51.1</v>
      </c>
      <c r="F36">
        <v>695</v>
      </c>
    </row>
    <row r="37" spans="1:6">
      <c r="A37" t="s">
        <v>664</v>
      </c>
      <c r="B37">
        <v>51.9</v>
      </c>
      <c r="C37">
        <v>53.3</v>
      </c>
      <c r="D37">
        <v>51.9</v>
      </c>
      <c r="E37">
        <v>52.6</v>
      </c>
      <c r="F37">
        <v>896</v>
      </c>
    </row>
    <row r="38" spans="1:6">
      <c r="A38" t="s">
        <v>663</v>
      </c>
      <c r="B38">
        <v>53.3</v>
      </c>
      <c r="C38">
        <v>54.5</v>
      </c>
      <c r="D38">
        <v>53.3</v>
      </c>
      <c r="E38">
        <v>54</v>
      </c>
      <c r="F38" s="102">
        <v>1522</v>
      </c>
    </row>
    <row r="39" spans="1:6">
      <c r="A39" t="s">
        <v>662</v>
      </c>
      <c r="B39">
        <v>54.1</v>
      </c>
      <c r="C39">
        <v>54.3</v>
      </c>
      <c r="D39">
        <v>52.5</v>
      </c>
      <c r="E39">
        <v>52.8</v>
      </c>
      <c r="F39" s="102">
        <v>1019</v>
      </c>
    </row>
    <row r="40" spans="1:6">
      <c r="A40" t="s">
        <v>661</v>
      </c>
      <c r="B40">
        <v>53.2</v>
      </c>
      <c r="C40">
        <v>53.6</v>
      </c>
      <c r="D40">
        <v>52.8</v>
      </c>
      <c r="E40">
        <v>53</v>
      </c>
      <c r="F40">
        <v>529</v>
      </c>
    </row>
    <row r="41" spans="1:6">
      <c r="A41" t="s">
        <v>660</v>
      </c>
      <c r="B41">
        <v>53.4</v>
      </c>
      <c r="C41">
        <v>54</v>
      </c>
      <c r="D41">
        <v>53.1</v>
      </c>
      <c r="E41">
        <v>53.3</v>
      </c>
      <c r="F41">
        <v>633</v>
      </c>
    </row>
    <row r="42" spans="1:6">
      <c r="A42" t="s">
        <v>659</v>
      </c>
      <c r="B42">
        <v>53.6</v>
      </c>
      <c r="C42">
        <v>54.2</v>
      </c>
      <c r="D42">
        <v>53</v>
      </c>
      <c r="E42">
        <v>53.6</v>
      </c>
      <c r="F42">
        <v>748</v>
      </c>
    </row>
    <row r="43" spans="1:6">
      <c r="A43" t="s">
        <v>658</v>
      </c>
      <c r="B43">
        <v>53.4</v>
      </c>
      <c r="C43">
        <v>54</v>
      </c>
      <c r="D43">
        <v>52.5</v>
      </c>
      <c r="E43">
        <v>54</v>
      </c>
      <c r="F43">
        <v>626</v>
      </c>
    </row>
    <row r="44" spans="1:6">
      <c r="A44" t="s">
        <v>657</v>
      </c>
      <c r="B44">
        <v>54.4</v>
      </c>
      <c r="C44">
        <v>54.4</v>
      </c>
      <c r="D44">
        <v>53.6</v>
      </c>
      <c r="E44">
        <v>54</v>
      </c>
      <c r="F44">
        <v>506</v>
      </c>
    </row>
    <row r="45" spans="1:6">
      <c r="A45" t="s">
        <v>656</v>
      </c>
      <c r="B45">
        <v>55</v>
      </c>
      <c r="C45">
        <v>59.1</v>
      </c>
      <c r="D45">
        <v>55</v>
      </c>
      <c r="E45">
        <v>57.6</v>
      </c>
      <c r="F45" s="102">
        <v>7362</v>
      </c>
    </row>
    <row r="46" spans="1:6">
      <c r="A46" t="s">
        <v>655</v>
      </c>
      <c r="B46">
        <v>57.9</v>
      </c>
      <c r="C46">
        <v>59.5</v>
      </c>
      <c r="D46">
        <v>56.9</v>
      </c>
      <c r="E46">
        <v>58.8</v>
      </c>
      <c r="F46" s="102">
        <v>5508</v>
      </c>
    </row>
    <row r="47" spans="1:6">
      <c r="A47" t="s">
        <v>654</v>
      </c>
      <c r="B47">
        <v>58.8</v>
      </c>
      <c r="C47">
        <v>58.9</v>
      </c>
      <c r="D47">
        <v>57.5</v>
      </c>
      <c r="E47">
        <v>58.1</v>
      </c>
      <c r="F47" s="102">
        <v>2026</v>
      </c>
    </row>
    <row r="48" spans="1:6">
      <c r="A48" t="s">
        <v>653</v>
      </c>
      <c r="B48">
        <v>63</v>
      </c>
      <c r="C48">
        <v>63.9</v>
      </c>
      <c r="D48">
        <v>61.5</v>
      </c>
      <c r="E48">
        <v>63.9</v>
      </c>
      <c r="F48" s="102">
        <v>10718</v>
      </c>
    </row>
    <row r="49" spans="1:6">
      <c r="A49" t="s">
        <v>652</v>
      </c>
      <c r="B49">
        <v>66</v>
      </c>
      <c r="C49">
        <v>69</v>
      </c>
      <c r="D49">
        <v>63.1</v>
      </c>
      <c r="E49">
        <v>65.599999999999994</v>
      </c>
      <c r="F49" s="102">
        <v>34377</v>
      </c>
    </row>
    <row r="50" spans="1:6">
      <c r="A50" t="s">
        <v>651</v>
      </c>
      <c r="B50">
        <v>64.599999999999994</v>
      </c>
      <c r="C50">
        <v>65.2</v>
      </c>
      <c r="D50">
        <v>62</v>
      </c>
      <c r="E50">
        <v>64</v>
      </c>
      <c r="F50" s="102">
        <v>7348</v>
      </c>
    </row>
    <row r="51" spans="1:6">
      <c r="A51" t="s">
        <v>650</v>
      </c>
      <c r="B51">
        <v>64.599999999999994</v>
      </c>
      <c r="C51">
        <v>64.900000000000006</v>
      </c>
      <c r="D51">
        <v>63</v>
      </c>
      <c r="E51">
        <v>63.5</v>
      </c>
      <c r="F51" s="102">
        <v>3323</v>
      </c>
    </row>
    <row r="52" spans="1:6">
      <c r="A52" t="s">
        <v>649</v>
      </c>
      <c r="B52">
        <v>64.400000000000006</v>
      </c>
      <c r="C52">
        <v>66.8</v>
      </c>
      <c r="D52">
        <v>63.2</v>
      </c>
      <c r="E52">
        <v>64.400000000000006</v>
      </c>
      <c r="F52" s="102">
        <v>8018</v>
      </c>
    </row>
    <row r="53" spans="1:6">
      <c r="A53" t="s">
        <v>648</v>
      </c>
      <c r="B53">
        <v>65.400000000000006</v>
      </c>
      <c r="C53">
        <v>66.3</v>
      </c>
      <c r="D53">
        <v>63.7</v>
      </c>
      <c r="E53">
        <v>63.7</v>
      </c>
      <c r="F53" s="102">
        <v>4999</v>
      </c>
    </row>
    <row r="54" spans="1:6">
      <c r="A54" t="s">
        <v>647</v>
      </c>
      <c r="B54">
        <v>63.6</v>
      </c>
      <c r="C54">
        <v>65</v>
      </c>
      <c r="D54">
        <v>63.3</v>
      </c>
      <c r="E54">
        <v>63.7</v>
      </c>
      <c r="F54" s="102">
        <v>2668</v>
      </c>
    </row>
    <row r="55" spans="1:6">
      <c r="A55" t="s">
        <v>646</v>
      </c>
      <c r="B55">
        <v>64.3</v>
      </c>
      <c r="C55">
        <v>65.599999999999994</v>
      </c>
      <c r="D55">
        <v>63.3</v>
      </c>
      <c r="E55">
        <v>65</v>
      </c>
      <c r="F55" s="102">
        <v>2721</v>
      </c>
    </row>
    <row r="56" spans="1:6">
      <c r="A56" t="s">
        <v>645</v>
      </c>
      <c r="B56">
        <v>66.099999999999994</v>
      </c>
      <c r="C56">
        <v>67.2</v>
      </c>
      <c r="D56">
        <v>65</v>
      </c>
      <c r="E56">
        <v>65.7</v>
      </c>
      <c r="F56" s="102">
        <v>7204</v>
      </c>
    </row>
    <row r="57" spans="1:6">
      <c r="A57" t="s">
        <v>644</v>
      </c>
      <c r="B57">
        <v>65.5</v>
      </c>
      <c r="C57">
        <v>68.7</v>
      </c>
      <c r="D57">
        <v>64.5</v>
      </c>
      <c r="E57">
        <v>66.5</v>
      </c>
      <c r="F57" s="102">
        <v>8036</v>
      </c>
    </row>
    <row r="58" spans="1:6">
      <c r="A58" t="s">
        <v>643</v>
      </c>
      <c r="B58">
        <v>65.400000000000006</v>
      </c>
      <c r="C58">
        <v>69.099999999999994</v>
      </c>
      <c r="D58">
        <v>64.5</v>
      </c>
      <c r="E58">
        <v>64.599999999999994</v>
      </c>
      <c r="F58" s="102">
        <v>8582</v>
      </c>
    </row>
    <row r="59" spans="1:6">
      <c r="A59" t="s">
        <v>642</v>
      </c>
      <c r="B59">
        <v>64</v>
      </c>
      <c r="C59">
        <v>66.2</v>
      </c>
      <c r="D59">
        <v>63.1</v>
      </c>
      <c r="E59">
        <v>64.099999999999994</v>
      </c>
      <c r="F59" s="102">
        <v>3510</v>
      </c>
    </row>
    <row r="60" spans="1:6">
      <c r="A60" t="s">
        <v>641</v>
      </c>
      <c r="B60">
        <v>64.8</v>
      </c>
      <c r="C60">
        <v>65.3</v>
      </c>
      <c r="D60">
        <v>64</v>
      </c>
      <c r="E60">
        <v>64.3</v>
      </c>
      <c r="F60" s="102">
        <v>1924</v>
      </c>
    </row>
    <row r="61" spans="1:6">
      <c r="A61" t="s">
        <v>640</v>
      </c>
      <c r="B61">
        <v>65.2</v>
      </c>
      <c r="C61">
        <v>68.3</v>
      </c>
      <c r="D61">
        <v>64.8</v>
      </c>
      <c r="E61">
        <v>67.5</v>
      </c>
      <c r="F61" s="102">
        <v>6016</v>
      </c>
    </row>
    <row r="62" spans="1:6">
      <c r="A62" t="s">
        <v>639</v>
      </c>
      <c r="B62">
        <v>68</v>
      </c>
      <c r="C62">
        <v>73.7</v>
      </c>
      <c r="D62">
        <v>67.099999999999994</v>
      </c>
      <c r="E62">
        <v>69.599999999999994</v>
      </c>
      <c r="F62" s="102">
        <v>12154</v>
      </c>
    </row>
    <row r="63" spans="1:6">
      <c r="A63" t="s">
        <v>638</v>
      </c>
      <c r="B63">
        <v>68.599999999999994</v>
      </c>
      <c r="C63">
        <v>70.7</v>
      </c>
      <c r="D63">
        <v>67.5</v>
      </c>
      <c r="E63">
        <v>67.7</v>
      </c>
      <c r="F63" s="102">
        <v>5285</v>
      </c>
    </row>
    <row r="64" spans="1:6">
      <c r="A64" t="s">
        <v>637</v>
      </c>
      <c r="B64">
        <v>68.5</v>
      </c>
      <c r="C64">
        <v>69.400000000000006</v>
      </c>
      <c r="D64">
        <v>66.8</v>
      </c>
      <c r="E64">
        <v>67.5</v>
      </c>
      <c r="F64" s="102">
        <v>3539</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6F254-CD29-4F2B-AFB5-188B3BA5DFDC}">
  <sheetPr codeName="工作表483"/>
  <dimension ref="A1:F64"/>
  <sheetViews>
    <sheetView workbookViewId="0"/>
  </sheetViews>
  <sheetFormatPr defaultRowHeight="17"/>
  <sheetData>
    <row r="1" spans="1:6">
      <c r="A1" t="s">
        <v>725</v>
      </c>
      <c r="B1" t="s">
        <v>726</v>
      </c>
      <c r="C1" t="s">
        <v>727</v>
      </c>
      <c r="D1" t="s">
        <v>728</v>
      </c>
      <c r="E1" t="s">
        <v>729</v>
      </c>
      <c r="F1" t="s">
        <v>730</v>
      </c>
    </row>
    <row r="2" spans="1:6">
      <c r="A2" t="s">
        <v>699</v>
      </c>
      <c r="B2">
        <v>69.599999999999994</v>
      </c>
      <c r="C2">
        <v>70.099999999999994</v>
      </c>
      <c r="D2">
        <v>69.3</v>
      </c>
      <c r="E2">
        <v>69.3</v>
      </c>
      <c r="F2">
        <v>578</v>
      </c>
    </row>
    <row r="3" spans="1:6">
      <c r="A3" t="s">
        <v>698</v>
      </c>
      <c r="B3">
        <v>69.7</v>
      </c>
      <c r="C3">
        <v>70.099999999999994</v>
      </c>
      <c r="D3">
        <v>69.3</v>
      </c>
      <c r="E3">
        <v>69.900000000000006</v>
      </c>
      <c r="F3" s="102">
        <v>1331</v>
      </c>
    </row>
    <row r="4" spans="1:6">
      <c r="A4" t="s">
        <v>697</v>
      </c>
      <c r="B4">
        <v>70</v>
      </c>
      <c r="C4">
        <v>70.3</v>
      </c>
      <c r="D4">
        <v>69.099999999999994</v>
      </c>
      <c r="E4">
        <v>69.099999999999994</v>
      </c>
      <c r="F4" s="102">
        <v>1043</v>
      </c>
    </row>
    <row r="5" spans="1:6">
      <c r="A5" t="s">
        <v>696</v>
      </c>
      <c r="B5">
        <v>68.8</v>
      </c>
      <c r="C5">
        <v>70.900000000000006</v>
      </c>
      <c r="D5">
        <v>68.7</v>
      </c>
      <c r="E5">
        <v>70.3</v>
      </c>
      <c r="F5" s="102">
        <v>1209</v>
      </c>
    </row>
    <row r="6" spans="1:6">
      <c r="A6" t="s">
        <v>695</v>
      </c>
      <c r="B6">
        <v>70.599999999999994</v>
      </c>
      <c r="C6">
        <v>71.8</v>
      </c>
      <c r="D6">
        <v>68.8</v>
      </c>
      <c r="E6">
        <v>68.8</v>
      </c>
      <c r="F6" s="102">
        <v>2258</v>
      </c>
    </row>
    <row r="7" spans="1:6">
      <c r="A7" t="s">
        <v>694</v>
      </c>
      <c r="B7">
        <v>68.8</v>
      </c>
      <c r="C7">
        <v>70.400000000000006</v>
      </c>
      <c r="D7">
        <v>67.7</v>
      </c>
      <c r="E7">
        <v>67.7</v>
      </c>
      <c r="F7" s="102">
        <v>1794</v>
      </c>
    </row>
    <row r="8" spans="1:6">
      <c r="A8" t="s">
        <v>693</v>
      </c>
      <c r="B8">
        <v>67.2</v>
      </c>
      <c r="C8">
        <v>68.2</v>
      </c>
      <c r="D8">
        <v>67.2</v>
      </c>
      <c r="E8">
        <v>67.5</v>
      </c>
      <c r="F8">
        <v>986</v>
      </c>
    </row>
    <row r="9" spans="1:6">
      <c r="A9" t="s">
        <v>692</v>
      </c>
      <c r="B9">
        <v>67.8</v>
      </c>
      <c r="C9">
        <v>71.2</v>
      </c>
      <c r="D9">
        <v>67.599999999999994</v>
      </c>
      <c r="E9">
        <v>70</v>
      </c>
      <c r="F9" s="102">
        <v>3066</v>
      </c>
    </row>
    <row r="10" spans="1:6">
      <c r="A10" t="s">
        <v>691</v>
      </c>
      <c r="B10">
        <v>70</v>
      </c>
      <c r="C10">
        <v>71.2</v>
      </c>
      <c r="D10">
        <v>68.3</v>
      </c>
      <c r="E10">
        <v>68.5</v>
      </c>
      <c r="F10" s="102">
        <v>2078</v>
      </c>
    </row>
    <row r="11" spans="1:6">
      <c r="A11" t="s">
        <v>690</v>
      </c>
      <c r="B11">
        <v>69.400000000000006</v>
      </c>
      <c r="C11">
        <v>70</v>
      </c>
      <c r="D11">
        <v>67.8</v>
      </c>
      <c r="E11">
        <v>67.900000000000006</v>
      </c>
      <c r="F11" s="102">
        <v>1324</v>
      </c>
    </row>
    <row r="12" spans="1:6">
      <c r="A12" t="s">
        <v>689</v>
      </c>
      <c r="B12">
        <v>68</v>
      </c>
      <c r="C12">
        <v>68.2</v>
      </c>
      <c r="D12">
        <v>67.400000000000006</v>
      </c>
      <c r="E12">
        <v>67.400000000000006</v>
      </c>
      <c r="F12" s="102">
        <v>1040</v>
      </c>
    </row>
    <row r="13" spans="1:6">
      <c r="A13" t="s">
        <v>688</v>
      </c>
      <c r="B13">
        <v>67.7</v>
      </c>
      <c r="C13">
        <v>68.2</v>
      </c>
      <c r="D13">
        <v>67.599999999999994</v>
      </c>
      <c r="E13">
        <v>67.8</v>
      </c>
      <c r="F13">
        <v>355</v>
      </c>
    </row>
    <row r="14" spans="1:6">
      <c r="A14" t="s">
        <v>687</v>
      </c>
      <c r="B14">
        <v>67.900000000000006</v>
      </c>
      <c r="C14">
        <v>68.5</v>
      </c>
      <c r="D14">
        <v>67.599999999999994</v>
      </c>
      <c r="E14">
        <v>67.900000000000006</v>
      </c>
      <c r="F14">
        <v>739</v>
      </c>
    </row>
    <row r="15" spans="1:6">
      <c r="A15" t="s">
        <v>686</v>
      </c>
      <c r="B15">
        <v>68.099999999999994</v>
      </c>
      <c r="C15">
        <v>68.400000000000006</v>
      </c>
      <c r="D15">
        <v>67.5</v>
      </c>
      <c r="E15">
        <v>67.5</v>
      </c>
      <c r="F15">
        <v>909</v>
      </c>
    </row>
    <row r="16" spans="1:6">
      <c r="A16" t="s">
        <v>685</v>
      </c>
      <c r="B16">
        <v>68.099999999999994</v>
      </c>
      <c r="C16">
        <v>68.5</v>
      </c>
      <c r="D16">
        <v>67.5</v>
      </c>
      <c r="E16">
        <v>68.3</v>
      </c>
      <c r="F16">
        <v>750</v>
      </c>
    </row>
    <row r="17" spans="1:6">
      <c r="A17" t="s">
        <v>684</v>
      </c>
      <c r="B17">
        <v>68.400000000000006</v>
      </c>
      <c r="C17">
        <v>68.599999999999994</v>
      </c>
      <c r="D17">
        <v>68.099999999999994</v>
      </c>
      <c r="E17">
        <v>68.400000000000006</v>
      </c>
      <c r="F17">
        <v>664</v>
      </c>
    </row>
    <row r="18" spans="1:6">
      <c r="A18" t="s">
        <v>683</v>
      </c>
      <c r="B18">
        <v>68.8</v>
      </c>
      <c r="C18">
        <v>69</v>
      </c>
      <c r="D18">
        <v>67.900000000000006</v>
      </c>
      <c r="E18">
        <v>68</v>
      </c>
      <c r="F18">
        <v>665</v>
      </c>
    </row>
    <row r="19" spans="1:6">
      <c r="A19" t="s">
        <v>682</v>
      </c>
      <c r="B19">
        <v>68.3</v>
      </c>
      <c r="C19">
        <v>68.3</v>
      </c>
      <c r="D19">
        <v>66.7</v>
      </c>
      <c r="E19">
        <v>67</v>
      </c>
      <c r="F19" s="102">
        <v>1190</v>
      </c>
    </row>
    <row r="20" spans="1:6">
      <c r="A20" t="s">
        <v>681</v>
      </c>
      <c r="B20">
        <v>67.099999999999994</v>
      </c>
      <c r="C20">
        <v>67.5</v>
      </c>
      <c r="D20">
        <v>66.8</v>
      </c>
      <c r="E20">
        <v>67.2</v>
      </c>
      <c r="F20">
        <v>431</v>
      </c>
    </row>
    <row r="21" spans="1:6">
      <c r="A21" t="s">
        <v>680</v>
      </c>
      <c r="B21">
        <v>67.8</v>
      </c>
      <c r="C21">
        <v>68.7</v>
      </c>
      <c r="D21">
        <v>67.2</v>
      </c>
      <c r="E21">
        <v>68</v>
      </c>
      <c r="F21" s="102">
        <v>1080</v>
      </c>
    </row>
    <row r="22" spans="1:6">
      <c r="A22" t="s">
        <v>679</v>
      </c>
      <c r="B22">
        <v>68.400000000000006</v>
      </c>
      <c r="C22">
        <v>68.5</v>
      </c>
      <c r="D22">
        <v>67.7</v>
      </c>
      <c r="E22">
        <v>68</v>
      </c>
      <c r="F22">
        <v>598</v>
      </c>
    </row>
    <row r="23" spans="1:6">
      <c r="A23" t="s">
        <v>678</v>
      </c>
      <c r="B23">
        <v>68.400000000000006</v>
      </c>
      <c r="C23">
        <v>69.400000000000006</v>
      </c>
      <c r="D23">
        <v>68.099999999999994</v>
      </c>
      <c r="E23">
        <v>68.8</v>
      </c>
      <c r="F23" s="102">
        <v>1119</v>
      </c>
    </row>
    <row r="24" spans="1:6">
      <c r="A24" t="s">
        <v>677</v>
      </c>
      <c r="B24">
        <v>68.900000000000006</v>
      </c>
      <c r="C24">
        <v>69</v>
      </c>
      <c r="D24">
        <v>68.2</v>
      </c>
      <c r="E24">
        <v>69</v>
      </c>
      <c r="F24">
        <v>671</v>
      </c>
    </row>
    <row r="25" spans="1:6">
      <c r="A25" t="s">
        <v>676</v>
      </c>
      <c r="B25">
        <v>69</v>
      </c>
      <c r="C25">
        <v>69.3</v>
      </c>
      <c r="D25">
        <v>68.7</v>
      </c>
      <c r="E25">
        <v>69.3</v>
      </c>
      <c r="F25">
        <v>906</v>
      </c>
    </row>
    <row r="26" spans="1:6">
      <c r="A26" t="s">
        <v>675</v>
      </c>
      <c r="B26">
        <v>69.3</v>
      </c>
      <c r="C26">
        <v>69.3</v>
      </c>
      <c r="D26">
        <v>68.099999999999994</v>
      </c>
      <c r="E26">
        <v>68.400000000000006</v>
      </c>
      <c r="F26">
        <v>717</v>
      </c>
    </row>
    <row r="27" spans="1:6">
      <c r="A27" t="s">
        <v>674</v>
      </c>
      <c r="B27">
        <v>68.7</v>
      </c>
      <c r="C27">
        <v>72</v>
      </c>
      <c r="D27">
        <v>68.7</v>
      </c>
      <c r="E27">
        <v>71.2</v>
      </c>
      <c r="F27" s="102">
        <v>4955</v>
      </c>
    </row>
    <row r="28" spans="1:6">
      <c r="A28" t="s">
        <v>673</v>
      </c>
      <c r="B28">
        <v>71.2</v>
      </c>
      <c r="C28">
        <v>72.7</v>
      </c>
      <c r="D28">
        <v>70.900000000000006</v>
      </c>
      <c r="E28">
        <v>71.599999999999994</v>
      </c>
      <c r="F28" s="102">
        <v>3057</v>
      </c>
    </row>
    <row r="29" spans="1:6">
      <c r="A29" t="s">
        <v>672</v>
      </c>
      <c r="B29">
        <v>71.599999999999994</v>
      </c>
      <c r="C29">
        <v>71.599999999999994</v>
      </c>
      <c r="D29">
        <v>70.400000000000006</v>
      </c>
      <c r="E29">
        <v>71.5</v>
      </c>
      <c r="F29" s="102">
        <v>1334</v>
      </c>
    </row>
    <row r="30" spans="1:6">
      <c r="A30" t="s">
        <v>671</v>
      </c>
      <c r="B30">
        <v>72.5</v>
      </c>
      <c r="C30">
        <v>72.599999999999994</v>
      </c>
      <c r="D30">
        <v>70.400000000000006</v>
      </c>
      <c r="E30">
        <v>70.8</v>
      </c>
      <c r="F30" s="102">
        <v>1639</v>
      </c>
    </row>
    <row r="31" spans="1:6">
      <c r="A31" t="s">
        <v>670</v>
      </c>
      <c r="B31">
        <v>70.099999999999994</v>
      </c>
      <c r="C31">
        <v>70.2</v>
      </c>
      <c r="D31">
        <v>69.2</v>
      </c>
      <c r="E31">
        <v>69.3</v>
      </c>
      <c r="F31">
        <v>957</v>
      </c>
    </row>
    <row r="32" spans="1:6">
      <c r="A32" t="s">
        <v>669</v>
      </c>
      <c r="B32">
        <v>68.8</v>
      </c>
      <c r="C32">
        <v>69</v>
      </c>
      <c r="D32">
        <v>67.400000000000006</v>
      </c>
      <c r="E32">
        <v>67.599999999999994</v>
      </c>
      <c r="F32" s="102">
        <v>1615</v>
      </c>
    </row>
    <row r="33" spans="1:6">
      <c r="A33" t="s">
        <v>668</v>
      </c>
      <c r="B33">
        <v>67.599999999999994</v>
      </c>
      <c r="C33">
        <v>68.8</v>
      </c>
      <c r="D33">
        <v>67.599999999999994</v>
      </c>
      <c r="E33">
        <v>68.400000000000006</v>
      </c>
      <c r="F33">
        <v>784</v>
      </c>
    </row>
    <row r="34" spans="1:6">
      <c r="A34" t="s">
        <v>667</v>
      </c>
      <c r="B34">
        <v>67.8</v>
      </c>
      <c r="C34">
        <v>68.900000000000006</v>
      </c>
      <c r="D34">
        <v>67.8</v>
      </c>
      <c r="E34">
        <v>68.099999999999994</v>
      </c>
      <c r="F34">
        <v>542</v>
      </c>
    </row>
    <row r="35" spans="1:6">
      <c r="A35" t="s">
        <v>666</v>
      </c>
      <c r="B35">
        <v>67.7</v>
      </c>
      <c r="C35">
        <v>67.7</v>
      </c>
      <c r="D35">
        <v>64.5</v>
      </c>
      <c r="E35">
        <v>65.5</v>
      </c>
      <c r="F35" s="102">
        <v>2749</v>
      </c>
    </row>
    <row r="36" spans="1:6">
      <c r="A36" t="s">
        <v>665</v>
      </c>
      <c r="B36">
        <v>65.5</v>
      </c>
      <c r="C36">
        <v>65.599999999999994</v>
      </c>
      <c r="D36">
        <v>63.1</v>
      </c>
      <c r="E36">
        <v>63.6</v>
      </c>
      <c r="F36" s="102">
        <v>1950</v>
      </c>
    </row>
    <row r="37" spans="1:6">
      <c r="A37" t="s">
        <v>664</v>
      </c>
      <c r="B37">
        <v>64.5</v>
      </c>
      <c r="C37">
        <v>65</v>
      </c>
      <c r="D37">
        <v>63.7</v>
      </c>
      <c r="E37">
        <v>64.599999999999994</v>
      </c>
      <c r="F37">
        <v>592</v>
      </c>
    </row>
    <row r="38" spans="1:6">
      <c r="A38" t="s">
        <v>663</v>
      </c>
      <c r="B38">
        <v>65.400000000000006</v>
      </c>
      <c r="C38">
        <v>66.900000000000006</v>
      </c>
      <c r="D38">
        <v>65.400000000000006</v>
      </c>
      <c r="E38">
        <v>66.900000000000006</v>
      </c>
      <c r="F38" s="102">
        <v>1085</v>
      </c>
    </row>
    <row r="39" spans="1:6">
      <c r="A39" t="s">
        <v>662</v>
      </c>
      <c r="B39">
        <v>66.5</v>
      </c>
      <c r="C39">
        <v>67.099999999999994</v>
      </c>
      <c r="D39">
        <v>65.8</v>
      </c>
      <c r="E39">
        <v>66.599999999999994</v>
      </c>
      <c r="F39">
        <v>468</v>
      </c>
    </row>
    <row r="40" spans="1:6">
      <c r="A40" t="s">
        <v>661</v>
      </c>
      <c r="B40">
        <v>67.3</v>
      </c>
      <c r="C40">
        <v>67.400000000000006</v>
      </c>
      <c r="D40">
        <v>66.3</v>
      </c>
      <c r="E40">
        <v>66.3</v>
      </c>
      <c r="F40">
        <v>709</v>
      </c>
    </row>
    <row r="41" spans="1:6">
      <c r="A41" t="s">
        <v>660</v>
      </c>
      <c r="B41">
        <v>67.099999999999994</v>
      </c>
      <c r="C41">
        <v>67.8</v>
      </c>
      <c r="D41">
        <v>66.900000000000006</v>
      </c>
      <c r="E41">
        <v>67.5</v>
      </c>
      <c r="F41">
        <v>832</v>
      </c>
    </row>
    <row r="42" spans="1:6">
      <c r="A42" t="s">
        <v>659</v>
      </c>
      <c r="B42">
        <v>67.5</v>
      </c>
      <c r="C42">
        <v>67.900000000000006</v>
      </c>
      <c r="D42">
        <v>67.2</v>
      </c>
      <c r="E42">
        <v>67.5</v>
      </c>
      <c r="F42">
        <v>374</v>
      </c>
    </row>
    <row r="43" spans="1:6">
      <c r="A43" t="s">
        <v>658</v>
      </c>
      <c r="B43">
        <v>67.5</v>
      </c>
      <c r="C43">
        <v>68.2</v>
      </c>
      <c r="D43">
        <v>67.099999999999994</v>
      </c>
      <c r="E43">
        <v>67.8</v>
      </c>
      <c r="F43">
        <v>592</v>
      </c>
    </row>
    <row r="44" spans="1:6">
      <c r="A44" t="s">
        <v>657</v>
      </c>
      <c r="B44">
        <v>68.400000000000006</v>
      </c>
      <c r="C44">
        <v>68.8</v>
      </c>
      <c r="D44">
        <v>68</v>
      </c>
      <c r="E44">
        <v>68.2</v>
      </c>
      <c r="F44">
        <v>784</v>
      </c>
    </row>
    <row r="45" spans="1:6">
      <c r="A45" t="s">
        <v>656</v>
      </c>
      <c r="B45">
        <v>68.7</v>
      </c>
      <c r="C45">
        <v>69</v>
      </c>
      <c r="D45">
        <v>68.2</v>
      </c>
      <c r="E45">
        <v>68.900000000000006</v>
      </c>
      <c r="F45">
        <v>672</v>
      </c>
    </row>
    <row r="46" spans="1:6">
      <c r="A46" t="s">
        <v>655</v>
      </c>
      <c r="B46">
        <v>70</v>
      </c>
      <c r="C46">
        <v>75.7</v>
      </c>
      <c r="D46">
        <v>70</v>
      </c>
      <c r="E46">
        <v>75.7</v>
      </c>
      <c r="F46" s="102">
        <v>11450</v>
      </c>
    </row>
    <row r="47" spans="1:6">
      <c r="A47" t="s">
        <v>654</v>
      </c>
      <c r="B47">
        <v>73.7</v>
      </c>
      <c r="C47">
        <v>74.599999999999994</v>
      </c>
      <c r="D47">
        <v>70</v>
      </c>
      <c r="E47">
        <v>70.3</v>
      </c>
      <c r="F47" s="102">
        <v>14555</v>
      </c>
    </row>
    <row r="48" spans="1:6">
      <c r="A48" t="s">
        <v>653</v>
      </c>
      <c r="B48">
        <v>70.3</v>
      </c>
      <c r="C48">
        <v>72.400000000000006</v>
      </c>
      <c r="D48">
        <v>69.5</v>
      </c>
      <c r="E48">
        <v>69.7</v>
      </c>
      <c r="F48" s="102">
        <v>4679</v>
      </c>
    </row>
    <row r="49" spans="1:6">
      <c r="A49" t="s">
        <v>652</v>
      </c>
      <c r="B49">
        <v>70.099999999999994</v>
      </c>
      <c r="C49">
        <v>70.099999999999994</v>
      </c>
      <c r="D49">
        <v>68.3</v>
      </c>
      <c r="E49">
        <v>68.5</v>
      </c>
      <c r="F49" s="102">
        <v>2735</v>
      </c>
    </row>
    <row r="50" spans="1:6">
      <c r="A50" t="s">
        <v>651</v>
      </c>
      <c r="B50">
        <v>69</v>
      </c>
      <c r="C50">
        <v>69</v>
      </c>
      <c r="D50">
        <v>67.8</v>
      </c>
      <c r="E50">
        <v>68.5</v>
      </c>
      <c r="F50" s="102">
        <v>1408</v>
      </c>
    </row>
    <row r="51" spans="1:6">
      <c r="A51" t="s">
        <v>650</v>
      </c>
      <c r="B51">
        <v>68.5</v>
      </c>
      <c r="C51">
        <v>69</v>
      </c>
      <c r="D51">
        <v>68.2</v>
      </c>
      <c r="E51">
        <v>68.2</v>
      </c>
      <c r="F51">
        <v>874</v>
      </c>
    </row>
    <row r="52" spans="1:6">
      <c r="A52" t="s">
        <v>649</v>
      </c>
      <c r="B52">
        <v>69.3</v>
      </c>
      <c r="C52">
        <v>69.5</v>
      </c>
      <c r="D52">
        <v>68.3</v>
      </c>
      <c r="E52">
        <v>68.5</v>
      </c>
      <c r="F52" s="102">
        <v>1547</v>
      </c>
    </row>
    <row r="53" spans="1:6">
      <c r="A53" t="s">
        <v>648</v>
      </c>
      <c r="B53">
        <v>69</v>
      </c>
      <c r="C53">
        <v>69.8</v>
      </c>
      <c r="D53">
        <v>68.8</v>
      </c>
      <c r="E53">
        <v>69.3</v>
      </c>
      <c r="F53" s="102">
        <v>1139</v>
      </c>
    </row>
    <row r="54" spans="1:6">
      <c r="A54" t="s">
        <v>647</v>
      </c>
      <c r="B54">
        <v>70.7</v>
      </c>
      <c r="C54">
        <v>71.2</v>
      </c>
      <c r="D54">
        <v>69.400000000000006</v>
      </c>
      <c r="E54">
        <v>70</v>
      </c>
      <c r="F54" s="102">
        <v>3177</v>
      </c>
    </row>
    <row r="55" spans="1:6">
      <c r="A55" t="s">
        <v>646</v>
      </c>
      <c r="B55">
        <v>70.400000000000006</v>
      </c>
      <c r="C55">
        <v>72</v>
      </c>
      <c r="D55">
        <v>69.5</v>
      </c>
      <c r="E55">
        <v>71.3</v>
      </c>
      <c r="F55" s="102">
        <v>4028</v>
      </c>
    </row>
    <row r="56" spans="1:6">
      <c r="A56" t="s">
        <v>645</v>
      </c>
      <c r="B56">
        <v>72.400000000000006</v>
      </c>
      <c r="C56">
        <v>72.599999999999994</v>
      </c>
      <c r="D56">
        <v>71.2</v>
      </c>
      <c r="E56">
        <v>71.8</v>
      </c>
      <c r="F56" s="102">
        <v>2497</v>
      </c>
    </row>
    <row r="57" spans="1:6">
      <c r="A57" t="s">
        <v>644</v>
      </c>
      <c r="B57">
        <v>72</v>
      </c>
      <c r="C57">
        <v>72.400000000000006</v>
      </c>
      <c r="D57">
        <v>71.3</v>
      </c>
      <c r="E57">
        <v>71.5</v>
      </c>
      <c r="F57" s="102">
        <v>1507</v>
      </c>
    </row>
    <row r="58" spans="1:6">
      <c r="A58" t="s">
        <v>643</v>
      </c>
      <c r="B58">
        <v>71.5</v>
      </c>
      <c r="C58">
        <v>71.8</v>
      </c>
      <c r="D58">
        <v>70.3</v>
      </c>
      <c r="E58">
        <v>70.400000000000006</v>
      </c>
      <c r="F58" s="102">
        <v>1565</v>
      </c>
    </row>
    <row r="59" spans="1:6">
      <c r="A59" t="s">
        <v>642</v>
      </c>
      <c r="B59">
        <v>70.099999999999994</v>
      </c>
      <c r="C59">
        <v>71</v>
      </c>
      <c r="D59">
        <v>69.3</v>
      </c>
      <c r="E59">
        <v>71</v>
      </c>
      <c r="F59">
        <v>983</v>
      </c>
    </row>
    <row r="60" spans="1:6">
      <c r="A60" t="s">
        <v>641</v>
      </c>
      <c r="B60">
        <v>72</v>
      </c>
      <c r="C60">
        <v>74.2</v>
      </c>
      <c r="D60">
        <v>71.099999999999994</v>
      </c>
      <c r="E60">
        <v>73.599999999999994</v>
      </c>
      <c r="F60" s="102">
        <v>5321</v>
      </c>
    </row>
    <row r="61" spans="1:6">
      <c r="A61" t="s">
        <v>640</v>
      </c>
      <c r="B61">
        <v>74.5</v>
      </c>
      <c r="C61">
        <v>75.5</v>
      </c>
      <c r="D61">
        <v>73.599999999999994</v>
      </c>
      <c r="E61">
        <v>73.7</v>
      </c>
      <c r="F61" s="102">
        <v>7560</v>
      </c>
    </row>
    <row r="62" spans="1:6">
      <c r="A62" t="s">
        <v>639</v>
      </c>
      <c r="B62">
        <v>73.2</v>
      </c>
      <c r="C62">
        <v>73.5</v>
      </c>
      <c r="D62">
        <v>72</v>
      </c>
      <c r="E62">
        <v>72.3</v>
      </c>
      <c r="F62" s="102">
        <v>2408</v>
      </c>
    </row>
    <row r="63" spans="1:6">
      <c r="A63" t="s">
        <v>638</v>
      </c>
      <c r="B63">
        <v>71.900000000000006</v>
      </c>
      <c r="C63">
        <v>72.3</v>
      </c>
      <c r="D63">
        <v>71.099999999999994</v>
      </c>
      <c r="E63">
        <v>71.2</v>
      </c>
      <c r="F63" s="102">
        <v>1540</v>
      </c>
    </row>
    <row r="64" spans="1:6">
      <c r="A64" t="s">
        <v>637</v>
      </c>
      <c r="B64">
        <v>71.3</v>
      </c>
      <c r="C64">
        <v>72.2</v>
      </c>
      <c r="D64">
        <v>70.900000000000006</v>
      </c>
      <c r="E64">
        <v>71.5</v>
      </c>
      <c r="F64" s="102">
        <v>1224</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3036</vt:lpstr>
      <vt:lpstr>2357</vt:lpstr>
      <vt:lpstr>4938</vt:lpstr>
      <vt:lpstr>2317</vt:lpstr>
      <vt:lpstr>3702</vt:lpstr>
      <vt:lpstr>1905</vt:lpstr>
      <vt:lpstr>6414</vt:lpstr>
      <vt:lpstr>3356</vt:lpstr>
      <vt:lpstr>2338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2024-06-12T13:01:26Z</cp:lastPrinted>
  <dcterms:created xsi:type="dcterms:W3CDTF">2024-05-18T23:54:40Z</dcterms:created>
  <dcterms:modified xsi:type="dcterms:W3CDTF">2024-06-12T16:47:55Z</dcterms:modified>
</cp:coreProperties>
</file>